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2.xml" ContentType="application/vnd.openxmlformats-officedocument.drawing+xml"/>
  <Override PartName="/xl/ctrlProps/ctrlProp25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+xml"/>
  <Override PartName="/xl/ctrlProps/ctrlProp26.xml" ContentType="application/vnd.ms-excel.controlproperti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trlProps/ctrlProp27.xml" ContentType="application/vnd.ms-excel.controlproperties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5.xml" ContentType="application/vnd.openxmlformats-officedocument.drawing+xml"/>
  <Override PartName="/xl/ctrlProps/ctrlProp28.xml" ContentType="application/vnd.ms-excel.controlproperties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altel\Desktop\"/>
    </mc:Choice>
  </mc:AlternateContent>
  <xr:revisionPtr revIDLastSave="0" documentId="10_ncr:100000_{E77066CF-AC43-40F1-BC24-A0AB6F66D0E7}" xr6:coauthVersionLast="31" xr6:coauthVersionMax="31" xr10:uidLastSave="{00000000-0000-0000-0000-000000000000}"/>
  <bookViews>
    <workbookView xWindow="0" yWindow="0" windowWidth="20490" windowHeight="8820" tabRatio="789" activeTab="2" xr2:uid="{00000000-000D-0000-FFFF-FFFF00000000}"/>
  </bookViews>
  <sheets>
    <sheet name="Stats" sheetId="38" r:id="rId1"/>
    <sheet name="Collaborateurs" sheetId="13" r:id="rId2"/>
    <sheet name="Paramétrage" sheetId="3" r:id="rId3"/>
    <sheet name="Collage" sheetId="26" r:id="rId4"/>
    <sheet name="Modèle" sheetId="11" r:id="rId5"/>
    <sheet name="José AAAAA" sheetId="39" r:id="rId6"/>
    <sheet name="José BBBBB" sheetId="40" r:id="rId7"/>
    <sheet name="José CCCCC" sheetId="41" r:id="rId8"/>
  </sheets>
  <functionGroups builtInGroupCount="19"/>
  <definedNames>
    <definedName name="check">Paramétrage!$E$2:$E$2</definedName>
  </definedNames>
  <calcPr calcId="179017"/>
</workbook>
</file>

<file path=xl/calcChain.xml><?xml version="1.0" encoding="utf-8"?>
<calcChain xmlns="http://schemas.openxmlformats.org/spreadsheetml/2006/main">
  <c r="C508" i="11" l="1"/>
  <c r="D1000" i="41"/>
  <c r="K1000" i="41" s="1"/>
  <c r="C1000" i="41"/>
  <c r="O1000" i="41" s="1"/>
  <c r="B1000" i="41"/>
  <c r="W1000" i="41" s="1"/>
  <c r="H999" i="41"/>
  <c r="D999" i="41"/>
  <c r="L999" i="41" s="1"/>
  <c r="C999" i="41"/>
  <c r="T999" i="41" s="1"/>
  <c r="B999" i="41"/>
  <c r="W999" i="41" s="1"/>
  <c r="K998" i="41"/>
  <c r="D998" i="41"/>
  <c r="M998" i="41" s="1"/>
  <c r="C998" i="41"/>
  <c r="O998" i="41" s="1"/>
  <c r="B998" i="41"/>
  <c r="W998" i="41" s="1"/>
  <c r="K997" i="41"/>
  <c r="D997" i="41"/>
  <c r="L997" i="41" s="1"/>
  <c r="C997" i="41"/>
  <c r="T997" i="41" s="1"/>
  <c r="B997" i="41"/>
  <c r="W997" i="41" s="1"/>
  <c r="M996" i="41"/>
  <c r="D996" i="41"/>
  <c r="H996" i="41" s="1"/>
  <c r="C996" i="41"/>
  <c r="O996" i="41" s="1"/>
  <c r="B996" i="41"/>
  <c r="W996" i="41" s="1"/>
  <c r="D995" i="41"/>
  <c r="L995" i="41" s="1"/>
  <c r="C995" i="41"/>
  <c r="T995" i="41" s="1"/>
  <c r="B995" i="41"/>
  <c r="W995" i="41" s="1"/>
  <c r="D994" i="41"/>
  <c r="H994" i="41" s="1"/>
  <c r="C994" i="41"/>
  <c r="O994" i="41" s="1"/>
  <c r="B994" i="41"/>
  <c r="W994" i="41" s="1"/>
  <c r="D993" i="41"/>
  <c r="L993" i="41" s="1"/>
  <c r="C993" i="41"/>
  <c r="T993" i="41" s="1"/>
  <c r="B993" i="41"/>
  <c r="W993" i="41" s="1"/>
  <c r="D992" i="41"/>
  <c r="K992" i="41" s="1"/>
  <c r="C992" i="41"/>
  <c r="O992" i="41" s="1"/>
  <c r="B992" i="41"/>
  <c r="W992" i="41" s="1"/>
  <c r="M991" i="41"/>
  <c r="D991" i="41"/>
  <c r="L991" i="41" s="1"/>
  <c r="C991" i="41"/>
  <c r="T991" i="41" s="1"/>
  <c r="B991" i="41"/>
  <c r="W991" i="41" s="1"/>
  <c r="D990" i="41"/>
  <c r="M990" i="41" s="1"/>
  <c r="C990" i="41"/>
  <c r="O990" i="41" s="1"/>
  <c r="B990" i="41"/>
  <c r="W990" i="41" s="1"/>
  <c r="D989" i="41"/>
  <c r="L989" i="41" s="1"/>
  <c r="C989" i="41"/>
  <c r="T989" i="41" s="1"/>
  <c r="B989" i="41"/>
  <c r="W989" i="41" s="1"/>
  <c r="D988" i="41"/>
  <c r="H988" i="41" s="1"/>
  <c r="C988" i="41"/>
  <c r="O988" i="41" s="1"/>
  <c r="B988" i="41"/>
  <c r="W988" i="41" s="1"/>
  <c r="M987" i="41"/>
  <c r="K987" i="41"/>
  <c r="D987" i="41"/>
  <c r="L987" i="41" s="1"/>
  <c r="C987" i="41"/>
  <c r="T987" i="41" s="1"/>
  <c r="B987" i="41"/>
  <c r="W987" i="41" s="1"/>
  <c r="D986" i="41"/>
  <c r="H986" i="41" s="1"/>
  <c r="C986" i="41"/>
  <c r="O986" i="41" s="1"/>
  <c r="B986" i="41"/>
  <c r="W986" i="41" s="1"/>
  <c r="D985" i="41"/>
  <c r="L985" i="41" s="1"/>
  <c r="C985" i="41"/>
  <c r="T985" i="41" s="1"/>
  <c r="B985" i="41"/>
  <c r="W985" i="41" s="1"/>
  <c r="D984" i="41"/>
  <c r="K984" i="41" s="1"/>
  <c r="C984" i="41"/>
  <c r="O984" i="41" s="1"/>
  <c r="B984" i="41"/>
  <c r="W984" i="41" s="1"/>
  <c r="H983" i="41"/>
  <c r="D983" i="41"/>
  <c r="L983" i="41" s="1"/>
  <c r="C983" i="41"/>
  <c r="T983" i="41" s="1"/>
  <c r="B983" i="41"/>
  <c r="W983" i="41" s="1"/>
  <c r="K982" i="41"/>
  <c r="D982" i="41"/>
  <c r="M982" i="41" s="1"/>
  <c r="C982" i="41"/>
  <c r="O982" i="41" s="1"/>
  <c r="B982" i="41"/>
  <c r="W982" i="41" s="1"/>
  <c r="T981" i="41"/>
  <c r="D981" i="41"/>
  <c r="L981" i="41" s="1"/>
  <c r="C981" i="41"/>
  <c r="B981" i="41"/>
  <c r="W981" i="41" s="1"/>
  <c r="D980" i="41"/>
  <c r="K980" i="41" s="1"/>
  <c r="C980" i="41"/>
  <c r="O980" i="41" s="1"/>
  <c r="B980" i="41"/>
  <c r="W980" i="41" s="1"/>
  <c r="M979" i="41"/>
  <c r="D979" i="41"/>
  <c r="L979" i="41" s="1"/>
  <c r="C979" i="41"/>
  <c r="T979" i="41" s="1"/>
  <c r="B979" i="41"/>
  <c r="W979" i="41" s="1"/>
  <c r="W978" i="41"/>
  <c r="D978" i="41"/>
  <c r="H978" i="41" s="1"/>
  <c r="C978" i="41"/>
  <c r="B978" i="41"/>
  <c r="D977" i="41"/>
  <c r="L977" i="41" s="1"/>
  <c r="C977" i="41"/>
  <c r="B977" i="41"/>
  <c r="W977" i="41" s="1"/>
  <c r="D976" i="41"/>
  <c r="M976" i="41" s="1"/>
  <c r="C976" i="41"/>
  <c r="B976" i="41"/>
  <c r="W976" i="41" s="1"/>
  <c r="D975" i="41"/>
  <c r="L975" i="41" s="1"/>
  <c r="C975" i="41"/>
  <c r="O975" i="41" s="1"/>
  <c r="B975" i="41"/>
  <c r="W975" i="41" s="1"/>
  <c r="H974" i="41"/>
  <c r="D974" i="41"/>
  <c r="K974" i="41" s="1"/>
  <c r="C974" i="41"/>
  <c r="T974" i="41" s="1"/>
  <c r="B974" i="41"/>
  <c r="W974" i="41" s="1"/>
  <c r="K973" i="41"/>
  <c r="D973" i="41"/>
  <c r="L973" i="41" s="1"/>
  <c r="C973" i="41"/>
  <c r="B973" i="41"/>
  <c r="W973" i="41" s="1"/>
  <c r="M972" i="41"/>
  <c r="K972" i="41"/>
  <c r="H972" i="41"/>
  <c r="D972" i="41"/>
  <c r="C972" i="41"/>
  <c r="B972" i="41"/>
  <c r="W972" i="41" s="1"/>
  <c r="D971" i="41"/>
  <c r="L971" i="41" s="1"/>
  <c r="C971" i="41"/>
  <c r="T971" i="41" s="1"/>
  <c r="B971" i="41"/>
  <c r="W971" i="41" s="1"/>
  <c r="D970" i="41"/>
  <c r="M970" i="41" s="1"/>
  <c r="C970" i="41"/>
  <c r="T970" i="41" s="1"/>
  <c r="B970" i="41"/>
  <c r="W970" i="41" s="1"/>
  <c r="D969" i="41"/>
  <c r="L969" i="41" s="1"/>
  <c r="C969" i="41"/>
  <c r="B969" i="41"/>
  <c r="W969" i="41" s="1"/>
  <c r="D968" i="41"/>
  <c r="H968" i="41" s="1"/>
  <c r="C968" i="41"/>
  <c r="B968" i="41"/>
  <c r="W968" i="41" s="1"/>
  <c r="D967" i="41"/>
  <c r="C967" i="41"/>
  <c r="T967" i="41" s="1"/>
  <c r="B967" i="41"/>
  <c r="D966" i="41"/>
  <c r="M966" i="41" s="1"/>
  <c r="C966" i="41"/>
  <c r="T966" i="41" s="1"/>
  <c r="B966" i="41"/>
  <c r="W966" i="41" s="1"/>
  <c r="D965" i="41"/>
  <c r="C965" i="41"/>
  <c r="O965" i="41" s="1"/>
  <c r="B965" i="41"/>
  <c r="W965" i="41" s="1"/>
  <c r="D964" i="41"/>
  <c r="M964" i="41" s="1"/>
  <c r="C964" i="41"/>
  <c r="T964" i="41" s="1"/>
  <c r="B964" i="41"/>
  <c r="W964" i="41" s="1"/>
  <c r="D963" i="41"/>
  <c r="L963" i="41" s="1"/>
  <c r="C963" i="41"/>
  <c r="O963" i="41" s="1"/>
  <c r="B963" i="41"/>
  <c r="W963" i="41" s="1"/>
  <c r="D962" i="41"/>
  <c r="M962" i="41" s="1"/>
  <c r="C962" i="41"/>
  <c r="T962" i="41" s="1"/>
  <c r="B962" i="41"/>
  <c r="D961" i="41"/>
  <c r="C961" i="41"/>
  <c r="O961" i="41" s="1"/>
  <c r="B961" i="41"/>
  <c r="W961" i="41" s="1"/>
  <c r="D960" i="41"/>
  <c r="M960" i="41" s="1"/>
  <c r="C960" i="41"/>
  <c r="T960" i="41" s="1"/>
  <c r="B960" i="41"/>
  <c r="W960" i="41" s="1"/>
  <c r="D959" i="41"/>
  <c r="L959" i="41" s="1"/>
  <c r="C959" i="41"/>
  <c r="O959" i="41" s="1"/>
  <c r="B959" i="41"/>
  <c r="W959" i="41" s="1"/>
  <c r="D958" i="41"/>
  <c r="M958" i="41" s="1"/>
  <c r="C958" i="41"/>
  <c r="T958" i="41" s="1"/>
  <c r="B958" i="41"/>
  <c r="W958" i="41" s="1"/>
  <c r="D957" i="41"/>
  <c r="C957" i="41"/>
  <c r="O957" i="41" s="1"/>
  <c r="B957" i="41"/>
  <c r="W957" i="41" s="1"/>
  <c r="D956" i="41"/>
  <c r="M956" i="41" s="1"/>
  <c r="C956" i="41"/>
  <c r="T956" i="41" s="1"/>
  <c r="B956" i="41"/>
  <c r="W956" i="41" s="1"/>
  <c r="T955" i="41"/>
  <c r="D955" i="41"/>
  <c r="L955" i="41" s="1"/>
  <c r="C955" i="41"/>
  <c r="O955" i="41" s="1"/>
  <c r="B955" i="41"/>
  <c r="W955" i="41" s="1"/>
  <c r="D954" i="41"/>
  <c r="M954" i="41" s="1"/>
  <c r="C954" i="41"/>
  <c r="T954" i="41" s="1"/>
  <c r="B954" i="41"/>
  <c r="D953" i="41"/>
  <c r="C953" i="41"/>
  <c r="O953" i="41" s="1"/>
  <c r="B953" i="41"/>
  <c r="W953" i="41" s="1"/>
  <c r="D952" i="41"/>
  <c r="M952" i="41" s="1"/>
  <c r="C952" i="41"/>
  <c r="T952" i="41" s="1"/>
  <c r="B952" i="41"/>
  <c r="W952" i="41" s="1"/>
  <c r="D951" i="41"/>
  <c r="L951" i="41" s="1"/>
  <c r="C951" i="41"/>
  <c r="O951" i="41" s="1"/>
  <c r="B951" i="41"/>
  <c r="W951" i="41" s="1"/>
  <c r="D950" i="41"/>
  <c r="C950" i="41"/>
  <c r="T950" i="41" s="1"/>
  <c r="B950" i="41"/>
  <c r="W950" i="41" s="1"/>
  <c r="D949" i="41"/>
  <c r="C949" i="41"/>
  <c r="B949" i="41"/>
  <c r="W949" i="41" s="1"/>
  <c r="D948" i="41"/>
  <c r="C948" i="41"/>
  <c r="B948" i="41"/>
  <c r="W948" i="41" s="1"/>
  <c r="D947" i="41"/>
  <c r="H947" i="41" s="1"/>
  <c r="C947" i="41"/>
  <c r="O947" i="41" s="1"/>
  <c r="B947" i="41"/>
  <c r="D946" i="41"/>
  <c r="C946" i="41"/>
  <c r="O946" i="41" s="1"/>
  <c r="B946" i="41"/>
  <c r="W946" i="41" s="1"/>
  <c r="T945" i="41"/>
  <c r="D945" i="41"/>
  <c r="L945" i="41" s="1"/>
  <c r="C945" i="41"/>
  <c r="B945" i="41"/>
  <c r="W945" i="41" s="1"/>
  <c r="O944" i="41"/>
  <c r="D944" i="41"/>
  <c r="C944" i="41"/>
  <c r="B944" i="41"/>
  <c r="W944" i="41" s="1"/>
  <c r="T943" i="41"/>
  <c r="D943" i="41"/>
  <c r="L943" i="41" s="1"/>
  <c r="C943" i="41"/>
  <c r="B943" i="41"/>
  <c r="W943" i="41" s="1"/>
  <c r="O942" i="41"/>
  <c r="D942" i="41"/>
  <c r="C942" i="41"/>
  <c r="B942" i="41"/>
  <c r="W942" i="41" s="1"/>
  <c r="T941" i="41"/>
  <c r="D941" i="41"/>
  <c r="L941" i="41" s="1"/>
  <c r="C941" i="41"/>
  <c r="B941" i="41"/>
  <c r="W941" i="41" s="1"/>
  <c r="D940" i="41"/>
  <c r="C940" i="41"/>
  <c r="O940" i="41" s="1"/>
  <c r="B940" i="41"/>
  <c r="W940" i="41" s="1"/>
  <c r="D939" i="41"/>
  <c r="L939" i="41" s="1"/>
  <c r="C939" i="41"/>
  <c r="T939" i="41" s="1"/>
  <c r="B939" i="41"/>
  <c r="W939" i="41" s="1"/>
  <c r="D938" i="41"/>
  <c r="C938" i="41"/>
  <c r="O938" i="41" s="1"/>
  <c r="B938" i="41"/>
  <c r="W938" i="41" s="1"/>
  <c r="D937" i="41"/>
  <c r="L937" i="41" s="1"/>
  <c r="C937" i="41"/>
  <c r="T937" i="41" s="1"/>
  <c r="B937" i="41"/>
  <c r="W937" i="41" s="1"/>
  <c r="D936" i="41"/>
  <c r="C936" i="41"/>
  <c r="O936" i="41" s="1"/>
  <c r="B936" i="41"/>
  <c r="W936" i="41" s="1"/>
  <c r="D935" i="41"/>
  <c r="L935" i="41" s="1"/>
  <c r="C935" i="41"/>
  <c r="T935" i="41" s="1"/>
  <c r="B935" i="41"/>
  <c r="W935" i="41" s="1"/>
  <c r="D934" i="41"/>
  <c r="C934" i="41"/>
  <c r="O934" i="41" s="1"/>
  <c r="B934" i="41"/>
  <c r="W934" i="41" s="1"/>
  <c r="H933" i="41"/>
  <c r="D933" i="41"/>
  <c r="L933" i="41" s="1"/>
  <c r="C933" i="41"/>
  <c r="B933" i="41"/>
  <c r="W933" i="41" s="1"/>
  <c r="W932" i="41"/>
  <c r="D932" i="41"/>
  <c r="K932" i="41" s="1"/>
  <c r="C932" i="41"/>
  <c r="T932" i="41" s="1"/>
  <c r="B932" i="41"/>
  <c r="D931" i="41"/>
  <c r="L931" i="41" s="1"/>
  <c r="C931" i="41"/>
  <c r="T931" i="41" s="1"/>
  <c r="B931" i="41"/>
  <c r="W931" i="41" s="1"/>
  <c r="K930" i="41"/>
  <c r="D930" i="41"/>
  <c r="H930" i="41" s="1"/>
  <c r="C930" i="41"/>
  <c r="O930" i="41" s="1"/>
  <c r="B930" i="41"/>
  <c r="W930" i="41" s="1"/>
  <c r="D929" i="41"/>
  <c r="L929" i="41" s="1"/>
  <c r="C929" i="41"/>
  <c r="B929" i="41"/>
  <c r="W929" i="41" s="1"/>
  <c r="D928" i="41"/>
  <c r="K928" i="41" s="1"/>
  <c r="C928" i="41"/>
  <c r="O928" i="41" s="1"/>
  <c r="B928" i="41"/>
  <c r="W928" i="41" s="1"/>
  <c r="M927" i="41"/>
  <c r="D927" i="41"/>
  <c r="L927" i="41" s="1"/>
  <c r="C927" i="41"/>
  <c r="T927" i="41" s="1"/>
  <c r="B927" i="41"/>
  <c r="W927" i="41" s="1"/>
  <c r="D926" i="41"/>
  <c r="M926" i="41" s="1"/>
  <c r="C926" i="41"/>
  <c r="O926" i="41" s="1"/>
  <c r="B926" i="41"/>
  <c r="W926" i="41" s="1"/>
  <c r="D925" i="41"/>
  <c r="L925" i="41" s="1"/>
  <c r="C925" i="41"/>
  <c r="B925" i="41"/>
  <c r="W925" i="41" s="1"/>
  <c r="D924" i="41"/>
  <c r="K924" i="41" s="1"/>
  <c r="C924" i="41"/>
  <c r="O924" i="41" s="1"/>
  <c r="B924" i="41"/>
  <c r="W924" i="41" s="1"/>
  <c r="D923" i="41"/>
  <c r="L923" i="41" s="1"/>
  <c r="C923" i="41"/>
  <c r="T923" i="41" s="1"/>
  <c r="B923" i="41"/>
  <c r="W923" i="41" s="1"/>
  <c r="K922" i="41"/>
  <c r="D922" i="41"/>
  <c r="H922" i="41" s="1"/>
  <c r="C922" i="41"/>
  <c r="O922" i="41" s="1"/>
  <c r="B922" i="41"/>
  <c r="W922" i="41" s="1"/>
  <c r="D921" i="41"/>
  <c r="L921" i="41" s="1"/>
  <c r="C921" i="41"/>
  <c r="B921" i="41"/>
  <c r="W921" i="41" s="1"/>
  <c r="D920" i="41"/>
  <c r="K920" i="41" s="1"/>
  <c r="C920" i="41"/>
  <c r="O920" i="41" s="1"/>
  <c r="B920" i="41"/>
  <c r="W920" i="41" s="1"/>
  <c r="D919" i="41"/>
  <c r="L919" i="41" s="1"/>
  <c r="C919" i="41"/>
  <c r="T919" i="41" s="1"/>
  <c r="B919" i="41"/>
  <c r="D918" i="41"/>
  <c r="M918" i="41" s="1"/>
  <c r="C918" i="41"/>
  <c r="T918" i="41" s="1"/>
  <c r="B918" i="41"/>
  <c r="W918" i="41" s="1"/>
  <c r="D917" i="41"/>
  <c r="C917" i="41"/>
  <c r="O917" i="41" s="1"/>
  <c r="B917" i="41"/>
  <c r="W917" i="41" s="1"/>
  <c r="D916" i="41"/>
  <c r="M916" i="41" s="1"/>
  <c r="C916" i="41"/>
  <c r="T916" i="41" s="1"/>
  <c r="B916" i="41"/>
  <c r="W916" i="41" s="1"/>
  <c r="D915" i="41"/>
  <c r="L915" i="41" s="1"/>
  <c r="C915" i="41"/>
  <c r="O915" i="41" s="1"/>
  <c r="B915" i="41"/>
  <c r="W915" i="41" s="1"/>
  <c r="D914" i="41"/>
  <c r="M914" i="41" s="1"/>
  <c r="C914" i="41"/>
  <c r="T914" i="41" s="1"/>
  <c r="B914" i="41"/>
  <c r="W914" i="41" s="1"/>
  <c r="D913" i="41"/>
  <c r="C913" i="41"/>
  <c r="O913" i="41" s="1"/>
  <c r="B913" i="41"/>
  <c r="W913" i="41" s="1"/>
  <c r="D912" i="41"/>
  <c r="M912" i="41" s="1"/>
  <c r="C912" i="41"/>
  <c r="T912" i="41" s="1"/>
  <c r="B912" i="41"/>
  <c r="D911" i="41"/>
  <c r="L911" i="41" s="1"/>
  <c r="C911" i="41"/>
  <c r="O911" i="41" s="1"/>
  <c r="B911" i="41"/>
  <c r="W911" i="41" s="1"/>
  <c r="D910" i="41"/>
  <c r="M910" i="41" s="1"/>
  <c r="C910" i="41"/>
  <c r="T910" i="41" s="1"/>
  <c r="B910" i="41"/>
  <c r="W910" i="41" s="1"/>
  <c r="D909" i="41"/>
  <c r="C909" i="41"/>
  <c r="O909" i="41" s="1"/>
  <c r="B909" i="41"/>
  <c r="W909" i="41" s="1"/>
  <c r="D908" i="41"/>
  <c r="M908" i="41" s="1"/>
  <c r="C908" i="41"/>
  <c r="T908" i="41" s="1"/>
  <c r="B908" i="41"/>
  <c r="W908" i="41" s="1"/>
  <c r="D907" i="41"/>
  <c r="L907" i="41" s="1"/>
  <c r="C907" i="41"/>
  <c r="O907" i="41" s="1"/>
  <c r="B907" i="41"/>
  <c r="W907" i="41" s="1"/>
  <c r="D906" i="41"/>
  <c r="M906" i="41" s="1"/>
  <c r="C906" i="41"/>
  <c r="T906" i="41" s="1"/>
  <c r="B906" i="41"/>
  <c r="W906" i="41" s="1"/>
  <c r="D905" i="41"/>
  <c r="C905" i="41"/>
  <c r="O905" i="41" s="1"/>
  <c r="B905" i="41"/>
  <c r="W905" i="41" s="1"/>
  <c r="D904" i="41"/>
  <c r="M904" i="41" s="1"/>
  <c r="C904" i="41"/>
  <c r="T904" i="41" s="1"/>
  <c r="B904" i="41"/>
  <c r="D903" i="41"/>
  <c r="L903" i="41" s="1"/>
  <c r="C903" i="41"/>
  <c r="O903" i="41" s="1"/>
  <c r="B903" i="41"/>
  <c r="W903" i="41" s="1"/>
  <c r="D902" i="41"/>
  <c r="M902" i="41" s="1"/>
  <c r="C902" i="41"/>
  <c r="T902" i="41" s="1"/>
  <c r="B902" i="41"/>
  <c r="W902" i="41" s="1"/>
  <c r="D901" i="41"/>
  <c r="C901" i="41"/>
  <c r="O901" i="41" s="1"/>
  <c r="B901" i="41"/>
  <c r="W901" i="41" s="1"/>
  <c r="D900" i="41"/>
  <c r="M900" i="41" s="1"/>
  <c r="C900" i="41"/>
  <c r="T900" i="41" s="1"/>
  <c r="B900" i="41"/>
  <c r="W900" i="41" s="1"/>
  <c r="D899" i="41"/>
  <c r="L899" i="41" s="1"/>
  <c r="C899" i="41"/>
  <c r="O899" i="41" s="1"/>
  <c r="B899" i="41"/>
  <c r="W899" i="41" s="1"/>
  <c r="D898" i="41"/>
  <c r="M898" i="41" s="1"/>
  <c r="C898" i="41"/>
  <c r="T898" i="41" s="1"/>
  <c r="B898" i="41"/>
  <c r="W898" i="41" s="1"/>
  <c r="D897" i="41"/>
  <c r="C897" i="41"/>
  <c r="O897" i="41" s="1"/>
  <c r="B897" i="41"/>
  <c r="W897" i="41" s="1"/>
  <c r="D896" i="41"/>
  <c r="L896" i="41" s="1"/>
  <c r="C896" i="41"/>
  <c r="T896" i="41" s="1"/>
  <c r="B896" i="41"/>
  <c r="W896" i="41" s="1"/>
  <c r="D895" i="41"/>
  <c r="C895" i="41"/>
  <c r="O895" i="41" s="1"/>
  <c r="B895" i="41"/>
  <c r="W895" i="41" s="1"/>
  <c r="D894" i="41"/>
  <c r="L894" i="41" s="1"/>
  <c r="C894" i="41"/>
  <c r="T894" i="41" s="1"/>
  <c r="B894" i="41"/>
  <c r="W894" i="41" s="1"/>
  <c r="D893" i="41"/>
  <c r="L893" i="41" s="1"/>
  <c r="C893" i="41"/>
  <c r="O893" i="41" s="1"/>
  <c r="B893" i="41"/>
  <c r="W893" i="41" s="1"/>
  <c r="D892" i="41"/>
  <c r="L892" i="41" s="1"/>
  <c r="C892" i="41"/>
  <c r="T892" i="41" s="1"/>
  <c r="B892" i="41"/>
  <c r="W892" i="41" s="1"/>
  <c r="D891" i="41"/>
  <c r="L891" i="41" s="1"/>
  <c r="C891" i="41"/>
  <c r="O891" i="41" s="1"/>
  <c r="B891" i="41"/>
  <c r="W891" i="41" s="1"/>
  <c r="D890" i="41"/>
  <c r="L890" i="41" s="1"/>
  <c r="C890" i="41"/>
  <c r="T890" i="41" s="1"/>
  <c r="B890" i="41"/>
  <c r="W890" i="41" s="1"/>
  <c r="D889" i="41"/>
  <c r="L889" i="41" s="1"/>
  <c r="C889" i="41"/>
  <c r="O889" i="41" s="1"/>
  <c r="B889" i="41"/>
  <c r="W889" i="41" s="1"/>
  <c r="D888" i="41"/>
  <c r="L888" i="41" s="1"/>
  <c r="C888" i="41"/>
  <c r="T888" i="41" s="1"/>
  <c r="B888" i="41"/>
  <c r="W888" i="41" s="1"/>
  <c r="D887" i="41"/>
  <c r="L887" i="41" s="1"/>
  <c r="C887" i="41"/>
  <c r="O887" i="41" s="1"/>
  <c r="B887" i="41"/>
  <c r="W887" i="41" s="1"/>
  <c r="D886" i="41"/>
  <c r="L886" i="41" s="1"/>
  <c r="C886" i="41"/>
  <c r="T886" i="41" s="1"/>
  <c r="B886" i="41"/>
  <c r="W886" i="41" s="1"/>
  <c r="D885" i="41"/>
  <c r="L885" i="41" s="1"/>
  <c r="C885" i="41"/>
  <c r="O885" i="41" s="1"/>
  <c r="B885" i="41"/>
  <c r="W885" i="41" s="1"/>
  <c r="D884" i="41"/>
  <c r="L884" i="41" s="1"/>
  <c r="C884" i="41"/>
  <c r="T884" i="41" s="1"/>
  <c r="B884" i="41"/>
  <c r="W884" i="41" s="1"/>
  <c r="D883" i="41"/>
  <c r="L883" i="41" s="1"/>
  <c r="C883" i="41"/>
  <c r="O883" i="41" s="1"/>
  <c r="B883" i="41"/>
  <c r="W883" i="41" s="1"/>
  <c r="D882" i="41"/>
  <c r="L882" i="41" s="1"/>
  <c r="C882" i="41"/>
  <c r="T882" i="41" s="1"/>
  <c r="B882" i="41"/>
  <c r="W882" i="41" s="1"/>
  <c r="D881" i="41"/>
  <c r="L881" i="41" s="1"/>
  <c r="C881" i="41"/>
  <c r="O881" i="41" s="1"/>
  <c r="B881" i="41"/>
  <c r="W881" i="41" s="1"/>
  <c r="D880" i="41"/>
  <c r="L880" i="41" s="1"/>
  <c r="C880" i="41"/>
  <c r="B880" i="41"/>
  <c r="W880" i="41" s="1"/>
  <c r="D879" i="41"/>
  <c r="K879" i="41" s="1"/>
  <c r="C879" i="41"/>
  <c r="O879" i="41" s="1"/>
  <c r="B879" i="41"/>
  <c r="D878" i="41"/>
  <c r="K878" i="41" s="1"/>
  <c r="C878" i="41"/>
  <c r="T878" i="41" s="1"/>
  <c r="B878" i="41"/>
  <c r="W878" i="41" s="1"/>
  <c r="D877" i="41"/>
  <c r="M877" i="41" s="1"/>
  <c r="C877" i="41"/>
  <c r="O877" i="41" s="1"/>
  <c r="B877" i="41"/>
  <c r="W877" i="41" s="1"/>
  <c r="D876" i="41"/>
  <c r="K876" i="41" s="1"/>
  <c r="C876" i="41"/>
  <c r="B876" i="41"/>
  <c r="W876" i="41" s="1"/>
  <c r="D875" i="41"/>
  <c r="K875" i="41" s="1"/>
  <c r="C875" i="41"/>
  <c r="O875" i="41" s="1"/>
  <c r="B875" i="41"/>
  <c r="D874" i="41"/>
  <c r="K874" i="41" s="1"/>
  <c r="C874" i="41"/>
  <c r="T874" i="41" s="1"/>
  <c r="B874" i="41"/>
  <c r="W874" i="41" s="1"/>
  <c r="D873" i="41"/>
  <c r="C873" i="41"/>
  <c r="O873" i="41" s="1"/>
  <c r="B873" i="41"/>
  <c r="W873" i="41" s="1"/>
  <c r="D872" i="41"/>
  <c r="K872" i="41" s="1"/>
  <c r="C872" i="41"/>
  <c r="B872" i="41"/>
  <c r="W872" i="41" s="1"/>
  <c r="T871" i="41"/>
  <c r="D871" i="41"/>
  <c r="K871" i="41" s="1"/>
  <c r="C871" i="41"/>
  <c r="O871" i="41" s="1"/>
  <c r="B871" i="41"/>
  <c r="D870" i="41"/>
  <c r="L870" i="41" s="1"/>
  <c r="C870" i="41"/>
  <c r="B870" i="41"/>
  <c r="W870" i="41" s="1"/>
  <c r="T869" i="41"/>
  <c r="D869" i="41"/>
  <c r="L869" i="41" s="1"/>
  <c r="C869" i="41"/>
  <c r="B869" i="41"/>
  <c r="W869" i="41" s="1"/>
  <c r="D868" i="41"/>
  <c r="L868" i="41" s="1"/>
  <c r="C868" i="41"/>
  <c r="B868" i="41"/>
  <c r="W868" i="41" s="1"/>
  <c r="W867" i="41"/>
  <c r="M867" i="41"/>
  <c r="H867" i="41"/>
  <c r="D867" i="41"/>
  <c r="L867" i="41" s="1"/>
  <c r="C867" i="41"/>
  <c r="T867" i="41" s="1"/>
  <c r="B867" i="41"/>
  <c r="W866" i="41"/>
  <c r="D866" i="41"/>
  <c r="H866" i="41" s="1"/>
  <c r="C866" i="41"/>
  <c r="B866" i="41"/>
  <c r="D865" i="41"/>
  <c r="L865" i="41" s="1"/>
  <c r="C865" i="41"/>
  <c r="T865" i="41" s="1"/>
  <c r="B865" i="41"/>
  <c r="W865" i="41" s="1"/>
  <c r="M864" i="41"/>
  <c r="D864" i="41"/>
  <c r="K864" i="41" s="1"/>
  <c r="C864" i="41"/>
  <c r="B864" i="41"/>
  <c r="W864" i="41" s="1"/>
  <c r="H863" i="41"/>
  <c r="D863" i="41"/>
  <c r="L863" i="41" s="1"/>
  <c r="C863" i="41"/>
  <c r="T863" i="41" s="1"/>
  <c r="B863" i="41"/>
  <c r="W863" i="41" s="1"/>
  <c r="K862" i="41"/>
  <c r="D862" i="41"/>
  <c r="M862" i="41" s="1"/>
  <c r="C862" i="41"/>
  <c r="B862" i="41"/>
  <c r="W862" i="41" s="1"/>
  <c r="D861" i="41"/>
  <c r="L861" i="41" s="1"/>
  <c r="C861" i="41"/>
  <c r="T861" i="41" s="1"/>
  <c r="B861" i="41"/>
  <c r="W861" i="41" s="1"/>
  <c r="K860" i="41"/>
  <c r="D860" i="41"/>
  <c r="C860" i="41"/>
  <c r="O860" i="41" s="1"/>
  <c r="B860" i="41"/>
  <c r="W860" i="41" s="1"/>
  <c r="D859" i="41"/>
  <c r="L859" i="41" s="1"/>
  <c r="C859" i="41"/>
  <c r="B859" i="41"/>
  <c r="W859" i="41" s="1"/>
  <c r="D858" i="41"/>
  <c r="H858" i="41" s="1"/>
  <c r="C858" i="41"/>
  <c r="T858" i="41" s="1"/>
  <c r="B858" i="41"/>
  <c r="W858" i="41" s="1"/>
  <c r="K857" i="41"/>
  <c r="D857" i="41"/>
  <c r="L857" i="41" s="1"/>
  <c r="C857" i="41"/>
  <c r="T857" i="41" s="1"/>
  <c r="B857" i="41"/>
  <c r="W857" i="41" s="1"/>
  <c r="D856" i="41"/>
  <c r="M856" i="41" s="1"/>
  <c r="C856" i="41"/>
  <c r="O856" i="41" s="1"/>
  <c r="B856" i="41"/>
  <c r="W856" i="41" s="1"/>
  <c r="D855" i="41"/>
  <c r="L855" i="41" s="1"/>
  <c r="C855" i="41"/>
  <c r="B855" i="41"/>
  <c r="W855" i="41" s="1"/>
  <c r="O854" i="41"/>
  <c r="D854" i="41"/>
  <c r="C854" i="41"/>
  <c r="T854" i="41" s="1"/>
  <c r="B854" i="41"/>
  <c r="W854" i="41" s="1"/>
  <c r="T853" i="41"/>
  <c r="D853" i="41"/>
  <c r="L853" i="41" s="1"/>
  <c r="C853" i="41"/>
  <c r="B853" i="41"/>
  <c r="W853" i="41" s="1"/>
  <c r="O852" i="41"/>
  <c r="D852" i="41"/>
  <c r="C852" i="41"/>
  <c r="B852" i="41"/>
  <c r="W852" i="41" s="1"/>
  <c r="M851" i="41"/>
  <c r="D851" i="41"/>
  <c r="L851" i="41" s="1"/>
  <c r="C851" i="41"/>
  <c r="B851" i="41"/>
  <c r="W851" i="41" s="1"/>
  <c r="H850" i="41"/>
  <c r="D850" i="41"/>
  <c r="K850" i="41" s="1"/>
  <c r="C850" i="41"/>
  <c r="T850" i="41" s="1"/>
  <c r="B850" i="41"/>
  <c r="W850" i="41" s="1"/>
  <c r="W849" i="41"/>
  <c r="M849" i="41"/>
  <c r="H849" i="41"/>
  <c r="D849" i="41"/>
  <c r="L849" i="41" s="1"/>
  <c r="C849" i="41"/>
  <c r="T849" i="41" s="1"/>
  <c r="B849" i="41"/>
  <c r="D848" i="41"/>
  <c r="K848" i="41" s="1"/>
  <c r="C848" i="41"/>
  <c r="O848" i="41" s="1"/>
  <c r="B848" i="41"/>
  <c r="W848" i="41" s="1"/>
  <c r="D847" i="41"/>
  <c r="L847" i="41" s="1"/>
  <c r="C847" i="41"/>
  <c r="B847" i="41"/>
  <c r="W847" i="41" s="1"/>
  <c r="D846" i="41"/>
  <c r="C846" i="41"/>
  <c r="T846" i="41" s="1"/>
  <c r="B846" i="41"/>
  <c r="W846" i="41" s="1"/>
  <c r="D845" i="41"/>
  <c r="L845" i="41" s="1"/>
  <c r="C845" i="41"/>
  <c r="T845" i="41" s="1"/>
  <c r="B845" i="41"/>
  <c r="W845" i="41" s="1"/>
  <c r="D844" i="41"/>
  <c r="C844" i="41"/>
  <c r="O844" i="41" s="1"/>
  <c r="B844" i="41"/>
  <c r="W844" i="41" s="1"/>
  <c r="D843" i="41"/>
  <c r="L843" i="41" s="1"/>
  <c r="C843" i="41"/>
  <c r="B843" i="41"/>
  <c r="W843" i="41" s="1"/>
  <c r="W842" i="41"/>
  <c r="H842" i="41"/>
  <c r="D842" i="41"/>
  <c r="K842" i="41" s="1"/>
  <c r="C842" i="41"/>
  <c r="T842" i="41" s="1"/>
  <c r="B842" i="41"/>
  <c r="K841" i="41"/>
  <c r="D841" i="41"/>
  <c r="L841" i="41" s="1"/>
  <c r="C841" i="41"/>
  <c r="T841" i="41" s="1"/>
  <c r="B841" i="41"/>
  <c r="W841" i="41" s="1"/>
  <c r="M840" i="41"/>
  <c r="K840" i="41"/>
  <c r="H840" i="41"/>
  <c r="D840" i="41"/>
  <c r="C840" i="41"/>
  <c r="O840" i="41" s="1"/>
  <c r="B840" i="41"/>
  <c r="W840" i="41" s="1"/>
  <c r="W839" i="41"/>
  <c r="D839" i="41"/>
  <c r="L839" i="41" s="1"/>
  <c r="C839" i="41"/>
  <c r="B839" i="41"/>
  <c r="O838" i="41"/>
  <c r="D838" i="41"/>
  <c r="C838" i="41"/>
  <c r="T838" i="41" s="1"/>
  <c r="B838" i="41"/>
  <c r="W838" i="41" s="1"/>
  <c r="T837" i="41"/>
  <c r="D837" i="41"/>
  <c r="L837" i="41" s="1"/>
  <c r="C837" i="41"/>
  <c r="B837" i="41"/>
  <c r="W837" i="41" s="1"/>
  <c r="O836" i="41"/>
  <c r="D836" i="41"/>
  <c r="C836" i="41"/>
  <c r="B836" i="41"/>
  <c r="W836" i="41" s="1"/>
  <c r="M835" i="41"/>
  <c r="D835" i="41"/>
  <c r="L835" i="41" s="1"/>
  <c r="C835" i="41"/>
  <c r="B835" i="41"/>
  <c r="W835" i="41" s="1"/>
  <c r="D834" i="41"/>
  <c r="K834" i="41" s="1"/>
  <c r="C834" i="41"/>
  <c r="T834" i="41" s="1"/>
  <c r="B834" i="41"/>
  <c r="W834" i="41" s="1"/>
  <c r="D833" i="41"/>
  <c r="L833" i="41" s="1"/>
  <c r="C833" i="41"/>
  <c r="T833" i="41" s="1"/>
  <c r="B833" i="41"/>
  <c r="W833" i="41" s="1"/>
  <c r="D832" i="41"/>
  <c r="L832" i="41" s="1"/>
  <c r="C832" i="41"/>
  <c r="T832" i="41" s="1"/>
  <c r="B832" i="41"/>
  <c r="W832" i="41" s="1"/>
  <c r="W831" i="41"/>
  <c r="M831" i="41"/>
  <c r="H831" i="41"/>
  <c r="D831" i="41"/>
  <c r="L831" i="41" s="1"/>
  <c r="C831" i="41"/>
  <c r="B831" i="41"/>
  <c r="D830" i="41"/>
  <c r="K830" i="41" s="1"/>
  <c r="C830" i="41"/>
  <c r="T830" i="41" s="1"/>
  <c r="B830" i="41"/>
  <c r="W830" i="41" s="1"/>
  <c r="D829" i="41"/>
  <c r="C829" i="41"/>
  <c r="T829" i="41" s="1"/>
  <c r="B829" i="41"/>
  <c r="W829" i="41" s="1"/>
  <c r="H828" i="41"/>
  <c r="D828" i="41"/>
  <c r="K828" i="41" s="1"/>
  <c r="C828" i="41"/>
  <c r="O828" i="41" s="1"/>
  <c r="B828" i="41"/>
  <c r="W828" i="41" s="1"/>
  <c r="K827" i="41"/>
  <c r="D827" i="41"/>
  <c r="L827" i="41" s="1"/>
  <c r="C827" i="41"/>
  <c r="B827" i="41"/>
  <c r="W827" i="41" s="1"/>
  <c r="M826" i="41"/>
  <c r="H826" i="41"/>
  <c r="D826" i="41"/>
  <c r="L826" i="41" s="1"/>
  <c r="C826" i="41"/>
  <c r="T826" i="41" s="1"/>
  <c r="B826" i="41"/>
  <c r="L825" i="41"/>
  <c r="D825" i="41"/>
  <c r="C825" i="41"/>
  <c r="T825" i="41" s="1"/>
  <c r="B825" i="41"/>
  <c r="W825" i="41" s="1"/>
  <c r="D824" i="41"/>
  <c r="M824" i="41" s="1"/>
  <c r="C824" i="41"/>
  <c r="T824" i="41" s="1"/>
  <c r="B824" i="41"/>
  <c r="W824" i="41" s="1"/>
  <c r="D823" i="41"/>
  <c r="C823" i="41"/>
  <c r="O823" i="41" s="1"/>
  <c r="B823" i="41"/>
  <c r="W823" i="41" s="1"/>
  <c r="D822" i="41"/>
  <c r="M822" i="41" s="1"/>
  <c r="C822" i="41"/>
  <c r="T822" i="41" s="1"/>
  <c r="B822" i="41"/>
  <c r="D821" i="41"/>
  <c r="L821" i="41" s="1"/>
  <c r="C821" i="41"/>
  <c r="O821" i="41" s="1"/>
  <c r="B821" i="41"/>
  <c r="W821" i="41" s="1"/>
  <c r="D820" i="41"/>
  <c r="M820" i="41" s="1"/>
  <c r="C820" i="41"/>
  <c r="T820" i="41" s="1"/>
  <c r="B820" i="41"/>
  <c r="W820" i="41" s="1"/>
  <c r="D819" i="41"/>
  <c r="C819" i="41"/>
  <c r="O819" i="41" s="1"/>
  <c r="B819" i="41"/>
  <c r="W819" i="41" s="1"/>
  <c r="D818" i="41"/>
  <c r="M818" i="41" s="1"/>
  <c r="C818" i="41"/>
  <c r="T818" i="41" s="1"/>
  <c r="B818" i="41"/>
  <c r="W818" i="41" s="1"/>
  <c r="D817" i="41"/>
  <c r="L817" i="41" s="1"/>
  <c r="C817" i="41"/>
  <c r="O817" i="41" s="1"/>
  <c r="B817" i="41"/>
  <c r="W817" i="41" s="1"/>
  <c r="D816" i="41"/>
  <c r="M816" i="41" s="1"/>
  <c r="C816" i="41"/>
  <c r="T816" i="41" s="1"/>
  <c r="B816" i="41"/>
  <c r="W816" i="41" s="1"/>
  <c r="D815" i="41"/>
  <c r="C815" i="41"/>
  <c r="O815" i="41" s="1"/>
  <c r="B815" i="41"/>
  <c r="W815" i="41" s="1"/>
  <c r="D814" i="41"/>
  <c r="M814" i="41" s="1"/>
  <c r="C814" i="41"/>
  <c r="T814" i="41" s="1"/>
  <c r="B814" i="41"/>
  <c r="D813" i="41"/>
  <c r="L813" i="41" s="1"/>
  <c r="C813" i="41"/>
  <c r="O813" i="41" s="1"/>
  <c r="B813" i="41"/>
  <c r="W813" i="41" s="1"/>
  <c r="D812" i="41"/>
  <c r="M812" i="41" s="1"/>
  <c r="C812" i="41"/>
  <c r="T812" i="41" s="1"/>
  <c r="B812" i="41"/>
  <c r="W812" i="41" s="1"/>
  <c r="D811" i="41"/>
  <c r="L811" i="41" s="1"/>
  <c r="C811" i="41"/>
  <c r="O811" i="41" s="1"/>
  <c r="B811" i="41"/>
  <c r="W811" i="41" s="1"/>
  <c r="D810" i="41"/>
  <c r="L810" i="41" s="1"/>
  <c r="C810" i="41"/>
  <c r="T810" i="41" s="1"/>
  <c r="B810" i="41"/>
  <c r="W810" i="41" s="1"/>
  <c r="D809" i="41"/>
  <c r="L809" i="41" s="1"/>
  <c r="C809" i="41"/>
  <c r="O809" i="41" s="1"/>
  <c r="B809" i="41"/>
  <c r="W809" i="41" s="1"/>
  <c r="D808" i="41"/>
  <c r="L808" i="41" s="1"/>
  <c r="C808" i="41"/>
  <c r="T808" i="41" s="1"/>
  <c r="B808" i="41"/>
  <c r="W808" i="41" s="1"/>
  <c r="D807" i="41"/>
  <c r="L807" i="41" s="1"/>
  <c r="C807" i="41"/>
  <c r="O807" i="41" s="1"/>
  <c r="B807" i="41"/>
  <c r="W807" i="41" s="1"/>
  <c r="D806" i="41"/>
  <c r="L806" i="41" s="1"/>
  <c r="C806" i="41"/>
  <c r="T806" i="41" s="1"/>
  <c r="B806" i="41"/>
  <c r="W806" i="41" s="1"/>
  <c r="D805" i="41"/>
  <c r="L805" i="41" s="1"/>
  <c r="C805" i="41"/>
  <c r="O805" i="41" s="1"/>
  <c r="B805" i="41"/>
  <c r="W805" i="41" s="1"/>
  <c r="D804" i="41"/>
  <c r="L804" i="41" s="1"/>
  <c r="C804" i="41"/>
  <c r="T804" i="41" s="1"/>
  <c r="B804" i="41"/>
  <c r="W804" i="41" s="1"/>
  <c r="D803" i="41"/>
  <c r="L803" i="41" s="1"/>
  <c r="C803" i="41"/>
  <c r="O803" i="41" s="1"/>
  <c r="B803" i="41"/>
  <c r="W803" i="41" s="1"/>
  <c r="D802" i="41"/>
  <c r="L802" i="41" s="1"/>
  <c r="C802" i="41"/>
  <c r="T802" i="41" s="1"/>
  <c r="B802" i="41"/>
  <c r="W802" i="41" s="1"/>
  <c r="D801" i="41"/>
  <c r="L801" i="41" s="1"/>
  <c r="C801" i="41"/>
  <c r="O801" i="41" s="1"/>
  <c r="B801" i="41"/>
  <c r="W801" i="41" s="1"/>
  <c r="D800" i="41"/>
  <c r="L800" i="41" s="1"/>
  <c r="C800" i="41"/>
  <c r="T800" i="41" s="1"/>
  <c r="B800" i="41"/>
  <c r="W800" i="41" s="1"/>
  <c r="D799" i="41"/>
  <c r="L799" i="41" s="1"/>
  <c r="C799" i="41"/>
  <c r="O799" i="41" s="1"/>
  <c r="B799" i="41"/>
  <c r="W799" i="41" s="1"/>
  <c r="D798" i="41"/>
  <c r="L798" i="41" s="1"/>
  <c r="C798" i="41"/>
  <c r="T798" i="41" s="1"/>
  <c r="B798" i="41"/>
  <c r="W798" i="41" s="1"/>
  <c r="D797" i="41"/>
  <c r="L797" i="41" s="1"/>
  <c r="C797" i="41"/>
  <c r="O797" i="41" s="1"/>
  <c r="B797" i="41"/>
  <c r="W797" i="41" s="1"/>
  <c r="D796" i="41"/>
  <c r="L796" i="41" s="1"/>
  <c r="C796" i="41"/>
  <c r="T796" i="41" s="1"/>
  <c r="B796" i="41"/>
  <c r="W796" i="41" s="1"/>
  <c r="D795" i="41"/>
  <c r="L795" i="41" s="1"/>
  <c r="C795" i="41"/>
  <c r="O795" i="41" s="1"/>
  <c r="B795" i="41"/>
  <c r="W795" i="41" s="1"/>
  <c r="D794" i="41"/>
  <c r="L794" i="41" s="1"/>
  <c r="C794" i="41"/>
  <c r="T794" i="41" s="1"/>
  <c r="B794" i="41"/>
  <c r="W794" i="41" s="1"/>
  <c r="D793" i="41"/>
  <c r="L793" i="41" s="1"/>
  <c r="C793" i="41"/>
  <c r="O793" i="41" s="1"/>
  <c r="B793" i="41"/>
  <c r="W793" i="41" s="1"/>
  <c r="D792" i="41"/>
  <c r="L792" i="41" s="1"/>
  <c r="C792" i="41"/>
  <c r="T792" i="41" s="1"/>
  <c r="B792" i="41"/>
  <c r="W792" i="41" s="1"/>
  <c r="D791" i="41"/>
  <c r="L791" i="41" s="1"/>
  <c r="C791" i="41"/>
  <c r="O791" i="41" s="1"/>
  <c r="B791" i="41"/>
  <c r="W791" i="41" s="1"/>
  <c r="D790" i="41"/>
  <c r="L790" i="41" s="1"/>
  <c r="C790" i="41"/>
  <c r="T790" i="41" s="1"/>
  <c r="B790" i="41"/>
  <c r="W790" i="41" s="1"/>
  <c r="D789" i="41"/>
  <c r="L789" i="41" s="1"/>
  <c r="C789" i="41"/>
  <c r="O789" i="41" s="1"/>
  <c r="B789" i="41"/>
  <c r="W789" i="41" s="1"/>
  <c r="D788" i="41"/>
  <c r="L788" i="41" s="1"/>
  <c r="C788" i="41"/>
  <c r="T788" i="41" s="1"/>
  <c r="B788" i="41"/>
  <c r="W788" i="41" s="1"/>
  <c r="D787" i="41"/>
  <c r="L787" i="41" s="1"/>
  <c r="C787" i="41"/>
  <c r="O787" i="41" s="1"/>
  <c r="B787" i="41"/>
  <c r="W787" i="41" s="1"/>
  <c r="D786" i="41"/>
  <c r="L786" i="41" s="1"/>
  <c r="C786" i="41"/>
  <c r="T786" i="41" s="1"/>
  <c r="B786" i="41"/>
  <c r="W786" i="41" s="1"/>
  <c r="D785" i="41"/>
  <c r="L785" i="41" s="1"/>
  <c r="C785" i="41"/>
  <c r="O785" i="41" s="1"/>
  <c r="B785" i="41"/>
  <c r="W785" i="41" s="1"/>
  <c r="D784" i="41"/>
  <c r="L784" i="41" s="1"/>
  <c r="C784" i="41"/>
  <c r="T784" i="41" s="1"/>
  <c r="B784" i="41"/>
  <c r="W784" i="41" s="1"/>
  <c r="D783" i="41"/>
  <c r="L783" i="41" s="1"/>
  <c r="C783" i="41"/>
  <c r="O783" i="41" s="1"/>
  <c r="B783" i="41"/>
  <c r="W783" i="41" s="1"/>
  <c r="D782" i="41"/>
  <c r="L782" i="41" s="1"/>
  <c r="C782" i="41"/>
  <c r="T782" i="41" s="1"/>
  <c r="B782" i="41"/>
  <c r="W782" i="41" s="1"/>
  <c r="D781" i="41"/>
  <c r="L781" i="41" s="1"/>
  <c r="C781" i="41"/>
  <c r="O781" i="41" s="1"/>
  <c r="B781" i="41"/>
  <c r="W781" i="41" s="1"/>
  <c r="D780" i="41"/>
  <c r="L780" i="41" s="1"/>
  <c r="C780" i="41"/>
  <c r="T780" i="41" s="1"/>
  <c r="B780" i="41"/>
  <c r="W780" i="41" s="1"/>
  <c r="D779" i="41"/>
  <c r="L779" i="41" s="1"/>
  <c r="C779" i="41"/>
  <c r="O779" i="41" s="1"/>
  <c r="B779" i="41"/>
  <c r="W779" i="41" s="1"/>
  <c r="D778" i="41"/>
  <c r="L778" i="41" s="1"/>
  <c r="C778" i="41"/>
  <c r="T778" i="41" s="1"/>
  <c r="B778" i="41"/>
  <c r="W778" i="41" s="1"/>
  <c r="D777" i="41"/>
  <c r="L777" i="41" s="1"/>
  <c r="C777" i="41"/>
  <c r="O777" i="41" s="1"/>
  <c r="B777" i="41"/>
  <c r="W777" i="41" s="1"/>
  <c r="D776" i="41"/>
  <c r="L776" i="41" s="1"/>
  <c r="C776" i="41"/>
  <c r="T776" i="41" s="1"/>
  <c r="B776" i="41"/>
  <c r="W776" i="41" s="1"/>
  <c r="D775" i="41"/>
  <c r="L775" i="41" s="1"/>
  <c r="C775" i="41"/>
  <c r="O775" i="41" s="1"/>
  <c r="B775" i="41"/>
  <c r="W775" i="41" s="1"/>
  <c r="D774" i="41"/>
  <c r="L774" i="41" s="1"/>
  <c r="C774" i="41"/>
  <c r="T774" i="41" s="1"/>
  <c r="B774" i="41"/>
  <c r="W774" i="41" s="1"/>
  <c r="D773" i="41"/>
  <c r="L773" i="41" s="1"/>
  <c r="C773" i="41"/>
  <c r="O773" i="41" s="1"/>
  <c r="B773" i="41"/>
  <c r="W773" i="41" s="1"/>
  <c r="D772" i="41"/>
  <c r="L772" i="41" s="1"/>
  <c r="C772" i="41"/>
  <c r="T772" i="41" s="1"/>
  <c r="B772" i="41"/>
  <c r="W772" i="41" s="1"/>
  <c r="D771" i="41"/>
  <c r="L771" i="41" s="1"/>
  <c r="C771" i="41"/>
  <c r="O771" i="41" s="1"/>
  <c r="B771" i="41"/>
  <c r="W771" i="41" s="1"/>
  <c r="D770" i="41"/>
  <c r="L770" i="41" s="1"/>
  <c r="C770" i="41"/>
  <c r="T770" i="41" s="1"/>
  <c r="B770" i="41"/>
  <c r="W770" i="41" s="1"/>
  <c r="D769" i="41"/>
  <c r="L769" i="41" s="1"/>
  <c r="C769" i="41"/>
  <c r="O769" i="41" s="1"/>
  <c r="B769" i="41"/>
  <c r="W769" i="41" s="1"/>
  <c r="D768" i="41"/>
  <c r="L768" i="41" s="1"/>
  <c r="C768" i="41"/>
  <c r="T768" i="41" s="1"/>
  <c r="B768" i="41"/>
  <c r="W768" i="41" s="1"/>
  <c r="D767" i="41"/>
  <c r="L767" i="41" s="1"/>
  <c r="C767" i="41"/>
  <c r="O767" i="41" s="1"/>
  <c r="B767" i="41"/>
  <c r="W767" i="41" s="1"/>
  <c r="D766" i="41"/>
  <c r="L766" i="41" s="1"/>
  <c r="C766" i="41"/>
  <c r="T766" i="41" s="1"/>
  <c r="B766" i="41"/>
  <c r="W766" i="41" s="1"/>
  <c r="D765" i="41"/>
  <c r="L765" i="41" s="1"/>
  <c r="C765" i="41"/>
  <c r="O765" i="41" s="1"/>
  <c r="B765" i="41"/>
  <c r="W765" i="41" s="1"/>
  <c r="D764" i="41"/>
  <c r="L764" i="41" s="1"/>
  <c r="C764" i="41"/>
  <c r="T764" i="41" s="1"/>
  <c r="B764" i="41"/>
  <c r="W764" i="41" s="1"/>
  <c r="D763" i="41"/>
  <c r="L763" i="41" s="1"/>
  <c r="C763" i="41"/>
  <c r="O763" i="41" s="1"/>
  <c r="B763" i="41"/>
  <c r="W763" i="41" s="1"/>
  <c r="D762" i="41"/>
  <c r="L762" i="41" s="1"/>
  <c r="C762" i="41"/>
  <c r="T762" i="41" s="1"/>
  <c r="B762" i="41"/>
  <c r="W762" i="41" s="1"/>
  <c r="D761" i="41"/>
  <c r="L761" i="41" s="1"/>
  <c r="C761" i="41"/>
  <c r="O761" i="41" s="1"/>
  <c r="B761" i="41"/>
  <c r="W761" i="41" s="1"/>
  <c r="D760" i="41"/>
  <c r="L760" i="41" s="1"/>
  <c r="C760" i="41"/>
  <c r="T760" i="41" s="1"/>
  <c r="B760" i="41"/>
  <c r="W760" i="41" s="1"/>
  <c r="D759" i="41"/>
  <c r="L759" i="41" s="1"/>
  <c r="C759" i="41"/>
  <c r="O759" i="41" s="1"/>
  <c r="B759" i="41"/>
  <c r="W759" i="41" s="1"/>
  <c r="D758" i="41"/>
  <c r="L758" i="41" s="1"/>
  <c r="C758" i="41"/>
  <c r="T758" i="41" s="1"/>
  <c r="B758" i="41"/>
  <c r="W758" i="41" s="1"/>
  <c r="D757" i="41"/>
  <c r="L757" i="41" s="1"/>
  <c r="C757" i="41"/>
  <c r="O757" i="41" s="1"/>
  <c r="B757" i="41"/>
  <c r="W757" i="41" s="1"/>
  <c r="D756" i="41"/>
  <c r="L756" i="41" s="1"/>
  <c r="C756" i="41"/>
  <c r="T756" i="41" s="1"/>
  <c r="B756" i="41"/>
  <c r="W756" i="41" s="1"/>
  <c r="D755" i="41"/>
  <c r="L755" i="41" s="1"/>
  <c r="C755" i="41"/>
  <c r="O755" i="41" s="1"/>
  <c r="B755" i="41"/>
  <c r="W755" i="41" s="1"/>
  <c r="D754" i="41"/>
  <c r="L754" i="41" s="1"/>
  <c r="C754" i="41"/>
  <c r="T754" i="41" s="1"/>
  <c r="B754" i="41"/>
  <c r="W754" i="41" s="1"/>
  <c r="D753" i="41"/>
  <c r="L753" i="41" s="1"/>
  <c r="C753" i="41"/>
  <c r="O753" i="41" s="1"/>
  <c r="B753" i="41"/>
  <c r="W753" i="41" s="1"/>
  <c r="D752" i="41"/>
  <c r="L752" i="41" s="1"/>
  <c r="C752" i="41"/>
  <c r="T752" i="41" s="1"/>
  <c r="B752" i="41"/>
  <c r="W752" i="41" s="1"/>
  <c r="D751" i="41"/>
  <c r="L751" i="41" s="1"/>
  <c r="C751" i="41"/>
  <c r="O751" i="41" s="1"/>
  <c r="B751" i="41"/>
  <c r="W751" i="41" s="1"/>
  <c r="D750" i="41"/>
  <c r="L750" i="41" s="1"/>
  <c r="C750" i="41"/>
  <c r="T750" i="41" s="1"/>
  <c r="B750" i="41"/>
  <c r="W750" i="41" s="1"/>
  <c r="D749" i="41"/>
  <c r="L749" i="41" s="1"/>
  <c r="C749" i="41"/>
  <c r="O749" i="41" s="1"/>
  <c r="B749" i="41"/>
  <c r="W749" i="41" s="1"/>
  <c r="D748" i="41"/>
  <c r="L748" i="41" s="1"/>
  <c r="C748" i="41"/>
  <c r="T748" i="41" s="1"/>
  <c r="B748" i="41"/>
  <c r="W748" i="41" s="1"/>
  <c r="D747" i="41"/>
  <c r="L747" i="41" s="1"/>
  <c r="C747" i="41"/>
  <c r="O747" i="41" s="1"/>
  <c r="B747" i="41"/>
  <c r="W747" i="41" s="1"/>
  <c r="D746" i="41"/>
  <c r="L746" i="41" s="1"/>
  <c r="C746" i="41"/>
  <c r="T746" i="41" s="1"/>
  <c r="B746" i="41"/>
  <c r="W746" i="41" s="1"/>
  <c r="D745" i="41"/>
  <c r="L745" i="41" s="1"/>
  <c r="C745" i="41"/>
  <c r="O745" i="41" s="1"/>
  <c r="B745" i="41"/>
  <c r="W745" i="41" s="1"/>
  <c r="D744" i="41"/>
  <c r="L744" i="41" s="1"/>
  <c r="C744" i="41"/>
  <c r="T744" i="41" s="1"/>
  <c r="B744" i="41"/>
  <c r="W744" i="41" s="1"/>
  <c r="D743" i="41"/>
  <c r="L743" i="41" s="1"/>
  <c r="C743" i="41"/>
  <c r="O743" i="41" s="1"/>
  <c r="N743" i="41" s="1"/>
  <c r="B743" i="41"/>
  <c r="W743" i="41" s="1"/>
  <c r="L742" i="41"/>
  <c r="D742" i="41"/>
  <c r="C742" i="41"/>
  <c r="T742" i="41" s="1"/>
  <c r="B742" i="41"/>
  <c r="W742" i="41" s="1"/>
  <c r="L741" i="41"/>
  <c r="D741" i="41"/>
  <c r="C741" i="41"/>
  <c r="O741" i="41" s="1"/>
  <c r="B741" i="41"/>
  <c r="W741" i="41" s="1"/>
  <c r="L740" i="41"/>
  <c r="D740" i="41"/>
  <c r="C740" i="41"/>
  <c r="T740" i="41" s="1"/>
  <c r="B740" i="41"/>
  <c r="W740" i="41" s="1"/>
  <c r="L739" i="41"/>
  <c r="D739" i="41"/>
  <c r="C739" i="41"/>
  <c r="O739" i="41" s="1"/>
  <c r="N739" i="41" s="1"/>
  <c r="B739" i="41"/>
  <c r="W739" i="41" s="1"/>
  <c r="L738" i="41"/>
  <c r="D738" i="41"/>
  <c r="C738" i="41"/>
  <c r="T738" i="41" s="1"/>
  <c r="B738" i="41"/>
  <c r="W738" i="41" s="1"/>
  <c r="L737" i="41"/>
  <c r="D737" i="41"/>
  <c r="C737" i="41"/>
  <c r="O737" i="41" s="1"/>
  <c r="B737" i="41"/>
  <c r="W737" i="41" s="1"/>
  <c r="L736" i="41"/>
  <c r="D736" i="41"/>
  <c r="C736" i="41"/>
  <c r="T736" i="41" s="1"/>
  <c r="B736" i="41"/>
  <c r="W736" i="41" s="1"/>
  <c r="L735" i="41"/>
  <c r="D735" i="41"/>
  <c r="C735" i="41"/>
  <c r="O735" i="41" s="1"/>
  <c r="N735" i="41" s="1"/>
  <c r="B735" i="41"/>
  <c r="W735" i="41" s="1"/>
  <c r="L734" i="41"/>
  <c r="D734" i="41"/>
  <c r="C734" i="41"/>
  <c r="T734" i="41" s="1"/>
  <c r="B734" i="41"/>
  <c r="W734" i="41" s="1"/>
  <c r="L733" i="41"/>
  <c r="D733" i="41"/>
  <c r="C733" i="41"/>
  <c r="O733" i="41" s="1"/>
  <c r="N733" i="41" s="1"/>
  <c r="B733" i="41"/>
  <c r="W733" i="41" s="1"/>
  <c r="L732" i="41"/>
  <c r="D732" i="41"/>
  <c r="C732" i="41"/>
  <c r="T732" i="41" s="1"/>
  <c r="B732" i="41"/>
  <c r="W732" i="41" s="1"/>
  <c r="D731" i="41"/>
  <c r="C731" i="41"/>
  <c r="B731" i="41"/>
  <c r="W731" i="41" s="1"/>
  <c r="D730" i="41"/>
  <c r="C730" i="41"/>
  <c r="O730" i="41" s="1"/>
  <c r="B730" i="41"/>
  <c r="W730" i="41" s="1"/>
  <c r="D729" i="41"/>
  <c r="C729" i="41"/>
  <c r="T729" i="41" s="1"/>
  <c r="B729" i="41"/>
  <c r="W729" i="41" s="1"/>
  <c r="D728" i="41"/>
  <c r="L728" i="41" s="1"/>
  <c r="C728" i="41"/>
  <c r="O728" i="41" s="1"/>
  <c r="B728" i="41"/>
  <c r="W728" i="41" s="1"/>
  <c r="D727" i="41"/>
  <c r="L727" i="41" s="1"/>
  <c r="C727" i="41"/>
  <c r="T727" i="41" s="1"/>
  <c r="B727" i="41"/>
  <c r="W727" i="41" s="1"/>
  <c r="D726" i="41"/>
  <c r="L726" i="41" s="1"/>
  <c r="C726" i="41"/>
  <c r="O726" i="41" s="1"/>
  <c r="B726" i="41"/>
  <c r="D725" i="41"/>
  <c r="L725" i="41" s="1"/>
  <c r="C725" i="41"/>
  <c r="T725" i="41" s="1"/>
  <c r="B725" i="41"/>
  <c r="D724" i="41"/>
  <c r="L724" i="41" s="1"/>
  <c r="C724" i="41"/>
  <c r="O724" i="41" s="1"/>
  <c r="B724" i="41"/>
  <c r="D723" i="41"/>
  <c r="L723" i="41" s="1"/>
  <c r="C723" i="41"/>
  <c r="T723" i="41" s="1"/>
  <c r="B723" i="41"/>
  <c r="D722" i="41"/>
  <c r="L722" i="41" s="1"/>
  <c r="C722" i="41"/>
  <c r="O722" i="41" s="1"/>
  <c r="B722" i="41"/>
  <c r="D721" i="41"/>
  <c r="L721" i="41" s="1"/>
  <c r="C721" i="41"/>
  <c r="T721" i="41" s="1"/>
  <c r="B721" i="41"/>
  <c r="D720" i="41"/>
  <c r="L720" i="41" s="1"/>
  <c r="C720" i="41"/>
  <c r="O720" i="41" s="1"/>
  <c r="B720" i="41"/>
  <c r="D719" i="41"/>
  <c r="L719" i="41" s="1"/>
  <c r="C719" i="41"/>
  <c r="T719" i="41" s="1"/>
  <c r="B719" i="41"/>
  <c r="D718" i="41"/>
  <c r="C718" i="41"/>
  <c r="O718" i="41" s="1"/>
  <c r="B718" i="41"/>
  <c r="W718" i="41" s="1"/>
  <c r="D717" i="41"/>
  <c r="C717" i="41"/>
  <c r="T717" i="41" s="1"/>
  <c r="B717" i="41"/>
  <c r="W717" i="41" s="1"/>
  <c r="D716" i="41"/>
  <c r="C716" i="41"/>
  <c r="O716" i="41" s="1"/>
  <c r="B716" i="41"/>
  <c r="W716" i="41" s="1"/>
  <c r="D715" i="41"/>
  <c r="L715" i="41" s="1"/>
  <c r="C715" i="41"/>
  <c r="T715" i="41" s="1"/>
  <c r="B715" i="41"/>
  <c r="W715" i="41" s="1"/>
  <c r="D714" i="41"/>
  <c r="L714" i="41" s="1"/>
  <c r="C714" i="41"/>
  <c r="O714" i="41" s="1"/>
  <c r="B714" i="41"/>
  <c r="W714" i="41" s="1"/>
  <c r="D713" i="41"/>
  <c r="L713" i="41" s="1"/>
  <c r="C713" i="41"/>
  <c r="T713" i="41" s="1"/>
  <c r="B713" i="41"/>
  <c r="W713" i="41" s="1"/>
  <c r="D712" i="41"/>
  <c r="L712" i="41" s="1"/>
  <c r="C712" i="41"/>
  <c r="O712" i="41" s="1"/>
  <c r="B712" i="41"/>
  <c r="W712" i="41" s="1"/>
  <c r="D711" i="41"/>
  <c r="C711" i="41"/>
  <c r="T711" i="41" s="1"/>
  <c r="B711" i="41"/>
  <c r="W711" i="41" s="1"/>
  <c r="D710" i="41"/>
  <c r="C710" i="41"/>
  <c r="O710" i="41" s="1"/>
  <c r="B710" i="41"/>
  <c r="W710" i="41" s="1"/>
  <c r="D709" i="41"/>
  <c r="C709" i="41"/>
  <c r="T709" i="41" s="1"/>
  <c r="B709" i="41"/>
  <c r="W709" i="41" s="1"/>
  <c r="D708" i="41"/>
  <c r="C708" i="41"/>
  <c r="O708" i="41" s="1"/>
  <c r="B708" i="41"/>
  <c r="W708" i="41" s="1"/>
  <c r="D707" i="41"/>
  <c r="C707" i="41"/>
  <c r="T707" i="41" s="1"/>
  <c r="B707" i="41"/>
  <c r="W707" i="41" s="1"/>
  <c r="D706" i="41"/>
  <c r="C706" i="41"/>
  <c r="O706" i="41" s="1"/>
  <c r="B706" i="41"/>
  <c r="W706" i="41" s="1"/>
  <c r="D705" i="41"/>
  <c r="C705" i="41"/>
  <c r="T705" i="41" s="1"/>
  <c r="B705" i="41"/>
  <c r="W705" i="41" s="1"/>
  <c r="D704" i="41"/>
  <c r="C704" i="41"/>
  <c r="O704" i="41" s="1"/>
  <c r="B704" i="41"/>
  <c r="W704" i="41" s="1"/>
  <c r="D703" i="41"/>
  <c r="C703" i="41"/>
  <c r="T703" i="41" s="1"/>
  <c r="B703" i="41"/>
  <c r="W703" i="41" s="1"/>
  <c r="D702" i="41"/>
  <c r="C702" i="41"/>
  <c r="O702" i="41" s="1"/>
  <c r="B702" i="41"/>
  <c r="W702" i="41" s="1"/>
  <c r="D701" i="41"/>
  <c r="C701" i="41"/>
  <c r="T701" i="41" s="1"/>
  <c r="B701" i="41"/>
  <c r="W701" i="41" s="1"/>
  <c r="D700" i="41"/>
  <c r="C700" i="41"/>
  <c r="O700" i="41" s="1"/>
  <c r="B700" i="41"/>
  <c r="W700" i="41" s="1"/>
  <c r="D699" i="41"/>
  <c r="C699" i="41"/>
  <c r="T699" i="41" s="1"/>
  <c r="B699" i="41"/>
  <c r="W699" i="41" s="1"/>
  <c r="D698" i="41"/>
  <c r="C698" i="41"/>
  <c r="O698" i="41" s="1"/>
  <c r="B698" i="41"/>
  <c r="W698" i="41" s="1"/>
  <c r="D697" i="41"/>
  <c r="C697" i="41"/>
  <c r="T697" i="41" s="1"/>
  <c r="B697" i="41"/>
  <c r="W697" i="41" s="1"/>
  <c r="D696" i="41"/>
  <c r="L696" i="41" s="1"/>
  <c r="C696" i="41"/>
  <c r="O696" i="41" s="1"/>
  <c r="B696" i="41"/>
  <c r="W696" i="41" s="1"/>
  <c r="D695" i="41"/>
  <c r="C695" i="41"/>
  <c r="T695" i="41" s="1"/>
  <c r="B695" i="41"/>
  <c r="W695" i="41" s="1"/>
  <c r="D694" i="41"/>
  <c r="C694" i="41"/>
  <c r="O694" i="41" s="1"/>
  <c r="B694" i="41"/>
  <c r="W694" i="41" s="1"/>
  <c r="D693" i="41"/>
  <c r="L693" i="41" s="1"/>
  <c r="C693" i="41"/>
  <c r="T693" i="41" s="1"/>
  <c r="B693" i="41"/>
  <c r="W693" i="41" s="1"/>
  <c r="D692" i="41"/>
  <c r="L692" i="41" s="1"/>
  <c r="C692" i="41"/>
  <c r="O692" i="41" s="1"/>
  <c r="B692" i="41"/>
  <c r="W692" i="41" s="1"/>
  <c r="D691" i="41"/>
  <c r="L691" i="41" s="1"/>
  <c r="C691" i="41"/>
  <c r="T691" i="41" s="1"/>
  <c r="B691" i="41"/>
  <c r="W691" i="41" s="1"/>
  <c r="D690" i="41"/>
  <c r="C690" i="41"/>
  <c r="O690" i="41" s="1"/>
  <c r="B690" i="41"/>
  <c r="W690" i="41" s="1"/>
  <c r="D689" i="41"/>
  <c r="L689" i="41" s="1"/>
  <c r="C689" i="41"/>
  <c r="T689" i="41" s="1"/>
  <c r="B689" i="41"/>
  <c r="W689" i="41" s="1"/>
  <c r="D688" i="41"/>
  <c r="L688" i="41" s="1"/>
  <c r="C688" i="41"/>
  <c r="O688" i="41" s="1"/>
  <c r="B688" i="41"/>
  <c r="W688" i="41" s="1"/>
  <c r="D687" i="41"/>
  <c r="L687" i="41" s="1"/>
  <c r="C687" i="41"/>
  <c r="T687" i="41" s="1"/>
  <c r="B687" i="41"/>
  <c r="W687" i="41" s="1"/>
  <c r="D686" i="41"/>
  <c r="L686" i="41" s="1"/>
  <c r="C686" i="41"/>
  <c r="O686" i="41" s="1"/>
  <c r="B686" i="41"/>
  <c r="W686" i="41" s="1"/>
  <c r="D685" i="41"/>
  <c r="L685" i="41" s="1"/>
  <c r="C685" i="41"/>
  <c r="T685" i="41" s="1"/>
  <c r="B685" i="41"/>
  <c r="W685" i="41" s="1"/>
  <c r="D684" i="41"/>
  <c r="L684" i="41" s="1"/>
  <c r="C684" i="41"/>
  <c r="O684" i="41" s="1"/>
  <c r="B684" i="41"/>
  <c r="W684" i="41" s="1"/>
  <c r="D683" i="41"/>
  <c r="L683" i="41" s="1"/>
  <c r="C683" i="41"/>
  <c r="T683" i="41" s="1"/>
  <c r="B683" i="41"/>
  <c r="W683" i="41" s="1"/>
  <c r="D682" i="41"/>
  <c r="L682" i="41" s="1"/>
  <c r="C682" i="41"/>
  <c r="O682" i="41" s="1"/>
  <c r="B682" i="41"/>
  <c r="W682" i="41" s="1"/>
  <c r="D681" i="41"/>
  <c r="L681" i="41" s="1"/>
  <c r="C681" i="41"/>
  <c r="T681" i="41" s="1"/>
  <c r="B681" i="41"/>
  <c r="W681" i="41" s="1"/>
  <c r="D680" i="41"/>
  <c r="L680" i="41" s="1"/>
  <c r="C680" i="41"/>
  <c r="O680" i="41" s="1"/>
  <c r="B680" i="41"/>
  <c r="W680" i="41" s="1"/>
  <c r="D679" i="41"/>
  <c r="L679" i="41" s="1"/>
  <c r="C679" i="41"/>
  <c r="T679" i="41" s="1"/>
  <c r="B679" i="41"/>
  <c r="W679" i="41" s="1"/>
  <c r="D678" i="41"/>
  <c r="L678" i="41" s="1"/>
  <c r="C678" i="41"/>
  <c r="O678" i="41" s="1"/>
  <c r="B678" i="41"/>
  <c r="W678" i="41" s="1"/>
  <c r="D677" i="41"/>
  <c r="L677" i="41" s="1"/>
  <c r="C677" i="41"/>
  <c r="T677" i="41" s="1"/>
  <c r="B677" i="41"/>
  <c r="W677" i="41" s="1"/>
  <c r="D676" i="41"/>
  <c r="L676" i="41" s="1"/>
  <c r="C676" i="41"/>
  <c r="O676" i="41" s="1"/>
  <c r="B676" i="41"/>
  <c r="W676" i="41" s="1"/>
  <c r="D675" i="41"/>
  <c r="L675" i="41" s="1"/>
  <c r="C675" i="41"/>
  <c r="T675" i="41" s="1"/>
  <c r="B675" i="41"/>
  <c r="W675" i="41" s="1"/>
  <c r="D674" i="41"/>
  <c r="N674" i="41" s="1"/>
  <c r="C674" i="41"/>
  <c r="O674" i="41" s="1"/>
  <c r="B674" i="41"/>
  <c r="W674" i="41" s="1"/>
  <c r="D673" i="41"/>
  <c r="L673" i="41" s="1"/>
  <c r="C673" i="41"/>
  <c r="T673" i="41" s="1"/>
  <c r="B673" i="41"/>
  <c r="W673" i="41" s="1"/>
  <c r="D672" i="41"/>
  <c r="L672" i="41" s="1"/>
  <c r="C672" i="41"/>
  <c r="O672" i="41" s="1"/>
  <c r="B672" i="41"/>
  <c r="W672" i="41" s="1"/>
  <c r="D671" i="41"/>
  <c r="L671" i="41" s="1"/>
  <c r="C671" i="41"/>
  <c r="T671" i="41" s="1"/>
  <c r="B671" i="41"/>
  <c r="W671" i="41" s="1"/>
  <c r="D670" i="41"/>
  <c r="L670" i="41" s="1"/>
  <c r="C670" i="41"/>
  <c r="O670" i="41" s="1"/>
  <c r="B670" i="41"/>
  <c r="W670" i="41" s="1"/>
  <c r="D669" i="41"/>
  <c r="L669" i="41" s="1"/>
  <c r="C669" i="41"/>
  <c r="T669" i="41" s="1"/>
  <c r="B669" i="41"/>
  <c r="W669" i="41" s="1"/>
  <c r="D668" i="41"/>
  <c r="L668" i="41" s="1"/>
  <c r="C668" i="41"/>
  <c r="O668" i="41" s="1"/>
  <c r="B668" i="41"/>
  <c r="W668" i="41" s="1"/>
  <c r="D667" i="41"/>
  <c r="L667" i="41" s="1"/>
  <c r="C667" i="41"/>
  <c r="T667" i="41" s="1"/>
  <c r="B667" i="41"/>
  <c r="W667" i="41" s="1"/>
  <c r="D666" i="41"/>
  <c r="L666" i="41" s="1"/>
  <c r="C666" i="41"/>
  <c r="O666" i="41" s="1"/>
  <c r="B666" i="41"/>
  <c r="W666" i="41" s="1"/>
  <c r="D665" i="41"/>
  <c r="C665" i="41"/>
  <c r="O665" i="41" s="1"/>
  <c r="B665" i="41"/>
  <c r="W665" i="41" s="1"/>
  <c r="D664" i="41"/>
  <c r="C664" i="41"/>
  <c r="O664" i="41" s="1"/>
  <c r="B664" i="41"/>
  <c r="W664" i="41" s="1"/>
  <c r="D663" i="41"/>
  <c r="C663" i="41"/>
  <c r="T663" i="41" s="1"/>
  <c r="B663" i="41"/>
  <c r="W663" i="41" s="1"/>
  <c r="D662" i="41"/>
  <c r="C662" i="41"/>
  <c r="O662" i="41" s="1"/>
  <c r="B662" i="41"/>
  <c r="W662" i="41" s="1"/>
  <c r="D661" i="41"/>
  <c r="C661" i="41"/>
  <c r="T661" i="41" s="1"/>
  <c r="B661" i="41"/>
  <c r="W661" i="41" s="1"/>
  <c r="D660" i="41"/>
  <c r="L660" i="41" s="1"/>
  <c r="C660" i="41"/>
  <c r="O660" i="41" s="1"/>
  <c r="B660" i="41"/>
  <c r="W660" i="41" s="1"/>
  <c r="D659" i="41"/>
  <c r="L659" i="41" s="1"/>
  <c r="C659" i="41"/>
  <c r="T659" i="41" s="1"/>
  <c r="B659" i="41"/>
  <c r="W659" i="41" s="1"/>
  <c r="K658" i="41"/>
  <c r="D658" i="41"/>
  <c r="M658" i="41" s="1"/>
  <c r="C658" i="41"/>
  <c r="B658" i="41"/>
  <c r="W658" i="41" s="1"/>
  <c r="T657" i="41"/>
  <c r="D657" i="41"/>
  <c r="L657" i="41" s="1"/>
  <c r="C657" i="41"/>
  <c r="B657" i="41"/>
  <c r="W657" i="41" s="1"/>
  <c r="M656" i="41"/>
  <c r="D656" i="41"/>
  <c r="L656" i="41" s="1"/>
  <c r="C656" i="41"/>
  <c r="B656" i="41"/>
  <c r="W656" i="41" s="1"/>
  <c r="D655" i="41"/>
  <c r="L655" i="41" s="1"/>
  <c r="C655" i="41"/>
  <c r="T655" i="41" s="1"/>
  <c r="B655" i="41"/>
  <c r="W655" i="41" s="1"/>
  <c r="D654" i="41"/>
  <c r="L654" i="41" s="1"/>
  <c r="C654" i="41"/>
  <c r="B654" i="41"/>
  <c r="W654" i="41" s="1"/>
  <c r="D653" i="41"/>
  <c r="L653" i="41" s="1"/>
  <c r="C653" i="41"/>
  <c r="T653" i="41" s="1"/>
  <c r="B653" i="41"/>
  <c r="W653" i="41" s="1"/>
  <c r="D652" i="41"/>
  <c r="L652" i="41" s="1"/>
  <c r="C652" i="41"/>
  <c r="B652" i="41"/>
  <c r="W652" i="41" s="1"/>
  <c r="D651" i="41"/>
  <c r="C651" i="41"/>
  <c r="O651" i="41" s="1"/>
  <c r="B651" i="41"/>
  <c r="W651" i="41" s="1"/>
  <c r="D650" i="41"/>
  <c r="L650" i="41" s="1"/>
  <c r="C650" i="41"/>
  <c r="T650" i="41" s="1"/>
  <c r="B650" i="41"/>
  <c r="W650" i="41" s="1"/>
  <c r="H649" i="41"/>
  <c r="D649" i="41"/>
  <c r="L649" i="41" s="1"/>
  <c r="C649" i="41"/>
  <c r="O649" i="41" s="1"/>
  <c r="B649" i="41"/>
  <c r="W649" i="41" s="1"/>
  <c r="W648" i="41"/>
  <c r="D648" i="41"/>
  <c r="L648" i="41" s="1"/>
  <c r="C648" i="41"/>
  <c r="B648" i="41"/>
  <c r="M647" i="41"/>
  <c r="D647" i="41"/>
  <c r="L647" i="41" s="1"/>
  <c r="C647" i="41"/>
  <c r="B647" i="41"/>
  <c r="W647" i="41" s="1"/>
  <c r="O646" i="41"/>
  <c r="D646" i="41"/>
  <c r="L646" i="41" s="1"/>
  <c r="C646" i="41"/>
  <c r="T646" i="41" s="1"/>
  <c r="B646" i="41"/>
  <c r="W646" i="41" s="1"/>
  <c r="M645" i="41"/>
  <c r="H645" i="41"/>
  <c r="D645" i="41"/>
  <c r="L645" i="41" s="1"/>
  <c r="C645" i="41"/>
  <c r="O645" i="41" s="1"/>
  <c r="B645" i="41"/>
  <c r="W645" i="41" s="1"/>
  <c r="W644" i="41"/>
  <c r="D644" i="41"/>
  <c r="L644" i="41" s="1"/>
  <c r="C644" i="41"/>
  <c r="B644" i="41"/>
  <c r="D643" i="41"/>
  <c r="C643" i="41"/>
  <c r="B643" i="41"/>
  <c r="W643" i="41" s="1"/>
  <c r="D642" i="41"/>
  <c r="C642" i="41"/>
  <c r="T642" i="41" s="1"/>
  <c r="B642" i="41"/>
  <c r="W642" i="41" s="1"/>
  <c r="H641" i="41"/>
  <c r="D641" i="41"/>
  <c r="L641" i="41" s="1"/>
  <c r="C641" i="41"/>
  <c r="O641" i="41" s="1"/>
  <c r="B641" i="41"/>
  <c r="W641" i="41" s="1"/>
  <c r="W640" i="41"/>
  <c r="D640" i="41"/>
  <c r="M640" i="41" s="1"/>
  <c r="C640" i="41"/>
  <c r="B640" i="41"/>
  <c r="D639" i="41"/>
  <c r="L639" i="41" s="1"/>
  <c r="C639" i="41"/>
  <c r="O639" i="41" s="1"/>
  <c r="B639" i="41"/>
  <c r="W639" i="41" s="1"/>
  <c r="D638" i="41"/>
  <c r="C638" i="41"/>
  <c r="O638" i="41" s="1"/>
  <c r="B638" i="41"/>
  <c r="W638" i="41" s="1"/>
  <c r="D637" i="41"/>
  <c r="C637" i="41"/>
  <c r="T637" i="41" s="1"/>
  <c r="B637" i="41"/>
  <c r="W637" i="41" s="1"/>
  <c r="H636" i="41"/>
  <c r="D636" i="41"/>
  <c r="K636" i="41" s="1"/>
  <c r="C636" i="41"/>
  <c r="B636" i="41"/>
  <c r="W636" i="41" s="1"/>
  <c r="W635" i="41"/>
  <c r="D635" i="41"/>
  <c r="L635" i="41" s="1"/>
  <c r="C635" i="41"/>
  <c r="B635" i="41"/>
  <c r="M634" i="41"/>
  <c r="D634" i="41"/>
  <c r="K634" i="41" s="1"/>
  <c r="C634" i="41"/>
  <c r="O634" i="41" s="1"/>
  <c r="B634" i="41"/>
  <c r="W634" i="41" s="1"/>
  <c r="D633" i="41"/>
  <c r="L633" i="41" s="1"/>
  <c r="C633" i="41"/>
  <c r="T633" i="41" s="1"/>
  <c r="B633" i="41"/>
  <c r="W633" i="41" s="1"/>
  <c r="D632" i="41"/>
  <c r="C632" i="41"/>
  <c r="B632" i="41"/>
  <c r="W632" i="41" s="1"/>
  <c r="D631" i="41"/>
  <c r="L631" i="41" s="1"/>
  <c r="C631" i="41"/>
  <c r="B631" i="41"/>
  <c r="W631" i="41" s="1"/>
  <c r="D630" i="41"/>
  <c r="C630" i="41"/>
  <c r="O630" i="41" s="1"/>
  <c r="B630" i="41"/>
  <c r="W630" i="41" s="1"/>
  <c r="D629" i="41"/>
  <c r="C629" i="41"/>
  <c r="T629" i="41" s="1"/>
  <c r="B629" i="41"/>
  <c r="W629" i="41" s="1"/>
  <c r="H628" i="41"/>
  <c r="D628" i="41"/>
  <c r="K628" i="41" s="1"/>
  <c r="C628" i="41"/>
  <c r="B628" i="41"/>
  <c r="W628" i="41" s="1"/>
  <c r="W627" i="41"/>
  <c r="D627" i="41"/>
  <c r="L627" i="41" s="1"/>
  <c r="C627" i="41"/>
  <c r="B627" i="41"/>
  <c r="M626" i="41"/>
  <c r="D626" i="41"/>
  <c r="K626" i="41" s="1"/>
  <c r="C626" i="41"/>
  <c r="O626" i="41" s="1"/>
  <c r="B626" i="41"/>
  <c r="W626" i="41" s="1"/>
  <c r="D625" i="41"/>
  <c r="L625" i="41" s="1"/>
  <c r="C625" i="41"/>
  <c r="T625" i="41" s="1"/>
  <c r="B625" i="41"/>
  <c r="W625" i="41" s="1"/>
  <c r="D624" i="41"/>
  <c r="C624" i="41"/>
  <c r="B624" i="41"/>
  <c r="W624" i="41" s="1"/>
  <c r="H623" i="41"/>
  <c r="D623" i="41"/>
  <c r="L623" i="41" s="1"/>
  <c r="C623" i="41"/>
  <c r="O623" i="41" s="1"/>
  <c r="B623" i="41"/>
  <c r="W623" i="41" s="1"/>
  <c r="K622" i="41"/>
  <c r="D622" i="41"/>
  <c r="C622" i="41"/>
  <c r="T622" i="41" s="1"/>
  <c r="B622" i="41"/>
  <c r="W622" i="41" s="1"/>
  <c r="M621" i="41"/>
  <c r="D621" i="41"/>
  <c r="L621" i="41" s="1"/>
  <c r="C621" i="41"/>
  <c r="T621" i="41" s="1"/>
  <c r="B621" i="41"/>
  <c r="W621" i="41" s="1"/>
  <c r="D620" i="41"/>
  <c r="H620" i="41" s="1"/>
  <c r="C620" i="41"/>
  <c r="B620" i="41"/>
  <c r="W620" i="41" s="1"/>
  <c r="D619" i="41"/>
  <c r="C619" i="41"/>
  <c r="B619" i="41"/>
  <c r="W619" i="41" s="1"/>
  <c r="D618" i="41"/>
  <c r="K618" i="41" s="1"/>
  <c r="C618" i="41"/>
  <c r="T618" i="41" s="1"/>
  <c r="B618" i="41"/>
  <c r="W618" i="41" s="1"/>
  <c r="K617" i="41"/>
  <c r="D617" i="41"/>
  <c r="L617" i="41" s="1"/>
  <c r="C617" i="41"/>
  <c r="T617" i="41" s="1"/>
  <c r="B617" i="41"/>
  <c r="W617" i="41" s="1"/>
  <c r="D616" i="41"/>
  <c r="H616" i="41" s="1"/>
  <c r="C616" i="41"/>
  <c r="B616" i="41"/>
  <c r="W616" i="41" s="1"/>
  <c r="H615" i="41"/>
  <c r="D615" i="41"/>
  <c r="L615" i="41" s="1"/>
  <c r="C615" i="41"/>
  <c r="B615" i="41"/>
  <c r="W615" i="41" s="1"/>
  <c r="K614" i="41"/>
  <c r="D614" i="41"/>
  <c r="C614" i="41"/>
  <c r="T614" i="41" s="1"/>
  <c r="B614" i="41"/>
  <c r="W614" i="41" s="1"/>
  <c r="D613" i="41"/>
  <c r="C613" i="41"/>
  <c r="T613" i="41" s="1"/>
  <c r="B613" i="41"/>
  <c r="W613" i="41" s="1"/>
  <c r="D612" i="41"/>
  <c r="C612" i="41"/>
  <c r="B612" i="41"/>
  <c r="W612" i="41" s="1"/>
  <c r="M611" i="41"/>
  <c r="D611" i="41"/>
  <c r="L611" i="41" s="1"/>
  <c r="C611" i="41"/>
  <c r="B611" i="41"/>
  <c r="W611" i="41" s="1"/>
  <c r="D610" i="41"/>
  <c r="K610" i="41" s="1"/>
  <c r="C610" i="41"/>
  <c r="T610" i="41" s="1"/>
  <c r="B610" i="41"/>
  <c r="W610" i="41" s="1"/>
  <c r="D609" i="41"/>
  <c r="C609" i="41"/>
  <c r="T609" i="41" s="1"/>
  <c r="B609" i="41"/>
  <c r="W609" i="41" s="1"/>
  <c r="D608" i="41"/>
  <c r="C608" i="41"/>
  <c r="B608" i="41"/>
  <c r="W608" i="41" s="1"/>
  <c r="D607" i="41"/>
  <c r="L607" i="41" s="1"/>
  <c r="C607" i="41"/>
  <c r="O607" i="41" s="1"/>
  <c r="B607" i="41"/>
  <c r="W607" i="41" s="1"/>
  <c r="D606" i="41"/>
  <c r="C606" i="41"/>
  <c r="T606" i="41" s="1"/>
  <c r="B606" i="41"/>
  <c r="W606" i="41" s="1"/>
  <c r="K605" i="41"/>
  <c r="D605" i="41"/>
  <c r="L605" i="41" s="1"/>
  <c r="C605" i="41"/>
  <c r="T605" i="41" s="1"/>
  <c r="B605" i="41"/>
  <c r="W605" i="41" s="1"/>
  <c r="D604" i="41"/>
  <c r="H604" i="41" s="1"/>
  <c r="C604" i="41"/>
  <c r="B604" i="41"/>
  <c r="W604" i="41" s="1"/>
  <c r="H603" i="41"/>
  <c r="D603" i="41"/>
  <c r="L603" i="41" s="1"/>
  <c r="C603" i="41"/>
  <c r="B603" i="41"/>
  <c r="W603" i="41" s="1"/>
  <c r="W602" i="41"/>
  <c r="D602" i="41"/>
  <c r="M602" i="41" s="1"/>
  <c r="C602" i="41"/>
  <c r="B602" i="41"/>
  <c r="D601" i="41"/>
  <c r="C601" i="41"/>
  <c r="O601" i="41" s="1"/>
  <c r="B601" i="41"/>
  <c r="W601" i="41" s="1"/>
  <c r="H600" i="41"/>
  <c r="D600" i="41"/>
  <c r="K600" i="41" s="1"/>
  <c r="C600" i="41"/>
  <c r="T600" i="41" s="1"/>
  <c r="B600" i="41"/>
  <c r="W600" i="41" s="1"/>
  <c r="W599" i="41"/>
  <c r="M599" i="41"/>
  <c r="H599" i="41"/>
  <c r="D599" i="41"/>
  <c r="L599" i="41" s="1"/>
  <c r="C599" i="41"/>
  <c r="O599" i="41" s="1"/>
  <c r="B599" i="41"/>
  <c r="D598" i="41"/>
  <c r="C598" i="41"/>
  <c r="T598" i="41" s="1"/>
  <c r="B598" i="41"/>
  <c r="W598" i="41" s="1"/>
  <c r="D597" i="41"/>
  <c r="C597" i="41"/>
  <c r="T597" i="41" s="1"/>
  <c r="B597" i="41"/>
  <c r="W597" i="41" s="1"/>
  <c r="H596" i="41"/>
  <c r="D596" i="41"/>
  <c r="K596" i="41" s="1"/>
  <c r="C596" i="41"/>
  <c r="B596" i="41"/>
  <c r="W596" i="41" s="1"/>
  <c r="W595" i="41"/>
  <c r="D595" i="41"/>
  <c r="L595" i="41" s="1"/>
  <c r="C595" i="41"/>
  <c r="B595" i="41"/>
  <c r="M594" i="41"/>
  <c r="K594" i="41"/>
  <c r="H594" i="41"/>
  <c r="D594" i="41"/>
  <c r="C594" i="41"/>
  <c r="B594" i="41"/>
  <c r="W594" i="41" s="1"/>
  <c r="D593" i="41"/>
  <c r="L593" i="41" s="1"/>
  <c r="C593" i="41"/>
  <c r="T593" i="41" s="1"/>
  <c r="B593" i="41"/>
  <c r="W593" i="41" s="1"/>
  <c r="D592" i="41"/>
  <c r="M592" i="41" s="1"/>
  <c r="C592" i="41"/>
  <c r="T592" i="41" s="1"/>
  <c r="B592" i="41"/>
  <c r="W592" i="41" s="1"/>
  <c r="D591" i="41"/>
  <c r="L591" i="41" s="1"/>
  <c r="C591" i="41"/>
  <c r="O591" i="41" s="1"/>
  <c r="B591" i="41"/>
  <c r="W591" i="41" s="1"/>
  <c r="D590" i="41"/>
  <c r="M590" i="41" s="1"/>
  <c r="C590" i="41"/>
  <c r="T590" i="41" s="1"/>
  <c r="B590" i="41"/>
  <c r="W590" i="41" s="1"/>
  <c r="H589" i="41"/>
  <c r="D589" i="41"/>
  <c r="L589" i="41" s="1"/>
  <c r="C589" i="41"/>
  <c r="O589" i="41" s="1"/>
  <c r="B589" i="41"/>
  <c r="W589" i="41" s="1"/>
  <c r="W588" i="41"/>
  <c r="D588" i="41"/>
  <c r="M588" i="41" s="1"/>
  <c r="C588" i="41"/>
  <c r="B588" i="41"/>
  <c r="D587" i="41"/>
  <c r="C587" i="41"/>
  <c r="B587" i="41"/>
  <c r="W587" i="41" s="1"/>
  <c r="D586" i="41"/>
  <c r="H586" i="41" s="1"/>
  <c r="C586" i="41"/>
  <c r="B586" i="41"/>
  <c r="W586" i="41" s="1"/>
  <c r="H585" i="41"/>
  <c r="D585" i="41"/>
  <c r="L585" i="41" s="1"/>
  <c r="C585" i="41"/>
  <c r="T585" i="41" s="1"/>
  <c r="B585" i="41"/>
  <c r="W585" i="41" s="1"/>
  <c r="W584" i="41"/>
  <c r="D584" i="41"/>
  <c r="M584" i="41" s="1"/>
  <c r="C584" i="41"/>
  <c r="T584" i="41" s="1"/>
  <c r="B584" i="41"/>
  <c r="D583" i="41"/>
  <c r="C583" i="41"/>
  <c r="O583" i="41" s="1"/>
  <c r="B583" i="41"/>
  <c r="W583" i="41" s="1"/>
  <c r="K582" i="41"/>
  <c r="D582" i="41"/>
  <c r="H582" i="41" s="1"/>
  <c r="C582" i="41"/>
  <c r="T582" i="41" s="1"/>
  <c r="B582" i="41"/>
  <c r="W582" i="41" s="1"/>
  <c r="O581" i="41"/>
  <c r="D581" i="41"/>
  <c r="L581" i="41" s="1"/>
  <c r="C581" i="41"/>
  <c r="T581" i="41" s="1"/>
  <c r="B581" i="41"/>
  <c r="W581" i="41" s="1"/>
  <c r="D580" i="41"/>
  <c r="M580" i="41" s="1"/>
  <c r="C580" i="41"/>
  <c r="B580" i="41"/>
  <c r="W580" i="41" s="1"/>
  <c r="D579" i="41"/>
  <c r="L579" i="41" s="1"/>
  <c r="C579" i="41"/>
  <c r="B579" i="41"/>
  <c r="W579" i="41" s="1"/>
  <c r="H578" i="41"/>
  <c r="D578" i="41"/>
  <c r="K578" i="41" s="1"/>
  <c r="C578" i="41"/>
  <c r="B578" i="41"/>
  <c r="W578" i="41" s="1"/>
  <c r="D577" i="41"/>
  <c r="L577" i="41" s="1"/>
  <c r="C577" i="41"/>
  <c r="T577" i="41" s="1"/>
  <c r="B577" i="41"/>
  <c r="W577" i="41" s="1"/>
  <c r="D576" i="41"/>
  <c r="C576" i="41"/>
  <c r="T576" i="41" s="1"/>
  <c r="B576" i="41"/>
  <c r="W576" i="41" s="1"/>
  <c r="K575" i="41"/>
  <c r="D575" i="41"/>
  <c r="L575" i="41" s="1"/>
  <c r="C575" i="41"/>
  <c r="O575" i="41" s="1"/>
  <c r="B575" i="41"/>
  <c r="W575" i="41" s="1"/>
  <c r="K574" i="41"/>
  <c r="D574" i="41"/>
  <c r="H574" i="41" s="1"/>
  <c r="C574" i="41"/>
  <c r="T574" i="41" s="1"/>
  <c r="B574" i="41"/>
  <c r="W574" i="41" s="1"/>
  <c r="H573" i="41"/>
  <c r="D573" i="41"/>
  <c r="L573" i="41" s="1"/>
  <c r="C573" i="41"/>
  <c r="T573" i="41" s="1"/>
  <c r="B573" i="41"/>
  <c r="W573" i="41" s="1"/>
  <c r="K572" i="41"/>
  <c r="D572" i="41"/>
  <c r="H572" i="41" s="1"/>
  <c r="C572" i="41"/>
  <c r="B572" i="41"/>
  <c r="W572" i="41" s="1"/>
  <c r="D571" i="41"/>
  <c r="L571" i="41" s="1"/>
  <c r="C571" i="41"/>
  <c r="B571" i="41"/>
  <c r="W571" i="41" s="1"/>
  <c r="D570" i="41"/>
  <c r="M570" i="41" s="1"/>
  <c r="C570" i="41"/>
  <c r="B570" i="41"/>
  <c r="W570" i="41" s="1"/>
  <c r="H569" i="41"/>
  <c r="D569" i="41"/>
  <c r="L569" i="41" s="1"/>
  <c r="C569" i="41"/>
  <c r="O569" i="41" s="1"/>
  <c r="B569" i="41"/>
  <c r="W569" i="41" s="1"/>
  <c r="W568" i="41"/>
  <c r="D568" i="41"/>
  <c r="K568" i="41" s="1"/>
  <c r="C568" i="41"/>
  <c r="T568" i="41" s="1"/>
  <c r="B568" i="41"/>
  <c r="H567" i="41"/>
  <c r="D567" i="41"/>
  <c r="L567" i="41" s="1"/>
  <c r="C567" i="41"/>
  <c r="O567" i="41" s="1"/>
  <c r="B567" i="41"/>
  <c r="W567" i="41" s="1"/>
  <c r="D566" i="41"/>
  <c r="K566" i="41" s="1"/>
  <c r="C566" i="41"/>
  <c r="T566" i="41" s="1"/>
  <c r="B566" i="41"/>
  <c r="W566" i="41" s="1"/>
  <c r="D565" i="41"/>
  <c r="C565" i="41"/>
  <c r="O565" i="41" s="1"/>
  <c r="B565" i="41"/>
  <c r="W565" i="41" s="1"/>
  <c r="D564" i="41"/>
  <c r="C564" i="41"/>
  <c r="B564" i="41"/>
  <c r="W564" i="41" s="1"/>
  <c r="D563" i="41"/>
  <c r="M563" i="41" s="1"/>
  <c r="C563" i="41"/>
  <c r="B563" i="41"/>
  <c r="W563" i="41" s="1"/>
  <c r="D562" i="41"/>
  <c r="L562" i="41" s="1"/>
  <c r="C562" i="41"/>
  <c r="T562" i="41" s="1"/>
  <c r="B562" i="41"/>
  <c r="D561" i="41"/>
  <c r="C561" i="41"/>
  <c r="B561" i="41"/>
  <c r="W561" i="41" s="1"/>
  <c r="D560" i="41"/>
  <c r="C560" i="41"/>
  <c r="B560" i="41"/>
  <c r="D559" i="41"/>
  <c r="K559" i="41" s="1"/>
  <c r="C559" i="41"/>
  <c r="B559" i="41"/>
  <c r="W559" i="41" s="1"/>
  <c r="D558" i="41"/>
  <c r="K558" i="41" s="1"/>
  <c r="C558" i="41"/>
  <c r="T558" i="41" s="1"/>
  <c r="B558" i="41"/>
  <c r="D557" i="41"/>
  <c r="K557" i="41" s="1"/>
  <c r="C557" i="41"/>
  <c r="B557" i="41"/>
  <c r="W557" i="41" s="1"/>
  <c r="D556" i="41"/>
  <c r="C556" i="41"/>
  <c r="B556" i="41"/>
  <c r="W556" i="41" s="1"/>
  <c r="D555" i="41"/>
  <c r="C555" i="41"/>
  <c r="O555" i="41" s="1"/>
  <c r="B555" i="41"/>
  <c r="W555" i="41" s="1"/>
  <c r="D554" i="41"/>
  <c r="L554" i="41" s="1"/>
  <c r="C554" i="41"/>
  <c r="T554" i="41" s="1"/>
  <c r="B554" i="41"/>
  <c r="D553" i="41"/>
  <c r="C553" i="41"/>
  <c r="O553" i="41" s="1"/>
  <c r="B553" i="41"/>
  <c r="W553" i="41" s="1"/>
  <c r="D552" i="41"/>
  <c r="C552" i="41"/>
  <c r="T552" i="41" s="1"/>
  <c r="B552" i="41"/>
  <c r="D551" i="41"/>
  <c r="K551" i="41" s="1"/>
  <c r="C551" i="41"/>
  <c r="B551" i="41"/>
  <c r="W551" i="41" s="1"/>
  <c r="D550" i="41"/>
  <c r="K550" i="41" s="1"/>
  <c r="C550" i="41"/>
  <c r="T550" i="41" s="1"/>
  <c r="B550" i="41"/>
  <c r="D549" i="41"/>
  <c r="K549" i="41" s="1"/>
  <c r="C549" i="41"/>
  <c r="B549" i="41"/>
  <c r="W549" i="41" s="1"/>
  <c r="D548" i="41"/>
  <c r="C548" i="41"/>
  <c r="B548" i="41"/>
  <c r="W548" i="41" s="1"/>
  <c r="D547" i="41"/>
  <c r="C547" i="41"/>
  <c r="O547" i="41" s="1"/>
  <c r="B547" i="41"/>
  <c r="W547" i="41" s="1"/>
  <c r="D546" i="41"/>
  <c r="L546" i="41" s="1"/>
  <c r="C546" i="41"/>
  <c r="T546" i="41" s="1"/>
  <c r="B546" i="41"/>
  <c r="D545" i="41"/>
  <c r="C545" i="41"/>
  <c r="O545" i="41" s="1"/>
  <c r="B545" i="41"/>
  <c r="W545" i="41" s="1"/>
  <c r="D544" i="41"/>
  <c r="C544" i="41"/>
  <c r="T544" i="41" s="1"/>
  <c r="B544" i="41"/>
  <c r="D543" i="41"/>
  <c r="K543" i="41" s="1"/>
  <c r="C543" i="41"/>
  <c r="B543" i="41"/>
  <c r="W543" i="41" s="1"/>
  <c r="D542" i="41"/>
  <c r="K542" i="41" s="1"/>
  <c r="C542" i="41"/>
  <c r="T542" i="41" s="1"/>
  <c r="B542" i="41"/>
  <c r="D541" i="41"/>
  <c r="K541" i="41" s="1"/>
  <c r="C541" i="41"/>
  <c r="B541" i="41"/>
  <c r="W541" i="41" s="1"/>
  <c r="D540" i="41"/>
  <c r="C540" i="41"/>
  <c r="B540" i="41"/>
  <c r="W540" i="41" s="1"/>
  <c r="D539" i="41"/>
  <c r="C539" i="41"/>
  <c r="O539" i="41" s="1"/>
  <c r="B539" i="41"/>
  <c r="W539" i="41" s="1"/>
  <c r="D538" i="41"/>
  <c r="L538" i="41" s="1"/>
  <c r="C538" i="41"/>
  <c r="T538" i="41" s="1"/>
  <c r="B538" i="41"/>
  <c r="D537" i="41"/>
  <c r="C537" i="41"/>
  <c r="O537" i="41" s="1"/>
  <c r="B537" i="41"/>
  <c r="W537" i="41" s="1"/>
  <c r="D536" i="41"/>
  <c r="C536" i="41"/>
  <c r="T536" i="41" s="1"/>
  <c r="B536" i="41"/>
  <c r="D535" i="41"/>
  <c r="K535" i="41" s="1"/>
  <c r="C535" i="41"/>
  <c r="B535" i="41"/>
  <c r="W535" i="41" s="1"/>
  <c r="D534" i="41"/>
  <c r="K534" i="41" s="1"/>
  <c r="C534" i="41"/>
  <c r="T534" i="41" s="1"/>
  <c r="B534" i="41"/>
  <c r="D533" i="41"/>
  <c r="K533" i="41" s="1"/>
  <c r="C533" i="41"/>
  <c r="B533" i="41"/>
  <c r="W533" i="41" s="1"/>
  <c r="D532" i="41"/>
  <c r="C532" i="41"/>
  <c r="B532" i="41"/>
  <c r="W532" i="41" s="1"/>
  <c r="D531" i="41"/>
  <c r="C531" i="41"/>
  <c r="O531" i="41" s="1"/>
  <c r="B531" i="41"/>
  <c r="W531" i="41" s="1"/>
  <c r="D530" i="41"/>
  <c r="C530" i="41"/>
  <c r="T530" i="41" s="1"/>
  <c r="B530" i="41"/>
  <c r="D529" i="41"/>
  <c r="C529" i="41"/>
  <c r="O529" i="41" s="1"/>
  <c r="B529" i="41"/>
  <c r="W529" i="41" s="1"/>
  <c r="D528" i="41"/>
  <c r="C528" i="41"/>
  <c r="T528" i="41" s="1"/>
  <c r="B528" i="41"/>
  <c r="D527" i="41"/>
  <c r="K527" i="41" s="1"/>
  <c r="C527" i="41"/>
  <c r="B527" i="41"/>
  <c r="W527" i="41" s="1"/>
  <c r="D526" i="41"/>
  <c r="K526" i="41" s="1"/>
  <c r="C526" i="41"/>
  <c r="T526" i="41" s="1"/>
  <c r="B526" i="41"/>
  <c r="D525" i="41"/>
  <c r="C525" i="41"/>
  <c r="B525" i="41"/>
  <c r="W525" i="41" s="1"/>
  <c r="D524" i="41"/>
  <c r="C524" i="41"/>
  <c r="B524" i="41"/>
  <c r="W524" i="41" s="1"/>
  <c r="D523" i="41"/>
  <c r="C523" i="41"/>
  <c r="O523" i="41" s="1"/>
  <c r="B523" i="41"/>
  <c r="W523" i="41" s="1"/>
  <c r="D522" i="41"/>
  <c r="C522" i="41"/>
  <c r="T522" i="41" s="1"/>
  <c r="B522" i="41"/>
  <c r="D521" i="41"/>
  <c r="L521" i="41" s="1"/>
  <c r="C521" i="41"/>
  <c r="O521" i="41" s="1"/>
  <c r="B521" i="41"/>
  <c r="W521" i="41" s="1"/>
  <c r="D520" i="41"/>
  <c r="C520" i="41"/>
  <c r="S520" i="41" s="1"/>
  <c r="B520" i="41"/>
  <c r="W520" i="41" s="1"/>
  <c r="D519" i="41"/>
  <c r="C519" i="41"/>
  <c r="O519" i="41" s="1"/>
  <c r="B519" i="41"/>
  <c r="W519" i="41" s="1"/>
  <c r="D518" i="41"/>
  <c r="L518" i="41" s="1"/>
  <c r="C518" i="41"/>
  <c r="T518" i="41" s="1"/>
  <c r="B518" i="41"/>
  <c r="D517" i="41"/>
  <c r="C517" i="41"/>
  <c r="O517" i="41" s="1"/>
  <c r="B517" i="41"/>
  <c r="W517" i="41" s="1"/>
  <c r="D516" i="41"/>
  <c r="C516" i="41"/>
  <c r="T516" i="41" s="1"/>
  <c r="B516" i="41"/>
  <c r="D515" i="41"/>
  <c r="C515" i="41"/>
  <c r="B515" i="41"/>
  <c r="W515" i="41" s="1"/>
  <c r="D514" i="41"/>
  <c r="K514" i="41" s="1"/>
  <c r="C514" i="41"/>
  <c r="T514" i="41" s="1"/>
  <c r="B514" i="41"/>
  <c r="D513" i="41"/>
  <c r="C513" i="41"/>
  <c r="B513" i="41"/>
  <c r="W513" i="41" s="1"/>
  <c r="D512" i="41"/>
  <c r="C512" i="41"/>
  <c r="B512" i="41"/>
  <c r="W512" i="41" s="1"/>
  <c r="D511" i="41"/>
  <c r="C511" i="41"/>
  <c r="O511" i="41" s="1"/>
  <c r="B511" i="41"/>
  <c r="W511" i="41" s="1"/>
  <c r="D510" i="41"/>
  <c r="C510" i="41"/>
  <c r="T510" i="41" s="1"/>
  <c r="B510" i="41"/>
  <c r="D509" i="41"/>
  <c r="C509" i="41"/>
  <c r="O509" i="41" s="1"/>
  <c r="B509" i="41"/>
  <c r="W509" i="41" s="1"/>
  <c r="D508" i="41"/>
  <c r="C508" i="41"/>
  <c r="S508" i="41" s="1"/>
  <c r="B508" i="41"/>
  <c r="W508" i="41" s="1"/>
  <c r="D507" i="41"/>
  <c r="C507" i="41"/>
  <c r="O507" i="41" s="1"/>
  <c r="B507" i="41"/>
  <c r="W507" i="41" s="1"/>
  <c r="D506" i="41"/>
  <c r="C506" i="41"/>
  <c r="T506" i="41" s="1"/>
  <c r="B506" i="41"/>
  <c r="D505" i="41"/>
  <c r="C505" i="41"/>
  <c r="O505" i="41" s="1"/>
  <c r="B505" i="41"/>
  <c r="W505" i="41" s="1"/>
  <c r="D504" i="41"/>
  <c r="C504" i="41"/>
  <c r="T504" i="41" s="1"/>
  <c r="B504" i="41"/>
  <c r="D503" i="41"/>
  <c r="C503" i="41"/>
  <c r="B503" i="41"/>
  <c r="W503" i="41" s="1"/>
  <c r="D502" i="41"/>
  <c r="K502" i="41" s="1"/>
  <c r="C502" i="41"/>
  <c r="T502" i="41" s="1"/>
  <c r="B502" i="41"/>
  <c r="D501" i="41"/>
  <c r="K501" i="41" s="1"/>
  <c r="C501" i="41"/>
  <c r="B501" i="41"/>
  <c r="W501" i="41" s="1"/>
  <c r="D500" i="41"/>
  <c r="C500" i="41"/>
  <c r="S500" i="41" s="1"/>
  <c r="B500" i="41"/>
  <c r="W500" i="41" s="1"/>
  <c r="D499" i="41"/>
  <c r="K499" i="41" s="1"/>
  <c r="C499" i="41"/>
  <c r="B499" i="41"/>
  <c r="W499" i="41" s="1"/>
  <c r="D498" i="41"/>
  <c r="K498" i="41" s="1"/>
  <c r="C498" i="41"/>
  <c r="T498" i="41" s="1"/>
  <c r="B498" i="41"/>
  <c r="D497" i="41"/>
  <c r="K497" i="41" s="1"/>
  <c r="C497" i="41"/>
  <c r="B497" i="41"/>
  <c r="W497" i="41" s="1"/>
  <c r="D496" i="41"/>
  <c r="C496" i="41"/>
  <c r="T496" i="41" s="1"/>
  <c r="B496" i="41"/>
  <c r="W496" i="41" s="1"/>
  <c r="D495" i="41"/>
  <c r="C495" i="41"/>
  <c r="O495" i="41" s="1"/>
  <c r="B495" i="41"/>
  <c r="W495" i="41" s="1"/>
  <c r="D494" i="41"/>
  <c r="C494" i="41"/>
  <c r="T494" i="41" s="1"/>
  <c r="B494" i="41"/>
  <c r="W494" i="41" s="1"/>
  <c r="D493" i="41"/>
  <c r="C493" i="41"/>
  <c r="O493" i="41" s="1"/>
  <c r="B493" i="41"/>
  <c r="W493" i="41" s="1"/>
  <c r="D492" i="41"/>
  <c r="C492" i="41"/>
  <c r="T492" i="41" s="1"/>
  <c r="B492" i="41"/>
  <c r="W492" i="41" s="1"/>
  <c r="D491" i="41"/>
  <c r="C491" i="41"/>
  <c r="O491" i="41" s="1"/>
  <c r="B491" i="41"/>
  <c r="W491" i="41" s="1"/>
  <c r="D490" i="41"/>
  <c r="C490" i="41"/>
  <c r="T490" i="41" s="1"/>
  <c r="B490" i="41"/>
  <c r="W490" i="41" s="1"/>
  <c r="D489" i="41"/>
  <c r="L489" i="41" s="1"/>
  <c r="C489" i="41"/>
  <c r="O489" i="41" s="1"/>
  <c r="B489" i="41"/>
  <c r="W489" i="41" s="1"/>
  <c r="D488" i="41"/>
  <c r="L488" i="41" s="1"/>
  <c r="C488" i="41"/>
  <c r="T488" i="41" s="1"/>
  <c r="B488" i="41"/>
  <c r="W488" i="41" s="1"/>
  <c r="D487" i="41"/>
  <c r="L487" i="41" s="1"/>
  <c r="C487" i="41"/>
  <c r="B487" i="41"/>
  <c r="D486" i="41"/>
  <c r="L486" i="41" s="1"/>
  <c r="C486" i="41"/>
  <c r="T486" i="41" s="1"/>
  <c r="B486" i="41"/>
  <c r="D485" i="41"/>
  <c r="C485" i="41"/>
  <c r="O485" i="41" s="1"/>
  <c r="B485" i="41"/>
  <c r="W485" i="41" s="1"/>
  <c r="D484" i="41"/>
  <c r="C484" i="41"/>
  <c r="T484" i="41" s="1"/>
  <c r="B484" i="41"/>
  <c r="W484" i="41" s="1"/>
  <c r="D483" i="41"/>
  <c r="C483" i="41"/>
  <c r="O483" i="41" s="1"/>
  <c r="B483" i="41"/>
  <c r="W483" i="41" s="1"/>
  <c r="D482" i="41"/>
  <c r="C482" i="41"/>
  <c r="T482" i="41" s="1"/>
  <c r="B482" i="41"/>
  <c r="W482" i="41" s="1"/>
  <c r="D481" i="41"/>
  <c r="L481" i="41" s="1"/>
  <c r="C481" i="41"/>
  <c r="O481" i="41" s="1"/>
  <c r="B481" i="41"/>
  <c r="D480" i="41"/>
  <c r="L480" i="41" s="1"/>
  <c r="C480" i="41"/>
  <c r="T480" i="41" s="1"/>
  <c r="B480" i="41"/>
  <c r="W480" i="41" s="1"/>
  <c r="D479" i="41"/>
  <c r="L479" i="41" s="1"/>
  <c r="C479" i="41"/>
  <c r="O479" i="41" s="1"/>
  <c r="B479" i="41"/>
  <c r="D478" i="41"/>
  <c r="L478" i="41" s="1"/>
  <c r="C478" i="41"/>
  <c r="T478" i="41" s="1"/>
  <c r="B478" i="41"/>
  <c r="D477" i="41"/>
  <c r="C477" i="41"/>
  <c r="O477" i="41" s="1"/>
  <c r="B477" i="41"/>
  <c r="W477" i="41" s="1"/>
  <c r="D476" i="41"/>
  <c r="C476" i="41"/>
  <c r="T476" i="41" s="1"/>
  <c r="B476" i="41"/>
  <c r="W476" i="41" s="1"/>
  <c r="D475" i="41"/>
  <c r="C475" i="41"/>
  <c r="O475" i="41" s="1"/>
  <c r="B475" i="41"/>
  <c r="W475" i="41" s="1"/>
  <c r="D474" i="41"/>
  <c r="C474" i="41"/>
  <c r="T474" i="41" s="1"/>
  <c r="B474" i="41"/>
  <c r="W474" i="41" s="1"/>
  <c r="D473" i="41"/>
  <c r="L473" i="41" s="1"/>
  <c r="C473" i="41"/>
  <c r="B473" i="41"/>
  <c r="W473" i="41" s="1"/>
  <c r="D472" i="41"/>
  <c r="L472" i="41" s="1"/>
  <c r="C472" i="41"/>
  <c r="T472" i="41" s="1"/>
  <c r="B472" i="41"/>
  <c r="W472" i="41" s="1"/>
  <c r="D471" i="41"/>
  <c r="C471" i="41"/>
  <c r="O471" i="41" s="1"/>
  <c r="B471" i="41"/>
  <c r="D470" i="41"/>
  <c r="L470" i="41" s="1"/>
  <c r="C470" i="41"/>
  <c r="T470" i="41" s="1"/>
  <c r="B470" i="41"/>
  <c r="D469" i="41"/>
  <c r="C469" i="41"/>
  <c r="B469" i="41"/>
  <c r="W469" i="41" s="1"/>
  <c r="D468" i="41"/>
  <c r="C468" i="41"/>
  <c r="T468" i="41" s="1"/>
  <c r="B468" i="41"/>
  <c r="W468" i="41" s="1"/>
  <c r="D467" i="41"/>
  <c r="C467" i="41"/>
  <c r="O467" i="41" s="1"/>
  <c r="B467" i="41"/>
  <c r="D466" i="41"/>
  <c r="L466" i="41" s="1"/>
  <c r="C466" i="41"/>
  <c r="T466" i="41" s="1"/>
  <c r="B466" i="41"/>
  <c r="D465" i="41"/>
  <c r="L465" i="41" s="1"/>
  <c r="C465" i="41"/>
  <c r="B465" i="41"/>
  <c r="W465" i="41" s="1"/>
  <c r="D464" i="41"/>
  <c r="L464" i="41" s="1"/>
  <c r="C464" i="41"/>
  <c r="T464" i="41" s="1"/>
  <c r="B464" i="41"/>
  <c r="W464" i="41" s="1"/>
  <c r="D463" i="41"/>
  <c r="C463" i="41"/>
  <c r="O463" i="41" s="1"/>
  <c r="B463" i="41"/>
  <c r="D462" i="41"/>
  <c r="L462" i="41" s="1"/>
  <c r="C462" i="41"/>
  <c r="T462" i="41" s="1"/>
  <c r="B462" i="41"/>
  <c r="D461" i="41"/>
  <c r="C461" i="41"/>
  <c r="B461" i="41"/>
  <c r="W461" i="41" s="1"/>
  <c r="D460" i="41"/>
  <c r="C460" i="41"/>
  <c r="T460" i="41" s="1"/>
  <c r="B460" i="41"/>
  <c r="W460" i="41" s="1"/>
  <c r="D459" i="41"/>
  <c r="C459" i="41"/>
  <c r="O459" i="41" s="1"/>
  <c r="B459" i="41"/>
  <c r="D458" i="41"/>
  <c r="L458" i="41" s="1"/>
  <c r="C458" i="41"/>
  <c r="T458" i="41" s="1"/>
  <c r="B458" i="41"/>
  <c r="D457" i="41"/>
  <c r="L457" i="41" s="1"/>
  <c r="C457" i="41"/>
  <c r="B457" i="41"/>
  <c r="W457" i="41" s="1"/>
  <c r="D456" i="41"/>
  <c r="L456" i="41" s="1"/>
  <c r="C456" i="41"/>
  <c r="T456" i="41" s="1"/>
  <c r="B456" i="41"/>
  <c r="W456" i="41" s="1"/>
  <c r="D455" i="41"/>
  <c r="C455" i="41"/>
  <c r="O455" i="41" s="1"/>
  <c r="B455" i="41"/>
  <c r="D454" i="41"/>
  <c r="L454" i="41" s="1"/>
  <c r="C454" i="41"/>
  <c r="T454" i="41" s="1"/>
  <c r="B454" i="41"/>
  <c r="D453" i="41"/>
  <c r="C453" i="41"/>
  <c r="B453" i="41"/>
  <c r="W453" i="41" s="1"/>
  <c r="D452" i="41"/>
  <c r="C452" i="41"/>
  <c r="T452" i="41" s="1"/>
  <c r="B452" i="41"/>
  <c r="W452" i="41" s="1"/>
  <c r="D451" i="41"/>
  <c r="C451" i="41"/>
  <c r="O451" i="41" s="1"/>
  <c r="B451" i="41"/>
  <c r="D450" i="41"/>
  <c r="L450" i="41" s="1"/>
  <c r="C450" i="41"/>
  <c r="T450" i="41" s="1"/>
  <c r="B450" i="41"/>
  <c r="D449" i="41"/>
  <c r="L449" i="41" s="1"/>
  <c r="C449" i="41"/>
  <c r="B449" i="41"/>
  <c r="W449" i="41" s="1"/>
  <c r="D448" i="41"/>
  <c r="L448" i="41" s="1"/>
  <c r="C448" i="41"/>
  <c r="T448" i="41" s="1"/>
  <c r="B448" i="41"/>
  <c r="W448" i="41" s="1"/>
  <c r="D447" i="41"/>
  <c r="C447" i="41"/>
  <c r="O447" i="41" s="1"/>
  <c r="B447" i="41"/>
  <c r="D446" i="41"/>
  <c r="L446" i="41" s="1"/>
  <c r="C446" i="41"/>
  <c r="T446" i="41" s="1"/>
  <c r="B446" i="41"/>
  <c r="D445" i="41"/>
  <c r="C445" i="41"/>
  <c r="B445" i="41"/>
  <c r="W445" i="41" s="1"/>
  <c r="D444" i="41"/>
  <c r="L444" i="41" s="1"/>
  <c r="C444" i="41"/>
  <c r="T444" i="41" s="1"/>
  <c r="B444" i="41"/>
  <c r="W444" i="41" s="1"/>
  <c r="D443" i="41"/>
  <c r="L443" i="41" s="1"/>
  <c r="C443" i="41"/>
  <c r="B443" i="41"/>
  <c r="W443" i="41" s="1"/>
  <c r="D442" i="41"/>
  <c r="L442" i="41" s="1"/>
  <c r="C442" i="41"/>
  <c r="T442" i="41" s="1"/>
  <c r="B442" i="41"/>
  <c r="W442" i="41" s="1"/>
  <c r="D441" i="41"/>
  <c r="C441" i="41"/>
  <c r="O441" i="41" s="1"/>
  <c r="B441" i="41"/>
  <c r="W441" i="41" s="1"/>
  <c r="D440" i="41"/>
  <c r="C440" i="41"/>
  <c r="T440" i="41" s="1"/>
  <c r="B440" i="41"/>
  <c r="W440" i="41" s="1"/>
  <c r="D439" i="41"/>
  <c r="C439" i="41"/>
  <c r="O439" i="41" s="1"/>
  <c r="B439" i="41"/>
  <c r="W439" i="41" s="1"/>
  <c r="D438" i="41"/>
  <c r="C438" i="41"/>
  <c r="S438" i="41" s="1"/>
  <c r="B438" i="41"/>
  <c r="W438" i="41" s="1"/>
  <c r="D437" i="41"/>
  <c r="L437" i="41" s="1"/>
  <c r="C437" i="41"/>
  <c r="B437" i="41"/>
  <c r="W437" i="41" s="1"/>
  <c r="D436" i="41"/>
  <c r="L436" i="41" s="1"/>
  <c r="C436" i="41"/>
  <c r="T436" i="41" s="1"/>
  <c r="B436" i="41"/>
  <c r="W436" i="41" s="1"/>
  <c r="D435" i="41"/>
  <c r="L435" i="41" s="1"/>
  <c r="C435" i="41"/>
  <c r="B435" i="41"/>
  <c r="W435" i="41" s="1"/>
  <c r="D434" i="41"/>
  <c r="L434" i="41" s="1"/>
  <c r="C434" i="41"/>
  <c r="T434" i="41" s="1"/>
  <c r="B434" i="41"/>
  <c r="W434" i="41" s="1"/>
  <c r="D433" i="41"/>
  <c r="C433" i="41"/>
  <c r="O433" i="41" s="1"/>
  <c r="B433" i="41"/>
  <c r="W433" i="41" s="1"/>
  <c r="D432" i="41"/>
  <c r="L432" i="41" s="1"/>
  <c r="C432" i="41"/>
  <c r="T432" i="41" s="1"/>
  <c r="B432" i="41"/>
  <c r="W432" i="41" s="1"/>
  <c r="D431" i="41"/>
  <c r="C431" i="41"/>
  <c r="O431" i="41" s="1"/>
  <c r="B431" i="41"/>
  <c r="W431" i="41" s="1"/>
  <c r="D430" i="41"/>
  <c r="C430" i="41"/>
  <c r="T430" i="41" s="1"/>
  <c r="B430" i="41"/>
  <c r="W430" i="41" s="1"/>
  <c r="D429" i="41"/>
  <c r="L429" i="41" s="1"/>
  <c r="C429" i="41"/>
  <c r="B429" i="41"/>
  <c r="W429" i="41" s="1"/>
  <c r="D428" i="41"/>
  <c r="L428" i="41" s="1"/>
  <c r="C428" i="41"/>
  <c r="T428" i="41" s="1"/>
  <c r="B428" i="41"/>
  <c r="W428" i="41" s="1"/>
  <c r="D427" i="41"/>
  <c r="L427" i="41" s="1"/>
  <c r="C427" i="41"/>
  <c r="B427" i="41"/>
  <c r="W427" i="41" s="1"/>
  <c r="D426" i="41"/>
  <c r="L426" i="41" s="1"/>
  <c r="C426" i="41"/>
  <c r="T426" i="41" s="1"/>
  <c r="B426" i="41"/>
  <c r="W426" i="41" s="1"/>
  <c r="D425" i="41"/>
  <c r="L425" i="41" s="1"/>
  <c r="C425" i="41"/>
  <c r="O425" i="41" s="1"/>
  <c r="B425" i="41"/>
  <c r="W425" i="41" s="1"/>
  <c r="D424" i="41"/>
  <c r="L424" i="41" s="1"/>
  <c r="C424" i="41"/>
  <c r="T424" i="41" s="1"/>
  <c r="B424" i="41"/>
  <c r="W424" i="41" s="1"/>
  <c r="D423" i="41"/>
  <c r="C423" i="41"/>
  <c r="O423" i="41" s="1"/>
  <c r="B423" i="41"/>
  <c r="W423" i="41" s="1"/>
  <c r="D422" i="41"/>
  <c r="C422" i="41"/>
  <c r="T422" i="41" s="1"/>
  <c r="B422" i="41"/>
  <c r="W422" i="41" s="1"/>
  <c r="D421" i="41"/>
  <c r="L421" i="41" s="1"/>
  <c r="C421" i="41"/>
  <c r="O421" i="41" s="1"/>
  <c r="B421" i="41"/>
  <c r="D420" i="41"/>
  <c r="L420" i="41" s="1"/>
  <c r="C420" i="41"/>
  <c r="T420" i="41" s="1"/>
  <c r="B420" i="41"/>
  <c r="W420" i="41" s="1"/>
  <c r="D419" i="41"/>
  <c r="L419" i="41" s="1"/>
  <c r="C419" i="41"/>
  <c r="O419" i="41" s="1"/>
  <c r="B419" i="41"/>
  <c r="W419" i="41" s="1"/>
  <c r="D418" i="41"/>
  <c r="C418" i="41"/>
  <c r="T418" i="41" s="1"/>
  <c r="B418" i="41"/>
  <c r="W418" i="41" s="1"/>
  <c r="D417" i="41"/>
  <c r="C417" i="41"/>
  <c r="O417" i="41" s="1"/>
  <c r="B417" i="41"/>
  <c r="W417" i="41" s="1"/>
  <c r="D416" i="41"/>
  <c r="C416" i="41"/>
  <c r="B416" i="41"/>
  <c r="D415" i="41"/>
  <c r="C415" i="41"/>
  <c r="O415" i="41" s="1"/>
  <c r="B415" i="41"/>
  <c r="W415" i="41" s="1"/>
  <c r="D414" i="41"/>
  <c r="C414" i="41"/>
  <c r="T414" i="41" s="1"/>
  <c r="B414" i="41"/>
  <c r="W414" i="41" s="1"/>
  <c r="D413" i="41"/>
  <c r="K413" i="41" s="1"/>
  <c r="C413" i="41"/>
  <c r="B413" i="41"/>
  <c r="W413" i="41" s="1"/>
  <c r="D412" i="41"/>
  <c r="C412" i="41"/>
  <c r="T412" i="41" s="1"/>
  <c r="B412" i="41"/>
  <c r="D411" i="41"/>
  <c r="K411" i="41" s="1"/>
  <c r="C411" i="41"/>
  <c r="B411" i="41"/>
  <c r="W411" i="41" s="1"/>
  <c r="D410" i="41"/>
  <c r="C410" i="41"/>
  <c r="T410" i="41" s="1"/>
  <c r="B410" i="41"/>
  <c r="W410" i="41" s="1"/>
  <c r="T409" i="41"/>
  <c r="D409" i="41"/>
  <c r="C409" i="41"/>
  <c r="O409" i="41" s="1"/>
  <c r="B409" i="41"/>
  <c r="W409" i="41" s="1"/>
  <c r="D408" i="41"/>
  <c r="L408" i="41" s="1"/>
  <c r="C408" i="41"/>
  <c r="B408" i="41"/>
  <c r="D407" i="41"/>
  <c r="C407" i="41"/>
  <c r="O407" i="41" s="1"/>
  <c r="B407" i="41"/>
  <c r="W407" i="41" s="1"/>
  <c r="D406" i="41"/>
  <c r="C406" i="41"/>
  <c r="T406" i="41" s="1"/>
  <c r="B406" i="41"/>
  <c r="W406" i="41" s="1"/>
  <c r="D405" i="41"/>
  <c r="C405" i="41"/>
  <c r="B405" i="41"/>
  <c r="W405" i="41" s="1"/>
  <c r="D404" i="41"/>
  <c r="C404" i="41"/>
  <c r="T404" i="41" s="1"/>
  <c r="B404" i="41"/>
  <c r="D403" i="41"/>
  <c r="C403" i="41"/>
  <c r="B403" i="41"/>
  <c r="W403" i="41" s="1"/>
  <c r="D402" i="41"/>
  <c r="C402" i="41"/>
  <c r="T402" i="41" s="1"/>
  <c r="B402" i="41"/>
  <c r="W402" i="41" s="1"/>
  <c r="D401" i="41"/>
  <c r="C401" i="41"/>
  <c r="O401" i="41" s="1"/>
  <c r="B401" i="41"/>
  <c r="W401" i="41" s="1"/>
  <c r="D400" i="41"/>
  <c r="C400" i="41"/>
  <c r="B400" i="41"/>
  <c r="D399" i="41"/>
  <c r="C399" i="41"/>
  <c r="O399" i="41" s="1"/>
  <c r="B399" i="41"/>
  <c r="W399" i="41" s="1"/>
  <c r="D398" i="41"/>
  <c r="C398" i="41"/>
  <c r="T398" i="41" s="1"/>
  <c r="B398" i="41"/>
  <c r="W398" i="41" s="1"/>
  <c r="D397" i="41"/>
  <c r="K397" i="41" s="1"/>
  <c r="C397" i="41"/>
  <c r="B397" i="41"/>
  <c r="W397" i="41" s="1"/>
  <c r="D396" i="41"/>
  <c r="C396" i="41"/>
  <c r="T396" i="41" s="1"/>
  <c r="B396" i="41"/>
  <c r="D395" i="41"/>
  <c r="K395" i="41" s="1"/>
  <c r="C395" i="41"/>
  <c r="B395" i="41"/>
  <c r="W395" i="41" s="1"/>
  <c r="D394" i="41"/>
  <c r="C394" i="41"/>
  <c r="T394" i="41" s="1"/>
  <c r="B394" i="41"/>
  <c r="W394" i="41" s="1"/>
  <c r="D393" i="41"/>
  <c r="C393" i="41"/>
  <c r="O393" i="41" s="1"/>
  <c r="B393" i="41"/>
  <c r="W393" i="41" s="1"/>
  <c r="D392" i="41"/>
  <c r="C392" i="41"/>
  <c r="T392" i="41" s="1"/>
  <c r="B392" i="41"/>
  <c r="D391" i="41"/>
  <c r="C391" i="41"/>
  <c r="B391" i="41"/>
  <c r="W391" i="41" s="1"/>
  <c r="D390" i="41"/>
  <c r="C390" i="41"/>
  <c r="T390" i="41" s="1"/>
  <c r="B390" i="41"/>
  <c r="W390" i="41" s="1"/>
  <c r="D389" i="41"/>
  <c r="C389" i="41"/>
  <c r="O389" i="41" s="1"/>
  <c r="B389" i="41"/>
  <c r="W389" i="41" s="1"/>
  <c r="D388" i="41"/>
  <c r="C388" i="41"/>
  <c r="T388" i="41" s="1"/>
  <c r="B388" i="41"/>
  <c r="D387" i="41"/>
  <c r="K387" i="41" s="1"/>
  <c r="C387" i="41"/>
  <c r="B387" i="41"/>
  <c r="W387" i="41" s="1"/>
  <c r="D386" i="41"/>
  <c r="C386" i="41"/>
  <c r="T386" i="41" s="1"/>
  <c r="B386" i="41"/>
  <c r="W386" i="41" s="1"/>
  <c r="D385" i="41"/>
  <c r="C385" i="41"/>
  <c r="O385" i="41" s="1"/>
  <c r="B385" i="41"/>
  <c r="W385" i="41" s="1"/>
  <c r="D384" i="41"/>
  <c r="C384" i="41"/>
  <c r="T384" i="41" s="1"/>
  <c r="B384" i="41"/>
  <c r="D383" i="41"/>
  <c r="C383" i="41"/>
  <c r="B383" i="41"/>
  <c r="W383" i="41" s="1"/>
  <c r="D382" i="41"/>
  <c r="C382" i="41"/>
  <c r="T382" i="41" s="1"/>
  <c r="B382" i="41"/>
  <c r="W382" i="41" s="1"/>
  <c r="D381" i="41"/>
  <c r="C381" i="41"/>
  <c r="O381" i="41" s="1"/>
  <c r="B381" i="41"/>
  <c r="W381" i="41" s="1"/>
  <c r="D380" i="41"/>
  <c r="C380" i="41"/>
  <c r="B380" i="41"/>
  <c r="D379" i="41"/>
  <c r="K379" i="41" s="1"/>
  <c r="C379" i="41"/>
  <c r="O379" i="41" s="1"/>
  <c r="B379" i="41"/>
  <c r="W379" i="41" s="1"/>
  <c r="D378" i="41"/>
  <c r="C378" i="41"/>
  <c r="T378" i="41" s="1"/>
  <c r="B378" i="41"/>
  <c r="W378" i="41" s="1"/>
  <c r="D377" i="41"/>
  <c r="C377" i="41"/>
  <c r="O377" i="41" s="1"/>
  <c r="B377" i="41"/>
  <c r="W377" i="41" s="1"/>
  <c r="D376" i="41"/>
  <c r="L376" i="41" s="1"/>
  <c r="C376" i="41"/>
  <c r="B376" i="41"/>
  <c r="D375" i="41"/>
  <c r="K375" i="41" s="1"/>
  <c r="C375" i="41"/>
  <c r="O375" i="41" s="1"/>
  <c r="B375" i="41"/>
  <c r="W375" i="41" s="1"/>
  <c r="D374" i="41"/>
  <c r="C374" i="41"/>
  <c r="T374" i="41" s="1"/>
  <c r="B374" i="41"/>
  <c r="W374" i="41" s="1"/>
  <c r="D373" i="41"/>
  <c r="C373" i="41"/>
  <c r="O373" i="41" s="1"/>
  <c r="B373" i="41"/>
  <c r="W373" i="41" s="1"/>
  <c r="D372" i="41"/>
  <c r="C372" i="41"/>
  <c r="B372" i="41"/>
  <c r="D371" i="41"/>
  <c r="K371" i="41" s="1"/>
  <c r="C371" i="41"/>
  <c r="O371" i="41" s="1"/>
  <c r="B371" i="41"/>
  <c r="W371" i="41" s="1"/>
  <c r="D370" i="41"/>
  <c r="C370" i="41"/>
  <c r="T370" i="41" s="1"/>
  <c r="B370" i="41"/>
  <c r="W370" i="41" s="1"/>
  <c r="D369" i="41"/>
  <c r="C369" i="41"/>
  <c r="O369" i="41" s="1"/>
  <c r="B369" i="41"/>
  <c r="W369" i="41" s="1"/>
  <c r="D368" i="41"/>
  <c r="L368" i="41" s="1"/>
  <c r="C368" i="41"/>
  <c r="B368" i="41"/>
  <c r="D367" i="41"/>
  <c r="K367" i="41" s="1"/>
  <c r="C367" i="41"/>
  <c r="O367" i="41" s="1"/>
  <c r="B367" i="41"/>
  <c r="W367" i="41" s="1"/>
  <c r="D366" i="41"/>
  <c r="C366" i="41"/>
  <c r="T366" i="41" s="1"/>
  <c r="B366" i="41"/>
  <c r="W366" i="41" s="1"/>
  <c r="D365" i="41"/>
  <c r="C365" i="41"/>
  <c r="O365" i="41" s="1"/>
  <c r="B365" i="41"/>
  <c r="W365" i="41" s="1"/>
  <c r="D364" i="41"/>
  <c r="C364" i="41"/>
  <c r="B364" i="41"/>
  <c r="D363" i="41"/>
  <c r="K363" i="41" s="1"/>
  <c r="C363" i="41"/>
  <c r="O363" i="41" s="1"/>
  <c r="B363" i="41"/>
  <c r="W363" i="41" s="1"/>
  <c r="D362" i="41"/>
  <c r="C362" i="41"/>
  <c r="T362" i="41" s="1"/>
  <c r="B362" i="41"/>
  <c r="W362" i="41" s="1"/>
  <c r="D361" i="41"/>
  <c r="C361" i="41"/>
  <c r="O361" i="41" s="1"/>
  <c r="B361" i="41"/>
  <c r="W361" i="41" s="1"/>
  <c r="K360" i="41"/>
  <c r="D360" i="41"/>
  <c r="L360" i="41" s="1"/>
  <c r="C360" i="41"/>
  <c r="B360" i="41"/>
  <c r="D359" i="41"/>
  <c r="K359" i="41" s="1"/>
  <c r="C359" i="41"/>
  <c r="O359" i="41" s="1"/>
  <c r="B359" i="41"/>
  <c r="W359" i="41" s="1"/>
  <c r="D358" i="41"/>
  <c r="C358" i="41"/>
  <c r="T358" i="41" s="1"/>
  <c r="B358" i="41"/>
  <c r="W358" i="41" s="1"/>
  <c r="D357" i="41"/>
  <c r="C357" i="41"/>
  <c r="O357" i="41" s="1"/>
  <c r="B357" i="41"/>
  <c r="W357" i="41" s="1"/>
  <c r="D356" i="41"/>
  <c r="C356" i="41"/>
  <c r="B356" i="41"/>
  <c r="D355" i="41"/>
  <c r="K355" i="41" s="1"/>
  <c r="C355" i="41"/>
  <c r="O355" i="41" s="1"/>
  <c r="B355" i="41"/>
  <c r="W355" i="41" s="1"/>
  <c r="D354" i="41"/>
  <c r="C354" i="41"/>
  <c r="T354" i="41" s="1"/>
  <c r="B354" i="41"/>
  <c r="W354" i="41" s="1"/>
  <c r="D353" i="41"/>
  <c r="C353" i="41"/>
  <c r="O353" i="41" s="1"/>
  <c r="B353" i="41"/>
  <c r="W353" i="41" s="1"/>
  <c r="D352" i="41"/>
  <c r="L352" i="41" s="1"/>
  <c r="C352" i="41"/>
  <c r="B352" i="41"/>
  <c r="D351" i="41"/>
  <c r="K351" i="41" s="1"/>
  <c r="C351" i="41"/>
  <c r="O351" i="41" s="1"/>
  <c r="B351" i="41"/>
  <c r="W351" i="41" s="1"/>
  <c r="D350" i="41"/>
  <c r="C350" i="41"/>
  <c r="T350" i="41" s="1"/>
  <c r="B350" i="41"/>
  <c r="W350" i="41" s="1"/>
  <c r="D349" i="41"/>
  <c r="C349" i="41"/>
  <c r="O349" i="41" s="1"/>
  <c r="B349" i="41"/>
  <c r="W349" i="41" s="1"/>
  <c r="D348" i="41"/>
  <c r="K348" i="41" s="1"/>
  <c r="C348" i="41"/>
  <c r="T348" i="41" s="1"/>
  <c r="B348" i="41"/>
  <c r="D347" i="41"/>
  <c r="K347" i="41" s="1"/>
  <c r="C347" i="41"/>
  <c r="O347" i="41" s="1"/>
  <c r="B347" i="41"/>
  <c r="W347" i="41" s="1"/>
  <c r="D346" i="41"/>
  <c r="C346" i="41"/>
  <c r="T346" i="41" s="1"/>
  <c r="B346" i="41"/>
  <c r="W346" i="41" s="1"/>
  <c r="D345" i="41"/>
  <c r="K345" i="41" s="1"/>
  <c r="C345" i="41"/>
  <c r="B345" i="41"/>
  <c r="W345" i="41" s="1"/>
  <c r="D344" i="41"/>
  <c r="K344" i="41" s="1"/>
  <c r="C344" i="41"/>
  <c r="T344" i="41" s="1"/>
  <c r="B344" i="41"/>
  <c r="D343" i="41"/>
  <c r="K343" i="41" s="1"/>
  <c r="C343" i="41"/>
  <c r="O343" i="41" s="1"/>
  <c r="B343" i="41"/>
  <c r="W343" i="41" s="1"/>
  <c r="D342" i="41"/>
  <c r="C342" i="41"/>
  <c r="T342" i="41" s="1"/>
  <c r="B342" i="41"/>
  <c r="W342" i="41" s="1"/>
  <c r="D341" i="41"/>
  <c r="C341" i="41"/>
  <c r="O341" i="41" s="1"/>
  <c r="B341" i="41"/>
  <c r="W341" i="41" s="1"/>
  <c r="D340" i="41"/>
  <c r="K340" i="41" s="1"/>
  <c r="C340" i="41"/>
  <c r="T340" i="41" s="1"/>
  <c r="B340" i="41"/>
  <c r="D339" i="41"/>
  <c r="K339" i="41" s="1"/>
  <c r="C339" i="41"/>
  <c r="O339" i="41" s="1"/>
  <c r="B339" i="41"/>
  <c r="W339" i="41" s="1"/>
  <c r="D338" i="41"/>
  <c r="C338" i="41"/>
  <c r="T338" i="41" s="1"/>
  <c r="B338" i="41"/>
  <c r="W338" i="41" s="1"/>
  <c r="D337" i="41"/>
  <c r="C337" i="41"/>
  <c r="B337" i="41"/>
  <c r="W337" i="41" s="1"/>
  <c r="D336" i="41"/>
  <c r="C336" i="41"/>
  <c r="T336" i="41" s="1"/>
  <c r="B336" i="41"/>
  <c r="D335" i="41"/>
  <c r="K335" i="41" s="1"/>
  <c r="C335" i="41"/>
  <c r="O335" i="41" s="1"/>
  <c r="B335" i="41"/>
  <c r="W335" i="41" s="1"/>
  <c r="D334" i="41"/>
  <c r="C334" i="41"/>
  <c r="T334" i="41" s="1"/>
  <c r="B334" i="41"/>
  <c r="W334" i="41" s="1"/>
  <c r="D333" i="41"/>
  <c r="C333" i="41"/>
  <c r="O333" i="41" s="1"/>
  <c r="B333" i="41"/>
  <c r="W333" i="41" s="1"/>
  <c r="D332" i="41"/>
  <c r="K332" i="41" s="1"/>
  <c r="C332" i="41"/>
  <c r="T332" i="41" s="1"/>
  <c r="B332" i="41"/>
  <c r="D331" i="41"/>
  <c r="K331" i="41" s="1"/>
  <c r="C331" i="41"/>
  <c r="O331" i="41" s="1"/>
  <c r="B331" i="41"/>
  <c r="W331" i="41" s="1"/>
  <c r="D330" i="41"/>
  <c r="C330" i="41"/>
  <c r="T330" i="41" s="1"/>
  <c r="B330" i="41"/>
  <c r="W330" i="41" s="1"/>
  <c r="D329" i="41"/>
  <c r="C329" i="41"/>
  <c r="B329" i="41"/>
  <c r="W329" i="41" s="1"/>
  <c r="D328" i="41"/>
  <c r="L328" i="41" s="1"/>
  <c r="C328" i="41"/>
  <c r="T328" i="41" s="1"/>
  <c r="B328" i="41"/>
  <c r="D327" i="41"/>
  <c r="K327" i="41" s="1"/>
  <c r="C327" i="41"/>
  <c r="O327" i="41" s="1"/>
  <c r="B327" i="41"/>
  <c r="W327" i="41" s="1"/>
  <c r="D326" i="41"/>
  <c r="M326" i="41" s="1"/>
  <c r="C326" i="41"/>
  <c r="T326" i="41" s="1"/>
  <c r="B326" i="41"/>
  <c r="W326" i="41" s="1"/>
  <c r="D325" i="41"/>
  <c r="C325" i="41"/>
  <c r="O325" i="41" s="1"/>
  <c r="B325" i="41"/>
  <c r="W325" i="41" s="1"/>
  <c r="D324" i="41"/>
  <c r="L324" i="41" s="1"/>
  <c r="C324" i="41"/>
  <c r="B324" i="41"/>
  <c r="W324" i="41" s="1"/>
  <c r="D323" i="41"/>
  <c r="C323" i="41"/>
  <c r="O323" i="41" s="1"/>
  <c r="B323" i="41"/>
  <c r="W323" i="41" s="1"/>
  <c r="D322" i="41"/>
  <c r="C322" i="41"/>
  <c r="O322" i="41" s="1"/>
  <c r="B322" i="41"/>
  <c r="W322" i="41" s="1"/>
  <c r="D321" i="41"/>
  <c r="C321" i="41"/>
  <c r="O321" i="41" s="1"/>
  <c r="B321" i="41"/>
  <c r="W321" i="41" s="1"/>
  <c r="D320" i="41"/>
  <c r="C320" i="41"/>
  <c r="B320" i="41"/>
  <c r="W320" i="41" s="1"/>
  <c r="D319" i="41"/>
  <c r="M319" i="41" s="1"/>
  <c r="C319" i="41"/>
  <c r="O319" i="41" s="1"/>
  <c r="B319" i="41"/>
  <c r="W319" i="41" s="1"/>
  <c r="D318" i="41"/>
  <c r="C318" i="41"/>
  <c r="O318" i="41" s="1"/>
  <c r="B318" i="41"/>
  <c r="W318" i="41" s="1"/>
  <c r="D317" i="41"/>
  <c r="C317" i="41"/>
  <c r="O317" i="41" s="1"/>
  <c r="B317" i="41"/>
  <c r="W317" i="41" s="1"/>
  <c r="D316" i="41"/>
  <c r="L316" i="41" s="1"/>
  <c r="C316" i="41"/>
  <c r="B316" i="41"/>
  <c r="W316" i="41" s="1"/>
  <c r="D315" i="41"/>
  <c r="C315" i="41"/>
  <c r="O315" i="41" s="1"/>
  <c r="B315" i="41"/>
  <c r="W315" i="41" s="1"/>
  <c r="D314" i="41"/>
  <c r="C314" i="41"/>
  <c r="O314" i="41" s="1"/>
  <c r="B314" i="41"/>
  <c r="W314" i="41" s="1"/>
  <c r="D313" i="41"/>
  <c r="C313" i="41"/>
  <c r="O313" i="41" s="1"/>
  <c r="B313" i="41"/>
  <c r="W313" i="41" s="1"/>
  <c r="D312" i="41"/>
  <c r="C312" i="41"/>
  <c r="B312" i="41"/>
  <c r="W312" i="41" s="1"/>
  <c r="D311" i="41"/>
  <c r="M311" i="41" s="1"/>
  <c r="C311" i="41"/>
  <c r="O311" i="41" s="1"/>
  <c r="B311" i="41"/>
  <c r="W311" i="41" s="1"/>
  <c r="D310" i="41"/>
  <c r="C310" i="41"/>
  <c r="O310" i="41" s="1"/>
  <c r="B310" i="41"/>
  <c r="W310" i="41" s="1"/>
  <c r="D309" i="41"/>
  <c r="C309" i="41"/>
  <c r="O309" i="41" s="1"/>
  <c r="B309" i="41"/>
  <c r="W309" i="41" s="1"/>
  <c r="D308" i="41"/>
  <c r="L308" i="41" s="1"/>
  <c r="C308" i="41"/>
  <c r="B308" i="41"/>
  <c r="W308" i="41" s="1"/>
  <c r="D307" i="41"/>
  <c r="C307" i="41"/>
  <c r="O307" i="41" s="1"/>
  <c r="B307" i="41"/>
  <c r="W307" i="41" s="1"/>
  <c r="D306" i="41"/>
  <c r="C306" i="41"/>
  <c r="O306" i="41" s="1"/>
  <c r="B306" i="41"/>
  <c r="W306" i="41" s="1"/>
  <c r="D305" i="41"/>
  <c r="C305" i="41"/>
  <c r="O305" i="41" s="1"/>
  <c r="B305" i="41"/>
  <c r="W305" i="41" s="1"/>
  <c r="D304" i="41"/>
  <c r="C304" i="41"/>
  <c r="B304" i="41"/>
  <c r="W304" i="41" s="1"/>
  <c r="D303" i="41"/>
  <c r="M303" i="41" s="1"/>
  <c r="C303" i="41"/>
  <c r="O303" i="41" s="1"/>
  <c r="B303" i="41"/>
  <c r="W303" i="41" s="1"/>
  <c r="D302" i="41"/>
  <c r="C302" i="41"/>
  <c r="O302" i="41" s="1"/>
  <c r="B302" i="41"/>
  <c r="W302" i="41" s="1"/>
  <c r="D301" i="41"/>
  <c r="C301" i="41"/>
  <c r="O301" i="41" s="1"/>
  <c r="N301" i="41" s="1"/>
  <c r="B301" i="41"/>
  <c r="W301" i="41" s="1"/>
  <c r="M300" i="41"/>
  <c r="D300" i="41"/>
  <c r="C300" i="41"/>
  <c r="S300" i="41" s="1"/>
  <c r="B300" i="41"/>
  <c r="W300" i="41" s="1"/>
  <c r="K299" i="41"/>
  <c r="D299" i="41"/>
  <c r="M299" i="41" s="1"/>
  <c r="C299" i="41"/>
  <c r="B299" i="41"/>
  <c r="W299" i="41" s="1"/>
  <c r="D298" i="41"/>
  <c r="C298" i="41"/>
  <c r="O298" i="41" s="1"/>
  <c r="B298" i="41"/>
  <c r="W298" i="41" s="1"/>
  <c r="D297" i="41"/>
  <c r="M297" i="41" s="1"/>
  <c r="C297" i="41"/>
  <c r="B297" i="41"/>
  <c r="W297" i="41" s="1"/>
  <c r="D296" i="41"/>
  <c r="C296" i="41"/>
  <c r="O296" i="41" s="1"/>
  <c r="B296" i="41"/>
  <c r="W296" i="41" s="1"/>
  <c r="D295" i="41"/>
  <c r="M295" i="41" s="1"/>
  <c r="C295" i="41"/>
  <c r="B295" i="41"/>
  <c r="W295" i="41" s="1"/>
  <c r="D294" i="41"/>
  <c r="C294" i="41"/>
  <c r="O294" i="41" s="1"/>
  <c r="B294" i="41"/>
  <c r="W294" i="41" s="1"/>
  <c r="D293" i="41"/>
  <c r="M293" i="41" s="1"/>
  <c r="C293" i="41"/>
  <c r="B293" i="41"/>
  <c r="W293" i="41" s="1"/>
  <c r="D292" i="41"/>
  <c r="C292" i="41"/>
  <c r="O292" i="41" s="1"/>
  <c r="B292" i="41"/>
  <c r="W292" i="41" s="1"/>
  <c r="D291" i="41"/>
  <c r="C291" i="41"/>
  <c r="B291" i="41"/>
  <c r="W291" i="41" s="1"/>
  <c r="D290" i="41"/>
  <c r="M290" i="41" s="1"/>
  <c r="C290" i="41"/>
  <c r="O290" i="41" s="1"/>
  <c r="B290" i="41"/>
  <c r="W290" i="41" s="1"/>
  <c r="D289" i="41"/>
  <c r="C289" i="41"/>
  <c r="B289" i="41"/>
  <c r="W289" i="41" s="1"/>
  <c r="D288" i="41"/>
  <c r="C288" i="41"/>
  <c r="O288" i="41" s="1"/>
  <c r="B288" i="41"/>
  <c r="D287" i="41"/>
  <c r="C287" i="41"/>
  <c r="B287" i="41"/>
  <c r="W287" i="41" s="1"/>
  <c r="D286" i="41"/>
  <c r="C286" i="41"/>
  <c r="O286" i="41" s="1"/>
  <c r="B286" i="41"/>
  <c r="W286" i="41" s="1"/>
  <c r="D285" i="41"/>
  <c r="C285" i="41"/>
  <c r="B285" i="41"/>
  <c r="W285" i="41" s="1"/>
  <c r="D284" i="41"/>
  <c r="C284" i="41"/>
  <c r="O284" i="41" s="1"/>
  <c r="B284" i="41"/>
  <c r="W284" i="41" s="1"/>
  <c r="D283" i="41"/>
  <c r="C283" i="41"/>
  <c r="B283" i="41"/>
  <c r="W283" i="41" s="1"/>
  <c r="D282" i="41"/>
  <c r="C282" i="41"/>
  <c r="O282" i="41" s="1"/>
  <c r="B282" i="41"/>
  <c r="W282" i="41" s="1"/>
  <c r="D281" i="41"/>
  <c r="C281" i="41"/>
  <c r="B281" i="41"/>
  <c r="W281" i="41" s="1"/>
  <c r="D280" i="41"/>
  <c r="C280" i="41"/>
  <c r="O280" i="41" s="1"/>
  <c r="B280" i="41"/>
  <c r="W280" i="41" s="1"/>
  <c r="D279" i="41"/>
  <c r="C279" i="41"/>
  <c r="B279" i="41"/>
  <c r="W279" i="41" s="1"/>
  <c r="D278" i="41"/>
  <c r="C278" i="41"/>
  <c r="O278" i="41" s="1"/>
  <c r="B278" i="41"/>
  <c r="W278" i="41" s="1"/>
  <c r="D277" i="41"/>
  <c r="C277" i="41"/>
  <c r="B277" i="41"/>
  <c r="W277" i="41" s="1"/>
  <c r="D276" i="41"/>
  <c r="C276" i="41"/>
  <c r="O276" i="41" s="1"/>
  <c r="B276" i="41"/>
  <c r="W276" i="41" s="1"/>
  <c r="D275" i="41"/>
  <c r="C275" i="41"/>
  <c r="B275" i="41"/>
  <c r="W275" i="41" s="1"/>
  <c r="D274" i="41"/>
  <c r="C274" i="41"/>
  <c r="O274" i="41" s="1"/>
  <c r="B274" i="41"/>
  <c r="W274" i="41" s="1"/>
  <c r="D273" i="41"/>
  <c r="C273" i="41"/>
  <c r="B273" i="41"/>
  <c r="W273" i="41" s="1"/>
  <c r="D272" i="41"/>
  <c r="C272" i="41"/>
  <c r="O272" i="41" s="1"/>
  <c r="B272" i="41"/>
  <c r="W272" i="41" s="1"/>
  <c r="D271" i="41"/>
  <c r="C271" i="41"/>
  <c r="B271" i="41"/>
  <c r="W271" i="41" s="1"/>
  <c r="D270" i="41"/>
  <c r="C270" i="41"/>
  <c r="O270" i="41" s="1"/>
  <c r="B270" i="41"/>
  <c r="W270" i="41" s="1"/>
  <c r="D269" i="41"/>
  <c r="C269" i="41"/>
  <c r="B269" i="41"/>
  <c r="W269" i="41" s="1"/>
  <c r="D268" i="41"/>
  <c r="C268" i="41"/>
  <c r="O268" i="41" s="1"/>
  <c r="B268" i="41"/>
  <c r="W268" i="41" s="1"/>
  <c r="D267" i="41"/>
  <c r="C267" i="41"/>
  <c r="B267" i="41"/>
  <c r="W267" i="41" s="1"/>
  <c r="D266" i="41"/>
  <c r="C266" i="41"/>
  <c r="O266" i="41" s="1"/>
  <c r="B266" i="41"/>
  <c r="W266" i="41" s="1"/>
  <c r="D265" i="41"/>
  <c r="C265" i="41"/>
  <c r="B265" i="41"/>
  <c r="W265" i="41" s="1"/>
  <c r="D264" i="41"/>
  <c r="C264" i="41"/>
  <c r="O264" i="41" s="1"/>
  <c r="B264" i="41"/>
  <c r="W264" i="41" s="1"/>
  <c r="D263" i="41"/>
  <c r="C263" i="41"/>
  <c r="B263" i="41"/>
  <c r="W263" i="41" s="1"/>
  <c r="D262" i="41"/>
  <c r="C262" i="41"/>
  <c r="O262" i="41" s="1"/>
  <c r="B262" i="41"/>
  <c r="W262" i="41" s="1"/>
  <c r="D261" i="41"/>
  <c r="C261" i="41"/>
  <c r="B261" i="41"/>
  <c r="W261" i="41" s="1"/>
  <c r="D260" i="41"/>
  <c r="C260" i="41"/>
  <c r="O260" i="41" s="1"/>
  <c r="B260" i="41"/>
  <c r="W260" i="41" s="1"/>
  <c r="D259" i="41"/>
  <c r="C259" i="41"/>
  <c r="B259" i="41"/>
  <c r="W259" i="41" s="1"/>
  <c r="D258" i="41"/>
  <c r="C258" i="41"/>
  <c r="O258" i="41" s="1"/>
  <c r="B258" i="41"/>
  <c r="W258" i="41" s="1"/>
  <c r="D257" i="41"/>
  <c r="C257" i="41"/>
  <c r="B257" i="41"/>
  <c r="W257" i="41" s="1"/>
  <c r="D256" i="41"/>
  <c r="C256" i="41"/>
  <c r="O256" i="41" s="1"/>
  <c r="B256" i="41"/>
  <c r="W256" i="41" s="1"/>
  <c r="D255" i="41"/>
  <c r="C255" i="41"/>
  <c r="B255" i="41"/>
  <c r="W255" i="41" s="1"/>
  <c r="D254" i="41"/>
  <c r="C254" i="41"/>
  <c r="O254" i="41" s="1"/>
  <c r="B254" i="41"/>
  <c r="W254" i="41" s="1"/>
  <c r="D253" i="41"/>
  <c r="C253" i="41"/>
  <c r="B253" i="41"/>
  <c r="W253" i="41" s="1"/>
  <c r="D252" i="41"/>
  <c r="C252" i="41"/>
  <c r="O252" i="41" s="1"/>
  <c r="B252" i="41"/>
  <c r="W252" i="41" s="1"/>
  <c r="D251" i="41"/>
  <c r="C251" i="41"/>
  <c r="B251" i="41"/>
  <c r="L250" i="41"/>
  <c r="D250" i="41"/>
  <c r="M250" i="41" s="1"/>
  <c r="C250" i="41"/>
  <c r="O250" i="41" s="1"/>
  <c r="B250" i="41"/>
  <c r="W250" i="41" s="1"/>
  <c r="K249" i="41"/>
  <c r="D249" i="41"/>
  <c r="M249" i="41" s="1"/>
  <c r="C249" i="41"/>
  <c r="B249" i="41"/>
  <c r="W249" i="41" s="1"/>
  <c r="D248" i="41"/>
  <c r="M248" i="41" s="1"/>
  <c r="C248" i="41"/>
  <c r="O248" i="41" s="1"/>
  <c r="B248" i="41"/>
  <c r="W248" i="41" s="1"/>
  <c r="D247" i="41"/>
  <c r="M247" i="41" s="1"/>
  <c r="C247" i="41"/>
  <c r="O247" i="41" s="1"/>
  <c r="I247" i="41" s="1"/>
  <c r="B247" i="41"/>
  <c r="W247" i="41" s="1"/>
  <c r="D246" i="41"/>
  <c r="C246" i="41"/>
  <c r="O246" i="41" s="1"/>
  <c r="B246" i="41"/>
  <c r="W246" i="41" s="1"/>
  <c r="D245" i="41"/>
  <c r="M245" i="41" s="1"/>
  <c r="C245" i="41"/>
  <c r="B245" i="41"/>
  <c r="W245" i="41" s="1"/>
  <c r="D244" i="41"/>
  <c r="C244" i="41"/>
  <c r="O244" i="41" s="1"/>
  <c r="B244" i="41"/>
  <c r="W244" i="41" s="1"/>
  <c r="D243" i="41"/>
  <c r="C243" i="41"/>
  <c r="B243" i="41"/>
  <c r="D242" i="41"/>
  <c r="M242" i="41" s="1"/>
  <c r="C242" i="41"/>
  <c r="O242" i="41" s="1"/>
  <c r="B242" i="41"/>
  <c r="W242" i="41" s="1"/>
  <c r="D241" i="41"/>
  <c r="M241" i="41" s="1"/>
  <c r="C241" i="41"/>
  <c r="B241" i="41"/>
  <c r="W241" i="41" s="1"/>
  <c r="D240" i="41"/>
  <c r="M240" i="41" s="1"/>
  <c r="C240" i="41"/>
  <c r="O240" i="41" s="1"/>
  <c r="B240" i="41"/>
  <c r="W240" i="41" s="1"/>
  <c r="D239" i="41"/>
  <c r="M239" i="41" s="1"/>
  <c r="C239" i="41"/>
  <c r="O239" i="41" s="1"/>
  <c r="B239" i="41"/>
  <c r="W239" i="41" s="1"/>
  <c r="D238" i="41"/>
  <c r="C238" i="41"/>
  <c r="O238" i="41" s="1"/>
  <c r="B238" i="41"/>
  <c r="W238" i="41" s="1"/>
  <c r="D237" i="41"/>
  <c r="C237" i="41"/>
  <c r="B237" i="41"/>
  <c r="W237" i="41" s="1"/>
  <c r="D236" i="41"/>
  <c r="K236" i="41" s="1"/>
  <c r="C236" i="41"/>
  <c r="O236" i="41" s="1"/>
  <c r="B236" i="41"/>
  <c r="W236" i="41" s="1"/>
  <c r="D235" i="41"/>
  <c r="L235" i="41" s="1"/>
  <c r="C235" i="41"/>
  <c r="B235" i="41"/>
  <c r="W235" i="41" s="1"/>
  <c r="D234" i="41"/>
  <c r="C234" i="41"/>
  <c r="B234" i="41"/>
  <c r="W234" i="41" s="1"/>
  <c r="D233" i="41"/>
  <c r="L233" i="41" s="1"/>
  <c r="C233" i="41"/>
  <c r="T233" i="41" s="1"/>
  <c r="B233" i="41"/>
  <c r="D232" i="41"/>
  <c r="K232" i="41" s="1"/>
  <c r="C232" i="41"/>
  <c r="O232" i="41" s="1"/>
  <c r="B232" i="41"/>
  <c r="W232" i="41" s="1"/>
  <c r="D231" i="41"/>
  <c r="L231" i="41" s="1"/>
  <c r="C231" i="41"/>
  <c r="T231" i="41" s="1"/>
  <c r="B231" i="41"/>
  <c r="W231" i="41" s="1"/>
  <c r="D230" i="41"/>
  <c r="C230" i="41"/>
  <c r="O230" i="41" s="1"/>
  <c r="B230" i="41"/>
  <c r="W230" i="41" s="1"/>
  <c r="D229" i="41"/>
  <c r="K229" i="41" s="1"/>
  <c r="C229" i="41"/>
  <c r="B229" i="41"/>
  <c r="W229" i="41" s="1"/>
  <c r="D228" i="41"/>
  <c r="K228" i="41" s="1"/>
  <c r="C228" i="41"/>
  <c r="O228" i="41" s="1"/>
  <c r="B228" i="41"/>
  <c r="W228" i="41" s="1"/>
  <c r="D227" i="41"/>
  <c r="L227" i="41" s="1"/>
  <c r="C227" i="41"/>
  <c r="T227" i="41" s="1"/>
  <c r="B227" i="41"/>
  <c r="W227" i="41" s="1"/>
  <c r="D226" i="41"/>
  <c r="C226" i="41"/>
  <c r="B226" i="41"/>
  <c r="W226" i="41" s="1"/>
  <c r="D225" i="41"/>
  <c r="K225" i="41" s="1"/>
  <c r="C225" i="41"/>
  <c r="S225" i="41" s="1"/>
  <c r="B225" i="41"/>
  <c r="W225" i="41" s="1"/>
  <c r="D224" i="41"/>
  <c r="K224" i="41" s="1"/>
  <c r="C224" i="41"/>
  <c r="O224" i="41" s="1"/>
  <c r="B224" i="41"/>
  <c r="W224" i="41" s="1"/>
  <c r="D223" i="41"/>
  <c r="L223" i="41" s="1"/>
  <c r="C223" i="41"/>
  <c r="T223" i="41" s="1"/>
  <c r="B223" i="41"/>
  <c r="W223" i="41" s="1"/>
  <c r="D222" i="41"/>
  <c r="C222" i="41"/>
  <c r="B222" i="41"/>
  <c r="W222" i="41" s="1"/>
  <c r="D221" i="41"/>
  <c r="L221" i="41" s="1"/>
  <c r="C221" i="41"/>
  <c r="T221" i="41" s="1"/>
  <c r="B221" i="41"/>
  <c r="D220" i="41"/>
  <c r="K220" i="41" s="1"/>
  <c r="C220" i="41"/>
  <c r="O220" i="41" s="1"/>
  <c r="B220" i="41"/>
  <c r="W220" i="41" s="1"/>
  <c r="L219" i="41"/>
  <c r="D219" i="41"/>
  <c r="C219" i="41"/>
  <c r="T219" i="41" s="1"/>
  <c r="B219" i="41"/>
  <c r="W219" i="41" s="1"/>
  <c r="D218" i="41"/>
  <c r="C218" i="41"/>
  <c r="O218" i="41" s="1"/>
  <c r="B218" i="41"/>
  <c r="W218" i="41" s="1"/>
  <c r="L217" i="41"/>
  <c r="D217" i="41"/>
  <c r="K217" i="41" s="1"/>
  <c r="C217" i="41"/>
  <c r="B217" i="41"/>
  <c r="W217" i="41" s="1"/>
  <c r="D216" i="41"/>
  <c r="K216" i="41" s="1"/>
  <c r="C216" i="41"/>
  <c r="O216" i="41" s="1"/>
  <c r="B216" i="41"/>
  <c r="W216" i="41" s="1"/>
  <c r="D215" i="41"/>
  <c r="L215" i="41" s="1"/>
  <c r="C215" i="41"/>
  <c r="T215" i="41" s="1"/>
  <c r="B215" i="41"/>
  <c r="W215" i="41" s="1"/>
  <c r="D214" i="41"/>
  <c r="K214" i="41" s="1"/>
  <c r="C214" i="41"/>
  <c r="B214" i="41"/>
  <c r="W214" i="41" s="1"/>
  <c r="D213" i="41"/>
  <c r="C213" i="41"/>
  <c r="T213" i="41" s="1"/>
  <c r="B213" i="41"/>
  <c r="D212" i="41"/>
  <c r="K212" i="41" s="1"/>
  <c r="C212" i="41"/>
  <c r="O212" i="41" s="1"/>
  <c r="B212" i="41"/>
  <c r="W212" i="41" s="1"/>
  <c r="D211" i="41"/>
  <c r="L211" i="41" s="1"/>
  <c r="C211" i="41"/>
  <c r="T211" i="41" s="1"/>
  <c r="B211" i="41"/>
  <c r="W211" i="41" s="1"/>
  <c r="D210" i="41"/>
  <c r="C210" i="41"/>
  <c r="O210" i="41" s="1"/>
  <c r="B210" i="41"/>
  <c r="W210" i="41" s="1"/>
  <c r="D209" i="41"/>
  <c r="K209" i="41" s="1"/>
  <c r="C209" i="41"/>
  <c r="B209" i="41"/>
  <c r="W209" i="41" s="1"/>
  <c r="D208" i="41"/>
  <c r="K208" i="41" s="1"/>
  <c r="C208" i="41"/>
  <c r="O208" i="41" s="1"/>
  <c r="B208" i="41"/>
  <c r="W208" i="41" s="1"/>
  <c r="D207" i="41"/>
  <c r="L207" i="41" s="1"/>
  <c r="C207" i="41"/>
  <c r="T207" i="41" s="1"/>
  <c r="B207" i="41"/>
  <c r="W207" i="41" s="1"/>
  <c r="D206" i="41"/>
  <c r="K206" i="41" s="1"/>
  <c r="C206" i="41"/>
  <c r="B206" i="41"/>
  <c r="W206" i="41" s="1"/>
  <c r="D205" i="41"/>
  <c r="C205" i="41"/>
  <c r="S205" i="41" s="1"/>
  <c r="B205" i="41"/>
  <c r="W205" i="41" s="1"/>
  <c r="D204" i="41"/>
  <c r="K204" i="41" s="1"/>
  <c r="C204" i="41"/>
  <c r="O204" i="41" s="1"/>
  <c r="B204" i="41"/>
  <c r="W204" i="41" s="1"/>
  <c r="D203" i="41"/>
  <c r="L203" i="41" s="1"/>
  <c r="C203" i="41"/>
  <c r="T203" i="41" s="1"/>
  <c r="B203" i="41"/>
  <c r="W203" i="41" s="1"/>
  <c r="D202" i="41"/>
  <c r="C202" i="41"/>
  <c r="B202" i="41"/>
  <c r="W202" i="41" s="1"/>
  <c r="D201" i="41"/>
  <c r="L201" i="41" s="1"/>
  <c r="C201" i="41"/>
  <c r="T201" i="41" s="1"/>
  <c r="B201" i="41"/>
  <c r="D200" i="41"/>
  <c r="K200" i="41" s="1"/>
  <c r="C200" i="41"/>
  <c r="O200" i="41" s="1"/>
  <c r="B200" i="41"/>
  <c r="W200" i="41" s="1"/>
  <c r="D199" i="41"/>
  <c r="L199" i="41" s="1"/>
  <c r="C199" i="41"/>
  <c r="T199" i="41" s="1"/>
  <c r="B199" i="41"/>
  <c r="W199" i="41" s="1"/>
  <c r="D198" i="41"/>
  <c r="C198" i="41"/>
  <c r="O198" i="41" s="1"/>
  <c r="B198" i="41"/>
  <c r="W198" i="41" s="1"/>
  <c r="D197" i="41"/>
  <c r="L197" i="41" s="1"/>
  <c r="C197" i="41"/>
  <c r="B197" i="41"/>
  <c r="W197" i="41" s="1"/>
  <c r="D196" i="41"/>
  <c r="K196" i="41" s="1"/>
  <c r="C196" i="41"/>
  <c r="S196" i="41" s="1"/>
  <c r="B196" i="41"/>
  <c r="W196" i="41" s="1"/>
  <c r="D195" i="41"/>
  <c r="L195" i="41" s="1"/>
  <c r="C195" i="41"/>
  <c r="T195" i="41" s="1"/>
  <c r="B195" i="41"/>
  <c r="W195" i="41" s="1"/>
  <c r="D194" i="41"/>
  <c r="K194" i="41" s="1"/>
  <c r="C194" i="41"/>
  <c r="B194" i="41"/>
  <c r="W194" i="41" s="1"/>
  <c r="D193" i="41"/>
  <c r="L193" i="41" s="1"/>
  <c r="C193" i="41"/>
  <c r="T193" i="41" s="1"/>
  <c r="B193" i="41"/>
  <c r="D192" i="41"/>
  <c r="K192" i="41" s="1"/>
  <c r="C192" i="41"/>
  <c r="O192" i="41" s="1"/>
  <c r="B192" i="41"/>
  <c r="W192" i="41" s="1"/>
  <c r="D191" i="41"/>
  <c r="L191" i="41" s="1"/>
  <c r="C191" i="41"/>
  <c r="T191" i="41" s="1"/>
  <c r="B191" i="41"/>
  <c r="W191" i="41" s="1"/>
  <c r="D190" i="41"/>
  <c r="C190" i="41"/>
  <c r="O190" i="41" s="1"/>
  <c r="B190" i="41"/>
  <c r="W190" i="41" s="1"/>
  <c r="D189" i="41"/>
  <c r="C189" i="41"/>
  <c r="B189" i="41"/>
  <c r="W189" i="41" s="1"/>
  <c r="D188" i="41"/>
  <c r="K188" i="41" s="1"/>
  <c r="C188" i="41"/>
  <c r="O188" i="41" s="1"/>
  <c r="B188" i="41"/>
  <c r="W188" i="41" s="1"/>
  <c r="D187" i="41"/>
  <c r="L187" i="41" s="1"/>
  <c r="C187" i="41"/>
  <c r="T187" i="41" s="1"/>
  <c r="B187" i="41"/>
  <c r="W187" i="41" s="1"/>
  <c r="D186" i="41"/>
  <c r="C186" i="41"/>
  <c r="B186" i="41"/>
  <c r="D185" i="41"/>
  <c r="L185" i="41" s="1"/>
  <c r="C185" i="41"/>
  <c r="T185" i="41" s="1"/>
  <c r="B185" i="41"/>
  <c r="D184" i="41"/>
  <c r="M184" i="41" s="1"/>
  <c r="C184" i="41"/>
  <c r="B184" i="41"/>
  <c r="W184" i="41" s="1"/>
  <c r="D183" i="41"/>
  <c r="L183" i="41" s="1"/>
  <c r="C183" i="41"/>
  <c r="B183" i="41"/>
  <c r="W183" i="41" s="1"/>
  <c r="D182" i="41"/>
  <c r="K182" i="41" s="1"/>
  <c r="C182" i="41"/>
  <c r="S182" i="41" s="1"/>
  <c r="B182" i="41"/>
  <c r="D181" i="41"/>
  <c r="K181" i="41" s="1"/>
  <c r="C181" i="41"/>
  <c r="T181" i="41" s="1"/>
  <c r="B181" i="41"/>
  <c r="W181" i="41" s="1"/>
  <c r="D180" i="41"/>
  <c r="C180" i="41"/>
  <c r="O180" i="41" s="1"/>
  <c r="B180" i="41"/>
  <c r="W180" i="41" s="1"/>
  <c r="D179" i="41"/>
  <c r="L179" i="41" s="1"/>
  <c r="C179" i="41"/>
  <c r="B179" i="41"/>
  <c r="W179" i="41" s="1"/>
  <c r="D178" i="41"/>
  <c r="C178" i="41"/>
  <c r="O178" i="41" s="1"/>
  <c r="B178" i="41"/>
  <c r="D177" i="41"/>
  <c r="C177" i="41"/>
  <c r="T177" i="41" s="1"/>
  <c r="B177" i="41"/>
  <c r="W177" i="41" s="1"/>
  <c r="D176" i="41"/>
  <c r="C176" i="41"/>
  <c r="O176" i="41" s="1"/>
  <c r="B176" i="41"/>
  <c r="W176" i="41" s="1"/>
  <c r="D175" i="41"/>
  <c r="L175" i="41" s="1"/>
  <c r="C175" i="41"/>
  <c r="B175" i="41"/>
  <c r="W175" i="41" s="1"/>
  <c r="D174" i="41"/>
  <c r="C174" i="41"/>
  <c r="S174" i="41" s="1"/>
  <c r="B174" i="41"/>
  <c r="D173" i="41"/>
  <c r="K173" i="41" s="1"/>
  <c r="C173" i="41"/>
  <c r="B173" i="41"/>
  <c r="W173" i="41" s="1"/>
  <c r="D172" i="41"/>
  <c r="M172" i="41" s="1"/>
  <c r="C172" i="41"/>
  <c r="O172" i="41" s="1"/>
  <c r="B172" i="41"/>
  <c r="W172" i="41" s="1"/>
  <c r="D171" i="41"/>
  <c r="C171" i="41"/>
  <c r="T171" i="41" s="1"/>
  <c r="B171" i="41"/>
  <c r="D170" i="41"/>
  <c r="M170" i="41" s="1"/>
  <c r="C170" i="41"/>
  <c r="T170" i="41" s="1"/>
  <c r="B170" i="41"/>
  <c r="W170" i="41" s="1"/>
  <c r="D169" i="41"/>
  <c r="L169" i="41" s="1"/>
  <c r="C169" i="41"/>
  <c r="O169" i="41" s="1"/>
  <c r="B169" i="41"/>
  <c r="W169" i="41" s="1"/>
  <c r="D168" i="41"/>
  <c r="C168" i="41"/>
  <c r="T168" i="41" s="1"/>
  <c r="B168" i="41"/>
  <c r="W168" i="41" s="1"/>
  <c r="D167" i="41"/>
  <c r="C167" i="41"/>
  <c r="O167" i="41" s="1"/>
  <c r="B167" i="41"/>
  <c r="W167" i="41" s="1"/>
  <c r="D166" i="41"/>
  <c r="C166" i="41"/>
  <c r="T166" i="41" s="1"/>
  <c r="B166" i="41"/>
  <c r="W166" i="41" s="1"/>
  <c r="D165" i="41"/>
  <c r="L165" i="41" s="1"/>
  <c r="C165" i="41"/>
  <c r="B165" i="41"/>
  <c r="W165" i="41" s="1"/>
  <c r="D164" i="41"/>
  <c r="C164" i="41"/>
  <c r="T164" i="41" s="1"/>
  <c r="B164" i="41"/>
  <c r="W164" i="41" s="1"/>
  <c r="D163" i="41"/>
  <c r="L163" i="41" s="1"/>
  <c r="C163" i="41"/>
  <c r="S163" i="41" s="1"/>
  <c r="B163" i="41"/>
  <c r="W163" i="41" s="1"/>
  <c r="D162" i="41"/>
  <c r="C162" i="41"/>
  <c r="T162" i="41" s="1"/>
  <c r="B162" i="41"/>
  <c r="W162" i="41" s="1"/>
  <c r="D161" i="41"/>
  <c r="C161" i="41"/>
  <c r="O161" i="41" s="1"/>
  <c r="B161" i="41"/>
  <c r="W161" i="41" s="1"/>
  <c r="D160" i="41"/>
  <c r="C160" i="41"/>
  <c r="T160" i="41" s="1"/>
  <c r="B160" i="41"/>
  <c r="W160" i="41" s="1"/>
  <c r="D159" i="41"/>
  <c r="L159" i="41" s="1"/>
  <c r="C159" i="41"/>
  <c r="B159" i="41"/>
  <c r="W159" i="41" s="1"/>
  <c r="D158" i="41"/>
  <c r="C158" i="41"/>
  <c r="B158" i="41"/>
  <c r="W158" i="41" s="1"/>
  <c r="D157" i="41"/>
  <c r="C157" i="41"/>
  <c r="O157" i="41" s="1"/>
  <c r="B157" i="41"/>
  <c r="D156" i="41"/>
  <c r="C156" i="41"/>
  <c r="T156" i="41" s="1"/>
  <c r="B156" i="41"/>
  <c r="W156" i="41" s="1"/>
  <c r="D155" i="41"/>
  <c r="L155" i="41" s="1"/>
  <c r="C155" i="41"/>
  <c r="O155" i="41" s="1"/>
  <c r="B155" i="41"/>
  <c r="W155" i="41" s="1"/>
  <c r="D154" i="41"/>
  <c r="C154" i="41"/>
  <c r="T154" i="41" s="1"/>
  <c r="B154" i="41"/>
  <c r="W154" i="41" s="1"/>
  <c r="D153" i="41"/>
  <c r="C153" i="41"/>
  <c r="O153" i="41" s="1"/>
  <c r="B153" i="41"/>
  <c r="W153" i="41" s="1"/>
  <c r="D152" i="41"/>
  <c r="C152" i="41"/>
  <c r="T152" i="41" s="1"/>
  <c r="B152" i="41"/>
  <c r="W152" i="41" s="1"/>
  <c r="D151" i="41"/>
  <c r="L151" i="41" s="1"/>
  <c r="C151" i="41"/>
  <c r="B151" i="41"/>
  <c r="W151" i="41" s="1"/>
  <c r="D150" i="41"/>
  <c r="M150" i="41" s="1"/>
  <c r="C150" i="41"/>
  <c r="T150" i="41" s="1"/>
  <c r="B150" i="41"/>
  <c r="W150" i="41" s="1"/>
  <c r="D149" i="41"/>
  <c r="C149" i="41"/>
  <c r="O149" i="41" s="1"/>
  <c r="B149" i="41"/>
  <c r="W149" i="41" s="1"/>
  <c r="K148" i="41"/>
  <c r="D148" i="41"/>
  <c r="M148" i="41" s="1"/>
  <c r="C148" i="41"/>
  <c r="B148" i="41"/>
  <c r="W148" i="41" s="1"/>
  <c r="D147" i="41"/>
  <c r="L147" i="41" s="1"/>
  <c r="C147" i="41"/>
  <c r="O147" i="41" s="1"/>
  <c r="B147" i="41"/>
  <c r="W147" i="41" s="1"/>
  <c r="D146" i="41"/>
  <c r="C146" i="41"/>
  <c r="T146" i="41" s="1"/>
  <c r="B146" i="41"/>
  <c r="W146" i="41" s="1"/>
  <c r="D145" i="41"/>
  <c r="C145" i="41"/>
  <c r="O145" i="41" s="1"/>
  <c r="B145" i="41"/>
  <c r="W145" i="41" s="1"/>
  <c r="D144" i="41"/>
  <c r="C144" i="41"/>
  <c r="T144" i="41" s="1"/>
  <c r="B144" i="41"/>
  <c r="W144" i="41" s="1"/>
  <c r="D143" i="41"/>
  <c r="L143" i="41" s="1"/>
  <c r="C143" i="41"/>
  <c r="B143" i="41"/>
  <c r="W143" i="41" s="1"/>
  <c r="D142" i="41"/>
  <c r="M142" i="41" s="1"/>
  <c r="C142" i="41"/>
  <c r="T142" i="41" s="1"/>
  <c r="B142" i="41"/>
  <c r="W142" i="41" s="1"/>
  <c r="D141" i="41"/>
  <c r="C141" i="41"/>
  <c r="O141" i="41" s="1"/>
  <c r="B141" i="41"/>
  <c r="W141" i="41" s="1"/>
  <c r="D140" i="41"/>
  <c r="C140" i="41"/>
  <c r="T140" i="41" s="1"/>
  <c r="B140" i="41"/>
  <c r="W140" i="41" s="1"/>
  <c r="D139" i="41"/>
  <c r="L139" i="41" s="1"/>
  <c r="C139" i="41"/>
  <c r="O139" i="41" s="1"/>
  <c r="B139" i="41"/>
  <c r="W139" i="41" s="1"/>
  <c r="D138" i="41"/>
  <c r="C138" i="41"/>
  <c r="B138" i="41"/>
  <c r="W138" i="41" s="1"/>
  <c r="D137" i="41"/>
  <c r="C137" i="41"/>
  <c r="O137" i="41" s="1"/>
  <c r="B137" i="41"/>
  <c r="W137" i="41" s="1"/>
  <c r="D136" i="41"/>
  <c r="C136" i="41"/>
  <c r="T136" i="41" s="1"/>
  <c r="B136" i="41"/>
  <c r="W136" i="41" s="1"/>
  <c r="D135" i="41"/>
  <c r="L135" i="41" s="1"/>
  <c r="C135" i="41"/>
  <c r="B135" i="41"/>
  <c r="W135" i="41" s="1"/>
  <c r="D134" i="41"/>
  <c r="M134" i="41" s="1"/>
  <c r="C134" i="41"/>
  <c r="T134" i="41" s="1"/>
  <c r="B134" i="41"/>
  <c r="W134" i="41" s="1"/>
  <c r="D133" i="41"/>
  <c r="C133" i="41"/>
  <c r="O133" i="41" s="1"/>
  <c r="B133" i="41"/>
  <c r="W133" i="41" s="1"/>
  <c r="D132" i="41"/>
  <c r="C132" i="41"/>
  <c r="T132" i="41" s="1"/>
  <c r="B132" i="41"/>
  <c r="W132" i="41" s="1"/>
  <c r="D131" i="41"/>
  <c r="L131" i="41" s="1"/>
  <c r="C131" i="41"/>
  <c r="O131" i="41" s="1"/>
  <c r="B131" i="41"/>
  <c r="W131" i="41" s="1"/>
  <c r="D130" i="41"/>
  <c r="C130" i="41"/>
  <c r="T130" i="41" s="1"/>
  <c r="B130" i="41"/>
  <c r="W130" i="41" s="1"/>
  <c r="D129" i="41"/>
  <c r="C129" i="41"/>
  <c r="O129" i="41" s="1"/>
  <c r="B129" i="41"/>
  <c r="W129" i="41" s="1"/>
  <c r="D128" i="41"/>
  <c r="C128" i="41"/>
  <c r="T128" i="41" s="1"/>
  <c r="B128" i="41"/>
  <c r="W128" i="41" s="1"/>
  <c r="D127" i="41"/>
  <c r="L127" i="41" s="1"/>
  <c r="C127" i="41"/>
  <c r="B127" i="41"/>
  <c r="W127" i="41" s="1"/>
  <c r="D126" i="41"/>
  <c r="C126" i="41"/>
  <c r="T126" i="41" s="1"/>
  <c r="B126" i="41"/>
  <c r="W126" i="41" s="1"/>
  <c r="D125" i="41"/>
  <c r="L125" i="41" s="1"/>
  <c r="C125" i="41"/>
  <c r="S125" i="41" s="1"/>
  <c r="B125" i="41"/>
  <c r="W125" i="41" s="1"/>
  <c r="D124" i="41"/>
  <c r="C124" i="41"/>
  <c r="T124" i="41" s="1"/>
  <c r="B124" i="41"/>
  <c r="W124" i="41" s="1"/>
  <c r="D123" i="41"/>
  <c r="C123" i="41"/>
  <c r="O123" i="41" s="1"/>
  <c r="B123" i="41"/>
  <c r="W123" i="41" s="1"/>
  <c r="D122" i="41"/>
  <c r="C122" i="41"/>
  <c r="T122" i="41" s="1"/>
  <c r="B122" i="41"/>
  <c r="W122" i="41" s="1"/>
  <c r="D121" i="41"/>
  <c r="L121" i="41" s="1"/>
  <c r="C121" i="41"/>
  <c r="B121" i="41"/>
  <c r="W121" i="41" s="1"/>
  <c r="D120" i="41"/>
  <c r="M120" i="41" s="1"/>
  <c r="C120" i="41"/>
  <c r="T120" i="41" s="1"/>
  <c r="B120" i="41"/>
  <c r="W120" i="41" s="1"/>
  <c r="D119" i="41"/>
  <c r="C119" i="41"/>
  <c r="O119" i="41" s="1"/>
  <c r="B119" i="41"/>
  <c r="W119" i="41" s="1"/>
  <c r="D118" i="41"/>
  <c r="C118" i="41"/>
  <c r="B118" i="41"/>
  <c r="W118" i="41" s="1"/>
  <c r="D117" i="41"/>
  <c r="L117" i="41" s="1"/>
  <c r="C117" i="41"/>
  <c r="O117" i="41" s="1"/>
  <c r="B117" i="41"/>
  <c r="W117" i="41" s="1"/>
  <c r="D116" i="41"/>
  <c r="L116" i="41" s="1"/>
  <c r="C116" i="41"/>
  <c r="T116" i="41" s="1"/>
  <c r="B116" i="41"/>
  <c r="W116" i="41" s="1"/>
  <c r="D115" i="41"/>
  <c r="C115" i="41"/>
  <c r="O115" i="41" s="1"/>
  <c r="B115" i="41"/>
  <c r="W115" i="41" s="1"/>
  <c r="D114" i="41"/>
  <c r="C114" i="41"/>
  <c r="T114" i="41" s="1"/>
  <c r="B114" i="41"/>
  <c r="W114" i="41" s="1"/>
  <c r="D113" i="41"/>
  <c r="L113" i="41" s="1"/>
  <c r="C113" i="41"/>
  <c r="B113" i="41"/>
  <c r="W113" i="41" s="1"/>
  <c r="D112" i="41"/>
  <c r="M112" i="41" s="1"/>
  <c r="C112" i="41"/>
  <c r="T112" i="41" s="1"/>
  <c r="B112" i="41"/>
  <c r="W112" i="41" s="1"/>
  <c r="D111" i="41"/>
  <c r="C111" i="41"/>
  <c r="O111" i="41" s="1"/>
  <c r="B111" i="41"/>
  <c r="W111" i="41" s="1"/>
  <c r="D110" i="41"/>
  <c r="M110" i="41" s="1"/>
  <c r="C110" i="41"/>
  <c r="T110" i="41" s="1"/>
  <c r="B110" i="41"/>
  <c r="W110" i="41" s="1"/>
  <c r="D109" i="41"/>
  <c r="L109" i="41" s="1"/>
  <c r="C109" i="41"/>
  <c r="O109" i="41" s="1"/>
  <c r="B109" i="41"/>
  <c r="W109" i="41" s="1"/>
  <c r="D108" i="41"/>
  <c r="L108" i="41" s="1"/>
  <c r="C108" i="41"/>
  <c r="T108" i="41" s="1"/>
  <c r="B108" i="41"/>
  <c r="W108" i="41" s="1"/>
  <c r="D107" i="41"/>
  <c r="C107" i="41"/>
  <c r="O107" i="41" s="1"/>
  <c r="B107" i="41"/>
  <c r="W107" i="41" s="1"/>
  <c r="D106" i="41"/>
  <c r="C106" i="41"/>
  <c r="T106" i="41" s="1"/>
  <c r="B106" i="41"/>
  <c r="W106" i="41" s="1"/>
  <c r="D105" i="41"/>
  <c r="L105" i="41" s="1"/>
  <c r="C105" i="41"/>
  <c r="S105" i="41" s="1"/>
  <c r="B105" i="41"/>
  <c r="W105" i="41" s="1"/>
  <c r="D104" i="41"/>
  <c r="C104" i="41"/>
  <c r="T104" i="41" s="1"/>
  <c r="B104" i="41"/>
  <c r="W104" i="41" s="1"/>
  <c r="D103" i="41"/>
  <c r="L103" i="41" s="1"/>
  <c r="C103" i="41"/>
  <c r="O103" i="41" s="1"/>
  <c r="B103" i="41"/>
  <c r="W103" i="41" s="1"/>
  <c r="D102" i="41"/>
  <c r="M102" i="41" s="1"/>
  <c r="C102" i="41"/>
  <c r="T102" i="41" s="1"/>
  <c r="B102" i="41"/>
  <c r="W102" i="41" s="1"/>
  <c r="D101" i="41"/>
  <c r="C101" i="41"/>
  <c r="O101" i="41" s="1"/>
  <c r="B101" i="41"/>
  <c r="W101" i="41" s="1"/>
  <c r="D100" i="41"/>
  <c r="C100" i="41"/>
  <c r="T100" i="41" s="1"/>
  <c r="B100" i="41"/>
  <c r="W100" i="41" s="1"/>
  <c r="D99" i="41"/>
  <c r="L99" i="41" s="1"/>
  <c r="C99" i="41"/>
  <c r="B99" i="41"/>
  <c r="W99" i="41" s="1"/>
  <c r="D98" i="41"/>
  <c r="C98" i="41"/>
  <c r="B98" i="41"/>
  <c r="W98" i="41" s="1"/>
  <c r="D97" i="41"/>
  <c r="C97" i="41"/>
  <c r="T97" i="41" s="1"/>
  <c r="B97" i="41"/>
  <c r="W97" i="41" s="1"/>
  <c r="D96" i="41"/>
  <c r="C96" i="41"/>
  <c r="T96" i="41" s="1"/>
  <c r="B96" i="41"/>
  <c r="W96" i="41" s="1"/>
  <c r="D95" i="41"/>
  <c r="C95" i="41"/>
  <c r="S95" i="41" s="1"/>
  <c r="B95" i="41"/>
  <c r="W95" i="41" s="1"/>
  <c r="D94" i="41"/>
  <c r="K94" i="41" s="1"/>
  <c r="C94" i="41"/>
  <c r="B94" i="41"/>
  <c r="W94" i="41" s="1"/>
  <c r="D93" i="41"/>
  <c r="M93" i="41" s="1"/>
  <c r="C93" i="41"/>
  <c r="T93" i="41" s="1"/>
  <c r="B93" i="41"/>
  <c r="W93" i="41" s="1"/>
  <c r="D92" i="41"/>
  <c r="C92" i="41"/>
  <c r="T92" i="41" s="1"/>
  <c r="B92" i="41"/>
  <c r="W92" i="41" s="1"/>
  <c r="D91" i="41"/>
  <c r="C91" i="41"/>
  <c r="O91" i="41" s="1"/>
  <c r="B91" i="41"/>
  <c r="W91" i="41" s="1"/>
  <c r="D90" i="41"/>
  <c r="C90" i="41"/>
  <c r="B90" i="41"/>
  <c r="W90" i="41" s="1"/>
  <c r="D89" i="41"/>
  <c r="C89" i="41"/>
  <c r="B89" i="41"/>
  <c r="W89" i="41" s="1"/>
  <c r="D88" i="41"/>
  <c r="M88" i="41" s="1"/>
  <c r="C88" i="41"/>
  <c r="T88" i="41" s="1"/>
  <c r="B88" i="41"/>
  <c r="V88" i="41" s="1"/>
  <c r="D87" i="41"/>
  <c r="L87" i="41" s="1"/>
  <c r="C87" i="41"/>
  <c r="O87" i="41" s="1"/>
  <c r="B87" i="41"/>
  <c r="W87" i="41" s="1"/>
  <c r="D86" i="41"/>
  <c r="C86" i="41"/>
  <c r="B86" i="41"/>
  <c r="W86" i="41" s="1"/>
  <c r="D85" i="41"/>
  <c r="C85" i="41"/>
  <c r="T85" i="41" s="1"/>
  <c r="B85" i="41"/>
  <c r="W85" i="41" s="1"/>
  <c r="D84" i="41"/>
  <c r="C84" i="41"/>
  <c r="T84" i="41" s="1"/>
  <c r="B84" i="41"/>
  <c r="W84" i="41" s="1"/>
  <c r="D83" i="41"/>
  <c r="C83" i="41"/>
  <c r="O83" i="41" s="1"/>
  <c r="B83" i="41"/>
  <c r="W83" i="41" s="1"/>
  <c r="D82" i="41"/>
  <c r="M82" i="41" s="1"/>
  <c r="C82" i="41"/>
  <c r="B82" i="41"/>
  <c r="W82" i="41" s="1"/>
  <c r="D81" i="41"/>
  <c r="M81" i="41" s="1"/>
  <c r="C81" i="41"/>
  <c r="T81" i="41" s="1"/>
  <c r="B81" i="41"/>
  <c r="W81" i="41" s="1"/>
  <c r="D80" i="41"/>
  <c r="C80" i="41"/>
  <c r="T80" i="41" s="1"/>
  <c r="B80" i="41"/>
  <c r="W80" i="41" s="1"/>
  <c r="D79" i="41"/>
  <c r="L79" i="41" s="1"/>
  <c r="C79" i="41"/>
  <c r="B79" i="41"/>
  <c r="W79" i="41" s="1"/>
  <c r="D78" i="41"/>
  <c r="K78" i="41" s="1"/>
  <c r="C78" i="41"/>
  <c r="B78" i="41"/>
  <c r="W78" i="41" s="1"/>
  <c r="D77" i="41"/>
  <c r="C77" i="41"/>
  <c r="T77" i="41" s="1"/>
  <c r="B77" i="41"/>
  <c r="W77" i="41" s="1"/>
  <c r="D76" i="41"/>
  <c r="K76" i="41" s="1"/>
  <c r="C76" i="41"/>
  <c r="S76" i="41" s="1"/>
  <c r="B76" i="41"/>
  <c r="W76" i="41" s="1"/>
  <c r="D75" i="41"/>
  <c r="C75" i="41"/>
  <c r="O75" i="41" s="1"/>
  <c r="B75" i="41"/>
  <c r="W75" i="41" s="1"/>
  <c r="D74" i="41"/>
  <c r="K74" i="41" s="1"/>
  <c r="C74" i="41"/>
  <c r="O74" i="41" s="1"/>
  <c r="B74" i="41"/>
  <c r="W74" i="41" s="1"/>
  <c r="D73" i="41"/>
  <c r="K73" i="41" s="1"/>
  <c r="C73" i="41"/>
  <c r="T73" i="41" s="1"/>
  <c r="B73" i="41"/>
  <c r="D72" i="41"/>
  <c r="C72" i="41"/>
  <c r="O72" i="41" s="1"/>
  <c r="B72" i="41"/>
  <c r="D71" i="41"/>
  <c r="K71" i="41" s="1"/>
  <c r="C71" i="41"/>
  <c r="O71" i="41" s="1"/>
  <c r="B71" i="41"/>
  <c r="W71" i="41" s="1"/>
  <c r="D70" i="41"/>
  <c r="C70" i="41"/>
  <c r="B70" i="41"/>
  <c r="W70" i="41" s="1"/>
  <c r="D69" i="41"/>
  <c r="L69" i="41" s="1"/>
  <c r="C69" i="41"/>
  <c r="T69" i="41" s="1"/>
  <c r="B69" i="41"/>
  <c r="D68" i="41"/>
  <c r="C68" i="41"/>
  <c r="O68" i="41" s="1"/>
  <c r="B68" i="41"/>
  <c r="W68" i="41" s="1"/>
  <c r="D67" i="41"/>
  <c r="C67" i="41"/>
  <c r="B67" i="41"/>
  <c r="W67" i="41" s="1"/>
  <c r="D66" i="41"/>
  <c r="K66" i="41" s="1"/>
  <c r="C66" i="41"/>
  <c r="B66" i="41"/>
  <c r="W66" i="41" s="1"/>
  <c r="D65" i="41"/>
  <c r="C65" i="41"/>
  <c r="T65" i="41" s="1"/>
  <c r="B65" i="41"/>
  <c r="D64" i="41"/>
  <c r="M64" i="41" s="1"/>
  <c r="C64" i="41"/>
  <c r="O64" i="41" s="1"/>
  <c r="B64" i="41"/>
  <c r="W64" i="41" s="1"/>
  <c r="D63" i="41"/>
  <c r="C63" i="41"/>
  <c r="B63" i="41"/>
  <c r="W63" i="41" s="1"/>
  <c r="D62" i="41"/>
  <c r="C62" i="41"/>
  <c r="O62" i="41" s="1"/>
  <c r="B62" i="41"/>
  <c r="W62" i="41" s="1"/>
  <c r="D61" i="41"/>
  <c r="C61" i="41"/>
  <c r="T61" i="41" s="1"/>
  <c r="B61" i="41"/>
  <c r="D60" i="41"/>
  <c r="M60" i="41" s="1"/>
  <c r="C60" i="41"/>
  <c r="O60" i="41" s="1"/>
  <c r="B60" i="41"/>
  <c r="W60" i="41" s="1"/>
  <c r="D59" i="41"/>
  <c r="C59" i="41"/>
  <c r="B59" i="41"/>
  <c r="W59" i="41" s="1"/>
  <c r="D58" i="41"/>
  <c r="L58" i="41" s="1"/>
  <c r="C58" i="41"/>
  <c r="O58" i="41" s="1"/>
  <c r="B58" i="41"/>
  <c r="W58" i="41" s="1"/>
  <c r="D57" i="41"/>
  <c r="C57" i="41"/>
  <c r="T57" i="41" s="1"/>
  <c r="B57" i="41"/>
  <c r="D56" i="41"/>
  <c r="M56" i="41" s="1"/>
  <c r="C56" i="41"/>
  <c r="S56" i="41" s="1"/>
  <c r="B56" i="41"/>
  <c r="W56" i="41" s="1"/>
  <c r="D55" i="41"/>
  <c r="L55" i="41" s="1"/>
  <c r="C55" i="41"/>
  <c r="B55" i="41"/>
  <c r="V55" i="41" s="1"/>
  <c r="D54" i="41"/>
  <c r="C54" i="41"/>
  <c r="O54" i="41" s="1"/>
  <c r="B54" i="41"/>
  <c r="W54" i="41" s="1"/>
  <c r="D53" i="41"/>
  <c r="C53" i="41"/>
  <c r="T53" i="41" s="1"/>
  <c r="B53" i="41"/>
  <c r="W53" i="41" s="1"/>
  <c r="D52" i="41"/>
  <c r="M52" i="41" s="1"/>
  <c r="C52" i="41"/>
  <c r="O52" i="41" s="1"/>
  <c r="B52" i="41"/>
  <c r="W52" i="41" s="1"/>
  <c r="D51" i="41"/>
  <c r="M51" i="41" s="1"/>
  <c r="C51" i="41"/>
  <c r="B51" i="41"/>
  <c r="W51" i="41" s="1"/>
  <c r="D50" i="41"/>
  <c r="C50" i="41"/>
  <c r="O50" i="41" s="1"/>
  <c r="B50" i="41"/>
  <c r="W50" i="41" s="1"/>
  <c r="D49" i="41"/>
  <c r="L49" i="41" s="1"/>
  <c r="C49" i="41"/>
  <c r="T49" i="41" s="1"/>
  <c r="B49" i="41"/>
  <c r="W49" i="41" s="1"/>
  <c r="D48" i="41"/>
  <c r="M48" i="41" s="1"/>
  <c r="C48" i="41"/>
  <c r="O48" i="41" s="1"/>
  <c r="B48" i="41"/>
  <c r="W48" i="41" s="1"/>
  <c r="D47" i="41"/>
  <c r="C47" i="41"/>
  <c r="B47" i="41"/>
  <c r="W47" i="41" s="1"/>
  <c r="D46" i="41"/>
  <c r="C46" i="41"/>
  <c r="O46" i="41" s="1"/>
  <c r="B46" i="41"/>
  <c r="W46" i="41" s="1"/>
  <c r="D45" i="41"/>
  <c r="C45" i="41"/>
  <c r="T45" i="41" s="1"/>
  <c r="B45" i="41"/>
  <c r="D44" i="41"/>
  <c r="M44" i="41" s="1"/>
  <c r="C44" i="41"/>
  <c r="S44" i="41" s="1"/>
  <c r="B44" i="41"/>
  <c r="W44" i="41" s="1"/>
  <c r="D43" i="41"/>
  <c r="C43" i="41"/>
  <c r="B43" i="41"/>
  <c r="W43" i="41" s="1"/>
  <c r="D42" i="41"/>
  <c r="C42" i="41"/>
  <c r="O42" i="41" s="1"/>
  <c r="B42" i="41"/>
  <c r="W42" i="41" s="1"/>
  <c r="D41" i="41"/>
  <c r="M41" i="41" s="1"/>
  <c r="C41" i="41"/>
  <c r="T41" i="41" s="1"/>
  <c r="B41" i="41"/>
  <c r="D40" i="41"/>
  <c r="M40" i="41" s="1"/>
  <c r="C40" i="41"/>
  <c r="O40" i="41" s="1"/>
  <c r="B40" i="41"/>
  <c r="W40" i="41" s="1"/>
  <c r="D39" i="41"/>
  <c r="C39" i="41"/>
  <c r="B39" i="41"/>
  <c r="W39" i="41" s="1"/>
  <c r="D38" i="41"/>
  <c r="C38" i="41"/>
  <c r="O38" i="41" s="1"/>
  <c r="B38" i="41"/>
  <c r="W38" i="41" s="1"/>
  <c r="D37" i="41"/>
  <c r="L37" i="41" s="1"/>
  <c r="C37" i="41"/>
  <c r="T37" i="41" s="1"/>
  <c r="B37" i="41"/>
  <c r="D36" i="41"/>
  <c r="M36" i="41" s="1"/>
  <c r="C36" i="41"/>
  <c r="O36" i="41" s="1"/>
  <c r="B36" i="41"/>
  <c r="W36" i="41" s="1"/>
  <c r="D35" i="41"/>
  <c r="C35" i="41"/>
  <c r="B35" i="41"/>
  <c r="W35" i="41" s="1"/>
  <c r="D34" i="41"/>
  <c r="C34" i="41"/>
  <c r="O34" i="41" s="1"/>
  <c r="B34" i="41"/>
  <c r="W34" i="41" s="1"/>
  <c r="D33" i="41"/>
  <c r="K33" i="41" s="1"/>
  <c r="C33" i="41"/>
  <c r="S33" i="41" s="1"/>
  <c r="B33" i="41"/>
  <c r="D32" i="41"/>
  <c r="M32" i="41" s="1"/>
  <c r="C32" i="41"/>
  <c r="O32" i="41" s="1"/>
  <c r="B32" i="41"/>
  <c r="W32" i="41" s="1"/>
  <c r="D31" i="41"/>
  <c r="C31" i="41"/>
  <c r="B31" i="41"/>
  <c r="W31" i="41" s="1"/>
  <c r="D30" i="41"/>
  <c r="C30" i="41"/>
  <c r="O30" i="41" s="1"/>
  <c r="B30" i="41"/>
  <c r="W30" i="41" s="1"/>
  <c r="D29" i="41"/>
  <c r="C29" i="41"/>
  <c r="T29" i="41" s="1"/>
  <c r="B29" i="41"/>
  <c r="D28" i="41"/>
  <c r="M28" i="41" s="1"/>
  <c r="C28" i="41"/>
  <c r="O28" i="41" s="1"/>
  <c r="B28" i="41"/>
  <c r="W28" i="41" s="1"/>
  <c r="D27" i="41"/>
  <c r="C27" i="41"/>
  <c r="B27" i="41"/>
  <c r="W27" i="41" s="1"/>
  <c r="D26" i="41"/>
  <c r="C26" i="41"/>
  <c r="O26" i="41" s="1"/>
  <c r="B26" i="41"/>
  <c r="W26" i="41" s="1"/>
  <c r="D25" i="41"/>
  <c r="L25" i="41" s="1"/>
  <c r="C25" i="41"/>
  <c r="T25" i="41" s="1"/>
  <c r="B25" i="41"/>
  <c r="D24" i="41"/>
  <c r="M24" i="41" s="1"/>
  <c r="C24" i="41"/>
  <c r="S24" i="41" s="1"/>
  <c r="B24" i="41"/>
  <c r="W24" i="41" s="1"/>
  <c r="D23" i="41"/>
  <c r="C23" i="41"/>
  <c r="B23" i="41"/>
  <c r="V23" i="41" s="1"/>
  <c r="O19" i="41"/>
  <c r="N19" i="41"/>
  <c r="O18" i="41"/>
  <c r="N18" i="41"/>
  <c r="O17" i="41"/>
  <c r="N17" i="41"/>
  <c r="O16" i="41"/>
  <c r="N16" i="41"/>
  <c r="O15" i="41"/>
  <c r="N15" i="41"/>
  <c r="O14" i="41"/>
  <c r="N14" i="41"/>
  <c r="O13" i="41"/>
  <c r="N13" i="41"/>
  <c r="O12" i="41"/>
  <c r="N12" i="41"/>
  <c r="O11" i="41"/>
  <c r="N11" i="41"/>
  <c r="O10" i="41"/>
  <c r="N10" i="41"/>
  <c r="D1" i="41"/>
  <c r="D3" i="41" s="1"/>
  <c r="D1000" i="40"/>
  <c r="K1000" i="40" s="1"/>
  <c r="C1000" i="40"/>
  <c r="O1000" i="40" s="1"/>
  <c r="B1000" i="40"/>
  <c r="W1000" i="40" s="1"/>
  <c r="D999" i="40"/>
  <c r="L999" i="40" s="1"/>
  <c r="C999" i="40"/>
  <c r="T999" i="40" s="1"/>
  <c r="B999" i="40"/>
  <c r="W999" i="40" s="1"/>
  <c r="D998" i="40"/>
  <c r="L998" i="40" s="1"/>
  <c r="C998" i="40"/>
  <c r="O998" i="40" s="1"/>
  <c r="B998" i="40"/>
  <c r="W998" i="40" s="1"/>
  <c r="T997" i="40"/>
  <c r="D997" i="40"/>
  <c r="L997" i="40" s="1"/>
  <c r="C997" i="40"/>
  <c r="B997" i="40"/>
  <c r="W997" i="40" s="1"/>
  <c r="D996" i="40"/>
  <c r="L996" i="40" s="1"/>
  <c r="C996" i="40"/>
  <c r="O996" i="40" s="1"/>
  <c r="B996" i="40"/>
  <c r="W996" i="40" s="1"/>
  <c r="M995" i="40"/>
  <c r="D995" i="40"/>
  <c r="L995" i="40" s="1"/>
  <c r="C995" i="40"/>
  <c r="T995" i="40" s="1"/>
  <c r="B995" i="40"/>
  <c r="W995" i="40" s="1"/>
  <c r="D994" i="40"/>
  <c r="L994" i="40" s="1"/>
  <c r="C994" i="40"/>
  <c r="O994" i="40" s="1"/>
  <c r="B994" i="40"/>
  <c r="W994" i="40" s="1"/>
  <c r="D993" i="40"/>
  <c r="L993" i="40" s="1"/>
  <c r="C993" i="40"/>
  <c r="T993" i="40" s="1"/>
  <c r="B993" i="40"/>
  <c r="W993" i="40" s="1"/>
  <c r="D992" i="40"/>
  <c r="L992" i="40" s="1"/>
  <c r="C992" i="40"/>
  <c r="O992" i="40" s="1"/>
  <c r="B992" i="40"/>
  <c r="W992" i="40" s="1"/>
  <c r="D991" i="40"/>
  <c r="L991" i="40" s="1"/>
  <c r="C991" i="40"/>
  <c r="T991" i="40" s="1"/>
  <c r="B991" i="40"/>
  <c r="W991" i="40" s="1"/>
  <c r="D990" i="40"/>
  <c r="L990" i="40" s="1"/>
  <c r="C990" i="40"/>
  <c r="O990" i="40" s="1"/>
  <c r="B990" i="40"/>
  <c r="W990" i="40" s="1"/>
  <c r="D989" i="40"/>
  <c r="L989" i="40" s="1"/>
  <c r="C989" i="40"/>
  <c r="T989" i="40" s="1"/>
  <c r="B989" i="40"/>
  <c r="W989" i="40" s="1"/>
  <c r="K988" i="40"/>
  <c r="D988" i="40"/>
  <c r="L988" i="40" s="1"/>
  <c r="C988" i="40"/>
  <c r="O988" i="40" s="1"/>
  <c r="B988" i="40"/>
  <c r="W988" i="40" s="1"/>
  <c r="D987" i="40"/>
  <c r="L987" i="40" s="1"/>
  <c r="C987" i="40"/>
  <c r="T987" i="40" s="1"/>
  <c r="B987" i="40"/>
  <c r="W987" i="40" s="1"/>
  <c r="D986" i="40"/>
  <c r="L986" i="40" s="1"/>
  <c r="C986" i="40"/>
  <c r="O986" i="40" s="1"/>
  <c r="B986" i="40"/>
  <c r="W986" i="40" s="1"/>
  <c r="T985" i="40"/>
  <c r="D985" i="40"/>
  <c r="L985" i="40" s="1"/>
  <c r="C985" i="40"/>
  <c r="B985" i="40"/>
  <c r="W985" i="40" s="1"/>
  <c r="M984" i="40"/>
  <c r="K984" i="40"/>
  <c r="D984" i="40"/>
  <c r="L984" i="40" s="1"/>
  <c r="C984" i="40"/>
  <c r="O984" i="40" s="1"/>
  <c r="N984" i="40" s="1"/>
  <c r="B984" i="40"/>
  <c r="W984" i="40" s="1"/>
  <c r="D983" i="40"/>
  <c r="L983" i="40" s="1"/>
  <c r="C983" i="40"/>
  <c r="T983" i="40" s="1"/>
  <c r="B983" i="40"/>
  <c r="W983" i="40" s="1"/>
  <c r="D982" i="40"/>
  <c r="L982" i="40" s="1"/>
  <c r="C982" i="40"/>
  <c r="O982" i="40" s="1"/>
  <c r="B982" i="40"/>
  <c r="W982" i="40" s="1"/>
  <c r="T981" i="40"/>
  <c r="D981" i="40"/>
  <c r="L981" i="40" s="1"/>
  <c r="C981" i="40"/>
  <c r="B981" i="40"/>
  <c r="W981" i="40" s="1"/>
  <c r="D980" i="40"/>
  <c r="L980" i="40" s="1"/>
  <c r="C980" i="40"/>
  <c r="O980" i="40" s="1"/>
  <c r="B980" i="40"/>
  <c r="W980" i="40" s="1"/>
  <c r="D979" i="40"/>
  <c r="L979" i="40" s="1"/>
  <c r="C979" i="40"/>
  <c r="T979" i="40" s="1"/>
  <c r="B979" i="40"/>
  <c r="W979" i="40" s="1"/>
  <c r="D978" i="40"/>
  <c r="K978" i="40" s="1"/>
  <c r="C978" i="40"/>
  <c r="O978" i="40" s="1"/>
  <c r="B978" i="40"/>
  <c r="W978" i="40" s="1"/>
  <c r="D977" i="40"/>
  <c r="L977" i="40" s="1"/>
  <c r="C977" i="40"/>
  <c r="T977" i="40" s="1"/>
  <c r="B977" i="40"/>
  <c r="W977" i="40" s="1"/>
  <c r="D976" i="40"/>
  <c r="M976" i="40" s="1"/>
  <c r="C976" i="40"/>
  <c r="B976" i="40"/>
  <c r="W976" i="40" s="1"/>
  <c r="D975" i="40"/>
  <c r="L975" i="40" s="1"/>
  <c r="C975" i="40"/>
  <c r="O975" i="40" s="1"/>
  <c r="B975" i="40"/>
  <c r="W975" i="40" s="1"/>
  <c r="D974" i="40"/>
  <c r="M974" i="40" s="1"/>
  <c r="C974" i="40"/>
  <c r="T974" i="40" s="1"/>
  <c r="B974" i="40"/>
  <c r="W974" i="40" s="1"/>
  <c r="O973" i="40"/>
  <c r="D973" i="40"/>
  <c r="L973" i="40" s="1"/>
  <c r="C973" i="40"/>
  <c r="T973" i="40" s="1"/>
  <c r="B973" i="40"/>
  <c r="W973" i="40" s="1"/>
  <c r="M972" i="40"/>
  <c r="K972" i="40"/>
  <c r="D972" i="40"/>
  <c r="H972" i="40" s="1"/>
  <c r="C972" i="40"/>
  <c r="B972" i="40"/>
  <c r="W972" i="40" s="1"/>
  <c r="D971" i="40"/>
  <c r="L971" i="40" s="1"/>
  <c r="C971" i="40"/>
  <c r="T971" i="40" s="1"/>
  <c r="B971" i="40"/>
  <c r="W971" i="40" s="1"/>
  <c r="D970" i="40"/>
  <c r="M970" i="40" s="1"/>
  <c r="C970" i="40"/>
  <c r="T970" i="40" s="1"/>
  <c r="B970" i="40"/>
  <c r="W970" i="40" s="1"/>
  <c r="D969" i="40"/>
  <c r="L969" i="40" s="1"/>
  <c r="C969" i="40"/>
  <c r="T969" i="40" s="1"/>
  <c r="B969" i="40"/>
  <c r="W969" i="40" s="1"/>
  <c r="D968" i="40"/>
  <c r="H968" i="40" s="1"/>
  <c r="C968" i="40"/>
  <c r="B968" i="40"/>
  <c r="W968" i="40" s="1"/>
  <c r="D967" i="40"/>
  <c r="M967" i="40" s="1"/>
  <c r="C967" i="40"/>
  <c r="T967" i="40" s="1"/>
  <c r="B967" i="40"/>
  <c r="D966" i="40"/>
  <c r="L966" i="40" s="1"/>
  <c r="C966" i="40"/>
  <c r="O966" i="40" s="1"/>
  <c r="B966" i="40"/>
  <c r="W966" i="40" s="1"/>
  <c r="D965" i="40"/>
  <c r="C965" i="40"/>
  <c r="O965" i="40" s="1"/>
  <c r="B965" i="40"/>
  <c r="D964" i="40"/>
  <c r="L964" i="40" s="1"/>
  <c r="C964" i="40"/>
  <c r="O964" i="40" s="1"/>
  <c r="N964" i="40" s="1"/>
  <c r="B964" i="40"/>
  <c r="W964" i="40" s="1"/>
  <c r="D963" i="40"/>
  <c r="L963" i="40" s="1"/>
  <c r="C963" i="40"/>
  <c r="O963" i="40" s="1"/>
  <c r="B963" i="40"/>
  <c r="D962" i="40"/>
  <c r="C962" i="40"/>
  <c r="O962" i="40" s="1"/>
  <c r="B962" i="40"/>
  <c r="W962" i="40" s="1"/>
  <c r="D961" i="40"/>
  <c r="L961" i="40" s="1"/>
  <c r="C961" i="40"/>
  <c r="O961" i="40" s="1"/>
  <c r="B961" i="40"/>
  <c r="W961" i="40" s="1"/>
  <c r="D960" i="40"/>
  <c r="L960" i="40" s="1"/>
  <c r="C960" i="40"/>
  <c r="O960" i="40" s="1"/>
  <c r="B960" i="40"/>
  <c r="W960" i="40" s="1"/>
  <c r="D959" i="40"/>
  <c r="C959" i="40"/>
  <c r="O959" i="40" s="1"/>
  <c r="B959" i="40"/>
  <c r="W959" i="40" s="1"/>
  <c r="D958" i="40"/>
  <c r="C958" i="40"/>
  <c r="O958" i="40" s="1"/>
  <c r="B958" i="40"/>
  <c r="W958" i="40" s="1"/>
  <c r="D957" i="40"/>
  <c r="L957" i="40" s="1"/>
  <c r="C957" i="40"/>
  <c r="O957" i="40" s="1"/>
  <c r="B957" i="40"/>
  <c r="W957" i="40" s="1"/>
  <c r="D956" i="40"/>
  <c r="L956" i="40" s="1"/>
  <c r="C956" i="40"/>
  <c r="O956" i="40" s="1"/>
  <c r="B956" i="40"/>
  <c r="W956" i="40" s="1"/>
  <c r="D955" i="40"/>
  <c r="C955" i="40"/>
  <c r="O955" i="40" s="1"/>
  <c r="B955" i="40"/>
  <c r="W955" i="40" s="1"/>
  <c r="D954" i="40"/>
  <c r="C954" i="40"/>
  <c r="O954" i="40" s="1"/>
  <c r="B954" i="40"/>
  <c r="W954" i="40" s="1"/>
  <c r="D953" i="40"/>
  <c r="L953" i="40" s="1"/>
  <c r="C953" i="40"/>
  <c r="O953" i="40" s="1"/>
  <c r="B953" i="40"/>
  <c r="W953" i="40" s="1"/>
  <c r="D952" i="40"/>
  <c r="L952" i="40" s="1"/>
  <c r="C952" i="40"/>
  <c r="O952" i="40" s="1"/>
  <c r="B952" i="40"/>
  <c r="W952" i="40" s="1"/>
  <c r="D951" i="40"/>
  <c r="C951" i="40"/>
  <c r="O951" i="40" s="1"/>
  <c r="B951" i="40"/>
  <c r="W951" i="40" s="1"/>
  <c r="D950" i="40"/>
  <c r="C950" i="40"/>
  <c r="O950" i="40" s="1"/>
  <c r="B950" i="40"/>
  <c r="W950" i="40" s="1"/>
  <c r="D949" i="40"/>
  <c r="L949" i="40" s="1"/>
  <c r="C949" i="40"/>
  <c r="O949" i="40" s="1"/>
  <c r="B949" i="40"/>
  <c r="W949" i="40" s="1"/>
  <c r="D948" i="40"/>
  <c r="L948" i="40" s="1"/>
  <c r="C948" i="40"/>
  <c r="O948" i="40" s="1"/>
  <c r="B948" i="40"/>
  <c r="W948" i="40" s="1"/>
  <c r="D947" i="40"/>
  <c r="K947" i="40" s="1"/>
  <c r="C947" i="40"/>
  <c r="O947" i="40" s="1"/>
  <c r="B947" i="40"/>
  <c r="W947" i="40" s="1"/>
  <c r="D946" i="40"/>
  <c r="K946" i="40" s="1"/>
  <c r="C946" i="40"/>
  <c r="T946" i="40" s="1"/>
  <c r="B946" i="40"/>
  <c r="W946" i="40" s="1"/>
  <c r="D945" i="40"/>
  <c r="L945" i="40" s="1"/>
  <c r="C945" i="40"/>
  <c r="O945" i="40" s="1"/>
  <c r="B945" i="40"/>
  <c r="W945" i="40" s="1"/>
  <c r="D944" i="40"/>
  <c r="L944" i="40" s="1"/>
  <c r="C944" i="40"/>
  <c r="T944" i="40" s="1"/>
  <c r="B944" i="40"/>
  <c r="W944" i="40" s="1"/>
  <c r="D943" i="40"/>
  <c r="L943" i="40" s="1"/>
  <c r="C943" i="40"/>
  <c r="O943" i="40" s="1"/>
  <c r="B943" i="40"/>
  <c r="W943" i="40" s="1"/>
  <c r="D942" i="40"/>
  <c r="L942" i="40" s="1"/>
  <c r="C942" i="40"/>
  <c r="T942" i="40" s="1"/>
  <c r="B942" i="40"/>
  <c r="W942" i="40" s="1"/>
  <c r="D941" i="40"/>
  <c r="L941" i="40" s="1"/>
  <c r="C941" i="40"/>
  <c r="O941" i="40" s="1"/>
  <c r="B941" i="40"/>
  <c r="W941" i="40" s="1"/>
  <c r="D940" i="40"/>
  <c r="L940" i="40" s="1"/>
  <c r="C940" i="40"/>
  <c r="T940" i="40" s="1"/>
  <c r="B940" i="40"/>
  <c r="W940" i="40" s="1"/>
  <c r="D939" i="40"/>
  <c r="L939" i="40" s="1"/>
  <c r="C939" i="40"/>
  <c r="O939" i="40" s="1"/>
  <c r="B939" i="40"/>
  <c r="W939" i="40" s="1"/>
  <c r="D938" i="40"/>
  <c r="L938" i="40" s="1"/>
  <c r="C938" i="40"/>
  <c r="T938" i="40" s="1"/>
  <c r="B938" i="40"/>
  <c r="W938" i="40" s="1"/>
  <c r="D937" i="40"/>
  <c r="L937" i="40" s="1"/>
  <c r="C937" i="40"/>
  <c r="O937" i="40" s="1"/>
  <c r="B937" i="40"/>
  <c r="W937" i="40" s="1"/>
  <c r="D936" i="40"/>
  <c r="L936" i="40" s="1"/>
  <c r="C936" i="40"/>
  <c r="T936" i="40" s="1"/>
  <c r="B936" i="40"/>
  <c r="W936" i="40" s="1"/>
  <c r="D935" i="40"/>
  <c r="L935" i="40" s="1"/>
  <c r="C935" i="40"/>
  <c r="O935" i="40" s="1"/>
  <c r="B935" i="40"/>
  <c r="W935" i="40" s="1"/>
  <c r="D934" i="40"/>
  <c r="L934" i="40" s="1"/>
  <c r="C934" i="40"/>
  <c r="T934" i="40" s="1"/>
  <c r="B934" i="40"/>
  <c r="W934" i="40" s="1"/>
  <c r="D933" i="40"/>
  <c r="H933" i="40" s="1"/>
  <c r="C933" i="40"/>
  <c r="O933" i="40" s="1"/>
  <c r="B933" i="40"/>
  <c r="W933" i="40" s="1"/>
  <c r="D932" i="40"/>
  <c r="L932" i="40" s="1"/>
  <c r="C932" i="40"/>
  <c r="T932" i="40" s="1"/>
  <c r="B932" i="40"/>
  <c r="W932" i="40" s="1"/>
  <c r="D931" i="40"/>
  <c r="M931" i="40" s="1"/>
  <c r="C931" i="40"/>
  <c r="O931" i="40" s="1"/>
  <c r="B931" i="40"/>
  <c r="W931" i="40" s="1"/>
  <c r="D930" i="40"/>
  <c r="L930" i="40" s="1"/>
  <c r="C930" i="40"/>
  <c r="T930" i="40" s="1"/>
  <c r="B930" i="40"/>
  <c r="W930" i="40" s="1"/>
  <c r="D929" i="40"/>
  <c r="H929" i="40" s="1"/>
  <c r="C929" i="40"/>
  <c r="O929" i="40" s="1"/>
  <c r="B929" i="40"/>
  <c r="W929" i="40" s="1"/>
  <c r="D928" i="40"/>
  <c r="L928" i="40" s="1"/>
  <c r="C928" i="40"/>
  <c r="T928" i="40" s="1"/>
  <c r="B928" i="40"/>
  <c r="W928" i="40" s="1"/>
  <c r="D927" i="40"/>
  <c r="M927" i="40" s="1"/>
  <c r="C927" i="40"/>
  <c r="O927" i="40" s="1"/>
  <c r="B927" i="40"/>
  <c r="W927" i="40" s="1"/>
  <c r="D926" i="40"/>
  <c r="L926" i="40" s="1"/>
  <c r="C926" i="40"/>
  <c r="T926" i="40" s="1"/>
  <c r="B926" i="40"/>
  <c r="W926" i="40" s="1"/>
  <c r="D925" i="40"/>
  <c r="H925" i="40" s="1"/>
  <c r="C925" i="40"/>
  <c r="O925" i="40" s="1"/>
  <c r="B925" i="40"/>
  <c r="W925" i="40" s="1"/>
  <c r="D924" i="40"/>
  <c r="L924" i="40" s="1"/>
  <c r="C924" i="40"/>
  <c r="T924" i="40" s="1"/>
  <c r="B924" i="40"/>
  <c r="W924" i="40" s="1"/>
  <c r="D923" i="40"/>
  <c r="M923" i="40" s="1"/>
  <c r="C923" i="40"/>
  <c r="O923" i="40" s="1"/>
  <c r="B923" i="40"/>
  <c r="W923" i="40" s="1"/>
  <c r="D922" i="40"/>
  <c r="L922" i="40" s="1"/>
  <c r="C922" i="40"/>
  <c r="T922" i="40" s="1"/>
  <c r="B922" i="40"/>
  <c r="W922" i="40" s="1"/>
  <c r="D921" i="40"/>
  <c r="H921" i="40" s="1"/>
  <c r="C921" i="40"/>
  <c r="O921" i="40" s="1"/>
  <c r="B921" i="40"/>
  <c r="W921" i="40" s="1"/>
  <c r="D920" i="40"/>
  <c r="L920" i="40" s="1"/>
  <c r="C920" i="40"/>
  <c r="T920" i="40" s="1"/>
  <c r="B920" i="40"/>
  <c r="W920" i="40" s="1"/>
  <c r="D919" i="40"/>
  <c r="H919" i="40" s="1"/>
  <c r="C919" i="40"/>
  <c r="O919" i="40" s="1"/>
  <c r="B919" i="40"/>
  <c r="W919" i="40" s="1"/>
  <c r="H918" i="40"/>
  <c r="D918" i="40"/>
  <c r="L918" i="40" s="1"/>
  <c r="C918" i="40"/>
  <c r="T918" i="40" s="1"/>
  <c r="B918" i="40"/>
  <c r="W918" i="40" s="1"/>
  <c r="W917" i="40"/>
  <c r="D917" i="40"/>
  <c r="M917" i="40" s="1"/>
  <c r="C917" i="40"/>
  <c r="O917" i="40" s="1"/>
  <c r="B917" i="40"/>
  <c r="T916" i="40"/>
  <c r="D916" i="40"/>
  <c r="L916" i="40" s="1"/>
  <c r="C916" i="40"/>
  <c r="B916" i="40"/>
  <c r="W916" i="40" s="1"/>
  <c r="W915" i="40"/>
  <c r="D915" i="40"/>
  <c r="K915" i="40" s="1"/>
  <c r="C915" i="40"/>
  <c r="O915" i="40" s="1"/>
  <c r="B915" i="40"/>
  <c r="M914" i="40"/>
  <c r="D914" i="40"/>
  <c r="L914" i="40" s="1"/>
  <c r="C914" i="40"/>
  <c r="T914" i="40" s="1"/>
  <c r="B914" i="40"/>
  <c r="W914" i="40" s="1"/>
  <c r="D913" i="40"/>
  <c r="H913" i="40" s="1"/>
  <c r="C913" i="40"/>
  <c r="O913" i="40" s="1"/>
  <c r="B913" i="40"/>
  <c r="W913" i="40" s="1"/>
  <c r="K912" i="40"/>
  <c r="D912" i="40"/>
  <c r="L912" i="40" s="1"/>
  <c r="C912" i="40"/>
  <c r="T912" i="40" s="1"/>
  <c r="B912" i="40"/>
  <c r="W912" i="40" s="1"/>
  <c r="D911" i="40"/>
  <c r="M911" i="40" s="1"/>
  <c r="C911" i="40"/>
  <c r="B911" i="40"/>
  <c r="W911" i="40" s="1"/>
  <c r="M910" i="40"/>
  <c r="D910" i="40"/>
  <c r="L910" i="40" s="1"/>
  <c r="C910" i="40"/>
  <c r="T910" i="40" s="1"/>
  <c r="B910" i="40"/>
  <c r="W910" i="40" s="1"/>
  <c r="D909" i="40"/>
  <c r="M909" i="40" s="1"/>
  <c r="C909" i="40"/>
  <c r="B909" i="40"/>
  <c r="W909" i="40" s="1"/>
  <c r="D908" i="40"/>
  <c r="L908" i="40" s="1"/>
  <c r="C908" i="40"/>
  <c r="O908" i="40" s="1"/>
  <c r="B908" i="40"/>
  <c r="W908" i="40" s="1"/>
  <c r="M907" i="40"/>
  <c r="D907" i="40"/>
  <c r="K907" i="40" s="1"/>
  <c r="C907" i="40"/>
  <c r="T907" i="40" s="1"/>
  <c r="B907" i="40"/>
  <c r="W907" i="40" s="1"/>
  <c r="D906" i="40"/>
  <c r="L906" i="40" s="1"/>
  <c r="C906" i="40"/>
  <c r="T906" i="40" s="1"/>
  <c r="B906" i="40"/>
  <c r="W906" i="40" s="1"/>
  <c r="D905" i="40"/>
  <c r="H905" i="40" s="1"/>
  <c r="C905" i="40"/>
  <c r="B905" i="40"/>
  <c r="W905" i="40" s="1"/>
  <c r="D904" i="40"/>
  <c r="L904" i="40" s="1"/>
  <c r="C904" i="40"/>
  <c r="O904" i="40" s="1"/>
  <c r="B904" i="40"/>
  <c r="W904" i="40" s="1"/>
  <c r="K903" i="40"/>
  <c r="D903" i="40"/>
  <c r="M903" i="40" s="1"/>
  <c r="C903" i="40"/>
  <c r="T903" i="40" s="1"/>
  <c r="B903" i="40"/>
  <c r="W903" i="40" s="1"/>
  <c r="K902" i="40"/>
  <c r="H902" i="40"/>
  <c r="D902" i="40"/>
  <c r="L902" i="40" s="1"/>
  <c r="C902" i="40"/>
  <c r="T902" i="40" s="1"/>
  <c r="B902" i="40"/>
  <c r="W902" i="40" s="1"/>
  <c r="W901" i="40"/>
  <c r="D901" i="40"/>
  <c r="M901" i="40" s="1"/>
  <c r="C901" i="40"/>
  <c r="B901" i="40"/>
  <c r="D900" i="40"/>
  <c r="L900" i="40" s="1"/>
  <c r="C900" i="40"/>
  <c r="O900" i="40" s="1"/>
  <c r="B900" i="40"/>
  <c r="W900" i="40" s="1"/>
  <c r="W899" i="40"/>
  <c r="D899" i="40"/>
  <c r="K899" i="40" s="1"/>
  <c r="C899" i="40"/>
  <c r="T899" i="40" s="1"/>
  <c r="B899" i="40"/>
  <c r="D898" i="40"/>
  <c r="L898" i="40" s="1"/>
  <c r="C898" i="40"/>
  <c r="T898" i="40" s="1"/>
  <c r="B898" i="40"/>
  <c r="W898" i="40" s="1"/>
  <c r="D897" i="40"/>
  <c r="H897" i="40" s="1"/>
  <c r="C897" i="40"/>
  <c r="B897" i="40"/>
  <c r="W897" i="40" s="1"/>
  <c r="K896" i="40"/>
  <c r="D896" i="40"/>
  <c r="L896" i="40" s="1"/>
  <c r="C896" i="40"/>
  <c r="O896" i="40" s="1"/>
  <c r="B896" i="40"/>
  <c r="W896" i="40" s="1"/>
  <c r="D895" i="40"/>
  <c r="M895" i="40" s="1"/>
  <c r="C895" i="40"/>
  <c r="T895" i="40" s="1"/>
  <c r="B895" i="40"/>
  <c r="W895" i="40" s="1"/>
  <c r="M894" i="40"/>
  <c r="D894" i="40"/>
  <c r="L894" i="40" s="1"/>
  <c r="C894" i="40"/>
  <c r="T894" i="40" s="1"/>
  <c r="B894" i="40"/>
  <c r="W894" i="40" s="1"/>
  <c r="D893" i="40"/>
  <c r="M893" i="40" s="1"/>
  <c r="C893" i="40"/>
  <c r="B893" i="40"/>
  <c r="W893" i="40" s="1"/>
  <c r="D892" i="40"/>
  <c r="L892" i="40" s="1"/>
  <c r="C892" i="40"/>
  <c r="O892" i="40" s="1"/>
  <c r="B892" i="40"/>
  <c r="W892" i="40" s="1"/>
  <c r="D891" i="40"/>
  <c r="K891" i="40" s="1"/>
  <c r="C891" i="40"/>
  <c r="T891" i="40" s="1"/>
  <c r="B891" i="40"/>
  <c r="W891" i="40" s="1"/>
  <c r="D890" i="40"/>
  <c r="L890" i="40" s="1"/>
  <c r="C890" i="40"/>
  <c r="T890" i="40" s="1"/>
  <c r="B890" i="40"/>
  <c r="W890" i="40" s="1"/>
  <c r="D889" i="40"/>
  <c r="H889" i="40" s="1"/>
  <c r="C889" i="40"/>
  <c r="B889" i="40"/>
  <c r="W889" i="40" s="1"/>
  <c r="D888" i="40"/>
  <c r="L888" i="40" s="1"/>
  <c r="C888" i="40"/>
  <c r="O888" i="40" s="1"/>
  <c r="B888" i="40"/>
  <c r="W888" i="40" s="1"/>
  <c r="D887" i="40"/>
  <c r="C887" i="40"/>
  <c r="T887" i="40" s="1"/>
  <c r="B887" i="40"/>
  <c r="D886" i="40"/>
  <c r="C886" i="40"/>
  <c r="T886" i="40" s="1"/>
  <c r="B886" i="40"/>
  <c r="D885" i="40"/>
  <c r="L885" i="40" s="1"/>
  <c r="C885" i="40"/>
  <c r="O885" i="40" s="1"/>
  <c r="B885" i="40"/>
  <c r="W885" i="40" s="1"/>
  <c r="D884" i="40"/>
  <c r="C884" i="40"/>
  <c r="T884" i="40" s="1"/>
  <c r="B884" i="40"/>
  <c r="T883" i="40"/>
  <c r="D883" i="40"/>
  <c r="L883" i="40" s="1"/>
  <c r="C883" i="40"/>
  <c r="O883" i="40" s="1"/>
  <c r="B883" i="40"/>
  <c r="W883" i="40" s="1"/>
  <c r="D882" i="40"/>
  <c r="C882" i="40"/>
  <c r="T882" i="40" s="1"/>
  <c r="B882" i="40"/>
  <c r="D881" i="40"/>
  <c r="L881" i="40" s="1"/>
  <c r="C881" i="40"/>
  <c r="O881" i="40" s="1"/>
  <c r="B881" i="40"/>
  <c r="W881" i="40" s="1"/>
  <c r="D880" i="40"/>
  <c r="C880" i="40"/>
  <c r="T880" i="40" s="1"/>
  <c r="B880" i="40"/>
  <c r="D879" i="40"/>
  <c r="L879" i="40" s="1"/>
  <c r="C879" i="40"/>
  <c r="O879" i="40" s="1"/>
  <c r="B879" i="40"/>
  <c r="W879" i="40" s="1"/>
  <c r="D878" i="40"/>
  <c r="C878" i="40"/>
  <c r="T878" i="40" s="1"/>
  <c r="B878" i="40"/>
  <c r="D877" i="40"/>
  <c r="C877" i="40"/>
  <c r="O877" i="40" s="1"/>
  <c r="B877" i="40"/>
  <c r="W877" i="40" s="1"/>
  <c r="D876" i="40"/>
  <c r="C876" i="40"/>
  <c r="T876" i="40" s="1"/>
  <c r="B876" i="40"/>
  <c r="W876" i="40" s="1"/>
  <c r="D875" i="40"/>
  <c r="C875" i="40"/>
  <c r="O875" i="40" s="1"/>
  <c r="B875" i="40"/>
  <c r="W875" i="40" s="1"/>
  <c r="D874" i="40"/>
  <c r="C874" i="40"/>
  <c r="T874" i="40" s="1"/>
  <c r="B874" i="40"/>
  <c r="W874" i="40" s="1"/>
  <c r="D873" i="40"/>
  <c r="C873" i="40"/>
  <c r="O873" i="40" s="1"/>
  <c r="B873" i="40"/>
  <c r="W873" i="40" s="1"/>
  <c r="D872" i="40"/>
  <c r="C872" i="40"/>
  <c r="T872" i="40" s="1"/>
  <c r="B872" i="40"/>
  <c r="W872" i="40" s="1"/>
  <c r="D871" i="40"/>
  <c r="L871" i="40" s="1"/>
  <c r="C871" i="40"/>
  <c r="O871" i="40" s="1"/>
  <c r="B871" i="40"/>
  <c r="W871" i="40" s="1"/>
  <c r="D870" i="40"/>
  <c r="L870" i="40" s="1"/>
  <c r="C870" i="40"/>
  <c r="T870" i="40" s="1"/>
  <c r="B870" i="40"/>
  <c r="W870" i="40" s="1"/>
  <c r="D869" i="40"/>
  <c r="L869" i="40" s="1"/>
  <c r="C869" i="40"/>
  <c r="O869" i="40" s="1"/>
  <c r="B869" i="40"/>
  <c r="W869" i="40" s="1"/>
  <c r="D868" i="40"/>
  <c r="L868" i="40" s="1"/>
  <c r="C868" i="40"/>
  <c r="T868" i="40" s="1"/>
  <c r="B868" i="40"/>
  <c r="W868" i="40" s="1"/>
  <c r="D867" i="40"/>
  <c r="L867" i="40" s="1"/>
  <c r="C867" i="40"/>
  <c r="O867" i="40" s="1"/>
  <c r="B867" i="40"/>
  <c r="W867" i="40" s="1"/>
  <c r="D866" i="40"/>
  <c r="L866" i="40" s="1"/>
  <c r="C866" i="40"/>
  <c r="T866" i="40" s="1"/>
  <c r="B866" i="40"/>
  <c r="W866" i="40" s="1"/>
  <c r="D865" i="40"/>
  <c r="L865" i="40" s="1"/>
  <c r="C865" i="40"/>
  <c r="O865" i="40" s="1"/>
  <c r="B865" i="40"/>
  <c r="W865" i="40" s="1"/>
  <c r="D864" i="40"/>
  <c r="L864" i="40" s="1"/>
  <c r="C864" i="40"/>
  <c r="T864" i="40" s="1"/>
  <c r="B864" i="40"/>
  <c r="W864" i="40" s="1"/>
  <c r="D863" i="40"/>
  <c r="L863" i="40" s="1"/>
  <c r="C863" i="40"/>
  <c r="O863" i="40" s="1"/>
  <c r="B863" i="40"/>
  <c r="W863" i="40" s="1"/>
  <c r="D862" i="40"/>
  <c r="L862" i="40" s="1"/>
  <c r="C862" i="40"/>
  <c r="T862" i="40" s="1"/>
  <c r="B862" i="40"/>
  <c r="W862" i="40" s="1"/>
  <c r="D861" i="40"/>
  <c r="L861" i="40" s="1"/>
  <c r="C861" i="40"/>
  <c r="O861" i="40" s="1"/>
  <c r="B861" i="40"/>
  <c r="W861" i="40" s="1"/>
  <c r="D860" i="40"/>
  <c r="L860" i="40" s="1"/>
  <c r="C860" i="40"/>
  <c r="T860" i="40" s="1"/>
  <c r="B860" i="40"/>
  <c r="W860" i="40" s="1"/>
  <c r="D859" i="40"/>
  <c r="L859" i="40" s="1"/>
  <c r="C859" i="40"/>
  <c r="O859" i="40" s="1"/>
  <c r="B859" i="40"/>
  <c r="W859" i="40" s="1"/>
  <c r="D858" i="40"/>
  <c r="L858" i="40" s="1"/>
  <c r="C858" i="40"/>
  <c r="T858" i="40" s="1"/>
  <c r="B858" i="40"/>
  <c r="W858" i="40" s="1"/>
  <c r="D857" i="40"/>
  <c r="L857" i="40" s="1"/>
  <c r="C857" i="40"/>
  <c r="O857" i="40" s="1"/>
  <c r="B857" i="40"/>
  <c r="W857" i="40" s="1"/>
  <c r="D856" i="40"/>
  <c r="L856" i="40" s="1"/>
  <c r="C856" i="40"/>
  <c r="T856" i="40" s="1"/>
  <c r="B856" i="40"/>
  <c r="W856" i="40" s="1"/>
  <c r="D855" i="40"/>
  <c r="L855" i="40" s="1"/>
  <c r="C855" i="40"/>
  <c r="O855" i="40" s="1"/>
  <c r="B855" i="40"/>
  <c r="W855" i="40" s="1"/>
  <c r="D854" i="40"/>
  <c r="L854" i="40" s="1"/>
  <c r="C854" i="40"/>
  <c r="T854" i="40" s="1"/>
  <c r="B854" i="40"/>
  <c r="W854" i="40" s="1"/>
  <c r="D853" i="40"/>
  <c r="L853" i="40" s="1"/>
  <c r="C853" i="40"/>
  <c r="O853" i="40" s="1"/>
  <c r="B853" i="40"/>
  <c r="W853" i="40" s="1"/>
  <c r="D852" i="40"/>
  <c r="L852" i="40" s="1"/>
  <c r="C852" i="40"/>
  <c r="T852" i="40" s="1"/>
  <c r="B852" i="40"/>
  <c r="W852" i="40" s="1"/>
  <c r="D851" i="40"/>
  <c r="L851" i="40" s="1"/>
  <c r="C851" i="40"/>
  <c r="O851" i="40" s="1"/>
  <c r="B851" i="40"/>
  <c r="W851" i="40" s="1"/>
  <c r="D850" i="40"/>
  <c r="L850" i="40" s="1"/>
  <c r="C850" i="40"/>
  <c r="T850" i="40" s="1"/>
  <c r="B850" i="40"/>
  <c r="W850" i="40" s="1"/>
  <c r="D849" i="40"/>
  <c r="L849" i="40" s="1"/>
  <c r="C849" i="40"/>
  <c r="O849" i="40" s="1"/>
  <c r="B849" i="40"/>
  <c r="W849" i="40" s="1"/>
  <c r="D848" i="40"/>
  <c r="L848" i="40" s="1"/>
  <c r="C848" i="40"/>
  <c r="T848" i="40" s="1"/>
  <c r="B848" i="40"/>
  <c r="W848" i="40" s="1"/>
  <c r="D847" i="40"/>
  <c r="L847" i="40" s="1"/>
  <c r="C847" i="40"/>
  <c r="O847" i="40" s="1"/>
  <c r="B847" i="40"/>
  <c r="W847" i="40" s="1"/>
  <c r="D846" i="40"/>
  <c r="L846" i="40" s="1"/>
  <c r="C846" i="40"/>
  <c r="T846" i="40" s="1"/>
  <c r="B846" i="40"/>
  <c r="W846" i="40" s="1"/>
  <c r="D845" i="40"/>
  <c r="L845" i="40" s="1"/>
  <c r="C845" i="40"/>
  <c r="O845" i="40" s="1"/>
  <c r="B845" i="40"/>
  <c r="W845" i="40" s="1"/>
  <c r="D844" i="40"/>
  <c r="M844" i="40" s="1"/>
  <c r="C844" i="40"/>
  <c r="T844" i="40" s="1"/>
  <c r="B844" i="40"/>
  <c r="D843" i="40"/>
  <c r="L843" i="40" s="1"/>
  <c r="C843" i="40"/>
  <c r="O843" i="40" s="1"/>
  <c r="B843" i="40"/>
  <c r="W843" i="40" s="1"/>
  <c r="D842" i="40"/>
  <c r="M842" i="40" s="1"/>
  <c r="C842" i="40"/>
  <c r="T842" i="40" s="1"/>
  <c r="B842" i="40"/>
  <c r="T841" i="40"/>
  <c r="D841" i="40"/>
  <c r="L841" i="40" s="1"/>
  <c r="C841" i="40"/>
  <c r="O841" i="40" s="1"/>
  <c r="B841" i="40"/>
  <c r="W841" i="40" s="1"/>
  <c r="D840" i="40"/>
  <c r="M840" i="40" s="1"/>
  <c r="C840" i="40"/>
  <c r="T840" i="40" s="1"/>
  <c r="B840" i="40"/>
  <c r="W840" i="40" s="1"/>
  <c r="D839" i="40"/>
  <c r="L839" i="40" s="1"/>
  <c r="C839" i="40"/>
  <c r="O839" i="40" s="1"/>
  <c r="B839" i="40"/>
  <c r="W839" i="40" s="1"/>
  <c r="D838" i="40"/>
  <c r="M838" i="40" s="1"/>
  <c r="C838" i="40"/>
  <c r="T838" i="40" s="1"/>
  <c r="B838" i="40"/>
  <c r="W838" i="40" s="1"/>
  <c r="D837" i="40"/>
  <c r="L837" i="40" s="1"/>
  <c r="C837" i="40"/>
  <c r="O837" i="40" s="1"/>
  <c r="B837" i="40"/>
  <c r="W837" i="40" s="1"/>
  <c r="D836" i="40"/>
  <c r="M836" i="40" s="1"/>
  <c r="C836" i="40"/>
  <c r="T836" i="40" s="1"/>
  <c r="B836" i="40"/>
  <c r="W836" i="40" s="1"/>
  <c r="D835" i="40"/>
  <c r="L835" i="40" s="1"/>
  <c r="C835" i="40"/>
  <c r="O835" i="40" s="1"/>
  <c r="B835" i="40"/>
  <c r="W835" i="40" s="1"/>
  <c r="D834" i="40"/>
  <c r="M834" i="40" s="1"/>
  <c r="C834" i="40"/>
  <c r="T834" i="40" s="1"/>
  <c r="B834" i="40"/>
  <c r="W834" i="40" s="1"/>
  <c r="D833" i="40"/>
  <c r="L833" i="40" s="1"/>
  <c r="C833" i="40"/>
  <c r="O833" i="40" s="1"/>
  <c r="B833" i="40"/>
  <c r="W833" i="40" s="1"/>
  <c r="D832" i="40"/>
  <c r="M832" i="40" s="1"/>
  <c r="C832" i="40"/>
  <c r="T832" i="40" s="1"/>
  <c r="B832" i="40"/>
  <c r="W832" i="40" s="1"/>
  <c r="D831" i="40"/>
  <c r="L831" i="40" s="1"/>
  <c r="C831" i="40"/>
  <c r="O831" i="40" s="1"/>
  <c r="B831" i="40"/>
  <c r="W831" i="40" s="1"/>
  <c r="D830" i="40"/>
  <c r="C830" i="40"/>
  <c r="T830" i="40" s="1"/>
  <c r="B830" i="40"/>
  <c r="W830" i="40" s="1"/>
  <c r="D829" i="40"/>
  <c r="C829" i="40"/>
  <c r="O829" i="40" s="1"/>
  <c r="B829" i="40"/>
  <c r="W829" i="40" s="1"/>
  <c r="D828" i="40"/>
  <c r="C828" i="40"/>
  <c r="T828" i="40" s="1"/>
  <c r="B828" i="40"/>
  <c r="W828" i="40" s="1"/>
  <c r="D827" i="40"/>
  <c r="C827" i="40"/>
  <c r="O827" i="40" s="1"/>
  <c r="B827" i="40"/>
  <c r="W827" i="40" s="1"/>
  <c r="D826" i="40"/>
  <c r="C826" i="40"/>
  <c r="T826" i="40" s="1"/>
  <c r="B826" i="40"/>
  <c r="W826" i="40" s="1"/>
  <c r="D825" i="40"/>
  <c r="L825" i="40" s="1"/>
  <c r="C825" i="40"/>
  <c r="O825" i="40" s="1"/>
  <c r="B825" i="40"/>
  <c r="W825" i="40" s="1"/>
  <c r="D824" i="40"/>
  <c r="L824" i="40" s="1"/>
  <c r="C824" i="40"/>
  <c r="T824" i="40" s="1"/>
  <c r="B824" i="40"/>
  <c r="W824" i="40" s="1"/>
  <c r="T823" i="40"/>
  <c r="D823" i="40"/>
  <c r="L823" i="40" s="1"/>
  <c r="C823" i="40"/>
  <c r="O823" i="40" s="1"/>
  <c r="B823" i="40"/>
  <c r="W823" i="40" s="1"/>
  <c r="D822" i="40"/>
  <c r="L822" i="40" s="1"/>
  <c r="C822" i="40"/>
  <c r="T822" i="40" s="1"/>
  <c r="B822" i="40"/>
  <c r="W822" i="40" s="1"/>
  <c r="D821" i="40"/>
  <c r="C821" i="40"/>
  <c r="O821" i="40" s="1"/>
  <c r="B821" i="40"/>
  <c r="W821" i="40" s="1"/>
  <c r="D820" i="40"/>
  <c r="C820" i="40"/>
  <c r="T820" i="40" s="1"/>
  <c r="B820" i="40"/>
  <c r="W820" i="40" s="1"/>
  <c r="D819" i="40"/>
  <c r="C819" i="40"/>
  <c r="O819" i="40" s="1"/>
  <c r="B819" i="40"/>
  <c r="W819" i="40" s="1"/>
  <c r="D818" i="40"/>
  <c r="C818" i="40"/>
  <c r="T818" i="40" s="1"/>
  <c r="B818" i="40"/>
  <c r="W818" i="40" s="1"/>
  <c r="D817" i="40"/>
  <c r="L817" i="40" s="1"/>
  <c r="C817" i="40"/>
  <c r="O817" i="40" s="1"/>
  <c r="N817" i="40" s="1"/>
  <c r="B817" i="40"/>
  <c r="W817" i="40" s="1"/>
  <c r="D816" i="40"/>
  <c r="L816" i="40" s="1"/>
  <c r="C816" i="40"/>
  <c r="T816" i="40" s="1"/>
  <c r="B816" i="40"/>
  <c r="W816" i="40" s="1"/>
  <c r="D815" i="40"/>
  <c r="L815" i="40" s="1"/>
  <c r="C815" i="40"/>
  <c r="O815" i="40" s="1"/>
  <c r="B815" i="40"/>
  <c r="W815" i="40" s="1"/>
  <c r="D814" i="40"/>
  <c r="L814" i="40" s="1"/>
  <c r="C814" i="40"/>
  <c r="T814" i="40" s="1"/>
  <c r="B814" i="40"/>
  <c r="W814" i="40" s="1"/>
  <c r="D813" i="40"/>
  <c r="C813" i="40"/>
  <c r="O813" i="40" s="1"/>
  <c r="B813" i="40"/>
  <c r="W813" i="40" s="1"/>
  <c r="D812" i="40"/>
  <c r="C812" i="40"/>
  <c r="T812" i="40" s="1"/>
  <c r="B812" i="40"/>
  <c r="W812" i="40" s="1"/>
  <c r="D811" i="40"/>
  <c r="C811" i="40"/>
  <c r="O811" i="40" s="1"/>
  <c r="B811" i="40"/>
  <c r="W811" i="40" s="1"/>
  <c r="D810" i="40"/>
  <c r="C810" i="40"/>
  <c r="T810" i="40" s="1"/>
  <c r="B810" i="40"/>
  <c r="W810" i="40" s="1"/>
  <c r="D809" i="40"/>
  <c r="L809" i="40" s="1"/>
  <c r="C809" i="40"/>
  <c r="O809" i="40" s="1"/>
  <c r="B809" i="40"/>
  <c r="W809" i="40" s="1"/>
  <c r="D808" i="40"/>
  <c r="L808" i="40" s="1"/>
  <c r="C808" i="40"/>
  <c r="T808" i="40" s="1"/>
  <c r="B808" i="40"/>
  <c r="W808" i="40" s="1"/>
  <c r="D807" i="40"/>
  <c r="L807" i="40" s="1"/>
  <c r="C807" i="40"/>
  <c r="O807" i="40" s="1"/>
  <c r="B807" i="40"/>
  <c r="W807" i="40" s="1"/>
  <c r="D806" i="40"/>
  <c r="L806" i="40" s="1"/>
  <c r="C806" i="40"/>
  <c r="T806" i="40" s="1"/>
  <c r="B806" i="40"/>
  <c r="W806" i="40" s="1"/>
  <c r="D805" i="40"/>
  <c r="C805" i="40"/>
  <c r="O805" i="40" s="1"/>
  <c r="B805" i="40"/>
  <c r="W805" i="40" s="1"/>
  <c r="D804" i="40"/>
  <c r="C804" i="40"/>
  <c r="T804" i="40" s="1"/>
  <c r="B804" i="40"/>
  <c r="W804" i="40" s="1"/>
  <c r="D803" i="40"/>
  <c r="C803" i="40"/>
  <c r="O803" i="40" s="1"/>
  <c r="B803" i="40"/>
  <c r="W803" i="40" s="1"/>
  <c r="D802" i="40"/>
  <c r="C802" i="40"/>
  <c r="T802" i="40" s="1"/>
  <c r="B802" i="40"/>
  <c r="W802" i="40" s="1"/>
  <c r="T801" i="40"/>
  <c r="D801" i="40"/>
  <c r="L801" i="40" s="1"/>
  <c r="C801" i="40"/>
  <c r="O801" i="40" s="1"/>
  <c r="B801" i="40"/>
  <c r="W801" i="40" s="1"/>
  <c r="D800" i="40"/>
  <c r="L800" i="40" s="1"/>
  <c r="C800" i="40"/>
  <c r="T800" i="40" s="1"/>
  <c r="B800" i="40"/>
  <c r="W800" i="40" s="1"/>
  <c r="D799" i="40"/>
  <c r="L799" i="40" s="1"/>
  <c r="C799" i="40"/>
  <c r="O799" i="40" s="1"/>
  <c r="B799" i="40"/>
  <c r="W799" i="40" s="1"/>
  <c r="D798" i="40"/>
  <c r="L798" i="40" s="1"/>
  <c r="C798" i="40"/>
  <c r="T798" i="40" s="1"/>
  <c r="B798" i="40"/>
  <c r="W798" i="40" s="1"/>
  <c r="L797" i="40"/>
  <c r="H797" i="40"/>
  <c r="D797" i="40"/>
  <c r="K797" i="40" s="1"/>
  <c r="C797" i="40"/>
  <c r="O797" i="40" s="1"/>
  <c r="N797" i="40" s="1"/>
  <c r="B797" i="40"/>
  <c r="W797" i="40" s="1"/>
  <c r="D796" i="40"/>
  <c r="L796" i="40" s="1"/>
  <c r="C796" i="40"/>
  <c r="T796" i="40" s="1"/>
  <c r="B796" i="40"/>
  <c r="W796" i="40" s="1"/>
  <c r="D795" i="40"/>
  <c r="K795" i="40" s="1"/>
  <c r="C795" i="40"/>
  <c r="O795" i="40" s="1"/>
  <c r="B795" i="40"/>
  <c r="W795" i="40" s="1"/>
  <c r="D794" i="40"/>
  <c r="L794" i="40" s="1"/>
  <c r="C794" i="40"/>
  <c r="T794" i="40" s="1"/>
  <c r="B794" i="40"/>
  <c r="D793" i="40"/>
  <c r="K793" i="40" s="1"/>
  <c r="C793" i="40"/>
  <c r="O793" i="40" s="1"/>
  <c r="B793" i="40"/>
  <c r="W793" i="40" s="1"/>
  <c r="D792" i="40"/>
  <c r="M792" i="40" s="1"/>
  <c r="C792" i="40"/>
  <c r="O792" i="40" s="1"/>
  <c r="B792" i="40"/>
  <c r="W792" i="40" s="1"/>
  <c r="M791" i="40"/>
  <c r="D791" i="40"/>
  <c r="L791" i="40" s="1"/>
  <c r="C791" i="40"/>
  <c r="T791" i="40" s="1"/>
  <c r="B791" i="40"/>
  <c r="W791" i="40" s="1"/>
  <c r="D790" i="40"/>
  <c r="H790" i="40" s="1"/>
  <c r="C790" i="40"/>
  <c r="O790" i="40" s="1"/>
  <c r="B790" i="40"/>
  <c r="W790" i="40" s="1"/>
  <c r="D789" i="40"/>
  <c r="L789" i="40" s="1"/>
  <c r="C789" i="40"/>
  <c r="T789" i="40" s="1"/>
  <c r="B789" i="40"/>
  <c r="W789" i="40" s="1"/>
  <c r="M788" i="40"/>
  <c r="D788" i="40"/>
  <c r="K788" i="40" s="1"/>
  <c r="C788" i="40"/>
  <c r="O788" i="40" s="1"/>
  <c r="B788" i="40"/>
  <c r="W788" i="40" s="1"/>
  <c r="D787" i="40"/>
  <c r="L787" i="40" s="1"/>
  <c r="C787" i="40"/>
  <c r="T787" i="40" s="1"/>
  <c r="B787" i="40"/>
  <c r="W787" i="40" s="1"/>
  <c r="W786" i="40"/>
  <c r="D786" i="40"/>
  <c r="M786" i="40" s="1"/>
  <c r="C786" i="40"/>
  <c r="O786" i="40" s="1"/>
  <c r="B786" i="40"/>
  <c r="T785" i="40"/>
  <c r="D785" i="40"/>
  <c r="L785" i="40" s="1"/>
  <c r="C785" i="40"/>
  <c r="B785" i="40"/>
  <c r="W785" i="40" s="1"/>
  <c r="M784" i="40"/>
  <c r="K784" i="40"/>
  <c r="H784" i="40"/>
  <c r="D784" i="40"/>
  <c r="C784" i="40"/>
  <c r="O784" i="40" s="1"/>
  <c r="B784" i="40"/>
  <c r="W784" i="40" s="1"/>
  <c r="D783" i="40"/>
  <c r="L783" i="40" s="1"/>
  <c r="C783" i="40"/>
  <c r="T783" i="40" s="1"/>
  <c r="B783" i="40"/>
  <c r="W783" i="40" s="1"/>
  <c r="D782" i="40"/>
  <c r="H782" i="40" s="1"/>
  <c r="C782" i="40"/>
  <c r="O782" i="40" s="1"/>
  <c r="B782" i="40"/>
  <c r="W782" i="40" s="1"/>
  <c r="D781" i="40"/>
  <c r="L781" i="40" s="1"/>
  <c r="C781" i="40"/>
  <c r="T781" i="40" s="1"/>
  <c r="B781" i="40"/>
  <c r="W781" i="40" s="1"/>
  <c r="D780" i="40"/>
  <c r="K780" i="40" s="1"/>
  <c r="C780" i="40"/>
  <c r="O780" i="40" s="1"/>
  <c r="B780" i="40"/>
  <c r="W780" i="40" s="1"/>
  <c r="M779" i="40"/>
  <c r="D779" i="40"/>
  <c r="L779" i="40" s="1"/>
  <c r="C779" i="40"/>
  <c r="T779" i="40" s="1"/>
  <c r="B779" i="40"/>
  <c r="W779" i="40" s="1"/>
  <c r="D778" i="40"/>
  <c r="M778" i="40" s="1"/>
  <c r="C778" i="40"/>
  <c r="O778" i="40" s="1"/>
  <c r="B778" i="40"/>
  <c r="W778" i="40" s="1"/>
  <c r="D777" i="40"/>
  <c r="L777" i="40" s="1"/>
  <c r="C777" i="40"/>
  <c r="T777" i="40" s="1"/>
  <c r="B777" i="40"/>
  <c r="W777" i="40" s="1"/>
  <c r="D776" i="40"/>
  <c r="M776" i="40" s="1"/>
  <c r="C776" i="40"/>
  <c r="O776" i="40" s="1"/>
  <c r="B776" i="40"/>
  <c r="W776" i="40" s="1"/>
  <c r="M775" i="40"/>
  <c r="D775" i="40"/>
  <c r="L775" i="40" s="1"/>
  <c r="C775" i="40"/>
  <c r="T775" i="40" s="1"/>
  <c r="B775" i="40"/>
  <c r="W775" i="40" s="1"/>
  <c r="D774" i="40"/>
  <c r="H774" i="40" s="1"/>
  <c r="C774" i="40"/>
  <c r="O774" i="40" s="1"/>
  <c r="B774" i="40"/>
  <c r="W774" i="40" s="1"/>
  <c r="D773" i="40"/>
  <c r="L773" i="40" s="1"/>
  <c r="C773" i="40"/>
  <c r="T773" i="40" s="1"/>
  <c r="B773" i="40"/>
  <c r="W773" i="40" s="1"/>
  <c r="M772" i="40"/>
  <c r="D772" i="40"/>
  <c r="K772" i="40" s="1"/>
  <c r="C772" i="40"/>
  <c r="O772" i="40" s="1"/>
  <c r="B772" i="40"/>
  <c r="W772" i="40" s="1"/>
  <c r="D771" i="40"/>
  <c r="L771" i="40" s="1"/>
  <c r="C771" i="40"/>
  <c r="T771" i="40" s="1"/>
  <c r="B771" i="40"/>
  <c r="W771" i="40" s="1"/>
  <c r="D770" i="40"/>
  <c r="M770" i="40" s="1"/>
  <c r="C770" i="40"/>
  <c r="O770" i="40" s="1"/>
  <c r="B770" i="40"/>
  <c r="W770" i="40" s="1"/>
  <c r="T769" i="40"/>
  <c r="D769" i="40"/>
  <c r="L769" i="40" s="1"/>
  <c r="C769" i="40"/>
  <c r="B769" i="40"/>
  <c r="W769" i="40" s="1"/>
  <c r="M768" i="40"/>
  <c r="K768" i="40"/>
  <c r="D768" i="40"/>
  <c r="H768" i="40" s="1"/>
  <c r="C768" i="40"/>
  <c r="O768" i="40" s="1"/>
  <c r="B768" i="40"/>
  <c r="W768" i="40" s="1"/>
  <c r="D767" i="40"/>
  <c r="L767" i="40" s="1"/>
  <c r="C767" i="40"/>
  <c r="T767" i="40" s="1"/>
  <c r="B767" i="40"/>
  <c r="W767" i="40" s="1"/>
  <c r="D766" i="40"/>
  <c r="H766" i="40" s="1"/>
  <c r="C766" i="40"/>
  <c r="O766" i="40" s="1"/>
  <c r="B766" i="40"/>
  <c r="W766" i="40" s="1"/>
  <c r="D765" i="40"/>
  <c r="L765" i="40" s="1"/>
  <c r="C765" i="40"/>
  <c r="T765" i="40" s="1"/>
  <c r="B765" i="40"/>
  <c r="W765" i="40" s="1"/>
  <c r="D764" i="40"/>
  <c r="K764" i="40" s="1"/>
  <c r="C764" i="40"/>
  <c r="O764" i="40" s="1"/>
  <c r="B764" i="40"/>
  <c r="W764" i="40" s="1"/>
  <c r="M763" i="40"/>
  <c r="D763" i="40"/>
  <c r="L763" i="40" s="1"/>
  <c r="C763" i="40"/>
  <c r="T763" i="40" s="1"/>
  <c r="B763" i="40"/>
  <c r="W763" i="40" s="1"/>
  <c r="D762" i="40"/>
  <c r="M762" i="40" s="1"/>
  <c r="C762" i="40"/>
  <c r="O762" i="40" s="1"/>
  <c r="B762" i="40"/>
  <c r="W762" i="40" s="1"/>
  <c r="D761" i="40"/>
  <c r="L761" i="40" s="1"/>
  <c r="C761" i="40"/>
  <c r="T761" i="40" s="1"/>
  <c r="B761" i="40"/>
  <c r="W761" i="40" s="1"/>
  <c r="D760" i="40"/>
  <c r="M760" i="40" s="1"/>
  <c r="C760" i="40"/>
  <c r="O760" i="40" s="1"/>
  <c r="B760" i="40"/>
  <c r="W760" i="40" s="1"/>
  <c r="M759" i="40"/>
  <c r="D759" i="40"/>
  <c r="L759" i="40" s="1"/>
  <c r="C759" i="40"/>
  <c r="T759" i="40" s="1"/>
  <c r="B759" i="40"/>
  <c r="W759" i="40" s="1"/>
  <c r="D758" i="40"/>
  <c r="H758" i="40" s="1"/>
  <c r="C758" i="40"/>
  <c r="O758" i="40" s="1"/>
  <c r="B758" i="40"/>
  <c r="W758" i="40" s="1"/>
  <c r="D757" i="40"/>
  <c r="L757" i="40" s="1"/>
  <c r="C757" i="40"/>
  <c r="T757" i="40" s="1"/>
  <c r="B757" i="40"/>
  <c r="W757" i="40" s="1"/>
  <c r="M756" i="40"/>
  <c r="D756" i="40"/>
  <c r="K756" i="40" s="1"/>
  <c r="C756" i="40"/>
  <c r="O756" i="40" s="1"/>
  <c r="B756" i="40"/>
  <c r="W756" i="40" s="1"/>
  <c r="D755" i="40"/>
  <c r="L755" i="40" s="1"/>
  <c r="C755" i="40"/>
  <c r="T755" i="40" s="1"/>
  <c r="B755" i="40"/>
  <c r="W755" i="40" s="1"/>
  <c r="D754" i="40"/>
  <c r="M754" i="40" s="1"/>
  <c r="C754" i="40"/>
  <c r="O754" i="40" s="1"/>
  <c r="B754" i="40"/>
  <c r="W754" i="40" s="1"/>
  <c r="T753" i="40"/>
  <c r="D753" i="40"/>
  <c r="L753" i="40" s="1"/>
  <c r="C753" i="40"/>
  <c r="B753" i="40"/>
  <c r="W753" i="40" s="1"/>
  <c r="M752" i="40"/>
  <c r="K752" i="40"/>
  <c r="D752" i="40"/>
  <c r="H752" i="40" s="1"/>
  <c r="C752" i="40"/>
  <c r="O752" i="40" s="1"/>
  <c r="B752" i="40"/>
  <c r="W752" i="40" s="1"/>
  <c r="M751" i="40"/>
  <c r="H751" i="40"/>
  <c r="D751" i="40"/>
  <c r="L751" i="40" s="1"/>
  <c r="C751" i="40"/>
  <c r="T751" i="40" s="1"/>
  <c r="B751" i="40"/>
  <c r="W751" i="40" s="1"/>
  <c r="K750" i="40"/>
  <c r="D750" i="40"/>
  <c r="H750" i="40" s="1"/>
  <c r="C750" i="40"/>
  <c r="O750" i="40" s="1"/>
  <c r="B750" i="40"/>
  <c r="W750" i="40" s="1"/>
  <c r="T749" i="40"/>
  <c r="D749" i="40"/>
  <c r="L749" i="40" s="1"/>
  <c r="C749" i="40"/>
  <c r="B749" i="40"/>
  <c r="W749" i="40" s="1"/>
  <c r="D748" i="40"/>
  <c r="K748" i="40" s="1"/>
  <c r="C748" i="40"/>
  <c r="O748" i="40" s="1"/>
  <c r="B748" i="40"/>
  <c r="W748" i="40" s="1"/>
  <c r="D747" i="40"/>
  <c r="L747" i="40" s="1"/>
  <c r="C747" i="40"/>
  <c r="T747" i="40" s="1"/>
  <c r="B747" i="40"/>
  <c r="W747" i="40" s="1"/>
  <c r="D746" i="40"/>
  <c r="M746" i="40" s="1"/>
  <c r="C746" i="40"/>
  <c r="O746" i="40" s="1"/>
  <c r="B746" i="40"/>
  <c r="W746" i="40" s="1"/>
  <c r="D745" i="40"/>
  <c r="L745" i="40" s="1"/>
  <c r="C745" i="40"/>
  <c r="T745" i="40" s="1"/>
  <c r="B745" i="40"/>
  <c r="W745" i="40" s="1"/>
  <c r="D744" i="40"/>
  <c r="M744" i="40" s="1"/>
  <c r="C744" i="40"/>
  <c r="O744" i="40" s="1"/>
  <c r="B744" i="40"/>
  <c r="W744" i="40" s="1"/>
  <c r="D743" i="40"/>
  <c r="L743" i="40" s="1"/>
  <c r="C743" i="40"/>
  <c r="T743" i="40" s="1"/>
  <c r="B743" i="40"/>
  <c r="W743" i="40" s="1"/>
  <c r="D742" i="40"/>
  <c r="H742" i="40" s="1"/>
  <c r="C742" i="40"/>
  <c r="O742" i="40" s="1"/>
  <c r="B742" i="40"/>
  <c r="W742" i="40" s="1"/>
  <c r="T741" i="40"/>
  <c r="D741" i="40"/>
  <c r="L741" i="40" s="1"/>
  <c r="C741" i="40"/>
  <c r="B741" i="40"/>
  <c r="W741" i="40" s="1"/>
  <c r="M740" i="40"/>
  <c r="D740" i="40"/>
  <c r="K740" i="40" s="1"/>
  <c r="C740" i="40"/>
  <c r="O740" i="40" s="1"/>
  <c r="B740" i="40"/>
  <c r="W740" i="40" s="1"/>
  <c r="D739" i="40"/>
  <c r="L739" i="40" s="1"/>
  <c r="C739" i="40"/>
  <c r="T739" i="40" s="1"/>
  <c r="B739" i="40"/>
  <c r="W739" i="40" s="1"/>
  <c r="D738" i="40"/>
  <c r="M738" i="40" s="1"/>
  <c r="C738" i="40"/>
  <c r="O738" i="40" s="1"/>
  <c r="B738" i="40"/>
  <c r="W738" i="40" s="1"/>
  <c r="D737" i="40"/>
  <c r="L737" i="40" s="1"/>
  <c r="C737" i="40"/>
  <c r="T737" i="40" s="1"/>
  <c r="B737" i="40"/>
  <c r="W737" i="40" s="1"/>
  <c r="D736" i="40"/>
  <c r="C736" i="40"/>
  <c r="O736" i="40" s="1"/>
  <c r="B736" i="40"/>
  <c r="W736" i="40" s="1"/>
  <c r="D735" i="40"/>
  <c r="L735" i="40" s="1"/>
  <c r="C735" i="40"/>
  <c r="T735" i="40" s="1"/>
  <c r="B735" i="40"/>
  <c r="W735" i="40" s="1"/>
  <c r="D734" i="40"/>
  <c r="C734" i="40"/>
  <c r="O734" i="40" s="1"/>
  <c r="B734" i="40"/>
  <c r="W734" i="40" s="1"/>
  <c r="D733" i="40"/>
  <c r="L733" i="40" s="1"/>
  <c r="C733" i="40"/>
  <c r="T733" i="40" s="1"/>
  <c r="B733" i="40"/>
  <c r="W733" i="40" s="1"/>
  <c r="D732" i="40"/>
  <c r="C732" i="40"/>
  <c r="O732" i="40" s="1"/>
  <c r="B732" i="40"/>
  <c r="W732" i="40" s="1"/>
  <c r="D731" i="40"/>
  <c r="L731" i="40" s="1"/>
  <c r="C731" i="40"/>
  <c r="T731" i="40" s="1"/>
  <c r="B731" i="40"/>
  <c r="W731" i="40" s="1"/>
  <c r="D730" i="40"/>
  <c r="C730" i="40"/>
  <c r="O730" i="40" s="1"/>
  <c r="B730" i="40"/>
  <c r="W730" i="40" s="1"/>
  <c r="D729" i="40"/>
  <c r="L729" i="40" s="1"/>
  <c r="C729" i="40"/>
  <c r="T729" i="40" s="1"/>
  <c r="B729" i="40"/>
  <c r="W729" i="40" s="1"/>
  <c r="D728" i="40"/>
  <c r="C728" i="40"/>
  <c r="O728" i="40" s="1"/>
  <c r="B728" i="40"/>
  <c r="W728" i="40" s="1"/>
  <c r="K727" i="40"/>
  <c r="D727" i="40"/>
  <c r="L727" i="40" s="1"/>
  <c r="C727" i="40"/>
  <c r="T727" i="40" s="1"/>
  <c r="B727" i="40"/>
  <c r="W727" i="40" s="1"/>
  <c r="M726" i="40"/>
  <c r="K726" i="40"/>
  <c r="H726" i="40"/>
  <c r="D726" i="40"/>
  <c r="C726" i="40"/>
  <c r="T726" i="40" s="1"/>
  <c r="B726" i="40"/>
  <c r="W726" i="40" s="1"/>
  <c r="W725" i="40"/>
  <c r="D725" i="40"/>
  <c r="L725" i="40" s="1"/>
  <c r="C725" i="40"/>
  <c r="T725" i="40" s="1"/>
  <c r="B725" i="40"/>
  <c r="D724" i="40"/>
  <c r="K724" i="40" s="1"/>
  <c r="C724" i="40"/>
  <c r="O724" i="40" s="1"/>
  <c r="B724" i="40"/>
  <c r="W724" i="40" s="1"/>
  <c r="D723" i="40"/>
  <c r="L723" i="40" s="1"/>
  <c r="C723" i="40"/>
  <c r="T723" i="40" s="1"/>
  <c r="B723" i="40"/>
  <c r="W723" i="40" s="1"/>
  <c r="D722" i="40"/>
  <c r="C722" i="40"/>
  <c r="T722" i="40" s="1"/>
  <c r="B722" i="40"/>
  <c r="W722" i="40" s="1"/>
  <c r="T721" i="40"/>
  <c r="D721" i="40"/>
  <c r="L721" i="40" s="1"/>
  <c r="C721" i="40"/>
  <c r="B721" i="40"/>
  <c r="W721" i="40" s="1"/>
  <c r="D720" i="40"/>
  <c r="C720" i="40"/>
  <c r="O720" i="40" s="1"/>
  <c r="B720" i="40"/>
  <c r="W720" i="40" s="1"/>
  <c r="D719" i="40"/>
  <c r="L719" i="40" s="1"/>
  <c r="C719" i="40"/>
  <c r="T719" i="40" s="1"/>
  <c r="B719" i="40"/>
  <c r="W719" i="40" s="1"/>
  <c r="M718" i="40"/>
  <c r="D718" i="40"/>
  <c r="K718" i="40" s="1"/>
  <c r="C718" i="40"/>
  <c r="T718" i="40" s="1"/>
  <c r="B718" i="40"/>
  <c r="W718" i="40" s="1"/>
  <c r="D717" i="40"/>
  <c r="L717" i="40" s="1"/>
  <c r="C717" i="40"/>
  <c r="T717" i="40" s="1"/>
  <c r="B717" i="40"/>
  <c r="W717" i="40" s="1"/>
  <c r="D716" i="40"/>
  <c r="K716" i="40" s="1"/>
  <c r="C716" i="40"/>
  <c r="O716" i="40" s="1"/>
  <c r="B716" i="40"/>
  <c r="W716" i="40" s="1"/>
  <c r="D715" i="40"/>
  <c r="L715" i="40" s="1"/>
  <c r="C715" i="40"/>
  <c r="T715" i="40" s="1"/>
  <c r="B715" i="40"/>
  <c r="W715" i="40" s="1"/>
  <c r="D714" i="40"/>
  <c r="C714" i="40"/>
  <c r="T714" i="40" s="1"/>
  <c r="B714" i="40"/>
  <c r="W714" i="40" s="1"/>
  <c r="D713" i="40"/>
  <c r="L713" i="40" s="1"/>
  <c r="C713" i="40"/>
  <c r="T713" i="40" s="1"/>
  <c r="B713" i="40"/>
  <c r="W713" i="40" s="1"/>
  <c r="D712" i="40"/>
  <c r="C712" i="40"/>
  <c r="O712" i="40" s="1"/>
  <c r="B712" i="40"/>
  <c r="W712" i="40" s="1"/>
  <c r="D711" i="40"/>
  <c r="L711" i="40" s="1"/>
  <c r="C711" i="40"/>
  <c r="T711" i="40" s="1"/>
  <c r="B711" i="40"/>
  <c r="W711" i="40" s="1"/>
  <c r="O710" i="40"/>
  <c r="D710" i="40"/>
  <c r="C710" i="40"/>
  <c r="T710" i="40" s="1"/>
  <c r="B710" i="40"/>
  <c r="W710" i="40" s="1"/>
  <c r="T709" i="40"/>
  <c r="D709" i="40"/>
  <c r="L709" i="40" s="1"/>
  <c r="C709" i="40"/>
  <c r="B709" i="40"/>
  <c r="W709" i="40" s="1"/>
  <c r="O708" i="40"/>
  <c r="D708" i="40"/>
  <c r="C708" i="40"/>
  <c r="B708" i="40"/>
  <c r="W708" i="40" s="1"/>
  <c r="M707" i="40"/>
  <c r="D707" i="40"/>
  <c r="L707" i="40" s="1"/>
  <c r="C707" i="40"/>
  <c r="T707" i="40" s="1"/>
  <c r="B707" i="40"/>
  <c r="W707" i="40" s="1"/>
  <c r="D706" i="40"/>
  <c r="C706" i="40"/>
  <c r="T706" i="40" s="1"/>
  <c r="B706" i="40"/>
  <c r="W706" i="40" s="1"/>
  <c r="D705" i="40"/>
  <c r="L705" i="40" s="1"/>
  <c r="C705" i="40"/>
  <c r="T705" i="40" s="1"/>
  <c r="B705" i="40"/>
  <c r="W705" i="40" s="1"/>
  <c r="D704" i="40"/>
  <c r="C704" i="40"/>
  <c r="O704" i="40" s="1"/>
  <c r="B704" i="40"/>
  <c r="W704" i="40" s="1"/>
  <c r="D703" i="40"/>
  <c r="L703" i="40" s="1"/>
  <c r="C703" i="40"/>
  <c r="T703" i="40" s="1"/>
  <c r="B703" i="40"/>
  <c r="W703" i="40" s="1"/>
  <c r="O702" i="40"/>
  <c r="D702" i="40"/>
  <c r="N702" i="40" s="1"/>
  <c r="C702" i="40"/>
  <c r="T702" i="40" s="1"/>
  <c r="B702" i="40"/>
  <c r="W702" i="40" s="1"/>
  <c r="T701" i="40"/>
  <c r="D701" i="40"/>
  <c r="L701" i="40" s="1"/>
  <c r="C701" i="40"/>
  <c r="B701" i="40"/>
  <c r="W701" i="40" s="1"/>
  <c r="O700" i="40"/>
  <c r="D700" i="40"/>
  <c r="N700" i="40" s="1"/>
  <c r="C700" i="40"/>
  <c r="B700" i="40"/>
  <c r="W700" i="40" s="1"/>
  <c r="M699" i="40"/>
  <c r="K699" i="40"/>
  <c r="D699" i="40"/>
  <c r="L699" i="40" s="1"/>
  <c r="C699" i="40"/>
  <c r="T699" i="40" s="1"/>
  <c r="B699" i="40"/>
  <c r="W699" i="40" s="1"/>
  <c r="D698" i="40"/>
  <c r="C698" i="40"/>
  <c r="T698" i="40" s="1"/>
  <c r="B698" i="40"/>
  <c r="W698" i="40" s="1"/>
  <c r="D697" i="40"/>
  <c r="L697" i="40" s="1"/>
  <c r="C697" i="40"/>
  <c r="T697" i="40" s="1"/>
  <c r="B697" i="40"/>
  <c r="W697" i="40" s="1"/>
  <c r="D696" i="40"/>
  <c r="C696" i="40"/>
  <c r="O696" i="40" s="1"/>
  <c r="B696" i="40"/>
  <c r="W696" i="40" s="1"/>
  <c r="D695" i="40"/>
  <c r="L695" i="40" s="1"/>
  <c r="C695" i="40"/>
  <c r="T695" i="40" s="1"/>
  <c r="B695" i="40"/>
  <c r="W695" i="40" s="1"/>
  <c r="D694" i="40"/>
  <c r="C694" i="40"/>
  <c r="T694" i="40" s="1"/>
  <c r="B694" i="40"/>
  <c r="W694" i="40" s="1"/>
  <c r="D693" i="40"/>
  <c r="L693" i="40" s="1"/>
  <c r="C693" i="40"/>
  <c r="T693" i="40" s="1"/>
  <c r="B693" i="40"/>
  <c r="W693" i="40" s="1"/>
  <c r="D692" i="40"/>
  <c r="C692" i="40"/>
  <c r="O692" i="40" s="1"/>
  <c r="B692" i="40"/>
  <c r="W692" i="40" s="1"/>
  <c r="D691" i="40"/>
  <c r="L691" i="40" s="1"/>
  <c r="C691" i="40"/>
  <c r="T691" i="40" s="1"/>
  <c r="B691" i="40"/>
  <c r="W691" i="40" s="1"/>
  <c r="D690" i="40"/>
  <c r="C690" i="40"/>
  <c r="T690" i="40" s="1"/>
  <c r="B690" i="40"/>
  <c r="W690" i="40" s="1"/>
  <c r="D689" i="40"/>
  <c r="L689" i="40" s="1"/>
  <c r="C689" i="40"/>
  <c r="T689" i="40" s="1"/>
  <c r="B689" i="40"/>
  <c r="W689" i="40" s="1"/>
  <c r="D688" i="40"/>
  <c r="C688" i="40"/>
  <c r="O688" i="40" s="1"/>
  <c r="B688" i="40"/>
  <c r="W688" i="40" s="1"/>
  <c r="D687" i="40"/>
  <c r="L687" i="40" s="1"/>
  <c r="C687" i="40"/>
  <c r="T687" i="40" s="1"/>
  <c r="B687" i="40"/>
  <c r="W687" i="40" s="1"/>
  <c r="D686" i="40"/>
  <c r="C686" i="40"/>
  <c r="T686" i="40" s="1"/>
  <c r="B686" i="40"/>
  <c r="W686" i="40" s="1"/>
  <c r="K685" i="40"/>
  <c r="D685" i="40"/>
  <c r="L685" i="40" s="1"/>
  <c r="C685" i="40"/>
  <c r="O685" i="40" s="1"/>
  <c r="N685" i="40" s="1"/>
  <c r="B685" i="40"/>
  <c r="D684" i="40"/>
  <c r="L684" i="40" s="1"/>
  <c r="C684" i="40"/>
  <c r="T684" i="40" s="1"/>
  <c r="B684" i="40"/>
  <c r="W684" i="40" s="1"/>
  <c r="D683" i="40"/>
  <c r="L683" i="40" s="1"/>
  <c r="C683" i="40"/>
  <c r="O683" i="40" s="1"/>
  <c r="B683" i="40"/>
  <c r="W683" i="40" s="1"/>
  <c r="D682" i="40"/>
  <c r="L682" i="40" s="1"/>
  <c r="C682" i="40"/>
  <c r="O682" i="40" s="1"/>
  <c r="B682" i="40"/>
  <c r="W682" i="40" s="1"/>
  <c r="D681" i="40"/>
  <c r="L681" i="40" s="1"/>
  <c r="C681" i="40"/>
  <c r="O681" i="40" s="1"/>
  <c r="B681" i="40"/>
  <c r="D680" i="40"/>
  <c r="L680" i="40" s="1"/>
  <c r="C680" i="40"/>
  <c r="O680" i="40" s="1"/>
  <c r="B680" i="40"/>
  <c r="W680" i="40" s="1"/>
  <c r="D679" i="40"/>
  <c r="M679" i="40" s="1"/>
  <c r="C679" i="40"/>
  <c r="T679" i="40" s="1"/>
  <c r="B679" i="40"/>
  <c r="D678" i="40"/>
  <c r="L678" i="40" s="1"/>
  <c r="C678" i="40"/>
  <c r="O678" i="40" s="1"/>
  <c r="B678" i="40"/>
  <c r="W678" i="40" s="1"/>
  <c r="D677" i="40"/>
  <c r="M677" i="40" s="1"/>
  <c r="C677" i="40"/>
  <c r="T677" i="40" s="1"/>
  <c r="B677" i="40"/>
  <c r="D676" i="40"/>
  <c r="L676" i="40" s="1"/>
  <c r="C676" i="40"/>
  <c r="O676" i="40" s="1"/>
  <c r="B676" i="40"/>
  <c r="W676" i="40" s="1"/>
  <c r="D675" i="40"/>
  <c r="M675" i="40" s="1"/>
  <c r="C675" i="40"/>
  <c r="T675" i="40" s="1"/>
  <c r="B675" i="40"/>
  <c r="D674" i="40"/>
  <c r="L674" i="40" s="1"/>
  <c r="C674" i="40"/>
  <c r="O674" i="40" s="1"/>
  <c r="B674" i="40"/>
  <c r="W674" i="40" s="1"/>
  <c r="D673" i="40"/>
  <c r="M673" i="40" s="1"/>
  <c r="C673" i="40"/>
  <c r="T673" i="40" s="1"/>
  <c r="B673" i="40"/>
  <c r="T672" i="40"/>
  <c r="D672" i="40"/>
  <c r="L672" i="40" s="1"/>
  <c r="C672" i="40"/>
  <c r="O672" i="40" s="1"/>
  <c r="B672" i="40"/>
  <c r="W672" i="40" s="1"/>
  <c r="D671" i="40"/>
  <c r="M671" i="40" s="1"/>
  <c r="C671" i="40"/>
  <c r="T671" i="40" s="1"/>
  <c r="B671" i="40"/>
  <c r="D670" i="40"/>
  <c r="L670" i="40" s="1"/>
  <c r="C670" i="40"/>
  <c r="O670" i="40" s="1"/>
  <c r="B670" i="40"/>
  <c r="W670" i="40" s="1"/>
  <c r="D669" i="40"/>
  <c r="M669" i="40" s="1"/>
  <c r="C669" i="40"/>
  <c r="T669" i="40" s="1"/>
  <c r="B669" i="40"/>
  <c r="D668" i="40"/>
  <c r="L668" i="40" s="1"/>
  <c r="C668" i="40"/>
  <c r="O668" i="40" s="1"/>
  <c r="B668" i="40"/>
  <c r="W668" i="40" s="1"/>
  <c r="D667" i="40"/>
  <c r="M667" i="40" s="1"/>
  <c r="C667" i="40"/>
  <c r="T667" i="40" s="1"/>
  <c r="B667" i="40"/>
  <c r="T666" i="40"/>
  <c r="D666" i="40"/>
  <c r="C666" i="40"/>
  <c r="O666" i="40" s="1"/>
  <c r="B666" i="40"/>
  <c r="W666" i="40" s="1"/>
  <c r="D665" i="40"/>
  <c r="L665" i="40" s="1"/>
  <c r="C665" i="40"/>
  <c r="T665" i="40" s="1"/>
  <c r="B665" i="40"/>
  <c r="W665" i="40" s="1"/>
  <c r="D664" i="40"/>
  <c r="C664" i="40"/>
  <c r="O664" i="40" s="1"/>
  <c r="B664" i="40"/>
  <c r="W664" i="40" s="1"/>
  <c r="D663" i="40"/>
  <c r="C663" i="40"/>
  <c r="T663" i="40" s="1"/>
  <c r="B663" i="40"/>
  <c r="W663" i="40" s="1"/>
  <c r="D662" i="40"/>
  <c r="L662" i="40" s="1"/>
  <c r="C662" i="40"/>
  <c r="O662" i="40" s="1"/>
  <c r="N662" i="40" s="1"/>
  <c r="B662" i="40"/>
  <c r="W662" i="40" s="1"/>
  <c r="D661" i="40"/>
  <c r="L661" i="40" s="1"/>
  <c r="C661" i="40"/>
  <c r="T661" i="40" s="1"/>
  <c r="B661" i="40"/>
  <c r="W661" i="40" s="1"/>
  <c r="D660" i="40"/>
  <c r="C660" i="40"/>
  <c r="O660" i="40" s="1"/>
  <c r="B660" i="40"/>
  <c r="W660" i="40" s="1"/>
  <c r="D659" i="40"/>
  <c r="C659" i="40"/>
  <c r="T659" i="40" s="1"/>
  <c r="B659" i="40"/>
  <c r="W659" i="40" s="1"/>
  <c r="D658" i="40"/>
  <c r="L658" i="40" s="1"/>
  <c r="C658" i="40"/>
  <c r="O658" i="40" s="1"/>
  <c r="B658" i="40"/>
  <c r="W658" i="40" s="1"/>
  <c r="D657" i="40"/>
  <c r="L657" i="40" s="1"/>
  <c r="C657" i="40"/>
  <c r="T657" i="40" s="1"/>
  <c r="B657" i="40"/>
  <c r="W657" i="40" s="1"/>
  <c r="D656" i="40"/>
  <c r="C656" i="40"/>
  <c r="O656" i="40" s="1"/>
  <c r="B656" i="40"/>
  <c r="W656" i="40" s="1"/>
  <c r="D655" i="40"/>
  <c r="C655" i="40"/>
  <c r="T655" i="40" s="1"/>
  <c r="B655" i="40"/>
  <c r="W655" i="40" s="1"/>
  <c r="D654" i="40"/>
  <c r="L654" i="40" s="1"/>
  <c r="C654" i="40"/>
  <c r="O654" i="40" s="1"/>
  <c r="B654" i="40"/>
  <c r="W654" i="40" s="1"/>
  <c r="D653" i="40"/>
  <c r="L653" i="40" s="1"/>
  <c r="C653" i="40"/>
  <c r="T653" i="40" s="1"/>
  <c r="B653" i="40"/>
  <c r="W653" i="40" s="1"/>
  <c r="D652" i="40"/>
  <c r="C652" i="40"/>
  <c r="O652" i="40" s="1"/>
  <c r="B652" i="40"/>
  <c r="W652" i="40" s="1"/>
  <c r="D651" i="40"/>
  <c r="C651" i="40"/>
  <c r="T651" i="40" s="1"/>
  <c r="B651" i="40"/>
  <c r="W651" i="40" s="1"/>
  <c r="D650" i="40"/>
  <c r="L650" i="40" s="1"/>
  <c r="C650" i="40"/>
  <c r="O650" i="40" s="1"/>
  <c r="B650" i="40"/>
  <c r="W650" i="40" s="1"/>
  <c r="D649" i="40"/>
  <c r="L649" i="40" s="1"/>
  <c r="C649" i="40"/>
  <c r="T649" i="40" s="1"/>
  <c r="B649" i="40"/>
  <c r="W649" i="40" s="1"/>
  <c r="D648" i="40"/>
  <c r="C648" i="40"/>
  <c r="O648" i="40" s="1"/>
  <c r="B648" i="40"/>
  <c r="W648" i="40" s="1"/>
  <c r="D647" i="40"/>
  <c r="C647" i="40"/>
  <c r="T647" i="40" s="1"/>
  <c r="B647" i="40"/>
  <c r="W647" i="40" s="1"/>
  <c r="D646" i="40"/>
  <c r="L646" i="40" s="1"/>
  <c r="C646" i="40"/>
  <c r="O646" i="40" s="1"/>
  <c r="B646" i="40"/>
  <c r="W646" i="40" s="1"/>
  <c r="D645" i="40"/>
  <c r="L645" i="40" s="1"/>
  <c r="C645" i="40"/>
  <c r="T645" i="40" s="1"/>
  <c r="B645" i="40"/>
  <c r="W645" i="40" s="1"/>
  <c r="D644" i="40"/>
  <c r="C644" i="40"/>
  <c r="O644" i="40" s="1"/>
  <c r="B644" i="40"/>
  <c r="W644" i="40" s="1"/>
  <c r="D643" i="40"/>
  <c r="C643" i="40"/>
  <c r="T643" i="40" s="1"/>
  <c r="B643" i="40"/>
  <c r="W643" i="40" s="1"/>
  <c r="D642" i="40"/>
  <c r="L642" i="40" s="1"/>
  <c r="C642" i="40"/>
  <c r="O642" i="40" s="1"/>
  <c r="B642" i="40"/>
  <c r="W642" i="40" s="1"/>
  <c r="D641" i="40"/>
  <c r="L641" i="40" s="1"/>
  <c r="C641" i="40"/>
  <c r="T641" i="40" s="1"/>
  <c r="B641" i="40"/>
  <c r="W641" i="40" s="1"/>
  <c r="D640" i="40"/>
  <c r="C640" i="40"/>
  <c r="O640" i="40" s="1"/>
  <c r="B640" i="40"/>
  <c r="W640" i="40" s="1"/>
  <c r="D639" i="40"/>
  <c r="C639" i="40"/>
  <c r="T639" i="40" s="1"/>
  <c r="B639" i="40"/>
  <c r="W639" i="40" s="1"/>
  <c r="D638" i="40"/>
  <c r="K638" i="40" s="1"/>
  <c r="C638" i="40"/>
  <c r="O638" i="40" s="1"/>
  <c r="B638" i="40"/>
  <c r="W638" i="40" s="1"/>
  <c r="D637" i="40"/>
  <c r="C637" i="40"/>
  <c r="T637" i="40" s="1"/>
  <c r="B637" i="40"/>
  <c r="W637" i="40" s="1"/>
  <c r="D636" i="40"/>
  <c r="L636" i="40" s="1"/>
  <c r="C636" i="40"/>
  <c r="O636" i="40" s="1"/>
  <c r="B636" i="40"/>
  <c r="W636" i="40" s="1"/>
  <c r="D635" i="40"/>
  <c r="C635" i="40"/>
  <c r="O635" i="40" s="1"/>
  <c r="B635" i="40"/>
  <c r="D634" i="40"/>
  <c r="L634" i="40" s="1"/>
  <c r="C634" i="40"/>
  <c r="O634" i="40" s="1"/>
  <c r="B634" i="40"/>
  <c r="W634" i="40" s="1"/>
  <c r="D633" i="40"/>
  <c r="C633" i="40"/>
  <c r="O633" i="40" s="1"/>
  <c r="B633" i="40"/>
  <c r="D632" i="40"/>
  <c r="L632" i="40" s="1"/>
  <c r="C632" i="40"/>
  <c r="O632" i="40" s="1"/>
  <c r="B632" i="40"/>
  <c r="W632" i="40" s="1"/>
  <c r="D631" i="40"/>
  <c r="C631" i="40"/>
  <c r="O631" i="40" s="1"/>
  <c r="B631" i="40"/>
  <c r="D630" i="40"/>
  <c r="L630" i="40" s="1"/>
  <c r="C630" i="40"/>
  <c r="O630" i="40" s="1"/>
  <c r="B630" i="40"/>
  <c r="W630" i="40" s="1"/>
  <c r="D629" i="40"/>
  <c r="C629" i="40"/>
  <c r="O629" i="40" s="1"/>
  <c r="B629" i="40"/>
  <c r="D628" i="40"/>
  <c r="L628" i="40" s="1"/>
  <c r="C628" i="40"/>
  <c r="O628" i="40" s="1"/>
  <c r="B628" i="40"/>
  <c r="W628" i="40" s="1"/>
  <c r="D627" i="40"/>
  <c r="C627" i="40"/>
  <c r="O627" i="40" s="1"/>
  <c r="B627" i="40"/>
  <c r="D626" i="40"/>
  <c r="L626" i="40" s="1"/>
  <c r="C626" i="40"/>
  <c r="O626" i="40" s="1"/>
  <c r="B626" i="40"/>
  <c r="W626" i="40" s="1"/>
  <c r="D625" i="40"/>
  <c r="C625" i="40"/>
  <c r="O625" i="40" s="1"/>
  <c r="B625" i="40"/>
  <c r="D624" i="40"/>
  <c r="L624" i="40" s="1"/>
  <c r="C624" i="40"/>
  <c r="O624" i="40" s="1"/>
  <c r="B624" i="40"/>
  <c r="W624" i="40" s="1"/>
  <c r="D623" i="40"/>
  <c r="C623" i="40"/>
  <c r="O623" i="40" s="1"/>
  <c r="B623" i="40"/>
  <c r="D622" i="40"/>
  <c r="L622" i="40" s="1"/>
  <c r="C622" i="40"/>
  <c r="O622" i="40" s="1"/>
  <c r="B622" i="40"/>
  <c r="W622" i="40" s="1"/>
  <c r="D621" i="40"/>
  <c r="C621" i="40"/>
  <c r="O621" i="40" s="1"/>
  <c r="B621" i="40"/>
  <c r="D620" i="40"/>
  <c r="L620" i="40" s="1"/>
  <c r="C620" i="40"/>
  <c r="O620" i="40" s="1"/>
  <c r="B620" i="40"/>
  <c r="W620" i="40" s="1"/>
  <c r="T619" i="40"/>
  <c r="D619" i="40"/>
  <c r="C619" i="40"/>
  <c r="O619" i="40" s="1"/>
  <c r="B619" i="40"/>
  <c r="D618" i="40"/>
  <c r="L618" i="40" s="1"/>
  <c r="C618" i="40"/>
  <c r="O618" i="40" s="1"/>
  <c r="B618" i="40"/>
  <c r="W618" i="40" s="1"/>
  <c r="T617" i="40"/>
  <c r="D617" i="40"/>
  <c r="C617" i="40"/>
  <c r="O617" i="40" s="1"/>
  <c r="B617" i="40"/>
  <c r="D616" i="40"/>
  <c r="L616" i="40" s="1"/>
  <c r="C616" i="40"/>
  <c r="O616" i="40" s="1"/>
  <c r="B616" i="40"/>
  <c r="W616" i="40" s="1"/>
  <c r="D615" i="40"/>
  <c r="C615" i="40"/>
  <c r="O615" i="40" s="1"/>
  <c r="B615" i="40"/>
  <c r="D614" i="40"/>
  <c r="L614" i="40" s="1"/>
  <c r="C614" i="40"/>
  <c r="O614" i="40" s="1"/>
  <c r="B614" i="40"/>
  <c r="W614" i="40" s="1"/>
  <c r="D613" i="40"/>
  <c r="C613" i="40"/>
  <c r="O613" i="40" s="1"/>
  <c r="B613" i="40"/>
  <c r="D612" i="40"/>
  <c r="L612" i="40" s="1"/>
  <c r="C612" i="40"/>
  <c r="O612" i="40" s="1"/>
  <c r="B612" i="40"/>
  <c r="W612" i="40" s="1"/>
  <c r="D611" i="40"/>
  <c r="C611" i="40"/>
  <c r="O611" i="40" s="1"/>
  <c r="B611" i="40"/>
  <c r="D610" i="40"/>
  <c r="L610" i="40" s="1"/>
  <c r="C610" i="40"/>
  <c r="O610" i="40" s="1"/>
  <c r="B610" i="40"/>
  <c r="W610" i="40" s="1"/>
  <c r="D609" i="40"/>
  <c r="C609" i="40"/>
  <c r="O609" i="40" s="1"/>
  <c r="B609" i="40"/>
  <c r="D608" i="40"/>
  <c r="L608" i="40" s="1"/>
  <c r="C608" i="40"/>
  <c r="O608" i="40" s="1"/>
  <c r="B608" i="40"/>
  <c r="W608" i="40" s="1"/>
  <c r="D607" i="40"/>
  <c r="C607" i="40"/>
  <c r="O607" i="40" s="1"/>
  <c r="B607" i="40"/>
  <c r="D606" i="40"/>
  <c r="L606" i="40" s="1"/>
  <c r="C606" i="40"/>
  <c r="O606" i="40" s="1"/>
  <c r="B606" i="40"/>
  <c r="W606" i="40" s="1"/>
  <c r="D605" i="40"/>
  <c r="C605" i="40"/>
  <c r="O605" i="40" s="1"/>
  <c r="B605" i="40"/>
  <c r="D604" i="40"/>
  <c r="L604" i="40" s="1"/>
  <c r="C604" i="40"/>
  <c r="O604" i="40" s="1"/>
  <c r="B604" i="40"/>
  <c r="W604" i="40" s="1"/>
  <c r="D603" i="40"/>
  <c r="C603" i="40"/>
  <c r="O603" i="40" s="1"/>
  <c r="B603" i="40"/>
  <c r="D602" i="40"/>
  <c r="L602" i="40" s="1"/>
  <c r="C602" i="40"/>
  <c r="O602" i="40" s="1"/>
  <c r="B602" i="40"/>
  <c r="W602" i="40" s="1"/>
  <c r="D601" i="40"/>
  <c r="C601" i="40"/>
  <c r="T601" i="40" s="1"/>
  <c r="B601" i="40"/>
  <c r="D600" i="40"/>
  <c r="L600" i="40" s="1"/>
  <c r="C600" i="40"/>
  <c r="O600" i="40" s="1"/>
  <c r="B600" i="40"/>
  <c r="W600" i="40" s="1"/>
  <c r="D599" i="40"/>
  <c r="C599" i="40"/>
  <c r="T599" i="40" s="1"/>
  <c r="B599" i="40"/>
  <c r="D598" i="40"/>
  <c r="L598" i="40" s="1"/>
  <c r="C598" i="40"/>
  <c r="O598" i="40" s="1"/>
  <c r="B598" i="40"/>
  <c r="W598" i="40" s="1"/>
  <c r="D597" i="40"/>
  <c r="C597" i="40"/>
  <c r="T597" i="40" s="1"/>
  <c r="B597" i="40"/>
  <c r="D596" i="40"/>
  <c r="L596" i="40" s="1"/>
  <c r="C596" i="40"/>
  <c r="O596" i="40" s="1"/>
  <c r="B596" i="40"/>
  <c r="W596" i="40" s="1"/>
  <c r="D595" i="40"/>
  <c r="C595" i="40"/>
  <c r="T595" i="40" s="1"/>
  <c r="B595" i="40"/>
  <c r="D594" i="40"/>
  <c r="L594" i="40" s="1"/>
  <c r="C594" i="40"/>
  <c r="O594" i="40" s="1"/>
  <c r="B594" i="40"/>
  <c r="W594" i="40" s="1"/>
  <c r="D593" i="40"/>
  <c r="C593" i="40"/>
  <c r="T593" i="40" s="1"/>
  <c r="B593" i="40"/>
  <c r="D592" i="40"/>
  <c r="L592" i="40" s="1"/>
  <c r="C592" i="40"/>
  <c r="O592" i="40" s="1"/>
  <c r="N592" i="40" s="1"/>
  <c r="B592" i="40"/>
  <c r="W592" i="40" s="1"/>
  <c r="D591" i="40"/>
  <c r="C591" i="40"/>
  <c r="T591" i="40" s="1"/>
  <c r="B591" i="40"/>
  <c r="D590" i="40"/>
  <c r="L590" i="40" s="1"/>
  <c r="C590" i="40"/>
  <c r="O590" i="40" s="1"/>
  <c r="B590" i="40"/>
  <c r="W590" i="40" s="1"/>
  <c r="D589" i="40"/>
  <c r="C589" i="40"/>
  <c r="T589" i="40" s="1"/>
  <c r="B589" i="40"/>
  <c r="D588" i="40"/>
  <c r="L588" i="40" s="1"/>
  <c r="C588" i="40"/>
  <c r="O588" i="40" s="1"/>
  <c r="N588" i="40" s="1"/>
  <c r="B588" i="40"/>
  <c r="W588" i="40" s="1"/>
  <c r="D587" i="40"/>
  <c r="C587" i="40"/>
  <c r="T587" i="40" s="1"/>
  <c r="B587" i="40"/>
  <c r="D586" i="40"/>
  <c r="L586" i="40" s="1"/>
  <c r="C586" i="40"/>
  <c r="O586" i="40" s="1"/>
  <c r="B586" i="40"/>
  <c r="D585" i="40"/>
  <c r="L585" i="40" s="1"/>
  <c r="C585" i="40"/>
  <c r="T585" i="40" s="1"/>
  <c r="B585" i="40"/>
  <c r="D584" i="40"/>
  <c r="L584" i="40" s="1"/>
  <c r="C584" i="40"/>
  <c r="O584" i="40" s="1"/>
  <c r="B584" i="40"/>
  <c r="W584" i="40" s="1"/>
  <c r="D583" i="40"/>
  <c r="L583" i="40" s="1"/>
  <c r="C583" i="40"/>
  <c r="T583" i="40" s="1"/>
  <c r="B583" i="40"/>
  <c r="W583" i="40" s="1"/>
  <c r="D582" i="40"/>
  <c r="L582" i="40" s="1"/>
  <c r="C582" i="40"/>
  <c r="O582" i="40" s="1"/>
  <c r="B582" i="40"/>
  <c r="W582" i="40" s="1"/>
  <c r="D581" i="40"/>
  <c r="L581" i="40" s="1"/>
  <c r="C581" i="40"/>
  <c r="T581" i="40" s="1"/>
  <c r="B581" i="40"/>
  <c r="W581" i="40" s="1"/>
  <c r="D580" i="40"/>
  <c r="L580" i="40" s="1"/>
  <c r="C580" i="40"/>
  <c r="O580" i="40" s="1"/>
  <c r="B580" i="40"/>
  <c r="W580" i="40" s="1"/>
  <c r="D579" i="40"/>
  <c r="L579" i="40" s="1"/>
  <c r="C579" i="40"/>
  <c r="T579" i="40" s="1"/>
  <c r="B579" i="40"/>
  <c r="W579" i="40" s="1"/>
  <c r="D578" i="40"/>
  <c r="L578" i="40" s="1"/>
  <c r="C578" i="40"/>
  <c r="O578" i="40" s="1"/>
  <c r="B578" i="40"/>
  <c r="W578" i="40" s="1"/>
  <c r="D577" i="40"/>
  <c r="L577" i="40" s="1"/>
  <c r="C577" i="40"/>
  <c r="T577" i="40" s="1"/>
  <c r="B577" i="40"/>
  <c r="W577" i="40" s="1"/>
  <c r="D576" i="40"/>
  <c r="L576" i="40" s="1"/>
  <c r="C576" i="40"/>
  <c r="O576" i="40" s="1"/>
  <c r="B576" i="40"/>
  <c r="W576" i="40" s="1"/>
  <c r="D575" i="40"/>
  <c r="L575" i="40" s="1"/>
  <c r="C575" i="40"/>
  <c r="T575" i="40" s="1"/>
  <c r="B575" i="40"/>
  <c r="W575" i="40" s="1"/>
  <c r="D574" i="40"/>
  <c r="L574" i="40" s="1"/>
  <c r="C574" i="40"/>
  <c r="O574" i="40" s="1"/>
  <c r="B574" i="40"/>
  <c r="W574" i="40" s="1"/>
  <c r="D573" i="40"/>
  <c r="L573" i="40" s="1"/>
  <c r="C573" i="40"/>
  <c r="T573" i="40" s="1"/>
  <c r="B573" i="40"/>
  <c r="W573" i="40" s="1"/>
  <c r="D572" i="40"/>
  <c r="L572" i="40" s="1"/>
  <c r="C572" i="40"/>
  <c r="O572" i="40" s="1"/>
  <c r="N572" i="40" s="1"/>
  <c r="B572" i="40"/>
  <c r="W572" i="40" s="1"/>
  <c r="D571" i="40"/>
  <c r="L571" i="40" s="1"/>
  <c r="C571" i="40"/>
  <c r="T571" i="40" s="1"/>
  <c r="B571" i="40"/>
  <c r="W571" i="40" s="1"/>
  <c r="D570" i="40"/>
  <c r="L570" i="40" s="1"/>
  <c r="C570" i="40"/>
  <c r="O570" i="40" s="1"/>
  <c r="N570" i="40" s="1"/>
  <c r="B570" i="40"/>
  <c r="W570" i="40" s="1"/>
  <c r="D569" i="40"/>
  <c r="L569" i="40" s="1"/>
  <c r="C569" i="40"/>
  <c r="T569" i="40" s="1"/>
  <c r="B569" i="40"/>
  <c r="W569" i="40" s="1"/>
  <c r="D568" i="40"/>
  <c r="L568" i="40" s="1"/>
  <c r="C568" i="40"/>
  <c r="O568" i="40" s="1"/>
  <c r="N568" i="40" s="1"/>
  <c r="B568" i="40"/>
  <c r="W568" i="40" s="1"/>
  <c r="D567" i="40"/>
  <c r="L567" i="40" s="1"/>
  <c r="C567" i="40"/>
  <c r="T567" i="40" s="1"/>
  <c r="B567" i="40"/>
  <c r="W567" i="40" s="1"/>
  <c r="D566" i="40"/>
  <c r="L566" i="40" s="1"/>
  <c r="C566" i="40"/>
  <c r="O566" i="40" s="1"/>
  <c r="B566" i="40"/>
  <c r="D565" i="40"/>
  <c r="L565" i="40" s="1"/>
  <c r="C565" i="40"/>
  <c r="T565" i="40" s="1"/>
  <c r="B565" i="40"/>
  <c r="W565" i="40" s="1"/>
  <c r="D564" i="40"/>
  <c r="L564" i="40" s="1"/>
  <c r="C564" i="40"/>
  <c r="O564" i="40" s="1"/>
  <c r="I564" i="40" s="1"/>
  <c r="B564" i="40"/>
  <c r="W564" i="40" s="1"/>
  <c r="D563" i="40"/>
  <c r="L563" i="40" s="1"/>
  <c r="C563" i="40"/>
  <c r="T563" i="40" s="1"/>
  <c r="B563" i="40"/>
  <c r="W563" i="40" s="1"/>
  <c r="D562" i="40"/>
  <c r="L562" i="40" s="1"/>
  <c r="C562" i="40"/>
  <c r="O562" i="40" s="1"/>
  <c r="B562" i="40"/>
  <c r="W562" i="40" s="1"/>
  <c r="D561" i="40"/>
  <c r="L561" i="40" s="1"/>
  <c r="C561" i="40"/>
  <c r="T561" i="40" s="1"/>
  <c r="B561" i="40"/>
  <c r="W561" i="40" s="1"/>
  <c r="D560" i="40"/>
  <c r="L560" i="40" s="1"/>
  <c r="C560" i="40"/>
  <c r="O560" i="40" s="1"/>
  <c r="B560" i="40"/>
  <c r="W560" i="40" s="1"/>
  <c r="D559" i="40"/>
  <c r="L559" i="40" s="1"/>
  <c r="C559" i="40"/>
  <c r="T559" i="40" s="1"/>
  <c r="B559" i="40"/>
  <c r="W559" i="40" s="1"/>
  <c r="D558" i="40"/>
  <c r="L558" i="40" s="1"/>
  <c r="C558" i="40"/>
  <c r="O558" i="40" s="1"/>
  <c r="B558" i="40"/>
  <c r="W558" i="40" s="1"/>
  <c r="D557" i="40"/>
  <c r="L557" i="40" s="1"/>
  <c r="C557" i="40"/>
  <c r="T557" i="40" s="1"/>
  <c r="B557" i="40"/>
  <c r="W557" i="40" s="1"/>
  <c r="D556" i="40"/>
  <c r="K556" i="40" s="1"/>
  <c r="C556" i="40"/>
  <c r="T556" i="40" s="1"/>
  <c r="B556" i="40"/>
  <c r="W556" i="40" s="1"/>
  <c r="D555" i="40"/>
  <c r="C555" i="40"/>
  <c r="B555" i="40"/>
  <c r="W555" i="40" s="1"/>
  <c r="D554" i="40"/>
  <c r="K554" i="40" s="1"/>
  <c r="C554" i="40"/>
  <c r="T554" i="40" s="1"/>
  <c r="B554" i="40"/>
  <c r="W554" i="40" s="1"/>
  <c r="D553" i="40"/>
  <c r="C553" i="40"/>
  <c r="B553" i="40"/>
  <c r="W553" i="40" s="1"/>
  <c r="D552" i="40"/>
  <c r="K552" i="40" s="1"/>
  <c r="C552" i="40"/>
  <c r="T552" i="40" s="1"/>
  <c r="B552" i="40"/>
  <c r="W552" i="40" s="1"/>
  <c r="D551" i="40"/>
  <c r="C551" i="40"/>
  <c r="B551" i="40"/>
  <c r="W551" i="40" s="1"/>
  <c r="K550" i="40"/>
  <c r="D550" i="40"/>
  <c r="C550" i="40"/>
  <c r="T550" i="40" s="1"/>
  <c r="B550" i="40"/>
  <c r="W550" i="40" s="1"/>
  <c r="D549" i="40"/>
  <c r="C549" i="40"/>
  <c r="B549" i="40"/>
  <c r="W549" i="40" s="1"/>
  <c r="D548" i="40"/>
  <c r="K548" i="40" s="1"/>
  <c r="C548" i="40"/>
  <c r="T548" i="40" s="1"/>
  <c r="B548" i="40"/>
  <c r="W548" i="40" s="1"/>
  <c r="D547" i="40"/>
  <c r="C547" i="40"/>
  <c r="B547" i="40"/>
  <c r="W547" i="40" s="1"/>
  <c r="D546" i="40"/>
  <c r="K546" i="40" s="1"/>
  <c r="C546" i="40"/>
  <c r="T546" i="40" s="1"/>
  <c r="B546" i="40"/>
  <c r="W546" i="40" s="1"/>
  <c r="D545" i="40"/>
  <c r="C545" i="40"/>
  <c r="B545" i="40"/>
  <c r="W545" i="40" s="1"/>
  <c r="D544" i="40"/>
  <c r="K544" i="40" s="1"/>
  <c r="C544" i="40"/>
  <c r="T544" i="40" s="1"/>
  <c r="B544" i="40"/>
  <c r="W544" i="40" s="1"/>
  <c r="D543" i="40"/>
  <c r="C543" i="40"/>
  <c r="B543" i="40"/>
  <c r="W543" i="40" s="1"/>
  <c r="D542" i="40"/>
  <c r="K542" i="40" s="1"/>
  <c r="C542" i="40"/>
  <c r="T542" i="40" s="1"/>
  <c r="B542" i="40"/>
  <c r="W542" i="40" s="1"/>
  <c r="D541" i="40"/>
  <c r="C541" i="40"/>
  <c r="B541" i="40"/>
  <c r="W541" i="40" s="1"/>
  <c r="D540" i="40"/>
  <c r="K540" i="40" s="1"/>
  <c r="C540" i="40"/>
  <c r="T540" i="40" s="1"/>
  <c r="B540" i="40"/>
  <c r="W540" i="40" s="1"/>
  <c r="D539" i="40"/>
  <c r="C539" i="40"/>
  <c r="B539" i="40"/>
  <c r="W539" i="40" s="1"/>
  <c r="D538" i="40"/>
  <c r="K538" i="40" s="1"/>
  <c r="C538" i="40"/>
  <c r="T538" i="40" s="1"/>
  <c r="B538" i="40"/>
  <c r="W538" i="40" s="1"/>
  <c r="D537" i="40"/>
  <c r="C537" i="40"/>
  <c r="B537" i="40"/>
  <c r="W537" i="40" s="1"/>
  <c r="D536" i="40"/>
  <c r="K536" i="40" s="1"/>
  <c r="C536" i="40"/>
  <c r="T536" i="40" s="1"/>
  <c r="B536" i="40"/>
  <c r="W536" i="40" s="1"/>
  <c r="D535" i="40"/>
  <c r="C535" i="40"/>
  <c r="B535" i="40"/>
  <c r="W535" i="40" s="1"/>
  <c r="D534" i="40"/>
  <c r="K534" i="40" s="1"/>
  <c r="C534" i="40"/>
  <c r="T534" i="40" s="1"/>
  <c r="B534" i="40"/>
  <c r="W534" i="40" s="1"/>
  <c r="D533" i="40"/>
  <c r="C533" i="40"/>
  <c r="O533" i="40" s="1"/>
  <c r="B533" i="40"/>
  <c r="W533" i="40" s="1"/>
  <c r="D532" i="40"/>
  <c r="K532" i="40" s="1"/>
  <c r="C532" i="40"/>
  <c r="T532" i="40" s="1"/>
  <c r="B532" i="40"/>
  <c r="W532" i="40" s="1"/>
  <c r="D531" i="40"/>
  <c r="C531" i="40"/>
  <c r="O531" i="40" s="1"/>
  <c r="B531" i="40"/>
  <c r="W531" i="40" s="1"/>
  <c r="D530" i="40"/>
  <c r="K530" i="40" s="1"/>
  <c r="C530" i="40"/>
  <c r="T530" i="40" s="1"/>
  <c r="B530" i="40"/>
  <c r="W530" i="40" s="1"/>
  <c r="D529" i="40"/>
  <c r="C529" i="40"/>
  <c r="O529" i="40" s="1"/>
  <c r="B529" i="40"/>
  <c r="W529" i="40" s="1"/>
  <c r="D528" i="40"/>
  <c r="K528" i="40" s="1"/>
  <c r="C528" i="40"/>
  <c r="T528" i="40" s="1"/>
  <c r="B528" i="40"/>
  <c r="W528" i="40" s="1"/>
  <c r="D527" i="40"/>
  <c r="C527" i="40"/>
  <c r="O527" i="40" s="1"/>
  <c r="B527" i="40"/>
  <c r="W527" i="40" s="1"/>
  <c r="D526" i="40"/>
  <c r="K526" i="40" s="1"/>
  <c r="C526" i="40"/>
  <c r="T526" i="40" s="1"/>
  <c r="B526" i="40"/>
  <c r="W526" i="40" s="1"/>
  <c r="D525" i="40"/>
  <c r="C525" i="40"/>
  <c r="O525" i="40" s="1"/>
  <c r="B525" i="40"/>
  <c r="W525" i="40" s="1"/>
  <c r="D524" i="40"/>
  <c r="K524" i="40" s="1"/>
  <c r="C524" i="40"/>
  <c r="T524" i="40" s="1"/>
  <c r="B524" i="40"/>
  <c r="W524" i="40" s="1"/>
  <c r="D523" i="40"/>
  <c r="C523" i="40"/>
  <c r="O523" i="40" s="1"/>
  <c r="B523" i="40"/>
  <c r="W523" i="40" s="1"/>
  <c r="D522" i="40"/>
  <c r="K522" i="40" s="1"/>
  <c r="C522" i="40"/>
  <c r="T522" i="40" s="1"/>
  <c r="B522" i="40"/>
  <c r="W522" i="40" s="1"/>
  <c r="D521" i="40"/>
  <c r="L521" i="40" s="1"/>
  <c r="C521" i="40"/>
  <c r="O521" i="40" s="1"/>
  <c r="B521" i="40"/>
  <c r="W521" i="40" s="1"/>
  <c r="D520" i="40"/>
  <c r="K520" i="40" s="1"/>
  <c r="C520" i="40"/>
  <c r="B520" i="40"/>
  <c r="W520" i="40" s="1"/>
  <c r="D519" i="40"/>
  <c r="M519" i="40" s="1"/>
  <c r="C519" i="40"/>
  <c r="O519" i="40" s="1"/>
  <c r="B519" i="40"/>
  <c r="W519" i="40" s="1"/>
  <c r="D518" i="40"/>
  <c r="K518" i="40" s="1"/>
  <c r="C518" i="40"/>
  <c r="T518" i="40" s="1"/>
  <c r="B518" i="40"/>
  <c r="W518" i="40" s="1"/>
  <c r="D517" i="40"/>
  <c r="C517" i="40"/>
  <c r="O517" i="40" s="1"/>
  <c r="B517" i="40"/>
  <c r="W517" i="40" s="1"/>
  <c r="D516" i="40"/>
  <c r="K516" i="40" s="1"/>
  <c r="C516" i="40"/>
  <c r="T516" i="40" s="1"/>
  <c r="B516" i="40"/>
  <c r="W516" i="40" s="1"/>
  <c r="D515" i="40"/>
  <c r="C515" i="40"/>
  <c r="O515" i="40" s="1"/>
  <c r="B515" i="40"/>
  <c r="W515" i="40" s="1"/>
  <c r="D514" i="40"/>
  <c r="K514" i="40" s="1"/>
  <c r="C514" i="40"/>
  <c r="O514" i="40" s="1"/>
  <c r="B514" i="40"/>
  <c r="W514" i="40" s="1"/>
  <c r="D513" i="40"/>
  <c r="C513" i="40"/>
  <c r="O513" i="40" s="1"/>
  <c r="B513" i="40"/>
  <c r="W513" i="40" s="1"/>
  <c r="D512" i="40"/>
  <c r="K512" i="40" s="1"/>
  <c r="C512" i="40"/>
  <c r="O512" i="40" s="1"/>
  <c r="B512" i="40"/>
  <c r="W512" i="40" s="1"/>
  <c r="D511" i="40"/>
  <c r="C511" i="40"/>
  <c r="O511" i="40" s="1"/>
  <c r="B511" i="40"/>
  <c r="W511" i="40" s="1"/>
  <c r="D510" i="40"/>
  <c r="M510" i="40" s="1"/>
  <c r="C510" i="40"/>
  <c r="O510" i="40" s="1"/>
  <c r="B510" i="40"/>
  <c r="W510" i="40" s="1"/>
  <c r="D509" i="40"/>
  <c r="C509" i="40"/>
  <c r="O509" i="40" s="1"/>
  <c r="B509" i="40"/>
  <c r="W509" i="40" s="1"/>
  <c r="D508" i="40"/>
  <c r="C508" i="40"/>
  <c r="B508" i="40"/>
  <c r="W508" i="40" s="1"/>
  <c r="D507" i="40"/>
  <c r="H507" i="40" s="1"/>
  <c r="C507" i="40"/>
  <c r="O507" i="40" s="1"/>
  <c r="B507" i="40"/>
  <c r="W507" i="40" s="1"/>
  <c r="D506" i="40"/>
  <c r="K506" i="40" s="1"/>
  <c r="C506" i="40"/>
  <c r="B506" i="40"/>
  <c r="W506" i="40" s="1"/>
  <c r="D505" i="40"/>
  <c r="K505" i="40" s="1"/>
  <c r="C505" i="40"/>
  <c r="O505" i="40" s="1"/>
  <c r="B505" i="40"/>
  <c r="W505" i="40" s="1"/>
  <c r="D504" i="40"/>
  <c r="L504" i="40" s="1"/>
  <c r="C504" i="40"/>
  <c r="T504" i="40" s="1"/>
  <c r="B504" i="40"/>
  <c r="W504" i="40" s="1"/>
  <c r="D503" i="40"/>
  <c r="K503" i="40" s="1"/>
  <c r="C503" i="40"/>
  <c r="O503" i="40" s="1"/>
  <c r="B503" i="40"/>
  <c r="W503" i="40" s="1"/>
  <c r="D502" i="40"/>
  <c r="C502" i="40"/>
  <c r="T502" i="40" s="1"/>
  <c r="B502" i="40"/>
  <c r="W502" i="40" s="1"/>
  <c r="D501" i="40"/>
  <c r="K501" i="40" s="1"/>
  <c r="C501" i="40"/>
  <c r="O501" i="40" s="1"/>
  <c r="B501" i="40"/>
  <c r="W501" i="40" s="1"/>
  <c r="D500" i="40"/>
  <c r="L500" i="40" s="1"/>
  <c r="C500" i="40"/>
  <c r="S500" i="40" s="1"/>
  <c r="B500" i="40"/>
  <c r="W500" i="40" s="1"/>
  <c r="D499" i="40"/>
  <c r="K499" i="40" s="1"/>
  <c r="C499" i="40"/>
  <c r="O499" i="40" s="1"/>
  <c r="B499" i="40"/>
  <c r="W499" i="40" s="1"/>
  <c r="D498" i="40"/>
  <c r="C498" i="40"/>
  <c r="T498" i="40" s="1"/>
  <c r="B498" i="40"/>
  <c r="D497" i="40"/>
  <c r="K497" i="40" s="1"/>
  <c r="C497" i="40"/>
  <c r="O497" i="40" s="1"/>
  <c r="B497" i="40"/>
  <c r="W497" i="40" s="1"/>
  <c r="D496" i="40"/>
  <c r="L496" i="40" s="1"/>
  <c r="C496" i="40"/>
  <c r="T496" i="40" s="1"/>
  <c r="B496" i="40"/>
  <c r="W496" i="40" s="1"/>
  <c r="D495" i="40"/>
  <c r="K495" i="40" s="1"/>
  <c r="C495" i="40"/>
  <c r="O495" i="40" s="1"/>
  <c r="B495" i="40"/>
  <c r="W495" i="40" s="1"/>
  <c r="D494" i="40"/>
  <c r="C494" i="40"/>
  <c r="T494" i="40" s="1"/>
  <c r="B494" i="40"/>
  <c r="D493" i="40"/>
  <c r="K493" i="40" s="1"/>
  <c r="C493" i="40"/>
  <c r="O493" i="40" s="1"/>
  <c r="B493" i="40"/>
  <c r="W493" i="40" s="1"/>
  <c r="D492" i="40"/>
  <c r="L492" i="40" s="1"/>
  <c r="C492" i="40"/>
  <c r="T492" i="40" s="1"/>
  <c r="B492" i="40"/>
  <c r="W492" i="40" s="1"/>
  <c r="D491" i="40"/>
  <c r="K491" i="40" s="1"/>
  <c r="C491" i="40"/>
  <c r="O491" i="40" s="1"/>
  <c r="B491" i="40"/>
  <c r="W491" i="40" s="1"/>
  <c r="D490" i="40"/>
  <c r="C490" i="40"/>
  <c r="T490" i="40" s="1"/>
  <c r="B490" i="40"/>
  <c r="W490" i="40" s="1"/>
  <c r="D489" i="40"/>
  <c r="K489" i="40" s="1"/>
  <c r="C489" i="40"/>
  <c r="O489" i="40" s="1"/>
  <c r="B489" i="40"/>
  <c r="W489" i="40" s="1"/>
  <c r="D488" i="40"/>
  <c r="K488" i="40" s="1"/>
  <c r="C488" i="40"/>
  <c r="T488" i="40" s="1"/>
  <c r="B488" i="40"/>
  <c r="W488" i="40" s="1"/>
  <c r="D487" i="40"/>
  <c r="K487" i="40" s="1"/>
  <c r="C487" i="40"/>
  <c r="O487" i="40" s="1"/>
  <c r="B487" i="40"/>
  <c r="W487" i="40" s="1"/>
  <c r="D486" i="40"/>
  <c r="C486" i="40"/>
  <c r="T486" i="40" s="1"/>
  <c r="B486" i="40"/>
  <c r="W486" i="40" s="1"/>
  <c r="D485" i="40"/>
  <c r="K485" i="40" s="1"/>
  <c r="C485" i="40"/>
  <c r="O485" i="40" s="1"/>
  <c r="B485" i="40"/>
  <c r="W485" i="40" s="1"/>
  <c r="D484" i="40"/>
  <c r="K484" i="40" s="1"/>
  <c r="C484" i="40"/>
  <c r="B484" i="40"/>
  <c r="W484" i="40" s="1"/>
  <c r="D483" i="40"/>
  <c r="L483" i="40" s="1"/>
  <c r="C483" i="40"/>
  <c r="O483" i="40" s="1"/>
  <c r="B483" i="40"/>
  <c r="W483" i="40" s="1"/>
  <c r="D482" i="40"/>
  <c r="C482" i="40"/>
  <c r="T482" i="40" s="1"/>
  <c r="B482" i="40"/>
  <c r="D481" i="40"/>
  <c r="L481" i="40" s="1"/>
  <c r="C481" i="40"/>
  <c r="O481" i="40" s="1"/>
  <c r="B481" i="40"/>
  <c r="W481" i="40" s="1"/>
  <c r="D480" i="40"/>
  <c r="C480" i="40"/>
  <c r="T480" i="40" s="1"/>
  <c r="B480" i="40"/>
  <c r="D479" i="40"/>
  <c r="L479" i="40" s="1"/>
  <c r="C479" i="40"/>
  <c r="O479" i="40" s="1"/>
  <c r="B479" i="40"/>
  <c r="W479" i="40" s="1"/>
  <c r="D478" i="40"/>
  <c r="C478" i="40"/>
  <c r="T478" i="40" s="1"/>
  <c r="B478" i="40"/>
  <c r="D477" i="40"/>
  <c r="L477" i="40" s="1"/>
  <c r="C477" i="40"/>
  <c r="O477" i="40" s="1"/>
  <c r="B477" i="40"/>
  <c r="W477" i="40" s="1"/>
  <c r="D476" i="40"/>
  <c r="C476" i="40"/>
  <c r="T476" i="40" s="1"/>
  <c r="B476" i="40"/>
  <c r="D475" i="40"/>
  <c r="L475" i="40" s="1"/>
  <c r="C475" i="40"/>
  <c r="O475" i="40" s="1"/>
  <c r="B475" i="40"/>
  <c r="W475" i="40" s="1"/>
  <c r="D474" i="40"/>
  <c r="C474" i="40"/>
  <c r="T474" i="40" s="1"/>
  <c r="B474" i="40"/>
  <c r="D473" i="40"/>
  <c r="L473" i="40" s="1"/>
  <c r="C473" i="40"/>
  <c r="O473" i="40" s="1"/>
  <c r="B473" i="40"/>
  <c r="W473" i="40" s="1"/>
  <c r="D472" i="40"/>
  <c r="C472" i="40"/>
  <c r="T472" i="40" s="1"/>
  <c r="B472" i="40"/>
  <c r="D471" i="40"/>
  <c r="L471" i="40" s="1"/>
  <c r="C471" i="40"/>
  <c r="O471" i="40" s="1"/>
  <c r="B471" i="40"/>
  <c r="W471" i="40" s="1"/>
  <c r="D470" i="40"/>
  <c r="C470" i="40"/>
  <c r="T470" i="40" s="1"/>
  <c r="B470" i="40"/>
  <c r="D469" i="40"/>
  <c r="L469" i="40" s="1"/>
  <c r="C469" i="40"/>
  <c r="O469" i="40" s="1"/>
  <c r="B469" i="40"/>
  <c r="W469" i="40" s="1"/>
  <c r="D468" i="40"/>
  <c r="C468" i="40"/>
  <c r="T468" i="40" s="1"/>
  <c r="B468" i="40"/>
  <c r="D467" i="40"/>
  <c r="L467" i="40" s="1"/>
  <c r="C467" i="40"/>
  <c r="O467" i="40" s="1"/>
  <c r="B467" i="40"/>
  <c r="W467" i="40" s="1"/>
  <c r="D466" i="40"/>
  <c r="C466" i="40"/>
  <c r="T466" i="40" s="1"/>
  <c r="B466" i="40"/>
  <c r="D465" i="40"/>
  <c r="L465" i="40" s="1"/>
  <c r="C465" i="40"/>
  <c r="O465" i="40" s="1"/>
  <c r="B465" i="40"/>
  <c r="W465" i="40" s="1"/>
  <c r="D464" i="40"/>
  <c r="C464" i="40"/>
  <c r="T464" i="40" s="1"/>
  <c r="B464" i="40"/>
  <c r="D463" i="40"/>
  <c r="L463" i="40" s="1"/>
  <c r="C463" i="40"/>
  <c r="O463" i="40" s="1"/>
  <c r="B463" i="40"/>
  <c r="W463" i="40" s="1"/>
  <c r="D462" i="40"/>
  <c r="C462" i="40"/>
  <c r="T462" i="40" s="1"/>
  <c r="B462" i="40"/>
  <c r="D461" i="40"/>
  <c r="L461" i="40" s="1"/>
  <c r="C461" i="40"/>
  <c r="O461" i="40" s="1"/>
  <c r="B461" i="40"/>
  <c r="W461" i="40" s="1"/>
  <c r="D460" i="40"/>
  <c r="C460" i="40"/>
  <c r="T460" i="40" s="1"/>
  <c r="B460" i="40"/>
  <c r="D459" i="40"/>
  <c r="L459" i="40" s="1"/>
  <c r="C459" i="40"/>
  <c r="O459" i="40" s="1"/>
  <c r="B459" i="40"/>
  <c r="W459" i="40" s="1"/>
  <c r="D458" i="40"/>
  <c r="C458" i="40"/>
  <c r="T458" i="40" s="1"/>
  <c r="B458" i="40"/>
  <c r="D457" i="40"/>
  <c r="L457" i="40" s="1"/>
  <c r="C457" i="40"/>
  <c r="O457" i="40" s="1"/>
  <c r="B457" i="40"/>
  <c r="W457" i="40" s="1"/>
  <c r="D456" i="40"/>
  <c r="C456" i="40"/>
  <c r="T456" i="40" s="1"/>
  <c r="B456" i="40"/>
  <c r="D455" i="40"/>
  <c r="L455" i="40" s="1"/>
  <c r="C455" i="40"/>
  <c r="O455" i="40" s="1"/>
  <c r="B455" i="40"/>
  <c r="W455" i="40" s="1"/>
  <c r="D454" i="40"/>
  <c r="C454" i="40"/>
  <c r="T454" i="40" s="1"/>
  <c r="B454" i="40"/>
  <c r="D453" i="40"/>
  <c r="L453" i="40" s="1"/>
  <c r="C453" i="40"/>
  <c r="O453" i="40" s="1"/>
  <c r="B453" i="40"/>
  <c r="W453" i="40" s="1"/>
  <c r="D452" i="40"/>
  <c r="C452" i="40"/>
  <c r="T452" i="40" s="1"/>
  <c r="B452" i="40"/>
  <c r="D451" i="40"/>
  <c r="L451" i="40" s="1"/>
  <c r="C451" i="40"/>
  <c r="O451" i="40" s="1"/>
  <c r="B451" i="40"/>
  <c r="W451" i="40" s="1"/>
  <c r="D450" i="40"/>
  <c r="C450" i="40"/>
  <c r="T450" i="40" s="1"/>
  <c r="B450" i="40"/>
  <c r="D449" i="40"/>
  <c r="L449" i="40" s="1"/>
  <c r="C449" i="40"/>
  <c r="O449" i="40" s="1"/>
  <c r="B449" i="40"/>
  <c r="W449" i="40" s="1"/>
  <c r="D448" i="40"/>
  <c r="C448" i="40"/>
  <c r="T448" i="40" s="1"/>
  <c r="B448" i="40"/>
  <c r="D447" i="40"/>
  <c r="L447" i="40" s="1"/>
  <c r="C447" i="40"/>
  <c r="O447" i="40" s="1"/>
  <c r="B447" i="40"/>
  <c r="W447" i="40" s="1"/>
  <c r="D446" i="40"/>
  <c r="C446" i="40"/>
  <c r="T446" i="40" s="1"/>
  <c r="B446" i="40"/>
  <c r="D445" i="40"/>
  <c r="L445" i="40" s="1"/>
  <c r="C445" i="40"/>
  <c r="O445" i="40" s="1"/>
  <c r="B445" i="40"/>
  <c r="W445" i="40" s="1"/>
  <c r="D444" i="40"/>
  <c r="C444" i="40"/>
  <c r="T444" i="40" s="1"/>
  <c r="B444" i="40"/>
  <c r="D443" i="40"/>
  <c r="L443" i="40" s="1"/>
  <c r="C443" i="40"/>
  <c r="O443" i="40" s="1"/>
  <c r="B443" i="40"/>
  <c r="W443" i="40" s="1"/>
  <c r="D442" i="40"/>
  <c r="C442" i="40"/>
  <c r="T442" i="40" s="1"/>
  <c r="B442" i="40"/>
  <c r="D441" i="40"/>
  <c r="L441" i="40" s="1"/>
  <c r="C441" i="40"/>
  <c r="O441" i="40" s="1"/>
  <c r="B441" i="40"/>
  <c r="D440" i="40"/>
  <c r="C440" i="40"/>
  <c r="T440" i="40" s="1"/>
  <c r="B440" i="40"/>
  <c r="D439" i="40"/>
  <c r="C439" i="40"/>
  <c r="O439" i="40" s="1"/>
  <c r="B439" i="40"/>
  <c r="W439" i="40" s="1"/>
  <c r="D438" i="40"/>
  <c r="C438" i="40"/>
  <c r="S438" i="40" s="1"/>
  <c r="B438" i="40"/>
  <c r="W438" i="40" s="1"/>
  <c r="D437" i="40"/>
  <c r="C437" i="40"/>
  <c r="O437" i="40" s="1"/>
  <c r="B437" i="40"/>
  <c r="D436" i="40"/>
  <c r="C436" i="40"/>
  <c r="T436" i="40" s="1"/>
  <c r="B436" i="40"/>
  <c r="W436" i="40" s="1"/>
  <c r="D435" i="40"/>
  <c r="C435" i="40"/>
  <c r="O435" i="40" s="1"/>
  <c r="B435" i="40"/>
  <c r="D434" i="40"/>
  <c r="C434" i="40"/>
  <c r="T434" i="40" s="1"/>
  <c r="B434" i="40"/>
  <c r="W434" i="40" s="1"/>
  <c r="D433" i="40"/>
  <c r="C433" i="40"/>
  <c r="O433" i="40" s="1"/>
  <c r="B433" i="40"/>
  <c r="D432" i="40"/>
  <c r="C432" i="40"/>
  <c r="T432" i="40" s="1"/>
  <c r="B432" i="40"/>
  <c r="W432" i="40" s="1"/>
  <c r="D431" i="40"/>
  <c r="C431" i="40"/>
  <c r="O431" i="40" s="1"/>
  <c r="B431" i="40"/>
  <c r="W431" i="40" s="1"/>
  <c r="D430" i="40"/>
  <c r="C430" i="40"/>
  <c r="T430" i="40" s="1"/>
  <c r="B430" i="40"/>
  <c r="W430" i="40" s="1"/>
  <c r="D429" i="40"/>
  <c r="C429" i="40"/>
  <c r="O429" i="40" s="1"/>
  <c r="B429" i="40"/>
  <c r="D428" i="40"/>
  <c r="C428" i="40"/>
  <c r="T428" i="40" s="1"/>
  <c r="B428" i="40"/>
  <c r="W428" i="40" s="1"/>
  <c r="D427" i="40"/>
  <c r="C427" i="40"/>
  <c r="O427" i="40" s="1"/>
  <c r="B427" i="40"/>
  <c r="W427" i="40" s="1"/>
  <c r="D426" i="40"/>
  <c r="C426" i="40"/>
  <c r="T426" i="40" s="1"/>
  <c r="B426" i="40"/>
  <c r="W426" i="40" s="1"/>
  <c r="D425" i="40"/>
  <c r="C425" i="40"/>
  <c r="O425" i="40" s="1"/>
  <c r="B425" i="40"/>
  <c r="D424" i="40"/>
  <c r="C424" i="40"/>
  <c r="T424" i="40" s="1"/>
  <c r="B424" i="40"/>
  <c r="W424" i="40" s="1"/>
  <c r="D423" i="40"/>
  <c r="C423" i="40"/>
  <c r="O423" i="40" s="1"/>
  <c r="B423" i="40"/>
  <c r="W423" i="40" s="1"/>
  <c r="D422" i="40"/>
  <c r="C422" i="40"/>
  <c r="T422" i="40" s="1"/>
  <c r="B422" i="40"/>
  <c r="W422" i="40" s="1"/>
  <c r="D421" i="40"/>
  <c r="C421" i="40"/>
  <c r="O421" i="40" s="1"/>
  <c r="B421" i="40"/>
  <c r="D420" i="40"/>
  <c r="C420" i="40"/>
  <c r="T420" i="40" s="1"/>
  <c r="B420" i="40"/>
  <c r="W420" i="40" s="1"/>
  <c r="D419" i="40"/>
  <c r="C419" i="40"/>
  <c r="O419" i="40" s="1"/>
  <c r="B419" i="40"/>
  <c r="W419" i="40" s="1"/>
  <c r="D418" i="40"/>
  <c r="C418" i="40"/>
  <c r="T418" i="40" s="1"/>
  <c r="B418" i="40"/>
  <c r="W418" i="40" s="1"/>
  <c r="D417" i="40"/>
  <c r="C417" i="40"/>
  <c r="O417" i="40" s="1"/>
  <c r="B417" i="40"/>
  <c r="D416" i="40"/>
  <c r="C416" i="40"/>
  <c r="T416" i="40" s="1"/>
  <c r="B416" i="40"/>
  <c r="W416" i="40" s="1"/>
  <c r="D415" i="40"/>
  <c r="C415" i="40"/>
  <c r="O415" i="40" s="1"/>
  <c r="B415" i="40"/>
  <c r="W415" i="40" s="1"/>
  <c r="D414" i="40"/>
  <c r="C414" i="40"/>
  <c r="T414" i="40" s="1"/>
  <c r="B414" i="40"/>
  <c r="W414" i="40" s="1"/>
  <c r="D413" i="40"/>
  <c r="C413" i="40"/>
  <c r="O413" i="40" s="1"/>
  <c r="B413" i="40"/>
  <c r="D412" i="40"/>
  <c r="C412" i="40"/>
  <c r="T412" i="40" s="1"/>
  <c r="B412" i="40"/>
  <c r="W412" i="40" s="1"/>
  <c r="D411" i="40"/>
  <c r="C411" i="40"/>
  <c r="O411" i="40" s="1"/>
  <c r="B411" i="40"/>
  <c r="W411" i="40" s="1"/>
  <c r="D410" i="40"/>
  <c r="C410" i="40"/>
  <c r="T410" i="40" s="1"/>
  <c r="B410" i="40"/>
  <c r="W410" i="40" s="1"/>
  <c r="D409" i="40"/>
  <c r="C409" i="40"/>
  <c r="O409" i="40" s="1"/>
  <c r="B409" i="40"/>
  <c r="D408" i="40"/>
  <c r="C408" i="40"/>
  <c r="T408" i="40" s="1"/>
  <c r="B408" i="40"/>
  <c r="W408" i="40" s="1"/>
  <c r="D407" i="40"/>
  <c r="C407" i="40"/>
  <c r="O407" i="40" s="1"/>
  <c r="B407" i="40"/>
  <c r="W407" i="40" s="1"/>
  <c r="D406" i="40"/>
  <c r="C406" i="40"/>
  <c r="T406" i="40" s="1"/>
  <c r="B406" i="40"/>
  <c r="W406" i="40" s="1"/>
  <c r="D405" i="40"/>
  <c r="C405" i="40"/>
  <c r="O405" i="40" s="1"/>
  <c r="B405" i="40"/>
  <c r="D404" i="40"/>
  <c r="C404" i="40"/>
  <c r="T404" i="40" s="1"/>
  <c r="B404" i="40"/>
  <c r="W404" i="40" s="1"/>
  <c r="D403" i="40"/>
  <c r="C403" i="40"/>
  <c r="O403" i="40" s="1"/>
  <c r="B403" i="40"/>
  <c r="D402" i="40"/>
  <c r="C402" i="40"/>
  <c r="T402" i="40" s="1"/>
  <c r="B402" i="40"/>
  <c r="W402" i="40" s="1"/>
  <c r="D401" i="40"/>
  <c r="C401" i="40"/>
  <c r="O401" i="40" s="1"/>
  <c r="B401" i="40"/>
  <c r="D400" i="40"/>
  <c r="C400" i="40"/>
  <c r="T400" i="40" s="1"/>
  <c r="B400" i="40"/>
  <c r="W400" i="40" s="1"/>
  <c r="D399" i="40"/>
  <c r="C399" i="40"/>
  <c r="O399" i="40" s="1"/>
  <c r="B399" i="40"/>
  <c r="W399" i="40" s="1"/>
  <c r="D398" i="40"/>
  <c r="C398" i="40"/>
  <c r="T398" i="40" s="1"/>
  <c r="B398" i="40"/>
  <c r="W398" i="40" s="1"/>
  <c r="D397" i="40"/>
  <c r="C397" i="40"/>
  <c r="O397" i="40" s="1"/>
  <c r="B397" i="40"/>
  <c r="D396" i="40"/>
  <c r="C396" i="40"/>
  <c r="T396" i="40" s="1"/>
  <c r="B396" i="40"/>
  <c r="W396" i="40" s="1"/>
  <c r="D395" i="40"/>
  <c r="C395" i="40"/>
  <c r="O395" i="40" s="1"/>
  <c r="B395" i="40"/>
  <c r="W395" i="40" s="1"/>
  <c r="D394" i="40"/>
  <c r="C394" i="40"/>
  <c r="T394" i="40" s="1"/>
  <c r="B394" i="40"/>
  <c r="W394" i="40" s="1"/>
  <c r="D393" i="40"/>
  <c r="C393" i="40"/>
  <c r="O393" i="40" s="1"/>
  <c r="B393" i="40"/>
  <c r="D392" i="40"/>
  <c r="C392" i="40"/>
  <c r="T392" i="40" s="1"/>
  <c r="B392" i="40"/>
  <c r="W392" i="40" s="1"/>
  <c r="D391" i="40"/>
  <c r="C391" i="40"/>
  <c r="O391" i="40" s="1"/>
  <c r="B391" i="40"/>
  <c r="W391" i="40" s="1"/>
  <c r="D390" i="40"/>
  <c r="C390" i="40"/>
  <c r="T390" i="40" s="1"/>
  <c r="B390" i="40"/>
  <c r="W390" i="40" s="1"/>
  <c r="D389" i="40"/>
  <c r="C389" i="40"/>
  <c r="O389" i="40" s="1"/>
  <c r="B389" i="40"/>
  <c r="W389" i="40" s="1"/>
  <c r="D388" i="40"/>
  <c r="C388" i="40"/>
  <c r="T388" i="40" s="1"/>
  <c r="B388" i="40"/>
  <c r="W388" i="40" s="1"/>
  <c r="D387" i="40"/>
  <c r="C387" i="40"/>
  <c r="O387" i="40" s="1"/>
  <c r="B387" i="40"/>
  <c r="W387" i="40" s="1"/>
  <c r="D386" i="40"/>
  <c r="C386" i="40"/>
  <c r="T386" i="40" s="1"/>
  <c r="B386" i="40"/>
  <c r="W386" i="40" s="1"/>
  <c r="D385" i="40"/>
  <c r="K385" i="40" s="1"/>
  <c r="C385" i="40"/>
  <c r="B385" i="40"/>
  <c r="W385" i="40" s="1"/>
  <c r="D384" i="40"/>
  <c r="K384" i="40" s="1"/>
  <c r="C384" i="40"/>
  <c r="O384" i="40" s="1"/>
  <c r="B384" i="40"/>
  <c r="W384" i="40" s="1"/>
  <c r="D383" i="40"/>
  <c r="M383" i="40" s="1"/>
  <c r="C383" i="40"/>
  <c r="T383" i="40" s="1"/>
  <c r="B383" i="40"/>
  <c r="W383" i="40" s="1"/>
  <c r="D382" i="40"/>
  <c r="K382" i="40" s="1"/>
  <c r="C382" i="40"/>
  <c r="O382" i="40" s="1"/>
  <c r="B382" i="40"/>
  <c r="W382" i="40" s="1"/>
  <c r="D381" i="40"/>
  <c r="M381" i="40" s="1"/>
  <c r="C381" i="40"/>
  <c r="T381" i="40" s="1"/>
  <c r="B381" i="40"/>
  <c r="W381" i="40" s="1"/>
  <c r="D380" i="40"/>
  <c r="K380" i="40" s="1"/>
  <c r="C380" i="40"/>
  <c r="O380" i="40" s="1"/>
  <c r="B380" i="40"/>
  <c r="W380" i="40" s="1"/>
  <c r="D379" i="40"/>
  <c r="M379" i="40" s="1"/>
  <c r="C379" i="40"/>
  <c r="T379" i="40" s="1"/>
  <c r="B379" i="40"/>
  <c r="W379" i="40" s="1"/>
  <c r="D378" i="40"/>
  <c r="K378" i="40" s="1"/>
  <c r="C378" i="40"/>
  <c r="O378" i="40" s="1"/>
  <c r="B378" i="40"/>
  <c r="W378" i="40" s="1"/>
  <c r="D377" i="40"/>
  <c r="M377" i="40" s="1"/>
  <c r="C377" i="40"/>
  <c r="T377" i="40" s="1"/>
  <c r="B377" i="40"/>
  <c r="W377" i="40" s="1"/>
  <c r="D376" i="40"/>
  <c r="K376" i="40" s="1"/>
  <c r="C376" i="40"/>
  <c r="O376" i="40" s="1"/>
  <c r="B376" i="40"/>
  <c r="W376" i="40" s="1"/>
  <c r="D375" i="40"/>
  <c r="M375" i="40" s="1"/>
  <c r="C375" i="40"/>
  <c r="T375" i="40" s="1"/>
  <c r="B375" i="40"/>
  <c r="W375" i="40" s="1"/>
  <c r="D374" i="40"/>
  <c r="K374" i="40" s="1"/>
  <c r="C374" i="40"/>
  <c r="O374" i="40" s="1"/>
  <c r="B374" i="40"/>
  <c r="W374" i="40" s="1"/>
  <c r="D373" i="40"/>
  <c r="M373" i="40" s="1"/>
  <c r="C373" i="40"/>
  <c r="T373" i="40" s="1"/>
  <c r="B373" i="40"/>
  <c r="W373" i="40" s="1"/>
  <c r="D372" i="40"/>
  <c r="K372" i="40" s="1"/>
  <c r="C372" i="40"/>
  <c r="O372" i="40" s="1"/>
  <c r="B372" i="40"/>
  <c r="W372" i="40" s="1"/>
  <c r="D371" i="40"/>
  <c r="M371" i="40" s="1"/>
  <c r="C371" i="40"/>
  <c r="T371" i="40" s="1"/>
  <c r="B371" i="40"/>
  <c r="W371" i="40" s="1"/>
  <c r="D370" i="40"/>
  <c r="K370" i="40" s="1"/>
  <c r="C370" i="40"/>
  <c r="O370" i="40" s="1"/>
  <c r="B370" i="40"/>
  <c r="W370" i="40" s="1"/>
  <c r="D369" i="40"/>
  <c r="M369" i="40" s="1"/>
  <c r="C369" i="40"/>
  <c r="T369" i="40" s="1"/>
  <c r="B369" i="40"/>
  <c r="W369" i="40" s="1"/>
  <c r="D368" i="40"/>
  <c r="K368" i="40" s="1"/>
  <c r="C368" i="40"/>
  <c r="O368" i="40" s="1"/>
  <c r="B368" i="40"/>
  <c r="W368" i="40" s="1"/>
  <c r="D367" i="40"/>
  <c r="M367" i="40" s="1"/>
  <c r="C367" i="40"/>
  <c r="T367" i="40" s="1"/>
  <c r="B367" i="40"/>
  <c r="W367" i="40" s="1"/>
  <c r="D366" i="40"/>
  <c r="K366" i="40" s="1"/>
  <c r="C366" i="40"/>
  <c r="O366" i="40" s="1"/>
  <c r="B366" i="40"/>
  <c r="W366" i="40" s="1"/>
  <c r="D365" i="40"/>
  <c r="M365" i="40" s="1"/>
  <c r="C365" i="40"/>
  <c r="T365" i="40" s="1"/>
  <c r="B365" i="40"/>
  <c r="W365" i="40" s="1"/>
  <c r="D364" i="40"/>
  <c r="K364" i="40" s="1"/>
  <c r="C364" i="40"/>
  <c r="O364" i="40" s="1"/>
  <c r="B364" i="40"/>
  <c r="W364" i="40" s="1"/>
  <c r="D363" i="40"/>
  <c r="M363" i="40" s="1"/>
  <c r="C363" i="40"/>
  <c r="T363" i="40" s="1"/>
  <c r="B363" i="40"/>
  <c r="W363" i="40" s="1"/>
  <c r="D362" i="40"/>
  <c r="K362" i="40" s="1"/>
  <c r="C362" i="40"/>
  <c r="O362" i="40" s="1"/>
  <c r="B362" i="40"/>
  <c r="W362" i="40" s="1"/>
  <c r="D361" i="40"/>
  <c r="M361" i="40" s="1"/>
  <c r="C361" i="40"/>
  <c r="T361" i="40" s="1"/>
  <c r="B361" i="40"/>
  <c r="W361" i="40" s="1"/>
  <c r="D360" i="40"/>
  <c r="K360" i="40" s="1"/>
  <c r="C360" i="40"/>
  <c r="O360" i="40" s="1"/>
  <c r="B360" i="40"/>
  <c r="W360" i="40" s="1"/>
  <c r="D359" i="40"/>
  <c r="M359" i="40" s="1"/>
  <c r="C359" i="40"/>
  <c r="T359" i="40" s="1"/>
  <c r="B359" i="40"/>
  <c r="W359" i="40" s="1"/>
  <c r="D358" i="40"/>
  <c r="K358" i="40" s="1"/>
  <c r="C358" i="40"/>
  <c r="O358" i="40" s="1"/>
  <c r="B358" i="40"/>
  <c r="W358" i="40" s="1"/>
  <c r="D357" i="40"/>
  <c r="M357" i="40" s="1"/>
  <c r="C357" i="40"/>
  <c r="T357" i="40" s="1"/>
  <c r="B357" i="40"/>
  <c r="W357" i="40" s="1"/>
  <c r="D356" i="40"/>
  <c r="K356" i="40" s="1"/>
  <c r="C356" i="40"/>
  <c r="O356" i="40" s="1"/>
  <c r="B356" i="40"/>
  <c r="W356" i="40" s="1"/>
  <c r="D355" i="40"/>
  <c r="M355" i="40" s="1"/>
  <c r="C355" i="40"/>
  <c r="T355" i="40" s="1"/>
  <c r="B355" i="40"/>
  <c r="W355" i="40" s="1"/>
  <c r="D354" i="40"/>
  <c r="K354" i="40" s="1"/>
  <c r="C354" i="40"/>
  <c r="O354" i="40" s="1"/>
  <c r="B354" i="40"/>
  <c r="W354" i="40" s="1"/>
  <c r="D353" i="40"/>
  <c r="M353" i="40" s="1"/>
  <c r="C353" i="40"/>
  <c r="T353" i="40" s="1"/>
  <c r="B353" i="40"/>
  <c r="W353" i="40" s="1"/>
  <c r="D352" i="40"/>
  <c r="K352" i="40" s="1"/>
  <c r="C352" i="40"/>
  <c r="O352" i="40" s="1"/>
  <c r="B352" i="40"/>
  <c r="W352" i="40" s="1"/>
  <c r="D351" i="40"/>
  <c r="M351" i="40" s="1"/>
  <c r="C351" i="40"/>
  <c r="T351" i="40" s="1"/>
  <c r="B351" i="40"/>
  <c r="W351" i="40" s="1"/>
  <c r="D350" i="40"/>
  <c r="K350" i="40" s="1"/>
  <c r="C350" i="40"/>
  <c r="O350" i="40" s="1"/>
  <c r="B350" i="40"/>
  <c r="W350" i="40" s="1"/>
  <c r="D349" i="40"/>
  <c r="M349" i="40" s="1"/>
  <c r="C349" i="40"/>
  <c r="T349" i="40" s="1"/>
  <c r="B349" i="40"/>
  <c r="W349" i="40" s="1"/>
  <c r="D348" i="40"/>
  <c r="K348" i="40" s="1"/>
  <c r="C348" i="40"/>
  <c r="O348" i="40" s="1"/>
  <c r="B348" i="40"/>
  <c r="W348" i="40" s="1"/>
  <c r="D347" i="40"/>
  <c r="M347" i="40" s="1"/>
  <c r="C347" i="40"/>
  <c r="T347" i="40" s="1"/>
  <c r="B347" i="40"/>
  <c r="W347" i="40" s="1"/>
  <c r="D346" i="40"/>
  <c r="K346" i="40" s="1"/>
  <c r="C346" i="40"/>
  <c r="O346" i="40" s="1"/>
  <c r="B346" i="40"/>
  <c r="W346" i="40" s="1"/>
  <c r="D345" i="40"/>
  <c r="M345" i="40" s="1"/>
  <c r="C345" i="40"/>
  <c r="T345" i="40" s="1"/>
  <c r="B345" i="40"/>
  <c r="W345" i="40" s="1"/>
  <c r="D344" i="40"/>
  <c r="K344" i="40" s="1"/>
  <c r="C344" i="40"/>
  <c r="O344" i="40" s="1"/>
  <c r="B344" i="40"/>
  <c r="W344" i="40" s="1"/>
  <c r="D343" i="40"/>
  <c r="M343" i="40" s="1"/>
  <c r="C343" i="40"/>
  <c r="T343" i="40" s="1"/>
  <c r="B343" i="40"/>
  <c r="W343" i="40" s="1"/>
  <c r="D342" i="40"/>
  <c r="K342" i="40" s="1"/>
  <c r="C342" i="40"/>
  <c r="O342" i="40" s="1"/>
  <c r="B342" i="40"/>
  <c r="W342" i="40" s="1"/>
  <c r="D341" i="40"/>
  <c r="M341" i="40" s="1"/>
  <c r="C341" i="40"/>
  <c r="T341" i="40" s="1"/>
  <c r="B341" i="40"/>
  <c r="W341" i="40" s="1"/>
  <c r="D340" i="40"/>
  <c r="K340" i="40" s="1"/>
  <c r="C340" i="40"/>
  <c r="O340" i="40" s="1"/>
  <c r="B340" i="40"/>
  <c r="W340" i="40" s="1"/>
  <c r="D339" i="40"/>
  <c r="M339" i="40" s="1"/>
  <c r="C339" i="40"/>
  <c r="T339" i="40" s="1"/>
  <c r="B339" i="40"/>
  <c r="W339" i="40" s="1"/>
  <c r="D338" i="40"/>
  <c r="K338" i="40" s="1"/>
  <c r="C338" i="40"/>
  <c r="O338" i="40" s="1"/>
  <c r="B338" i="40"/>
  <c r="W338" i="40" s="1"/>
  <c r="D337" i="40"/>
  <c r="M337" i="40" s="1"/>
  <c r="C337" i="40"/>
  <c r="T337" i="40" s="1"/>
  <c r="B337" i="40"/>
  <c r="W337" i="40" s="1"/>
  <c r="D336" i="40"/>
  <c r="K336" i="40" s="1"/>
  <c r="C336" i="40"/>
  <c r="O336" i="40" s="1"/>
  <c r="B336" i="40"/>
  <c r="W336" i="40" s="1"/>
  <c r="D335" i="40"/>
  <c r="M335" i="40" s="1"/>
  <c r="C335" i="40"/>
  <c r="T335" i="40" s="1"/>
  <c r="B335" i="40"/>
  <c r="W335" i="40" s="1"/>
  <c r="D334" i="40"/>
  <c r="K334" i="40" s="1"/>
  <c r="C334" i="40"/>
  <c r="O334" i="40" s="1"/>
  <c r="B334" i="40"/>
  <c r="W334" i="40" s="1"/>
  <c r="D333" i="40"/>
  <c r="M333" i="40" s="1"/>
  <c r="C333" i="40"/>
  <c r="T333" i="40" s="1"/>
  <c r="B333" i="40"/>
  <c r="W333" i="40" s="1"/>
  <c r="D332" i="40"/>
  <c r="K332" i="40" s="1"/>
  <c r="C332" i="40"/>
  <c r="O332" i="40" s="1"/>
  <c r="B332" i="40"/>
  <c r="W332" i="40" s="1"/>
  <c r="D331" i="40"/>
  <c r="M331" i="40" s="1"/>
  <c r="C331" i="40"/>
  <c r="T331" i="40" s="1"/>
  <c r="B331" i="40"/>
  <c r="W331" i="40" s="1"/>
  <c r="D330" i="40"/>
  <c r="K330" i="40" s="1"/>
  <c r="C330" i="40"/>
  <c r="O330" i="40" s="1"/>
  <c r="B330" i="40"/>
  <c r="W330" i="40" s="1"/>
  <c r="D329" i="40"/>
  <c r="M329" i="40" s="1"/>
  <c r="C329" i="40"/>
  <c r="T329" i="40" s="1"/>
  <c r="B329" i="40"/>
  <c r="W329" i="40" s="1"/>
  <c r="D328" i="40"/>
  <c r="K328" i="40" s="1"/>
  <c r="C328" i="40"/>
  <c r="O328" i="40" s="1"/>
  <c r="B328" i="40"/>
  <c r="W328" i="40" s="1"/>
  <c r="D327" i="40"/>
  <c r="M327" i="40" s="1"/>
  <c r="C327" i="40"/>
  <c r="T327" i="40" s="1"/>
  <c r="B327" i="40"/>
  <c r="W327" i="40" s="1"/>
  <c r="D326" i="40"/>
  <c r="K326" i="40" s="1"/>
  <c r="C326" i="40"/>
  <c r="O326" i="40" s="1"/>
  <c r="B326" i="40"/>
  <c r="W326" i="40" s="1"/>
  <c r="D325" i="40"/>
  <c r="M325" i="40" s="1"/>
  <c r="C325" i="40"/>
  <c r="T325" i="40" s="1"/>
  <c r="B325" i="40"/>
  <c r="W325" i="40" s="1"/>
  <c r="D324" i="40"/>
  <c r="L324" i="40" s="1"/>
  <c r="C324" i="40"/>
  <c r="B324" i="40"/>
  <c r="W324" i="40" s="1"/>
  <c r="D323" i="40"/>
  <c r="C323" i="40"/>
  <c r="T323" i="40" s="1"/>
  <c r="B323" i="40"/>
  <c r="W323" i="40" s="1"/>
  <c r="D322" i="40"/>
  <c r="C322" i="40"/>
  <c r="O322" i="40" s="1"/>
  <c r="B322" i="40"/>
  <c r="W322" i="40" s="1"/>
  <c r="D321" i="40"/>
  <c r="C321" i="40"/>
  <c r="T321" i="40" s="1"/>
  <c r="B321" i="40"/>
  <c r="W321" i="40" s="1"/>
  <c r="D320" i="40"/>
  <c r="L320" i="40" s="1"/>
  <c r="C320" i="40"/>
  <c r="O320" i="40" s="1"/>
  <c r="B320" i="40"/>
  <c r="W320" i="40" s="1"/>
  <c r="D319" i="40"/>
  <c r="L319" i="40" s="1"/>
  <c r="C319" i="40"/>
  <c r="T319" i="40" s="1"/>
  <c r="B319" i="40"/>
  <c r="W319" i="40" s="1"/>
  <c r="D318" i="40"/>
  <c r="C318" i="40"/>
  <c r="O318" i="40" s="1"/>
  <c r="B318" i="40"/>
  <c r="W318" i="40" s="1"/>
  <c r="D317" i="40"/>
  <c r="C317" i="40"/>
  <c r="T317" i="40" s="1"/>
  <c r="B317" i="40"/>
  <c r="W317" i="40" s="1"/>
  <c r="D316" i="40"/>
  <c r="C316" i="40"/>
  <c r="O316" i="40" s="1"/>
  <c r="B316" i="40"/>
  <c r="W316" i="40" s="1"/>
  <c r="D315" i="40"/>
  <c r="C315" i="40"/>
  <c r="T315" i="40" s="1"/>
  <c r="B315" i="40"/>
  <c r="W315" i="40" s="1"/>
  <c r="D314" i="40"/>
  <c r="C314" i="40"/>
  <c r="O314" i="40" s="1"/>
  <c r="B314" i="40"/>
  <c r="W314" i="40" s="1"/>
  <c r="D313" i="40"/>
  <c r="C313" i="40"/>
  <c r="T313" i="40" s="1"/>
  <c r="B313" i="40"/>
  <c r="W313" i="40" s="1"/>
  <c r="D312" i="40"/>
  <c r="L312" i="40" s="1"/>
  <c r="C312" i="40"/>
  <c r="O312" i="40" s="1"/>
  <c r="B312" i="40"/>
  <c r="W312" i="40" s="1"/>
  <c r="D311" i="40"/>
  <c r="L311" i="40" s="1"/>
  <c r="C311" i="40"/>
  <c r="T311" i="40" s="1"/>
  <c r="B311" i="40"/>
  <c r="W311" i="40" s="1"/>
  <c r="D310" i="40"/>
  <c r="C310" i="40"/>
  <c r="O310" i="40" s="1"/>
  <c r="B310" i="40"/>
  <c r="W310" i="40" s="1"/>
  <c r="D309" i="40"/>
  <c r="C309" i="40"/>
  <c r="T309" i="40" s="1"/>
  <c r="B309" i="40"/>
  <c r="W309" i="40" s="1"/>
  <c r="D308" i="40"/>
  <c r="C308" i="40"/>
  <c r="O308" i="40" s="1"/>
  <c r="B308" i="40"/>
  <c r="W308" i="40" s="1"/>
  <c r="D307" i="40"/>
  <c r="C307" i="40"/>
  <c r="T307" i="40" s="1"/>
  <c r="B307" i="40"/>
  <c r="W307" i="40" s="1"/>
  <c r="D306" i="40"/>
  <c r="C306" i="40"/>
  <c r="O306" i="40" s="1"/>
  <c r="B306" i="40"/>
  <c r="W306" i="40" s="1"/>
  <c r="D305" i="40"/>
  <c r="C305" i="40"/>
  <c r="T305" i="40" s="1"/>
  <c r="B305" i="40"/>
  <c r="W305" i="40" s="1"/>
  <c r="D304" i="40"/>
  <c r="L304" i="40" s="1"/>
  <c r="C304" i="40"/>
  <c r="O304" i="40" s="1"/>
  <c r="B304" i="40"/>
  <c r="W304" i="40" s="1"/>
  <c r="D303" i="40"/>
  <c r="L303" i="40" s="1"/>
  <c r="C303" i="40"/>
  <c r="T303" i="40" s="1"/>
  <c r="B303" i="40"/>
  <c r="W303" i="40" s="1"/>
  <c r="D302" i="40"/>
  <c r="C302" i="40"/>
  <c r="O302" i="40" s="1"/>
  <c r="B302" i="40"/>
  <c r="W302" i="40" s="1"/>
  <c r="D301" i="40"/>
  <c r="C301" i="40"/>
  <c r="T301" i="40" s="1"/>
  <c r="B301" i="40"/>
  <c r="W301" i="40" s="1"/>
  <c r="D300" i="40"/>
  <c r="C300" i="40"/>
  <c r="S300" i="40" s="1"/>
  <c r="B300" i="40"/>
  <c r="W300" i="40" s="1"/>
  <c r="D299" i="40"/>
  <c r="C299" i="40"/>
  <c r="T299" i="40" s="1"/>
  <c r="B299" i="40"/>
  <c r="W299" i="40" s="1"/>
  <c r="D298" i="40"/>
  <c r="C298" i="40"/>
  <c r="O298" i="40" s="1"/>
  <c r="B298" i="40"/>
  <c r="W298" i="40" s="1"/>
  <c r="D297" i="40"/>
  <c r="C297" i="40"/>
  <c r="T297" i="40" s="1"/>
  <c r="B297" i="40"/>
  <c r="W297" i="40" s="1"/>
  <c r="D296" i="40"/>
  <c r="L296" i="40" s="1"/>
  <c r="C296" i="40"/>
  <c r="O296" i="40" s="1"/>
  <c r="B296" i="40"/>
  <c r="W296" i="40" s="1"/>
  <c r="D295" i="40"/>
  <c r="C295" i="40"/>
  <c r="T295" i="40" s="1"/>
  <c r="B295" i="40"/>
  <c r="D294" i="40"/>
  <c r="L294" i="40" s="1"/>
  <c r="C294" i="40"/>
  <c r="O294" i="40" s="1"/>
  <c r="B294" i="40"/>
  <c r="W294" i="40" s="1"/>
  <c r="D293" i="40"/>
  <c r="C293" i="40"/>
  <c r="T293" i="40" s="1"/>
  <c r="B293" i="40"/>
  <c r="D292" i="40"/>
  <c r="L292" i="40" s="1"/>
  <c r="C292" i="40"/>
  <c r="O292" i="40" s="1"/>
  <c r="B292" i="40"/>
  <c r="W292" i="40" s="1"/>
  <c r="D291" i="40"/>
  <c r="C291" i="40"/>
  <c r="T291" i="40" s="1"/>
  <c r="B291" i="40"/>
  <c r="D290" i="40"/>
  <c r="L290" i="40" s="1"/>
  <c r="C290" i="40"/>
  <c r="O290" i="40" s="1"/>
  <c r="B290" i="40"/>
  <c r="W290" i="40" s="1"/>
  <c r="D289" i="40"/>
  <c r="C289" i="40"/>
  <c r="S289" i="40" s="1"/>
  <c r="B289" i="40"/>
  <c r="D288" i="40"/>
  <c r="L288" i="40" s="1"/>
  <c r="C288" i="40"/>
  <c r="O288" i="40" s="1"/>
  <c r="B288" i="40"/>
  <c r="D287" i="40"/>
  <c r="C287" i="40"/>
  <c r="T287" i="40" s="1"/>
  <c r="B287" i="40"/>
  <c r="D286" i="40"/>
  <c r="L286" i="40" s="1"/>
  <c r="C286" i="40"/>
  <c r="O286" i="40" s="1"/>
  <c r="B286" i="40"/>
  <c r="W286" i="40" s="1"/>
  <c r="D285" i="40"/>
  <c r="C285" i="40"/>
  <c r="T285" i="40" s="1"/>
  <c r="B285" i="40"/>
  <c r="D284" i="40"/>
  <c r="L284" i="40" s="1"/>
  <c r="C284" i="40"/>
  <c r="O284" i="40" s="1"/>
  <c r="B284" i="40"/>
  <c r="W284" i="40" s="1"/>
  <c r="D283" i="40"/>
  <c r="C283" i="40"/>
  <c r="T283" i="40" s="1"/>
  <c r="B283" i="40"/>
  <c r="D282" i="40"/>
  <c r="L282" i="40" s="1"/>
  <c r="C282" i="40"/>
  <c r="O282" i="40" s="1"/>
  <c r="B282" i="40"/>
  <c r="W282" i="40" s="1"/>
  <c r="D281" i="40"/>
  <c r="C281" i="40"/>
  <c r="T281" i="40" s="1"/>
  <c r="B281" i="40"/>
  <c r="D280" i="40"/>
  <c r="L280" i="40" s="1"/>
  <c r="C280" i="40"/>
  <c r="O280" i="40" s="1"/>
  <c r="B280" i="40"/>
  <c r="W280" i="40" s="1"/>
  <c r="D279" i="40"/>
  <c r="C279" i="40"/>
  <c r="T279" i="40" s="1"/>
  <c r="B279" i="40"/>
  <c r="D278" i="40"/>
  <c r="L278" i="40" s="1"/>
  <c r="C278" i="40"/>
  <c r="O278" i="40" s="1"/>
  <c r="B278" i="40"/>
  <c r="W278" i="40" s="1"/>
  <c r="D277" i="40"/>
  <c r="C277" i="40"/>
  <c r="T277" i="40" s="1"/>
  <c r="B277" i="40"/>
  <c r="D276" i="40"/>
  <c r="L276" i="40" s="1"/>
  <c r="C276" i="40"/>
  <c r="O276" i="40" s="1"/>
  <c r="B276" i="40"/>
  <c r="W276" i="40" s="1"/>
  <c r="D275" i="40"/>
  <c r="C275" i="40"/>
  <c r="T275" i="40" s="1"/>
  <c r="B275" i="40"/>
  <c r="D274" i="40"/>
  <c r="L274" i="40" s="1"/>
  <c r="C274" i="40"/>
  <c r="O274" i="40" s="1"/>
  <c r="B274" i="40"/>
  <c r="W274" i="40" s="1"/>
  <c r="D273" i="40"/>
  <c r="C273" i="40"/>
  <c r="T273" i="40" s="1"/>
  <c r="B273" i="40"/>
  <c r="D272" i="40"/>
  <c r="L272" i="40" s="1"/>
  <c r="C272" i="40"/>
  <c r="O272" i="40" s="1"/>
  <c r="B272" i="40"/>
  <c r="W272" i="40" s="1"/>
  <c r="D271" i="40"/>
  <c r="C271" i="40"/>
  <c r="T271" i="40" s="1"/>
  <c r="B271" i="40"/>
  <c r="D270" i="40"/>
  <c r="L270" i="40" s="1"/>
  <c r="C270" i="40"/>
  <c r="O270" i="40" s="1"/>
  <c r="B270" i="40"/>
  <c r="W270" i="40" s="1"/>
  <c r="D269" i="40"/>
  <c r="C269" i="40"/>
  <c r="T269" i="40" s="1"/>
  <c r="B269" i="40"/>
  <c r="D268" i="40"/>
  <c r="L268" i="40" s="1"/>
  <c r="C268" i="40"/>
  <c r="O268" i="40" s="1"/>
  <c r="B268" i="40"/>
  <c r="W268" i="40" s="1"/>
  <c r="D267" i="40"/>
  <c r="C267" i="40"/>
  <c r="T267" i="40" s="1"/>
  <c r="B267" i="40"/>
  <c r="D266" i="40"/>
  <c r="L266" i="40" s="1"/>
  <c r="C266" i="40"/>
  <c r="O266" i="40" s="1"/>
  <c r="B266" i="40"/>
  <c r="W266" i="40" s="1"/>
  <c r="D265" i="40"/>
  <c r="C265" i="40"/>
  <c r="T265" i="40" s="1"/>
  <c r="B265" i="40"/>
  <c r="D264" i="40"/>
  <c r="L264" i="40" s="1"/>
  <c r="C264" i="40"/>
  <c r="O264" i="40" s="1"/>
  <c r="B264" i="40"/>
  <c r="W264" i="40" s="1"/>
  <c r="D263" i="40"/>
  <c r="C263" i="40"/>
  <c r="T263" i="40" s="1"/>
  <c r="B263" i="40"/>
  <c r="D262" i="40"/>
  <c r="L262" i="40" s="1"/>
  <c r="C262" i="40"/>
  <c r="O262" i="40" s="1"/>
  <c r="B262" i="40"/>
  <c r="W262" i="40" s="1"/>
  <c r="D261" i="40"/>
  <c r="C261" i="40"/>
  <c r="T261" i="40" s="1"/>
  <c r="B261" i="40"/>
  <c r="D260" i="40"/>
  <c r="L260" i="40" s="1"/>
  <c r="C260" i="40"/>
  <c r="O260" i="40" s="1"/>
  <c r="B260" i="40"/>
  <c r="W260" i="40" s="1"/>
  <c r="D259" i="40"/>
  <c r="C259" i="40"/>
  <c r="T259" i="40" s="1"/>
  <c r="B259" i="40"/>
  <c r="D258" i="40"/>
  <c r="L258" i="40" s="1"/>
  <c r="C258" i="40"/>
  <c r="O258" i="40" s="1"/>
  <c r="B258" i="40"/>
  <c r="W258" i="40" s="1"/>
  <c r="D257" i="40"/>
  <c r="C257" i="40"/>
  <c r="T257" i="40" s="1"/>
  <c r="B257" i="40"/>
  <c r="D256" i="40"/>
  <c r="L256" i="40" s="1"/>
  <c r="C256" i="40"/>
  <c r="O256" i="40" s="1"/>
  <c r="B256" i="40"/>
  <c r="W256" i="40" s="1"/>
  <c r="D255" i="40"/>
  <c r="C255" i="40"/>
  <c r="T255" i="40" s="1"/>
  <c r="B255" i="40"/>
  <c r="D254" i="40"/>
  <c r="L254" i="40" s="1"/>
  <c r="C254" i="40"/>
  <c r="O254" i="40" s="1"/>
  <c r="B254" i="40"/>
  <c r="W254" i="40" s="1"/>
  <c r="D253" i="40"/>
  <c r="C253" i="40"/>
  <c r="T253" i="40" s="1"/>
  <c r="B253" i="40"/>
  <c r="D252" i="40"/>
  <c r="L252" i="40" s="1"/>
  <c r="C252" i="40"/>
  <c r="O252" i="40" s="1"/>
  <c r="B252" i="40"/>
  <c r="W252" i="40" s="1"/>
  <c r="D251" i="40"/>
  <c r="C251" i="40"/>
  <c r="T251" i="40" s="1"/>
  <c r="B251" i="40"/>
  <c r="D250" i="40"/>
  <c r="L250" i="40" s="1"/>
  <c r="C250" i="40"/>
  <c r="O250" i="40" s="1"/>
  <c r="B250" i="40"/>
  <c r="W250" i="40" s="1"/>
  <c r="D249" i="40"/>
  <c r="C249" i="40"/>
  <c r="T249" i="40" s="1"/>
  <c r="B249" i="40"/>
  <c r="D248" i="40"/>
  <c r="L248" i="40" s="1"/>
  <c r="C248" i="40"/>
  <c r="O248" i="40" s="1"/>
  <c r="B248" i="40"/>
  <c r="W248" i="40" s="1"/>
  <c r="D247" i="40"/>
  <c r="C247" i="40"/>
  <c r="T247" i="40" s="1"/>
  <c r="B247" i="40"/>
  <c r="D246" i="40"/>
  <c r="L246" i="40" s="1"/>
  <c r="C246" i="40"/>
  <c r="O246" i="40" s="1"/>
  <c r="B246" i="40"/>
  <c r="W246" i="40" s="1"/>
  <c r="D245" i="40"/>
  <c r="C245" i="40"/>
  <c r="T245" i="40" s="1"/>
  <c r="B245" i="40"/>
  <c r="D244" i="40"/>
  <c r="L244" i="40" s="1"/>
  <c r="C244" i="40"/>
  <c r="O244" i="40" s="1"/>
  <c r="B244" i="40"/>
  <c r="W244" i="40" s="1"/>
  <c r="D243" i="40"/>
  <c r="C243" i="40"/>
  <c r="T243" i="40" s="1"/>
  <c r="B243" i="40"/>
  <c r="D242" i="40"/>
  <c r="L242" i="40" s="1"/>
  <c r="C242" i="40"/>
  <c r="O242" i="40" s="1"/>
  <c r="B242" i="40"/>
  <c r="W242" i="40" s="1"/>
  <c r="D241" i="40"/>
  <c r="C241" i="40"/>
  <c r="T241" i="40" s="1"/>
  <c r="B241" i="40"/>
  <c r="D240" i="40"/>
  <c r="L240" i="40" s="1"/>
  <c r="C240" i="40"/>
  <c r="O240" i="40" s="1"/>
  <c r="B240" i="40"/>
  <c r="W240" i="40" s="1"/>
  <c r="D239" i="40"/>
  <c r="C239" i="40"/>
  <c r="T239" i="40" s="1"/>
  <c r="B239" i="40"/>
  <c r="D238" i="40"/>
  <c r="L238" i="40" s="1"/>
  <c r="C238" i="40"/>
  <c r="O238" i="40" s="1"/>
  <c r="B238" i="40"/>
  <c r="W238" i="40" s="1"/>
  <c r="D237" i="40"/>
  <c r="C237" i="40"/>
  <c r="T237" i="40" s="1"/>
  <c r="B237" i="40"/>
  <c r="D236" i="40"/>
  <c r="L236" i="40" s="1"/>
  <c r="C236" i="40"/>
  <c r="O236" i="40" s="1"/>
  <c r="B236" i="40"/>
  <c r="W236" i="40" s="1"/>
  <c r="D235" i="40"/>
  <c r="C235" i="40"/>
  <c r="S235" i="40" s="1"/>
  <c r="B235" i="40"/>
  <c r="D234" i="40"/>
  <c r="L234" i="40" s="1"/>
  <c r="C234" i="40"/>
  <c r="O234" i="40" s="1"/>
  <c r="B234" i="40"/>
  <c r="W234" i="40" s="1"/>
  <c r="D233" i="40"/>
  <c r="C233" i="40"/>
  <c r="T233" i="40" s="1"/>
  <c r="B233" i="40"/>
  <c r="D232" i="40"/>
  <c r="L232" i="40" s="1"/>
  <c r="C232" i="40"/>
  <c r="O232" i="40" s="1"/>
  <c r="B232" i="40"/>
  <c r="W232" i="40" s="1"/>
  <c r="D231" i="40"/>
  <c r="C231" i="40"/>
  <c r="T231" i="40" s="1"/>
  <c r="B231" i="40"/>
  <c r="D230" i="40"/>
  <c r="L230" i="40" s="1"/>
  <c r="C230" i="40"/>
  <c r="O230" i="40" s="1"/>
  <c r="B230" i="40"/>
  <c r="W230" i="40" s="1"/>
  <c r="D229" i="40"/>
  <c r="C229" i="40"/>
  <c r="T229" i="40" s="1"/>
  <c r="B229" i="40"/>
  <c r="D228" i="40"/>
  <c r="L228" i="40" s="1"/>
  <c r="C228" i="40"/>
  <c r="O228" i="40" s="1"/>
  <c r="B228" i="40"/>
  <c r="W228" i="40" s="1"/>
  <c r="D227" i="40"/>
  <c r="C227" i="40"/>
  <c r="T227" i="40" s="1"/>
  <c r="B227" i="40"/>
  <c r="D226" i="40"/>
  <c r="L226" i="40" s="1"/>
  <c r="C226" i="40"/>
  <c r="O226" i="40" s="1"/>
  <c r="B226" i="40"/>
  <c r="W226" i="40" s="1"/>
  <c r="D225" i="40"/>
  <c r="C225" i="40"/>
  <c r="S225" i="40" s="1"/>
  <c r="B225" i="40"/>
  <c r="D224" i="40"/>
  <c r="L224" i="40" s="1"/>
  <c r="C224" i="40"/>
  <c r="O224" i="40" s="1"/>
  <c r="B224" i="40"/>
  <c r="W224" i="40" s="1"/>
  <c r="D223" i="40"/>
  <c r="C223" i="40"/>
  <c r="T223" i="40" s="1"/>
  <c r="B223" i="40"/>
  <c r="D222" i="40"/>
  <c r="L222" i="40" s="1"/>
  <c r="C222" i="40"/>
  <c r="O222" i="40" s="1"/>
  <c r="B222" i="40"/>
  <c r="W222" i="40" s="1"/>
  <c r="D221" i="40"/>
  <c r="C221" i="40"/>
  <c r="T221" i="40" s="1"/>
  <c r="B221" i="40"/>
  <c r="D220" i="40"/>
  <c r="L220" i="40" s="1"/>
  <c r="C220" i="40"/>
  <c r="O220" i="40" s="1"/>
  <c r="B220" i="40"/>
  <c r="W220" i="40" s="1"/>
  <c r="D219" i="40"/>
  <c r="C219" i="40"/>
  <c r="T219" i="40" s="1"/>
  <c r="B219" i="40"/>
  <c r="D218" i="40"/>
  <c r="L218" i="40" s="1"/>
  <c r="C218" i="40"/>
  <c r="O218" i="40" s="1"/>
  <c r="B218" i="40"/>
  <c r="W218" i="40" s="1"/>
  <c r="D217" i="40"/>
  <c r="C217" i="40"/>
  <c r="T217" i="40" s="1"/>
  <c r="B217" i="40"/>
  <c r="D216" i="40"/>
  <c r="L216" i="40" s="1"/>
  <c r="C216" i="40"/>
  <c r="O216" i="40" s="1"/>
  <c r="B216" i="40"/>
  <c r="W216" i="40" s="1"/>
  <c r="D215" i="40"/>
  <c r="C215" i="40"/>
  <c r="T215" i="40" s="1"/>
  <c r="B215" i="40"/>
  <c r="D214" i="40"/>
  <c r="L214" i="40" s="1"/>
  <c r="C214" i="40"/>
  <c r="O214" i="40" s="1"/>
  <c r="B214" i="40"/>
  <c r="W214" i="40" s="1"/>
  <c r="D213" i="40"/>
  <c r="C213" i="40"/>
  <c r="T213" i="40" s="1"/>
  <c r="B213" i="40"/>
  <c r="D212" i="40"/>
  <c r="L212" i="40" s="1"/>
  <c r="C212" i="40"/>
  <c r="O212" i="40" s="1"/>
  <c r="B212" i="40"/>
  <c r="W212" i="40" s="1"/>
  <c r="D211" i="40"/>
  <c r="C211" i="40"/>
  <c r="T211" i="40" s="1"/>
  <c r="B211" i="40"/>
  <c r="D210" i="40"/>
  <c r="L210" i="40" s="1"/>
  <c r="C210" i="40"/>
  <c r="O210" i="40" s="1"/>
  <c r="B210" i="40"/>
  <c r="W210" i="40" s="1"/>
  <c r="D209" i="40"/>
  <c r="C209" i="40"/>
  <c r="T209" i="40" s="1"/>
  <c r="B209" i="40"/>
  <c r="D208" i="40"/>
  <c r="L208" i="40" s="1"/>
  <c r="C208" i="40"/>
  <c r="O208" i="40" s="1"/>
  <c r="B208" i="40"/>
  <c r="W208" i="40" s="1"/>
  <c r="D207" i="40"/>
  <c r="C207" i="40"/>
  <c r="T207" i="40" s="1"/>
  <c r="B207" i="40"/>
  <c r="D206" i="40"/>
  <c r="L206" i="40" s="1"/>
  <c r="C206" i="40"/>
  <c r="O206" i="40" s="1"/>
  <c r="B206" i="40"/>
  <c r="W206" i="40" s="1"/>
  <c r="D205" i="40"/>
  <c r="C205" i="40"/>
  <c r="S205" i="40" s="1"/>
  <c r="B205" i="40"/>
  <c r="D204" i="40"/>
  <c r="L204" i="40" s="1"/>
  <c r="C204" i="40"/>
  <c r="O204" i="40" s="1"/>
  <c r="B204" i="40"/>
  <c r="W204" i="40" s="1"/>
  <c r="D203" i="40"/>
  <c r="C203" i="40"/>
  <c r="T203" i="40" s="1"/>
  <c r="B203" i="40"/>
  <c r="D202" i="40"/>
  <c r="L202" i="40" s="1"/>
  <c r="C202" i="40"/>
  <c r="O202" i="40" s="1"/>
  <c r="B202" i="40"/>
  <c r="W202" i="40" s="1"/>
  <c r="D201" i="40"/>
  <c r="C201" i="40"/>
  <c r="T201" i="40" s="1"/>
  <c r="B201" i="40"/>
  <c r="D200" i="40"/>
  <c r="L200" i="40" s="1"/>
  <c r="C200" i="40"/>
  <c r="O200" i="40" s="1"/>
  <c r="B200" i="40"/>
  <c r="W200" i="40" s="1"/>
  <c r="D199" i="40"/>
  <c r="C199" i="40"/>
  <c r="T199" i="40" s="1"/>
  <c r="B199" i="40"/>
  <c r="D198" i="40"/>
  <c r="L198" i="40" s="1"/>
  <c r="C198" i="40"/>
  <c r="O198" i="40" s="1"/>
  <c r="B198" i="40"/>
  <c r="W198" i="40" s="1"/>
  <c r="D197" i="40"/>
  <c r="C197" i="40"/>
  <c r="T197" i="40" s="1"/>
  <c r="B197" i="40"/>
  <c r="D196" i="40"/>
  <c r="L196" i="40" s="1"/>
  <c r="C196" i="40"/>
  <c r="S196" i="40" s="1"/>
  <c r="B196" i="40"/>
  <c r="W196" i="40" s="1"/>
  <c r="D195" i="40"/>
  <c r="C195" i="40"/>
  <c r="T195" i="40" s="1"/>
  <c r="B195" i="40"/>
  <c r="D194" i="40"/>
  <c r="L194" i="40" s="1"/>
  <c r="C194" i="40"/>
  <c r="O194" i="40" s="1"/>
  <c r="B194" i="40"/>
  <c r="W194" i="40" s="1"/>
  <c r="D193" i="40"/>
  <c r="C193" i="40"/>
  <c r="T193" i="40" s="1"/>
  <c r="B193" i="40"/>
  <c r="D192" i="40"/>
  <c r="L192" i="40" s="1"/>
  <c r="C192" i="40"/>
  <c r="O192" i="40" s="1"/>
  <c r="B192" i="40"/>
  <c r="W192" i="40" s="1"/>
  <c r="D191" i="40"/>
  <c r="C191" i="40"/>
  <c r="T191" i="40" s="1"/>
  <c r="B191" i="40"/>
  <c r="D190" i="40"/>
  <c r="L190" i="40" s="1"/>
  <c r="C190" i="40"/>
  <c r="O190" i="40" s="1"/>
  <c r="B190" i="40"/>
  <c r="W190" i="40" s="1"/>
  <c r="D189" i="40"/>
  <c r="C189" i="40"/>
  <c r="T189" i="40" s="1"/>
  <c r="B189" i="40"/>
  <c r="D188" i="40"/>
  <c r="L188" i="40" s="1"/>
  <c r="C188" i="40"/>
  <c r="O188" i="40" s="1"/>
  <c r="B188" i="40"/>
  <c r="W188" i="40" s="1"/>
  <c r="D187" i="40"/>
  <c r="C187" i="40"/>
  <c r="T187" i="40" s="1"/>
  <c r="B187" i="40"/>
  <c r="D186" i="40"/>
  <c r="L186" i="40" s="1"/>
  <c r="C186" i="40"/>
  <c r="O186" i="40" s="1"/>
  <c r="B186" i="40"/>
  <c r="W186" i="40" s="1"/>
  <c r="D185" i="40"/>
  <c r="C185" i="40"/>
  <c r="T185" i="40" s="1"/>
  <c r="B185" i="40"/>
  <c r="D184" i="40"/>
  <c r="L184" i="40" s="1"/>
  <c r="C184" i="40"/>
  <c r="O184" i="40" s="1"/>
  <c r="B184" i="40"/>
  <c r="W184" i="40" s="1"/>
  <c r="D183" i="40"/>
  <c r="C183" i="40"/>
  <c r="T183" i="40" s="1"/>
  <c r="B183" i="40"/>
  <c r="D182" i="40"/>
  <c r="L182" i="40" s="1"/>
  <c r="C182" i="40"/>
  <c r="S182" i="40" s="1"/>
  <c r="B182" i="40"/>
  <c r="W182" i="40" s="1"/>
  <c r="D181" i="40"/>
  <c r="C181" i="40"/>
  <c r="O181" i="40" s="1"/>
  <c r="B181" i="40"/>
  <c r="D180" i="40"/>
  <c r="L180" i="40" s="1"/>
  <c r="C180" i="40"/>
  <c r="O180" i="40" s="1"/>
  <c r="B180" i="40"/>
  <c r="W180" i="40" s="1"/>
  <c r="D179" i="40"/>
  <c r="C179" i="40"/>
  <c r="O179" i="40" s="1"/>
  <c r="B179" i="40"/>
  <c r="D178" i="40"/>
  <c r="L178" i="40" s="1"/>
  <c r="C178" i="40"/>
  <c r="O178" i="40" s="1"/>
  <c r="B178" i="40"/>
  <c r="W178" i="40" s="1"/>
  <c r="D177" i="40"/>
  <c r="C177" i="40"/>
  <c r="T177" i="40" s="1"/>
  <c r="B177" i="40"/>
  <c r="D176" i="40"/>
  <c r="L176" i="40" s="1"/>
  <c r="C176" i="40"/>
  <c r="O176" i="40" s="1"/>
  <c r="B176" i="40"/>
  <c r="W176" i="40" s="1"/>
  <c r="D175" i="40"/>
  <c r="C175" i="40"/>
  <c r="T175" i="40" s="1"/>
  <c r="B175" i="40"/>
  <c r="D174" i="40"/>
  <c r="L174" i="40" s="1"/>
  <c r="C174" i="40"/>
  <c r="S174" i="40" s="1"/>
  <c r="B174" i="40"/>
  <c r="W174" i="40" s="1"/>
  <c r="D173" i="40"/>
  <c r="C173" i="40"/>
  <c r="T173" i="40" s="1"/>
  <c r="B173" i="40"/>
  <c r="D172" i="40"/>
  <c r="L172" i="40" s="1"/>
  <c r="C172" i="40"/>
  <c r="O172" i="40" s="1"/>
  <c r="B172" i="40"/>
  <c r="W172" i="40" s="1"/>
  <c r="D171" i="40"/>
  <c r="L171" i="40" s="1"/>
  <c r="C171" i="40"/>
  <c r="T171" i="40" s="1"/>
  <c r="B171" i="40"/>
  <c r="D170" i="40"/>
  <c r="C170" i="40"/>
  <c r="O170" i="40" s="1"/>
  <c r="B170" i="40"/>
  <c r="W170" i="40" s="1"/>
  <c r="D169" i="40"/>
  <c r="C169" i="40"/>
  <c r="T169" i="40" s="1"/>
  <c r="B169" i="40"/>
  <c r="W169" i="40" s="1"/>
  <c r="D168" i="40"/>
  <c r="C168" i="40"/>
  <c r="O168" i="40" s="1"/>
  <c r="B168" i="40"/>
  <c r="W168" i="40" s="1"/>
  <c r="D167" i="40"/>
  <c r="C167" i="40"/>
  <c r="T167" i="40" s="1"/>
  <c r="B167" i="40"/>
  <c r="W167" i="40" s="1"/>
  <c r="D166" i="40"/>
  <c r="C166" i="40"/>
  <c r="O166" i="40" s="1"/>
  <c r="B166" i="40"/>
  <c r="W166" i="40" s="1"/>
  <c r="D165" i="40"/>
  <c r="C165" i="40"/>
  <c r="T165" i="40" s="1"/>
  <c r="B165" i="40"/>
  <c r="W165" i="40" s="1"/>
  <c r="D164" i="40"/>
  <c r="C164" i="40"/>
  <c r="O164" i="40" s="1"/>
  <c r="B164" i="40"/>
  <c r="W164" i="40" s="1"/>
  <c r="D163" i="40"/>
  <c r="C163" i="40"/>
  <c r="S163" i="40" s="1"/>
  <c r="B163" i="40"/>
  <c r="W163" i="40" s="1"/>
  <c r="D162" i="40"/>
  <c r="C162" i="40"/>
  <c r="O162" i="40" s="1"/>
  <c r="B162" i="40"/>
  <c r="W162" i="40" s="1"/>
  <c r="D161" i="40"/>
  <c r="C161" i="40"/>
  <c r="T161" i="40" s="1"/>
  <c r="B161" i="40"/>
  <c r="W161" i="40" s="1"/>
  <c r="D160" i="40"/>
  <c r="C160" i="40"/>
  <c r="O160" i="40" s="1"/>
  <c r="B160" i="40"/>
  <c r="W160" i="40" s="1"/>
  <c r="D159" i="40"/>
  <c r="C159" i="40"/>
  <c r="T159" i="40" s="1"/>
  <c r="B159" i="40"/>
  <c r="W159" i="40" s="1"/>
  <c r="D158" i="40"/>
  <c r="C158" i="40"/>
  <c r="S158" i="40" s="1"/>
  <c r="B158" i="40"/>
  <c r="W158" i="40" s="1"/>
  <c r="D157" i="40"/>
  <c r="C157" i="40"/>
  <c r="T157" i="40" s="1"/>
  <c r="B157" i="40"/>
  <c r="V157" i="40" s="1"/>
  <c r="D156" i="40"/>
  <c r="C156" i="40"/>
  <c r="O156" i="40" s="1"/>
  <c r="B156" i="40"/>
  <c r="W156" i="40" s="1"/>
  <c r="D155" i="40"/>
  <c r="C155" i="40"/>
  <c r="T155" i="40" s="1"/>
  <c r="B155" i="40"/>
  <c r="W155" i="40" s="1"/>
  <c r="D154" i="40"/>
  <c r="C154" i="40"/>
  <c r="O154" i="40" s="1"/>
  <c r="B154" i="40"/>
  <c r="D153" i="40"/>
  <c r="C153" i="40"/>
  <c r="T153" i="40" s="1"/>
  <c r="B153" i="40"/>
  <c r="W153" i="40" s="1"/>
  <c r="D152" i="40"/>
  <c r="C152" i="40"/>
  <c r="O152" i="40" s="1"/>
  <c r="B152" i="40"/>
  <c r="W152" i="40" s="1"/>
  <c r="D151" i="40"/>
  <c r="C151" i="40"/>
  <c r="T151" i="40" s="1"/>
  <c r="B151" i="40"/>
  <c r="W151" i="40" s="1"/>
  <c r="D150" i="40"/>
  <c r="C150" i="40"/>
  <c r="O150" i="40" s="1"/>
  <c r="B150" i="40"/>
  <c r="D149" i="40"/>
  <c r="C149" i="40"/>
  <c r="T149" i="40" s="1"/>
  <c r="B149" i="40"/>
  <c r="W149" i="40" s="1"/>
  <c r="D148" i="40"/>
  <c r="C148" i="40"/>
  <c r="S148" i="40" s="1"/>
  <c r="B148" i="40"/>
  <c r="W148" i="40" s="1"/>
  <c r="D147" i="40"/>
  <c r="C147" i="40"/>
  <c r="T147" i="40" s="1"/>
  <c r="B147" i="40"/>
  <c r="W147" i="40" s="1"/>
  <c r="D146" i="40"/>
  <c r="C146" i="40"/>
  <c r="O146" i="40" s="1"/>
  <c r="B146" i="40"/>
  <c r="D145" i="40"/>
  <c r="C145" i="40"/>
  <c r="T145" i="40" s="1"/>
  <c r="B145" i="40"/>
  <c r="W145" i="40" s="1"/>
  <c r="D144" i="40"/>
  <c r="C144" i="40"/>
  <c r="O144" i="40" s="1"/>
  <c r="B144" i="40"/>
  <c r="D143" i="40"/>
  <c r="C143" i="40"/>
  <c r="T143" i="40" s="1"/>
  <c r="B143" i="40"/>
  <c r="W143" i="40" s="1"/>
  <c r="D142" i="40"/>
  <c r="C142" i="40"/>
  <c r="O142" i="40" s="1"/>
  <c r="B142" i="40"/>
  <c r="D141" i="40"/>
  <c r="C141" i="40"/>
  <c r="T141" i="40" s="1"/>
  <c r="B141" i="40"/>
  <c r="W141" i="40" s="1"/>
  <c r="D140" i="40"/>
  <c r="C140" i="40"/>
  <c r="O140" i="40" s="1"/>
  <c r="B140" i="40"/>
  <c r="W140" i="40" s="1"/>
  <c r="D139" i="40"/>
  <c r="C139" i="40"/>
  <c r="T139" i="40" s="1"/>
  <c r="B139" i="40"/>
  <c r="W139" i="40" s="1"/>
  <c r="D138" i="40"/>
  <c r="C138" i="40"/>
  <c r="S138" i="40" s="1"/>
  <c r="B138" i="40"/>
  <c r="W138" i="40" s="1"/>
  <c r="D137" i="40"/>
  <c r="C137" i="40"/>
  <c r="T137" i="40" s="1"/>
  <c r="B137" i="40"/>
  <c r="W137" i="40" s="1"/>
  <c r="D136" i="40"/>
  <c r="C136" i="40"/>
  <c r="O136" i="40" s="1"/>
  <c r="B136" i="40"/>
  <c r="W136" i="40" s="1"/>
  <c r="D135" i="40"/>
  <c r="C135" i="40"/>
  <c r="T135" i="40" s="1"/>
  <c r="B135" i="40"/>
  <c r="W135" i="40" s="1"/>
  <c r="D134" i="40"/>
  <c r="C134" i="40"/>
  <c r="O134" i="40" s="1"/>
  <c r="B134" i="40"/>
  <c r="D133" i="40"/>
  <c r="C133" i="40"/>
  <c r="T133" i="40" s="1"/>
  <c r="B133" i="40"/>
  <c r="W133" i="40" s="1"/>
  <c r="D132" i="40"/>
  <c r="C132" i="40"/>
  <c r="O132" i="40" s="1"/>
  <c r="B132" i="40"/>
  <c r="W132" i="40" s="1"/>
  <c r="D131" i="40"/>
  <c r="C131" i="40"/>
  <c r="T131" i="40" s="1"/>
  <c r="B131" i="40"/>
  <c r="W131" i="40" s="1"/>
  <c r="D130" i="40"/>
  <c r="C130" i="40"/>
  <c r="O130" i="40" s="1"/>
  <c r="B130" i="40"/>
  <c r="D129" i="40"/>
  <c r="C129" i="40"/>
  <c r="T129" i="40" s="1"/>
  <c r="B129" i="40"/>
  <c r="W129" i="40" s="1"/>
  <c r="D128" i="40"/>
  <c r="C128" i="40"/>
  <c r="O128" i="40" s="1"/>
  <c r="B128" i="40"/>
  <c r="D127" i="40"/>
  <c r="C127" i="40"/>
  <c r="T127" i="40" s="1"/>
  <c r="B127" i="40"/>
  <c r="W127" i="40" s="1"/>
  <c r="D126" i="40"/>
  <c r="C126" i="40"/>
  <c r="O126" i="40" s="1"/>
  <c r="B126" i="40"/>
  <c r="D125" i="40"/>
  <c r="C125" i="40"/>
  <c r="S125" i="40" s="1"/>
  <c r="B125" i="40"/>
  <c r="W125" i="40" s="1"/>
  <c r="D124" i="40"/>
  <c r="C124" i="40"/>
  <c r="O124" i="40" s="1"/>
  <c r="B124" i="40"/>
  <c r="D123" i="40"/>
  <c r="C123" i="40"/>
  <c r="T123" i="40" s="1"/>
  <c r="B123" i="40"/>
  <c r="W123" i="40" s="1"/>
  <c r="D122" i="40"/>
  <c r="C122" i="40"/>
  <c r="O122" i="40" s="1"/>
  <c r="B122" i="40"/>
  <c r="W122" i="40" s="1"/>
  <c r="D121" i="40"/>
  <c r="C121" i="40"/>
  <c r="T121" i="40" s="1"/>
  <c r="B121" i="40"/>
  <c r="W121" i="40" s="1"/>
  <c r="D120" i="40"/>
  <c r="C120" i="40"/>
  <c r="O120" i="40" s="1"/>
  <c r="B120" i="40"/>
  <c r="D119" i="40"/>
  <c r="C119" i="40"/>
  <c r="T119" i="40" s="1"/>
  <c r="B119" i="40"/>
  <c r="W119" i="40" s="1"/>
  <c r="D118" i="40"/>
  <c r="C118" i="40"/>
  <c r="S118" i="40" s="1"/>
  <c r="B118" i="40"/>
  <c r="W118" i="40" s="1"/>
  <c r="D117" i="40"/>
  <c r="C117" i="40"/>
  <c r="T117" i="40" s="1"/>
  <c r="B117" i="40"/>
  <c r="W117" i="40" s="1"/>
  <c r="D116" i="40"/>
  <c r="C116" i="40"/>
  <c r="O116" i="40" s="1"/>
  <c r="B116" i="40"/>
  <c r="D115" i="40"/>
  <c r="C115" i="40"/>
  <c r="T115" i="40" s="1"/>
  <c r="B115" i="40"/>
  <c r="W115" i="40" s="1"/>
  <c r="D114" i="40"/>
  <c r="C114" i="40"/>
  <c r="O114" i="40" s="1"/>
  <c r="B114" i="40"/>
  <c r="D113" i="40"/>
  <c r="C113" i="40"/>
  <c r="T113" i="40" s="1"/>
  <c r="B113" i="40"/>
  <c r="W113" i="40" s="1"/>
  <c r="D112" i="40"/>
  <c r="C112" i="40"/>
  <c r="O112" i="40" s="1"/>
  <c r="B112" i="40"/>
  <c r="D111" i="40"/>
  <c r="C111" i="40"/>
  <c r="T111" i="40" s="1"/>
  <c r="B111" i="40"/>
  <c r="W111" i="40" s="1"/>
  <c r="D110" i="40"/>
  <c r="C110" i="40"/>
  <c r="O110" i="40" s="1"/>
  <c r="B110" i="40"/>
  <c r="W110" i="40" s="1"/>
  <c r="D109" i="40"/>
  <c r="C109" i="40"/>
  <c r="T109" i="40" s="1"/>
  <c r="B109" i="40"/>
  <c r="W109" i="40" s="1"/>
  <c r="D108" i="40"/>
  <c r="C108" i="40"/>
  <c r="O108" i="40" s="1"/>
  <c r="B108" i="40"/>
  <c r="D107" i="40"/>
  <c r="C107" i="40"/>
  <c r="T107" i="40" s="1"/>
  <c r="B107" i="40"/>
  <c r="W107" i="40" s="1"/>
  <c r="D106" i="40"/>
  <c r="C106" i="40"/>
  <c r="O106" i="40" s="1"/>
  <c r="B106" i="40"/>
  <c r="W106" i="40" s="1"/>
  <c r="D105" i="40"/>
  <c r="C105" i="40"/>
  <c r="S105" i="40" s="1"/>
  <c r="B105" i="40"/>
  <c r="W105" i="40" s="1"/>
  <c r="D104" i="40"/>
  <c r="C104" i="40"/>
  <c r="O104" i="40" s="1"/>
  <c r="B104" i="40"/>
  <c r="W104" i="40" s="1"/>
  <c r="D103" i="40"/>
  <c r="C103" i="40"/>
  <c r="T103" i="40" s="1"/>
  <c r="B103" i="40"/>
  <c r="W103" i="40" s="1"/>
  <c r="D102" i="40"/>
  <c r="C102" i="40"/>
  <c r="O102" i="40" s="1"/>
  <c r="B102" i="40"/>
  <c r="D101" i="40"/>
  <c r="C101" i="40"/>
  <c r="T101" i="40" s="1"/>
  <c r="B101" i="40"/>
  <c r="W101" i="40" s="1"/>
  <c r="D100" i="40"/>
  <c r="C100" i="40"/>
  <c r="O100" i="40" s="1"/>
  <c r="B100" i="40"/>
  <c r="D99" i="40"/>
  <c r="C99" i="40"/>
  <c r="T99" i="40" s="1"/>
  <c r="B99" i="40"/>
  <c r="W99" i="40" s="1"/>
  <c r="D98" i="40"/>
  <c r="C98" i="40"/>
  <c r="O98" i="40" s="1"/>
  <c r="B98" i="40"/>
  <c r="W98" i="40" s="1"/>
  <c r="D97" i="40"/>
  <c r="C97" i="40"/>
  <c r="O97" i="40" s="1"/>
  <c r="B97" i="40"/>
  <c r="W97" i="40" s="1"/>
  <c r="D96" i="40"/>
  <c r="K96" i="40" s="1"/>
  <c r="C96" i="40"/>
  <c r="T96" i="40" s="1"/>
  <c r="B96" i="40"/>
  <c r="W96" i="40" s="1"/>
  <c r="D95" i="40"/>
  <c r="C95" i="40"/>
  <c r="B95" i="40"/>
  <c r="W95" i="40" s="1"/>
  <c r="D94" i="40"/>
  <c r="K94" i="40" s="1"/>
  <c r="C94" i="40"/>
  <c r="T94" i="40" s="1"/>
  <c r="B94" i="40"/>
  <c r="W94" i="40" s="1"/>
  <c r="D93" i="40"/>
  <c r="K93" i="40" s="1"/>
  <c r="C93" i="40"/>
  <c r="O93" i="40" s="1"/>
  <c r="B93" i="40"/>
  <c r="W93" i="40" s="1"/>
  <c r="D92" i="40"/>
  <c r="C92" i="40"/>
  <c r="T92" i="40" s="1"/>
  <c r="B92" i="40"/>
  <c r="W92" i="40" s="1"/>
  <c r="D91" i="40"/>
  <c r="C91" i="40"/>
  <c r="T91" i="40" s="1"/>
  <c r="B91" i="40"/>
  <c r="W91" i="40" s="1"/>
  <c r="D90" i="40"/>
  <c r="K90" i="40" s="1"/>
  <c r="C90" i="40"/>
  <c r="T90" i="40" s="1"/>
  <c r="B90" i="40"/>
  <c r="W90" i="40" s="1"/>
  <c r="D89" i="40"/>
  <c r="K89" i="40" s="1"/>
  <c r="C89" i="40"/>
  <c r="S89" i="40" s="1"/>
  <c r="B89" i="40"/>
  <c r="W89" i="40" s="1"/>
  <c r="D88" i="40"/>
  <c r="C88" i="40"/>
  <c r="T88" i="40" s="1"/>
  <c r="B88" i="40"/>
  <c r="V88" i="40" s="1"/>
  <c r="D87" i="40"/>
  <c r="C87" i="40"/>
  <c r="T87" i="40" s="1"/>
  <c r="B87" i="40"/>
  <c r="W87" i="40" s="1"/>
  <c r="D86" i="40"/>
  <c r="L86" i="40" s="1"/>
  <c r="C86" i="40"/>
  <c r="T86" i="40" s="1"/>
  <c r="B86" i="40"/>
  <c r="W86" i="40" s="1"/>
  <c r="D85" i="40"/>
  <c r="K85" i="40" s="1"/>
  <c r="C85" i="40"/>
  <c r="O85" i="40" s="1"/>
  <c r="B85" i="40"/>
  <c r="W85" i="40" s="1"/>
  <c r="D84" i="40"/>
  <c r="C84" i="40"/>
  <c r="T84" i="40" s="1"/>
  <c r="B84" i="40"/>
  <c r="W84" i="40" s="1"/>
  <c r="D83" i="40"/>
  <c r="C83" i="40"/>
  <c r="T83" i="40" s="1"/>
  <c r="B83" i="40"/>
  <c r="W83" i="40" s="1"/>
  <c r="D82" i="40"/>
  <c r="M82" i="40" s="1"/>
  <c r="C82" i="40"/>
  <c r="T82" i="40" s="1"/>
  <c r="B82" i="40"/>
  <c r="W82" i="40" s="1"/>
  <c r="D81" i="40"/>
  <c r="K81" i="40" s="1"/>
  <c r="C81" i="40"/>
  <c r="O81" i="40" s="1"/>
  <c r="B81" i="40"/>
  <c r="W81" i="40" s="1"/>
  <c r="D80" i="40"/>
  <c r="K80" i="40" s="1"/>
  <c r="C80" i="40"/>
  <c r="T80" i="40" s="1"/>
  <c r="B80" i="40"/>
  <c r="W80" i="40" s="1"/>
  <c r="D79" i="40"/>
  <c r="C79" i="40"/>
  <c r="T79" i="40" s="1"/>
  <c r="B79" i="40"/>
  <c r="W79" i="40" s="1"/>
  <c r="D78" i="40"/>
  <c r="C78" i="40"/>
  <c r="T78" i="40" s="1"/>
  <c r="B78" i="40"/>
  <c r="W78" i="40" s="1"/>
  <c r="D77" i="40"/>
  <c r="K77" i="40" s="1"/>
  <c r="C77" i="40"/>
  <c r="O77" i="40" s="1"/>
  <c r="B77" i="40"/>
  <c r="W77" i="40" s="1"/>
  <c r="D76" i="40"/>
  <c r="K76" i="40" s="1"/>
  <c r="C76" i="40"/>
  <c r="B76" i="40"/>
  <c r="W76" i="40" s="1"/>
  <c r="D75" i="40"/>
  <c r="C75" i="40"/>
  <c r="T75" i="40" s="1"/>
  <c r="B75" i="40"/>
  <c r="W75" i="40" s="1"/>
  <c r="D74" i="40"/>
  <c r="C74" i="40"/>
  <c r="T74" i="40" s="1"/>
  <c r="B74" i="40"/>
  <c r="W74" i="40" s="1"/>
  <c r="D73" i="40"/>
  <c r="K73" i="40" s="1"/>
  <c r="C73" i="40"/>
  <c r="O73" i="40" s="1"/>
  <c r="B73" i="40"/>
  <c r="W73" i="40" s="1"/>
  <c r="D72" i="40"/>
  <c r="C72" i="40"/>
  <c r="T72" i="40" s="1"/>
  <c r="B72" i="40"/>
  <c r="W72" i="40" s="1"/>
  <c r="D71" i="40"/>
  <c r="C71" i="40"/>
  <c r="T71" i="40" s="1"/>
  <c r="B71" i="40"/>
  <c r="W71" i="40" s="1"/>
  <c r="D70" i="40"/>
  <c r="C70" i="40"/>
  <c r="T70" i="40" s="1"/>
  <c r="B70" i="40"/>
  <c r="W70" i="40" s="1"/>
  <c r="D69" i="40"/>
  <c r="K69" i="40" s="1"/>
  <c r="C69" i="40"/>
  <c r="O69" i="40" s="1"/>
  <c r="B69" i="40"/>
  <c r="W69" i="40" s="1"/>
  <c r="D68" i="40"/>
  <c r="K68" i="40" s="1"/>
  <c r="C68" i="40"/>
  <c r="T68" i="40" s="1"/>
  <c r="B68" i="40"/>
  <c r="W68" i="40" s="1"/>
  <c r="D67" i="40"/>
  <c r="C67" i="40"/>
  <c r="T67" i="40" s="1"/>
  <c r="B67" i="40"/>
  <c r="W67" i="40" s="1"/>
  <c r="D66" i="40"/>
  <c r="C66" i="40"/>
  <c r="S66" i="40" s="1"/>
  <c r="B66" i="40"/>
  <c r="W66" i="40" s="1"/>
  <c r="D65" i="40"/>
  <c r="K65" i="40" s="1"/>
  <c r="C65" i="40"/>
  <c r="O65" i="40" s="1"/>
  <c r="B65" i="40"/>
  <c r="W65" i="40" s="1"/>
  <c r="D64" i="40"/>
  <c r="M64" i="40" s="1"/>
  <c r="C64" i="40"/>
  <c r="T64" i="40" s="1"/>
  <c r="B64" i="40"/>
  <c r="W64" i="40" s="1"/>
  <c r="D63" i="40"/>
  <c r="M63" i="40" s="1"/>
  <c r="C63" i="40"/>
  <c r="T63" i="40" s="1"/>
  <c r="B63" i="40"/>
  <c r="W63" i="40" s="1"/>
  <c r="D62" i="40"/>
  <c r="M62" i="40" s="1"/>
  <c r="C62" i="40"/>
  <c r="T62" i="40" s="1"/>
  <c r="B62" i="40"/>
  <c r="W62" i="40" s="1"/>
  <c r="D61" i="40"/>
  <c r="K61" i="40" s="1"/>
  <c r="C61" i="40"/>
  <c r="O61" i="40" s="1"/>
  <c r="B61" i="40"/>
  <c r="W61" i="40" s="1"/>
  <c r="D60" i="40"/>
  <c r="K60" i="40" s="1"/>
  <c r="C60" i="40"/>
  <c r="T60" i="40" s="1"/>
  <c r="B60" i="40"/>
  <c r="W60" i="40" s="1"/>
  <c r="D59" i="40"/>
  <c r="C59" i="40"/>
  <c r="T59" i="40" s="1"/>
  <c r="B59" i="40"/>
  <c r="W59" i="40" s="1"/>
  <c r="D58" i="40"/>
  <c r="C58" i="40"/>
  <c r="T58" i="40" s="1"/>
  <c r="B58" i="40"/>
  <c r="W58" i="40" s="1"/>
  <c r="D57" i="40"/>
  <c r="K57" i="40" s="1"/>
  <c r="C57" i="40"/>
  <c r="O57" i="40" s="1"/>
  <c r="B57" i="40"/>
  <c r="W57" i="40" s="1"/>
  <c r="D56" i="40"/>
  <c r="K56" i="40" s="1"/>
  <c r="C56" i="40"/>
  <c r="B56" i="40"/>
  <c r="W56" i="40" s="1"/>
  <c r="D55" i="40"/>
  <c r="C55" i="40"/>
  <c r="T55" i="40" s="1"/>
  <c r="B55" i="40"/>
  <c r="D54" i="40"/>
  <c r="K54" i="40" s="1"/>
  <c r="C54" i="40"/>
  <c r="T54" i="40" s="1"/>
  <c r="B54" i="40"/>
  <c r="W54" i="40" s="1"/>
  <c r="D53" i="40"/>
  <c r="K53" i="40" s="1"/>
  <c r="C53" i="40"/>
  <c r="O53" i="40" s="1"/>
  <c r="B53" i="40"/>
  <c r="W53" i="40" s="1"/>
  <c r="D52" i="40"/>
  <c r="K52" i="40" s="1"/>
  <c r="C52" i="40"/>
  <c r="T52" i="40" s="1"/>
  <c r="B52" i="40"/>
  <c r="W52" i="40" s="1"/>
  <c r="D51" i="40"/>
  <c r="M51" i="40" s="1"/>
  <c r="C51" i="40"/>
  <c r="T51" i="40" s="1"/>
  <c r="B51" i="40"/>
  <c r="W51" i="40" s="1"/>
  <c r="D50" i="40"/>
  <c r="M50" i="40" s="1"/>
  <c r="C50" i="40"/>
  <c r="T50" i="40" s="1"/>
  <c r="B50" i="40"/>
  <c r="W50" i="40" s="1"/>
  <c r="D49" i="40"/>
  <c r="C49" i="40"/>
  <c r="B49" i="40"/>
  <c r="W49" i="40" s="1"/>
  <c r="D48" i="40"/>
  <c r="K48" i="40" s="1"/>
  <c r="C48" i="40"/>
  <c r="T48" i="40" s="1"/>
  <c r="B48" i="40"/>
  <c r="W48" i="40" s="1"/>
  <c r="D47" i="40"/>
  <c r="C47" i="40"/>
  <c r="T47" i="40" s="1"/>
  <c r="B47" i="40"/>
  <c r="W47" i="40" s="1"/>
  <c r="D46" i="40"/>
  <c r="C46" i="40"/>
  <c r="T46" i="40" s="1"/>
  <c r="B46" i="40"/>
  <c r="W46" i="40" s="1"/>
  <c r="D45" i="40"/>
  <c r="C45" i="40"/>
  <c r="O45" i="40" s="1"/>
  <c r="B45" i="40"/>
  <c r="W45" i="40" s="1"/>
  <c r="D44" i="40"/>
  <c r="K44" i="40" s="1"/>
  <c r="C44" i="40"/>
  <c r="B44" i="40"/>
  <c r="W44" i="40" s="1"/>
  <c r="D43" i="40"/>
  <c r="C43" i="40"/>
  <c r="T43" i="40" s="1"/>
  <c r="B43" i="40"/>
  <c r="W43" i="40" s="1"/>
  <c r="D42" i="40"/>
  <c r="C42" i="40"/>
  <c r="T42" i="40" s="1"/>
  <c r="B42" i="40"/>
  <c r="W42" i="40" s="1"/>
  <c r="D41" i="40"/>
  <c r="C41" i="40"/>
  <c r="O41" i="40" s="1"/>
  <c r="B41" i="40"/>
  <c r="W41" i="40" s="1"/>
  <c r="D40" i="40"/>
  <c r="K40" i="40" s="1"/>
  <c r="C40" i="40"/>
  <c r="T40" i="40" s="1"/>
  <c r="B40" i="40"/>
  <c r="W40" i="40" s="1"/>
  <c r="D39" i="40"/>
  <c r="C39" i="40"/>
  <c r="T39" i="40" s="1"/>
  <c r="B39" i="40"/>
  <c r="W39" i="40" s="1"/>
  <c r="D38" i="40"/>
  <c r="M38" i="40" s="1"/>
  <c r="C38" i="40"/>
  <c r="T38" i="40" s="1"/>
  <c r="B38" i="40"/>
  <c r="W38" i="40" s="1"/>
  <c r="D37" i="40"/>
  <c r="C37" i="40"/>
  <c r="B37" i="40"/>
  <c r="W37" i="40" s="1"/>
  <c r="D36" i="40"/>
  <c r="K36" i="40" s="1"/>
  <c r="C36" i="40"/>
  <c r="T36" i="40" s="1"/>
  <c r="B36" i="40"/>
  <c r="W36" i="40" s="1"/>
  <c r="D35" i="40"/>
  <c r="C35" i="40"/>
  <c r="T35" i="40" s="1"/>
  <c r="B35" i="40"/>
  <c r="W35" i="40" s="1"/>
  <c r="D34" i="40"/>
  <c r="K34" i="40" s="1"/>
  <c r="C34" i="40"/>
  <c r="T34" i="40" s="1"/>
  <c r="B34" i="40"/>
  <c r="W34" i="40" s="1"/>
  <c r="D33" i="40"/>
  <c r="M33" i="40" s="1"/>
  <c r="C33" i="40"/>
  <c r="S33" i="40" s="1"/>
  <c r="B33" i="40"/>
  <c r="W33" i="40" s="1"/>
  <c r="D32" i="40"/>
  <c r="K32" i="40" s="1"/>
  <c r="C32" i="40"/>
  <c r="T32" i="40" s="1"/>
  <c r="B32" i="40"/>
  <c r="W32" i="40" s="1"/>
  <c r="D31" i="40"/>
  <c r="C31" i="40"/>
  <c r="T31" i="40" s="1"/>
  <c r="B31" i="40"/>
  <c r="W31" i="40" s="1"/>
  <c r="D30" i="40"/>
  <c r="M30" i="40" s="1"/>
  <c r="C30" i="40"/>
  <c r="T30" i="40" s="1"/>
  <c r="B30" i="40"/>
  <c r="W30" i="40" s="1"/>
  <c r="D29" i="40"/>
  <c r="C29" i="40"/>
  <c r="B29" i="40"/>
  <c r="W29" i="40" s="1"/>
  <c r="D28" i="40"/>
  <c r="K28" i="40" s="1"/>
  <c r="C28" i="40"/>
  <c r="T28" i="40" s="1"/>
  <c r="B28" i="40"/>
  <c r="W28" i="40" s="1"/>
  <c r="D27" i="40"/>
  <c r="C27" i="40"/>
  <c r="T27" i="40" s="1"/>
  <c r="B27" i="40"/>
  <c r="W27" i="40" s="1"/>
  <c r="D26" i="40"/>
  <c r="C26" i="40"/>
  <c r="T26" i="40" s="1"/>
  <c r="B26" i="40"/>
  <c r="W26" i="40" s="1"/>
  <c r="D25" i="40"/>
  <c r="C25" i="40"/>
  <c r="O25" i="40" s="1"/>
  <c r="B25" i="40"/>
  <c r="W25" i="40" s="1"/>
  <c r="D24" i="40"/>
  <c r="K24" i="40" s="1"/>
  <c r="C24" i="40"/>
  <c r="B24" i="40"/>
  <c r="W24" i="40" s="1"/>
  <c r="D23" i="40"/>
  <c r="C23" i="40"/>
  <c r="T23" i="40" s="1"/>
  <c r="B23" i="40"/>
  <c r="V23" i="40" s="1"/>
  <c r="O19" i="40"/>
  <c r="N19" i="40"/>
  <c r="O18" i="40"/>
  <c r="N18" i="40"/>
  <c r="O17" i="40"/>
  <c r="N17" i="40"/>
  <c r="O16" i="40"/>
  <c r="N16" i="40"/>
  <c r="O15" i="40"/>
  <c r="N15" i="40"/>
  <c r="O14" i="40"/>
  <c r="N14" i="40"/>
  <c r="O13" i="40"/>
  <c r="N13" i="40"/>
  <c r="O12" i="40"/>
  <c r="N12" i="40"/>
  <c r="O11" i="40"/>
  <c r="N11" i="40"/>
  <c r="O10" i="40"/>
  <c r="N10" i="40"/>
  <c r="D1" i="40"/>
  <c r="D3" i="40" s="1"/>
  <c r="D1000" i="39"/>
  <c r="C1000" i="39"/>
  <c r="O1000" i="39" s="1"/>
  <c r="B1000" i="39"/>
  <c r="W1000" i="39" s="1"/>
  <c r="D999" i="39"/>
  <c r="L999" i="39" s="1"/>
  <c r="C999" i="39"/>
  <c r="T999" i="39" s="1"/>
  <c r="B999" i="39"/>
  <c r="W999" i="39" s="1"/>
  <c r="D998" i="39"/>
  <c r="K998" i="39" s="1"/>
  <c r="C998" i="39"/>
  <c r="O998" i="39" s="1"/>
  <c r="B998" i="39"/>
  <c r="W998" i="39" s="1"/>
  <c r="D997" i="39"/>
  <c r="L997" i="39" s="1"/>
  <c r="C997" i="39"/>
  <c r="T997" i="39" s="1"/>
  <c r="B997" i="39"/>
  <c r="W997" i="39" s="1"/>
  <c r="D996" i="39"/>
  <c r="K996" i="39" s="1"/>
  <c r="C996" i="39"/>
  <c r="O996" i="39" s="1"/>
  <c r="B996" i="39"/>
  <c r="W996" i="39" s="1"/>
  <c r="D995" i="39"/>
  <c r="L995" i="39" s="1"/>
  <c r="C995" i="39"/>
  <c r="T995" i="39" s="1"/>
  <c r="B995" i="39"/>
  <c r="W995" i="39" s="1"/>
  <c r="D994" i="39"/>
  <c r="K994" i="39" s="1"/>
  <c r="C994" i="39"/>
  <c r="O994" i="39" s="1"/>
  <c r="B994" i="39"/>
  <c r="W994" i="39" s="1"/>
  <c r="D993" i="39"/>
  <c r="L993" i="39" s="1"/>
  <c r="C993" i="39"/>
  <c r="T993" i="39" s="1"/>
  <c r="B993" i="39"/>
  <c r="W993" i="39" s="1"/>
  <c r="D992" i="39"/>
  <c r="C992" i="39"/>
  <c r="O992" i="39" s="1"/>
  <c r="B992" i="39"/>
  <c r="W992" i="39" s="1"/>
  <c r="M991" i="39"/>
  <c r="D991" i="39"/>
  <c r="L991" i="39" s="1"/>
  <c r="C991" i="39"/>
  <c r="T991" i="39" s="1"/>
  <c r="B991" i="39"/>
  <c r="W991" i="39" s="1"/>
  <c r="D990" i="39"/>
  <c r="K990" i="39" s="1"/>
  <c r="C990" i="39"/>
  <c r="O990" i="39" s="1"/>
  <c r="B990" i="39"/>
  <c r="W990" i="39" s="1"/>
  <c r="D989" i="39"/>
  <c r="L989" i="39" s="1"/>
  <c r="C989" i="39"/>
  <c r="T989" i="39" s="1"/>
  <c r="B989" i="39"/>
  <c r="W989" i="39" s="1"/>
  <c r="D988" i="39"/>
  <c r="K988" i="39" s="1"/>
  <c r="C988" i="39"/>
  <c r="O988" i="39" s="1"/>
  <c r="B988" i="39"/>
  <c r="W988" i="39" s="1"/>
  <c r="D987" i="39"/>
  <c r="L987" i="39" s="1"/>
  <c r="C987" i="39"/>
  <c r="T987" i="39" s="1"/>
  <c r="B987" i="39"/>
  <c r="W987" i="39" s="1"/>
  <c r="D986" i="39"/>
  <c r="K986" i="39" s="1"/>
  <c r="C986" i="39"/>
  <c r="O986" i="39" s="1"/>
  <c r="B986" i="39"/>
  <c r="W986" i="39" s="1"/>
  <c r="D985" i="39"/>
  <c r="L985" i="39" s="1"/>
  <c r="C985" i="39"/>
  <c r="T985" i="39" s="1"/>
  <c r="B985" i="39"/>
  <c r="W985" i="39" s="1"/>
  <c r="D984" i="39"/>
  <c r="C984" i="39"/>
  <c r="O984" i="39" s="1"/>
  <c r="B984" i="39"/>
  <c r="W984" i="39" s="1"/>
  <c r="W983" i="39"/>
  <c r="D983" i="39"/>
  <c r="L983" i="39" s="1"/>
  <c r="C983" i="39"/>
  <c r="B983" i="39"/>
  <c r="D982" i="39"/>
  <c r="K982" i="39" s="1"/>
  <c r="C982" i="39"/>
  <c r="B982" i="39"/>
  <c r="W982" i="39" s="1"/>
  <c r="D981" i="39"/>
  <c r="K981" i="39" s="1"/>
  <c r="C981" i="39"/>
  <c r="B981" i="39"/>
  <c r="W981" i="39" s="1"/>
  <c r="D980" i="39"/>
  <c r="K980" i="39" s="1"/>
  <c r="C980" i="39"/>
  <c r="O980" i="39" s="1"/>
  <c r="B980" i="39"/>
  <c r="W980" i="39" s="1"/>
  <c r="D979" i="39"/>
  <c r="L979" i="39" s="1"/>
  <c r="C979" i="39"/>
  <c r="B979" i="39"/>
  <c r="W979" i="39" s="1"/>
  <c r="M978" i="39"/>
  <c r="D978" i="39"/>
  <c r="H978" i="39" s="1"/>
  <c r="C978" i="39"/>
  <c r="B978" i="39"/>
  <c r="W978" i="39" s="1"/>
  <c r="D977" i="39"/>
  <c r="C977" i="39"/>
  <c r="B977" i="39"/>
  <c r="W977" i="39" s="1"/>
  <c r="D976" i="39"/>
  <c r="H976" i="39" s="1"/>
  <c r="C976" i="39"/>
  <c r="O976" i="39" s="1"/>
  <c r="B976" i="39"/>
  <c r="W976" i="39" s="1"/>
  <c r="D975" i="39"/>
  <c r="L975" i="39" s="1"/>
  <c r="C975" i="39"/>
  <c r="B975" i="39"/>
  <c r="W975" i="39" s="1"/>
  <c r="M974" i="39"/>
  <c r="D974" i="39"/>
  <c r="K974" i="39" s="1"/>
  <c r="C974" i="39"/>
  <c r="B974" i="39"/>
  <c r="W974" i="39" s="1"/>
  <c r="D973" i="39"/>
  <c r="K973" i="39" s="1"/>
  <c r="C973" i="39"/>
  <c r="B973" i="39"/>
  <c r="W973" i="39" s="1"/>
  <c r="D972" i="39"/>
  <c r="K972" i="39" s="1"/>
  <c r="C972" i="39"/>
  <c r="O972" i="39" s="1"/>
  <c r="B972" i="39"/>
  <c r="W972" i="39" s="1"/>
  <c r="D971" i="39"/>
  <c r="L971" i="39" s="1"/>
  <c r="C971" i="39"/>
  <c r="B971" i="39"/>
  <c r="W971" i="39" s="1"/>
  <c r="D970" i="39"/>
  <c r="M970" i="39" s="1"/>
  <c r="C970" i="39"/>
  <c r="B970" i="39"/>
  <c r="W970" i="39" s="1"/>
  <c r="D969" i="39"/>
  <c r="K969" i="39" s="1"/>
  <c r="C969" i="39"/>
  <c r="B969" i="39"/>
  <c r="W969" i="39" s="1"/>
  <c r="D968" i="39"/>
  <c r="M968" i="39" s="1"/>
  <c r="C968" i="39"/>
  <c r="O968" i="39" s="1"/>
  <c r="B968" i="39"/>
  <c r="W968" i="39" s="1"/>
  <c r="D967" i="39"/>
  <c r="K967" i="39" s="1"/>
  <c r="C967" i="39"/>
  <c r="O967" i="39" s="1"/>
  <c r="B967" i="39"/>
  <c r="D966" i="39"/>
  <c r="C966" i="39"/>
  <c r="O966" i="39" s="1"/>
  <c r="B966" i="39"/>
  <c r="D965" i="39"/>
  <c r="L965" i="39" s="1"/>
  <c r="C965" i="39"/>
  <c r="O965" i="39" s="1"/>
  <c r="N965" i="39" s="1"/>
  <c r="B965" i="39"/>
  <c r="W965" i="39" s="1"/>
  <c r="D964" i="39"/>
  <c r="C964" i="39"/>
  <c r="O964" i="39" s="1"/>
  <c r="B964" i="39"/>
  <c r="D963" i="39"/>
  <c r="L963" i="39" s="1"/>
  <c r="C963" i="39"/>
  <c r="O963" i="39" s="1"/>
  <c r="I963" i="39" s="1"/>
  <c r="B963" i="39"/>
  <c r="W963" i="39" s="1"/>
  <c r="D962" i="39"/>
  <c r="C962" i="39"/>
  <c r="O962" i="39" s="1"/>
  <c r="B962" i="39"/>
  <c r="D961" i="39"/>
  <c r="L961" i="39" s="1"/>
  <c r="C961" i="39"/>
  <c r="O961" i="39" s="1"/>
  <c r="B961" i="39"/>
  <c r="W961" i="39" s="1"/>
  <c r="D960" i="39"/>
  <c r="C960" i="39"/>
  <c r="O960" i="39" s="1"/>
  <c r="B960" i="39"/>
  <c r="D959" i="39"/>
  <c r="L959" i="39" s="1"/>
  <c r="C959" i="39"/>
  <c r="O959" i="39" s="1"/>
  <c r="B959" i="39"/>
  <c r="W959" i="39" s="1"/>
  <c r="D958" i="39"/>
  <c r="C958" i="39"/>
  <c r="O958" i="39" s="1"/>
  <c r="B958" i="39"/>
  <c r="D957" i="39"/>
  <c r="L957" i="39" s="1"/>
  <c r="C957" i="39"/>
  <c r="O957" i="39" s="1"/>
  <c r="B957" i="39"/>
  <c r="W957" i="39" s="1"/>
  <c r="D956" i="39"/>
  <c r="L956" i="39" s="1"/>
  <c r="C956" i="39"/>
  <c r="B956" i="39"/>
  <c r="D955" i="39"/>
  <c r="L955" i="39" s="1"/>
  <c r="C955" i="39"/>
  <c r="O955" i="39" s="1"/>
  <c r="B955" i="39"/>
  <c r="D954" i="39"/>
  <c r="C954" i="39"/>
  <c r="O954" i="39" s="1"/>
  <c r="I954" i="39" s="1"/>
  <c r="B954" i="39"/>
  <c r="W954" i="39" s="1"/>
  <c r="D953" i="39"/>
  <c r="C953" i="39"/>
  <c r="O953" i="39" s="1"/>
  <c r="B953" i="39"/>
  <c r="W953" i="39" s="1"/>
  <c r="D952" i="39"/>
  <c r="C952" i="39"/>
  <c r="O952" i="39" s="1"/>
  <c r="B952" i="39"/>
  <c r="W952" i="39" s="1"/>
  <c r="D951" i="39"/>
  <c r="C951" i="39"/>
  <c r="O951" i="39" s="1"/>
  <c r="B951" i="39"/>
  <c r="W951" i="39" s="1"/>
  <c r="T950" i="39"/>
  <c r="D950" i="39"/>
  <c r="L950" i="39" s="1"/>
  <c r="C950" i="39"/>
  <c r="O950" i="39" s="1"/>
  <c r="B950" i="39"/>
  <c r="W950" i="39" s="1"/>
  <c r="D949" i="39"/>
  <c r="L949" i="39" s="1"/>
  <c r="C949" i="39"/>
  <c r="O949" i="39" s="1"/>
  <c r="B949" i="39"/>
  <c r="W949" i="39" s="1"/>
  <c r="D948" i="39"/>
  <c r="L948" i="39" s="1"/>
  <c r="C948" i="39"/>
  <c r="B948" i="39"/>
  <c r="W948" i="39" s="1"/>
  <c r="D947" i="39"/>
  <c r="K947" i="39" s="1"/>
  <c r="C947" i="39"/>
  <c r="T947" i="39" s="1"/>
  <c r="B947" i="39"/>
  <c r="D946" i="39"/>
  <c r="C946" i="39"/>
  <c r="O946" i="39" s="1"/>
  <c r="B946" i="39"/>
  <c r="W946" i="39" s="1"/>
  <c r="D945" i="39"/>
  <c r="C945" i="39"/>
  <c r="B945" i="39"/>
  <c r="W945" i="39" s="1"/>
  <c r="M944" i="39"/>
  <c r="D944" i="39"/>
  <c r="L944" i="39" s="1"/>
  <c r="C944" i="39"/>
  <c r="B944" i="39"/>
  <c r="W944" i="39" s="1"/>
  <c r="D943" i="39"/>
  <c r="M943" i="39" s="1"/>
  <c r="C943" i="39"/>
  <c r="O943" i="39" s="1"/>
  <c r="B943" i="39"/>
  <c r="W943" i="39" s="1"/>
  <c r="D942" i="39"/>
  <c r="C942" i="39"/>
  <c r="O942" i="39" s="1"/>
  <c r="B942" i="39"/>
  <c r="W942" i="39" s="1"/>
  <c r="D941" i="39"/>
  <c r="C941" i="39"/>
  <c r="O941" i="39" s="1"/>
  <c r="B941" i="39"/>
  <c r="W941" i="39" s="1"/>
  <c r="D940" i="39"/>
  <c r="M940" i="39" s="1"/>
  <c r="C940" i="39"/>
  <c r="O940" i="39" s="1"/>
  <c r="B940" i="39"/>
  <c r="W940" i="39" s="1"/>
  <c r="K939" i="39"/>
  <c r="D939" i="39"/>
  <c r="M939" i="39" s="1"/>
  <c r="C939" i="39"/>
  <c r="O939" i="39" s="1"/>
  <c r="N939" i="39" s="1"/>
  <c r="B939" i="39"/>
  <c r="D938" i="39"/>
  <c r="M938" i="39" s="1"/>
  <c r="C938" i="39"/>
  <c r="O938" i="39" s="1"/>
  <c r="B938" i="39"/>
  <c r="W938" i="39" s="1"/>
  <c r="D937" i="39"/>
  <c r="M937" i="39" s="1"/>
  <c r="C937" i="39"/>
  <c r="B937" i="39"/>
  <c r="W937" i="39" s="1"/>
  <c r="D936" i="39"/>
  <c r="L936" i="39" s="1"/>
  <c r="C936" i="39"/>
  <c r="O936" i="39" s="1"/>
  <c r="B936" i="39"/>
  <c r="W936" i="39" s="1"/>
  <c r="D935" i="39"/>
  <c r="C935" i="39"/>
  <c r="O935" i="39" s="1"/>
  <c r="B935" i="39"/>
  <c r="W935" i="39" s="1"/>
  <c r="D934" i="39"/>
  <c r="C934" i="39"/>
  <c r="O934" i="39" s="1"/>
  <c r="B934" i="39"/>
  <c r="W934" i="39" s="1"/>
  <c r="D933" i="39"/>
  <c r="M933" i="39" s="1"/>
  <c r="C933" i="39"/>
  <c r="O933" i="39" s="1"/>
  <c r="N933" i="39" s="1"/>
  <c r="B933" i="39"/>
  <c r="W933" i="39" s="1"/>
  <c r="D932" i="39"/>
  <c r="C932" i="39"/>
  <c r="O932" i="39" s="1"/>
  <c r="B932" i="39"/>
  <c r="D931" i="39"/>
  <c r="L931" i="39" s="1"/>
  <c r="C931" i="39"/>
  <c r="T931" i="39" s="1"/>
  <c r="B931" i="39"/>
  <c r="W931" i="39" s="1"/>
  <c r="D930" i="39"/>
  <c r="K930" i="39" s="1"/>
  <c r="C930" i="39"/>
  <c r="O930" i="39" s="1"/>
  <c r="B930" i="39"/>
  <c r="W930" i="39" s="1"/>
  <c r="D929" i="39"/>
  <c r="K929" i="39" s="1"/>
  <c r="C929" i="39"/>
  <c r="T929" i="39" s="1"/>
  <c r="B929" i="39"/>
  <c r="D928" i="39"/>
  <c r="K928" i="39" s="1"/>
  <c r="C928" i="39"/>
  <c r="B928" i="39"/>
  <c r="W928" i="39" s="1"/>
  <c r="D927" i="39"/>
  <c r="L927" i="39" s="1"/>
  <c r="C927" i="39"/>
  <c r="T927" i="39" s="1"/>
  <c r="B927" i="39"/>
  <c r="W927" i="39" s="1"/>
  <c r="D926" i="39"/>
  <c r="M926" i="39" s="1"/>
  <c r="C926" i="39"/>
  <c r="O926" i="39" s="1"/>
  <c r="B926" i="39"/>
  <c r="W926" i="39" s="1"/>
  <c r="D925" i="39"/>
  <c r="L925" i="39" s="1"/>
  <c r="C925" i="39"/>
  <c r="T925" i="39" s="1"/>
  <c r="B925" i="39"/>
  <c r="W925" i="39" s="1"/>
  <c r="D924" i="39"/>
  <c r="M924" i="39" s="1"/>
  <c r="C924" i="39"/>
  <c r="O924" i="39" s="1"/>
  <c r="B924" i="39"/>
  <c r="W924" i="39" s="1"/>
  <c r="M923" i="39"/>
  <c r="H923" i="39"/>
  <c r="D923" i="39"/>
  <c r="L923" i="39" s="1"/>
  <c r="C923" i="39"/>
  <c r="T923" i="39" s="1"/>
  <c r="B923" i="39"/>
  <c r="W923" i="39" s="1"/>
  <c r="D922" i="39"/>
  <c r="C922" i="39"/>
  <c r="O922" i="39" s="1"/>
  <c r="B922" i="39"/>
  <c r="W922" i="39" s="1"/>
  <c r="D921" i="39"/>
  <c r="L921" i="39" s="1"/>
  <c r="C921" i="39"/>
  <c r="T921" i="39" s="1"/>
  <c r="B921" i="39"/>
  <c r="W921" i="39" s="1"/>
  <c r="D920" i="39"/>
  <c r="M920" i="39" s="1"/>
  <c r="C920" i="39"/>
  <c r="O920" i="39" s="1"/>
  <c r="B920" i="39"/>
  <c r="W920" i="39" s="1"/>
  <c r="K919" i="39"/>
  <c r="D919" i="39"/>
  <c r="L919" i="39" s="1"/>
  <c r="C919" i="39"/>
  <c r="T919" i="39" s="1"/>
  <c r="B919" i="39"/>
  <c r="W919" i="39" s="1"/>
  <c r="D918" i="39"/>
  <c r="M918" i="39" s="1"/>
  <c r="C918" i="39"/>
  <c r="O918" i="39" s="1"/>
  <c r="B918" i="39"/>
  <c r="W918" i="39" s="1"/>
  <c r="M917" i="39"/>
  <c r="D917" i="39"/>
  <c r="L917" i="39" s="1"/>
  <c r="C917" i="39"/>
  <c r="B917" i="39"/>
  <c r="W917" i="39" s="1"/>
  <c r="D916" i="39"/>
  <c r="M916" i="39" s="1"/>
  <c r="C916" i="39"/>
  <c r="O916" i="39" s="1"/>
  <c r="B916" i="39"/>
  <c r="W916" i="39" s="1"/>
  <c r="D915" i="39"/>
  <c r="L915" i="39" s="1"/>
  <c r="C915" i="39"/>
  <c r="B915" i="39"/>
  <c r="W915" i="39" s="1"/>
  <c r="D914" i="39"/>
  <c r="C914" i="39"/>
  <c r="O914" i="39" s="1"/>
  <c r="B914" i="39"/>
  <c r="W914" i="39" s="1"/>
  <c r="M913" i="39"/>
  <c r="H913" i="39"/>
  <c r="D913" i="39"/>
  <c r="L913" i="39" s="1"/>
  <c r="C913" i="39"/>
  <c r="B913" i="39"/>
  <c r="W913" i="39" s="1"/>
  <c r="W912" i="39"/>
  <c r="D912" i="39"/>
  <c r="M912" i="39" s="1"/>
  <c r="C912" i="39"/>
  <c r="O912" i="39" s="1"/>
  <c r="B912" i="39"/>
  <c r="D911" i="39"/>
  <c r="K911" i="39" s="1"/>
  <c r="C911" i="39"/>
  <c r="O911" i="39" s="1"/>
  <c r="B911" i="39"/>
  <c r="D910" i="39"/>
  <c r="L910" i="39" s="1"/>
  <c r="C910" i="39"/>
  <c r="T910" i="39" s="1"/>
  <c r="B910" i="39"/>
  <c r="W910" i="39" s="1"/>
  <c r="O909" i="39"/>
  <c r="D909" i="39"/>
  <c r="K909" i="39" s="1"/>
  <c r="C909" i="39"/>
  <c r="B909" i="39"/>
  <c r="W909" i="39" s="1"/>
  <c r="D908" i="39"/>
  <c r="C908" i="39"/>
  <c r="T908" i="39" s="1"/>
  <c r="B908" i="39"/>
  <c r="W908" i="39" s="1"/>
  <c r="K907" i="39"/>
  <c r="D907" i="39"/>
  <c r="C907" i="39"/>
  <c r="O907" i="39" s="1"/>
  <c r="B907" i="39"/>
  <c r="W907" i="39" s="1"/>
  <c r="D906" i="39"/>
  <c r="L906" i="39" s="1"/>
  <c r="C906" i="39"/>
  <c r="T906" i="39" s="1"/>
  <c r="B906" i="39"/>
  <c r="W906" i="39" s="1"/>
  <c r="M905" i="39"/>
  <c r="D905" i="39"/>
  <c r="L905" i="39" s="1"/>
  <c r="C905" i="39"/>
  <c r="T905" i="39" s="1"/>
  <c r="B905" i="39"/>
  <c r="D904" i="39"/>
  <c r="K904" i="39" s="1"/>
  <c r="C904" i="39"/>
  <c r="O904" i="39" s="1"/>
  <c r="B904" i="39"/>
  <c r="D903" i="39"/>
  <c r="C903" i="39"/>
  <c r="O903" i="39" s="1"/>
  <c r="B903" i="39"/>
  <c r="W903" i="39" s="1"/>
  <c r="D902" i="39"/>
  <c r="M902" i="39" s="1"/>
  <c r="C902" i="39"/>
  <c r="T902" i="39" s="1"/>
  <c r="B902" i="39"/>
  <c r="W902" i="39" s="1"/>
  <c r="D901" i="39"/>
  <c r="L901" i="39" s="1"/>
  <c r="C901" i="39"/>
  <c r="O901" i="39" s="1"/>
  <c r="B901" i="39"/>
  <c r="W901" i="39" s="1"/>
  <c r="D900" i="39"/>
  <c r="C900" i="39"/>
  <c r="T900" i="39" s="1"/>
  <c r="B900" i="39"/>
  <c r="W900" i="39" s="1"/>
  <c r="D899" i="39"/>
  <c r="C899" i="39"/>
  <c r="O899" i="39" s="1"/>
  <c r="B899" i="39"/>
  <c r="W899" i="39" s="1"/>
  <c r="D898" i="39"/>
  <c r="C898" i="39"/>
  <c r="T898" i="39" s="1"/>
  <c r="B898" i="39"/>
  <c r="T897" i="39"/>
  <c r="D897" i="39"/>
  <c r="C897" i="39"/>
  <c r="O897" i="39" s="1"/>
  <c r="B897" i="39"/>
  <c r="W897" i="39" s="1"/>
  <c r="D896" i="39"/>
  <c r="C896" i="39"/>
  <c r="T896" i="39" s="1"/>
  <c r="B896" i="39"/>
  <c r="D895" i="39"/>
  <c r="L895" i="39" s="1"/>
  <c r="C895" i="39"/>
  <c r="B895" i="39"/>
  <c r="W895" i="39" s="1"/>
  <c r="D894" i="39"/>
  <c r="M894" i="39" s="1"/>
  <c r="C894" i="39"/>
  <c r="T894" i="39" s="1"/>
  <c r="B894" i="39"/>
  <c r="W894" i="39" s="1"/>
  <c r="T893" i="39"/>
  <c r="D893" i="39"/>
  <c r="L893" i="39" s="1"/>
  <c r="C893" i="39"/>
  <c r="O893" i="39" s="1"/>
  <c r="B893" i="39"/>
  <c r="W893" i="39" s="1"/>
  <c r="D892" i="39"/>
  <c r="C892" i="39"/>
  <c r="T892" i="39" s="1"/>
  <c r="B892" i="39"/>
  <c r="W892" i="39" s="1"/>
  <c r="D891" i="39"/>
  <c r="C891" i="39"/>
  <c r="O891" i="39" s="1"/>
  <c r="B891" i="39"/>
  <c r="W891" i="39" s="1"/>
  <c r="D890" i="39"/>
  <c r="C890" i="39"/>
  <c r="T890" i="39" s="1"/>
  <c r="B890" i="39"/>
  <c r="D889" i="39"/>
  <c r="C889" i="39"/>
  <c r="O889" i="39" s="1"/>
  <c r="B889" i="39"/>
  <c r="W889" i="39" s="1"/>
  <c r="D888" i="39"/>
  <c r="C888" i="39"/>
  <c r="T888" i="39" s="1"/>
  <c r="B888" i="39"/>
  <c r="D887" i="39"/>
  <c r="C887" i="39"/>
  <c r="O887" i="39" s="1"/>
  <c r="B887" i="39"/>
  <c r="W887" i="39" s="1"/>
  <c r="D886" i="39"/>
  <c r="C886" i="39"/>
  <c r="T886" i="39" s="1"/>
  <c r="B886" i="39"/>
  <c r="W886" i="39" s="1"/>
  <c r="D885" i="39"/>
  <c r="L885" i="39" s="1"/>
  <c r="C885" i="39"/>
  <c r="B885" i="39"/>
  <c r="W885" i="39" s="1"/>
  <c r="D884" i="39"/>
  <c r="M884" i="39" s="1"/>
  <c r="C884" i="39"/>
  <c r="T884" i="39" s="1"/>
  <c r="B884" i="39"/>
  <c r="W884" i="39" s="1"/>
  <c r="D883" i="39"/>
  <c r="C883" i="39"/>
  <c r="O883" i="39" s="1"/>
  <c r="B883" i="39"/>
  <c r="W883" i="39" s="1"/>
  <c r="D882" i="39"/>
  <c r="M882" i="39" s="1"/>
  <c r="C882" i="39"/>
  <c r="T882" i="39" s="1"/>
  <c r="B882" i="39"/>
  <c r="D881" i="39"/>
  <c r="C881" i="39"/>
  <c r="O881" i="39" s="1"/>
  <c r="B881" i="39"/>
  <c r="W881" i="39" s="1"/>
  <c r="D880" i="39"/>
  <c r="M880" i="39" s="1"/>
  <c r="C880" i="39"/>
  <c r="T880" i="39" s="1"/>
  <c r="B880" i="39"/>
  <c r="D879" i="39"/>
  <c r="L879" i="39" s="1"/>
  <c r="C879" i="39"/>
  <c r="O879" i="39" s="1"/>
  <c r="B879" i="39"/>
  <c r="W879" i="39" s="1"/>
  <c r="D878" i="39"/>
  <c r="C878" i="39"/>
  <c r="T878" i="39" s="1"/>
  <c r="B878" i="39"/>
  <c r="W878" i="39" s="1"/>
  <c r="D877" i="39"/>
  <c r="L877" i="39" s="1"/>
  <c r="C877" i="39"/>
  <c r="B877" i="39"/>
  <c r="W877" i="39" s="1"/>
  <c r="D876" i="39"/>
  <c r="M876" i="39" s="1"/>
  <c r="C876" i="39"/>
  <c r="T876" i="39" s="1"/>
  <c r="B876" i="39"/>
  <c r="W876" i="39" s="1"/>
  <c r="D875" i="39"/>
  <c r="C875" i="39"/>
  <c r="O875" i="39" s="1"/>
  <c r="B875" i="39"/>
  <c r="W875" i="39" s="1"/>
  <c r="D874" i="39"/>
  <c r="M874" i="39" s="1"/>
  <c r="C874" i="39"/>
  <c r="T874" i="39" s="1"/>
  <c r="B874" i="39"/>
  <c r="D873" i="39"/>
  <c r="C873" i="39"/>
  <c r="O873" i="39" s="1"/>
  <c r="B873" i="39"/>
  <c r="W873" i="39" s="1"/>
  <c r="D872" i="39"/>
  <c r="C872" i="39"/>
  <c r="O872" i="39" s="1"/>
  <c r="B872" i="39"/>
  <c r="W872" i="39" s="1"/>
  <c r="D871" i="39"/>
  <c r="M871" i="39" s="1"/>
  <c r="C871" i="39"/>
  <c r="B871" i="39"/>
  <c r="W871" i="39" s="1"/>
  <c r="D870" i="39"/>
  <c r="C870" i="39"/>
  <c r="O870" i="39" s="1"/>
  <c r="N870" i="39" s="1"/>
  <c r="B870" i="39"/>
  <c r="W870" i="39" s="1"/>
  <c r="D869" i="39"/>
  <c r="H869" i="39" s="1"/>
  <c r="C869" i="39"/>
  <c r="B869" i="39"/>
  <c r="W869" i="39" s="1"/>
  <c r="D868" i="39"/>
  <c r="M868" i="39" s="1"/>
  <c r="C868" i="39"/>
  <c r="B868" i="39"/>
  <c r="W868" i="39" s="1"/>
  <c r="D867" i="39"/>
  <c r="C867" i="39"/>
  <c r="O867" i="39" s="1"/>
  <c r="B867" i="39"/>
  <c r="W867" i="39" s="1"/>
  <c r="D866" i="39"/>
  <c r="C866" i="39"/>
  <c r="B866" i="39"/>
  <c r="M865" i="39"/>
  <c r="D865" i="39"/>
  <c r="L865" i="39" s="1"/>
  <c r="C865" i="39"/>
  <c r="O865" i="39" s="1"/>
  <c r="B865" i="39"/>
  <c r="W865" i="39" s="1"/>
  <c r="D864" i="39"/>
  <c r="C864" i="39"/>
  <c r="B864" i="39"/>
  <c r="W864" i="39" s="1"/>
  <c r="D863" i="39"/>
  <c r="C863" i="39"/>
  <c r="O863" i="39" s="1"/>
  <c r="B863" i="39"/>
  <c r="W863" i="39" s="1"/>
  <c r="D862" i="39"/>
  <c r="M862" i="39" s="1"/>
  <c r="C862" i="39"/>
  <c r="O862" i="39" s="1"/>
  <c r="B862" i="39"/>
  <c r="W862" i="39" s="1"/>
  <c r="D861" i="39"/>
  <c r="H861" i="39" s="1"/>
  <c r="C861" i="39"/>
  <c r="O861" i="39" s="1"/>
  <c r="B861" i="39"/>
  <c r="W861" i="39" s="1"/>
  <c r="D860" i="39"/>
  <c r="M860" i="39" s="1"/>
  <c r="C860" i="39"/>
  <c r="B860" i="39"/>
  <c r="W860" i="39" s="1"/>
  <c r="D859" i="39"/>
  <c r="L859" i="39" s="1"/>
  <c r="C859" i="39"/>
  <c r="O859" i="39" s="1"/>
  <c r="B859" i="39"/>
  <c r="W859" i="39" s="1"/>
  <c r="D858" i="39"/>
  <c r="M858" i="39" s="1"/>
  <c r="C858" i="39"/>
  <c r="B858" i="39"/>
  <c r="D857" i="39"/>
  <c r="L857" i="39" s="1"/>
  <c r="C857" i="39"/>
  <c r="O857" i="39" s="1"/>
  <c r="B857" i="39"/>
  <c r="W857" i="39" s="1"/>
  <c r="D856" i="39"/>
  <c r="L856" i="39" s="1"/>
  <c r="C856" i="39"/>
  <c r="T856" i="39" s="1"/>
  <c r="B856" i="39"/>
  <c r="T855" i="39"/>
  <c r="D855" i="39"/>
  <c r="C855" i="39"/>
  <c r="O855" i="39" s="1"/>
  <c r="B855" i="39"/>
  <c r="W855" i="39" s="1"/>
  <c r="O854" i="39"/>
  <c r="D854" i="39"/>
  <c r="C854" i="39"/>
  <c r="T854" i="39" s="1"/>
  <c r="B854" i="39"/>
  <c r="W854" i="39" s="1"/>
  <c r="D853" i="39"/>
  <c r="M853" i="39" s="1"/>
  <c r="C853" i="39"/>
  <c r="B853" i="39"/>
  <c r="W853" i="39" s="1"/>
  <c r="T852" i="39"/>
  <c r="D852" i="39"/>
  <c r="L852" i="39" s="1"/>
  <c r="C852" i="39"/>
  <c r="O852" i="39" s="1"/>
  <c r="B852" i="39"/>
  <c r="W852" i="39" s="1"/>
  <c r="D851" i="39"/>
  <c r="M851" i="39" s="1"/>
  <c r="C851" i="39"/>
  <c r="B851" i="39"/>
  <c r="D850" i="39"/>
  <c r="L850" i="39" s="1"/>
  <c r="C850" i="39"/>
  <c r="O850" i="39" s="1"/>
  <c r="B850" i="39"/>
  <c r="W850" i="39" s="1"/>
  <c r="D849" i="39"/>
  <c r="M849" i="39" s="1"/>
  <c r="C849" i="39"/>
  <c r="B849" i="39"/>
  <c r="W849" i="39" s="1"/>
  <c r="D848" i="39"/>
  <c r="M848" i="39" s="1"/>
  <c r="C848" i="39"/>
  <c r="O848" i="39" s="1"/>
  <c r="B848" i="39"/>
  <c r="W848" i="39" s="1"/>
  <c r="D847" i="39"/>
  <c r="M847" i="39" s="1"/>
  <c r="C847" i="39"/>
  <c r="O847" i="39" s="1"/>
  <c r="B847" i="39"/>
  <c r="W847" i="39" s="1"/>
  <c r="D846" i="39"/>
  <c r="C846" i="39"/>
  <c r="O846" i="39" s="1"/>
  <c r="B846" i="39"/>
  <c r="W846" i="39" s="1"/>
  <c r="D845" i="39"/>
  <c r="M845" i="39" s="1"/>
  <c r="C845" i="39"/>
  <c r="B845" i="39"/>
  <c r="W845" i="39" s="1"/>
  <c r="D844" i="39"/>
  <c r="L844" i="39" s="1"/>
  <c r="C844" i="39"/>
  <c r="O844" i="39" s="1"/>
  <c r="B844" i="39"/>
  <c r="W844" i="39" s="1"/>
  <c r="D843" i="39"/>
  <c r="M843" i="39" s="1"/>
  <c r="C843" i="39"/>
  <c r="B843" i="39"/>
  <c r="D842" i="39"/>
  <c r="M842" i="39" s="1"/>
  <c r="C842" i="39"/>
  <c r="O842" i="39" s="1"/>
  <c r="B842" i="39"/>
  <c r="W842" i="39" s="1"/>
  <c r="D841" i="39"/>
  <c r="M841" i="39" s="1"/>
  <c r="C841" i="39"/>
  <c r="B841" i="39"/>
  <c r="W841" i="39" s="1"/>
  <c r="T840" i="39"/>
  <c r="D840" i="39"/>
  <c r="M840" i="39" s="1"/>
  <c r="C840" i="39"/>
  <c r="O840" i="39" s="1"/>
  <c r="B840" i="39"/>
  <c r="W840" i="39" s="1"/>
  <c r="D839" i="39"/>
  <c r="M839" i="39" s="1"/>
  <c r="C839" i="39"/>
  <c r="O839" i="39" s="1"/>
  <c r="B839" i="39"/>
  <c r="W839" i="39" s="1"/>
  <c r="D838" i="39"/>
  <c r="C838" i="39"/>
  <c r="O838" i="39" s="1"/>
  <c r="B838" i="39"/>
  <c r="W838" i="39" s="1"/>
  <c r="D837" i="39"/>
  <c r="M837" i="39" s="1"/>
  <c r="C837" i="39"/>
  <c r="B837" i="39"/>
  <c r="W837" i="39" s="1"/>
  <c r="D836" i="39"/>
  <c r="M836" i="39" s="1"/>
  <c r="C836" i="39"/>
  <c r="O836" i="39" s="1"/>
  <c r="B836" i="39"/>
  <c r="W836" i="39" s="1"/>
  <c r="D835" i="39"/>
  <c r="M835" i="39" s="1"/>
  <c r="C835" i="39"/>
  <c r="B835" i="39"/>
  <c r="D834" i="39"/>
  <c r="M834" i="39" s="1"/>
  <c r="C834" i="39"/>
  <c r="O834" i="39" s="1"/>
  <c r="B834" i="39"/>
  <c r="W834" i="39" s="1"/>
  <c r="D833" i="39"/>
  <c r="M833" i="39" s="1"/>
  <c r="C833" i="39"/>
  <c r="B833" i="39"/>
  <c r="W833" i="39" s="1"/>
  <c r="D832" i="39"/>
  <c r="M832" i="39" s="1"/>
  <c r="C832" i="39"/>
  <c r="O832" i="39" s="1"/>
  <c r="B832" i="39"/>
  <c r="W832" i="39" s="1"/>
  <c r="D831" i="39"/>
  <c r="M831" i="39" s="1"/>
  <c r="C831" i="39"/>
  <c r="O831" i="39" s="1"/>
  <c r="B831" i="39"/>
  <c r="W831" i="39" s="1"/>
  <c r="D830" i="39"/>
  <c r="C830" i="39"/>
  <c r="O830" i="39" s="1"/>
  <c r="B830" i="39"/>
  <c r="W830" i="39" s="1"/>
  <c r="D829" i="39"/>
  <c r="M829" i="39" s="1"/>
  <c r="C829" i="39"/>
  <c r="B829" i="39"/>
  <c r="W829" i="39" s="1"/>
  <c r="L828" i="39"/>
  <c r="H828" i="39"/>
  <c r="D828" i="39"/>
  <c r="M828" i="39" s="1"/>
  <c r="C828" i="39"/>
  <c r="O828" i="39" s="1"/>
  <c r="B828" i="39"/>
  <c r="W828" i="39" s="1"/>
  <c r="K827" i="39"/>
  <c r="D827" i="39"/>
  <c r="M827" i="39" s="1"/>
  <c r="C827" i="39"/>
  <c r="B827" i="39"/>
  <c r="L826" i="39"/>
  <c r="D826" i="39"/>
  <c r="M826" i="39" s="1"/>
  <c r="C826" i="39"/>
  <c r="O826" i="39" s="1"/>
  <c r="B826" i="39"/>
  <c r="W826" i="39" s="1"/>
  <c r="K825" i="39"/>
  <c r="D825" i="39"/>
  <c r="M825" i="39" s="1"/>
  <c r="C825" i="39"/>
  <c r="B825" i="39"/>
  <c r="W825" i="39" s="1"/>
  <c r="T824" i="39"/>
  <c r="D824" i="39"/>
  <c r="M824" i="39" s="1"/>
  <c r="C824" i="39"/>
  <c r="O824" i="39" s="1"/>
  <c r="B824" i="39"/>
  <c r="W824" i="39" s="1"/>
  <c r="K823" i="39"/>
  <c r="D823" i="39"/>
  <c r="M823" i="39" s="1"/>
  <c r="C823" i="39"/>
  <c r="O823" i="39" s="1"/>
  <c r="B823" i="39"/>
  <c r="W823" i="39" s="1"/>
  <c r="T822" i="39"/>
  <c r="D822" i="39"/>
  <c r="C822" i="39"/>
  <c r="O822" i="39" s="1"/>
  <c r="B822" i="39"/>
  <c r="W822" i="39" s="1"/>
  <c r="K821" i="39"/>
  <c r="D821" i="39"/>
  <c r="M821" i="39" s="1"/>
  <c r="C821" i="39"/>
  <c r="B821" i="39"/>
  <c r="W821" i="39" s="1"/>
  <c r="T820" i="39"/>
  <c r="D820" i="39"/>
  <c r="L820" i="39" s="1"/>
  <c r="C820" i="39"/>
  <c r="O820" i="39" s="1"/>
  <c r="B820" i="39"/>
  <c r="W820" i="39" s="1"/>
  <c r="D819" i="39"/>
  <c r="M819" i="39" s="1"/>
  <c r="C819" i="39"/>
  <c r="B819" i="39"/>
  <c r="D818" i="39"/>
  <c r="L818" i="39" s="1"/>
  <c r="C818" i="39"/>
  <c r="O818" i="39" s="1"/>
  <c r="B818" i="39"/>
  <c r="W818" i="39" s="1"/>
  <c r="D817" i="39"/>
  <c r="M817" i="39" s="1"/>
  <c r="C817" i="39"/>
  <c r="B817" i="39"/>
  <c r="W817" i="39" s="1"/>
  <c r="D816" i="39"/>
  <c r="M816" i="39" s="1"/>
  <c r="C816" i="39"/>
  <c r="O816" i="39" s="1"/>
  <c r="B816" i="39"/>
  <c r="W816" i="39" s="1"/>
  <c r="D815" i="39"/>
  <c r="M815" i="39" s="1"/>
  <c r="C815" i="39"/>
  <c r="O815" i="39" s="1"/>
  <c r="B815" i="39"/>
  <c r="W815" i="39" s="1"/>
  <c r="D814" i="39"/>
  <c r="C814" i="39"/>
  <c r="O814" i="39" s="1"/>
  <c r="B814" i="39"/>
  <c r="W814" i="39" s="1"/>
  <c r="D813" i="39"/>
  <c r="M813" i="39" s="1"/>
  <c r="C813" i="39"/>
  <c r="B813" i="39"/>
  <c r="W813" i="39" s="1"/>
  <c r="D812" i="39"/>
  <c r="L812" i="39" s="1"/>
  <c r="C812" i="39"/>
  <c r="O812" i="39" s="1"/>
  <c r="B812" i="39"/>
  <c r="W812" i="39" s="1"/>
  <c r="D811" i="39"/>
  <c r="M811" i="39" s="1"/>
  <c r="C811" i="39"/>
  <c r="B811" i="39"/>
  <c r="D810" i="39"/>
  <c r="M810" i="39" s="1"/>
  <c r="C810" i="39"/>
  <c r="O810" i="39" s="1"/>
  <c r="B810" i="39"/>
  <c r="W810" i="39" s="1"/>
  <c r="D809" i="39"/>
  <c r="M809" i="39" s="1"/>
  <c r="C809" i="39"/>
  <c r="B809" i="39"/>
  <c r="W809" i="39" s="1"/>
  <c r="D808" i="39"/>
  <c r="M808" i="39" s="1"/>
  <c r="C808" i="39"/>
  <c r="O808" i="39" s="1"/>
  <c r="B808" i="39"/>
  <c r="W808" i="39" s="1"/>
  <c r="D807" i="39"/>
  <c r="M807" i="39" s="1"/>
  <c r="C807" i="39"/>
  <c r="O807" i="39" s="1"/>
  <c r="B807" i="39"/>
  <c r="W807" i="39" s="1"/>
  <c r="D806" i="39"/>
  <c r="C806" i="39"/>
  <c r="O806" i="39" s="1"/>
  <c r="B806" i="39"/>
  <c r="W806" i="39" s="1"/>
  <c r="D805" i="39"/>
  <c r="K805" i="39" s="1"/>
  <c r="C805" i="39"/>
  <c r="B805" i="39"/>
  <c r="W805" i="39" s="1"/>
  <c r="D804" i="39"/>
  <c r="C804" i="39"/>
  <c r="O804" i="39" s="1"/>
  <c r="B804" i="39"/>
  <c r="W804" i="39" s="1"/>
  <c r="D803" i="39"/>
  <c r="L803" i="39" s="1"/>
  <c r="C803" i="39"/>
  <c r="B803" i="39"/>
  <c r="W803" i="39" s="1"/>
  <c r="D802" i="39"/>
  <c r="K802" i="39" s="1"/>
  <c r="C802" i="39"/>
  <c r="O802" i="39" s="1"/>
  <c r="I802" i="39" s="1"/>
  <c r="B802" i="39"/>
  <c r="L801" i="39"/>
  <c r="D801" i="39"/>
  <c r="K801" i="39" s="1"/>
  <c r="C801" i="39"/>
  <c r="T801" i="39" s="1"/>
  <c r="B801" i="39"/>
  <c r="W801" i="39" s="1"/>
  <c r="D800" i="39"/>
  <c r="M800" i="39" s="1"/>
  <c r="C800" i="39"/>
  <c r="O800" i="39" s="1"/>
  <c r="B800" i="39"/>
  <c r="W800" i="39" s="1"/>
  <c r="D799" i="39"/>
  <c r="L799" i="39" s="1"/>
  <c r="C799" i="39"/>
  <c r="B799" i="39"/>
  <c r="W799" i="39" s="1"/>
  <c r="D798" i="39"/>
  <c r="K798" i="39" s="1"/>
  <c r="C798" i="39"/>
  <c r="O798" i="39" s="1"/>
  <c r="B798" i="39"/>
  <c r="D797" i="39"/>
  <c r="L797" i="39" s="1"/>
  <c r="C797" i="39"/>
  <c r="T797" i="39" s="1"/>
  <c r="B797" i="39"/>
  <c r="W797" i="39" s="1"/>
  <c r="D796" i="39"/>
  <c r="C796" i="39"/>
  <c r="O796" i="39" s="1"/>
  <c r="B796" i="39"/>
  <c r="W796" i="39" s="1"/>
  <c r="D795" i="39"/>
  <c r="L795" i="39" s="1"/>
  <c r="C795" i="39"/>
  <c r="B795" i="39"/>
  <c r="W795" i="39" s="1"/>
  <c r="D794" i="39"/>
  <c r="K794" i="39" s="1"/>
  <c r="C794" i="39"/>
  <c r="O794" i="39" s="1"/>
  <c r="B794" i="39"/>
  <c r="D793" i="39"/>
  <c r="L793" i="39" s="1"/>
  <c r="C793" i="39"/>
  <c r="T793" i="39" s="1"/>
  <c r="B793" i="39"/>
  <c r="W793" i="39" s="1"/>
  <c r="M792" i="39"/>
  <c r="D792" i="39"/>
  <c r="C792" i="39"/>
  <c r="O792" i="39" s="1"/>
  <c r="B792" i="39"/>
  <c r="W792" i="39" s="1"/>
  <c r="D791" i="39"/>
  <c r="L791" i="39" s="1"/>
  <c r="C791" i="39"/>
  <c r="B791" i="39"/>
  <c r="W791" i="39" s="1"/>
  <c r="D790" i="39"/>
  <c r="L790" i="39" s="1"/>
  <c r="C790" i="39"/>
  <c r="O790" i="39" s="1"/>
  <c r="B790" i="39"/>
  <c r="W790" i="39" s="1"/>
  <c r="D789" i="39"/>
  <c r="M789" i="39" s="1"/>
  <c r="C789" i="39"/>
  <c r="T789" i="39" s="1"/>
  <c r="B789" i="39"/>
  <c r="W789" i="39" s="1"/>
  <c r="D788" i="39"/>
  <c r="C788" i="39"/>
  <c r="O788" i="39" s="1"/>
  <c r="B788" i="39"/>
  <c r="W788" i="39" s="1"/>
  <c r="D787" i="39"/>
  <c r="M787" i="39" s="1"/>
  <c r="C787" i="39"/>
  <c r="T787" i="39" s="1"/>
  <c r="B787" i="39"/>
  <c r="D786" i="39"/>
  <c r="C786" i="39"/>
  <c r="O786" i="39" s="1"/>
  <c r="B786" i="39"/>
  <c r="W786" i="39" s="1"/>
  <c r="D785" i="39"/>
  <c r="M785" i="39" s="1"/>
  <c r="C785" i="39"/>
  <c r="T785" i="39" s="1"/>
  <c r="B785" i="39"/>
  <c r="W785" i="39" s="1"/>
  <c r="D784" i="39"/>
  <c r="L784" i="39" s="1"/>
  <c r="C784" i="39"/>
  <c r="O784" i="39" s="1"/>
  <c r="B784" i="39"/>
  <c r="W784" i="39" s="1"/>
  <c r="D783" i="39"/>
  <c r="M783" i="39" s="1"/>
  <c r="C783" i="39"/>
  <c r="T783" i="39" s="1"/>
  <c r="B783" i="39"/>
  <c r="W783" i="39" s="1"/>
  <c r="D782" i="39"/>
  <c r="L782" i="39" s="1"/>
  <c r="C782" i="39"/>
  <c r="O782" i="39" s="1"/>
  <c r="B782" i="39"/>
  <c r="W782" i="39" s="1"/>
  <c r="D781" i="39"/>
  <c r="M781" i="39" s="1"/>
  <c r="C781" i="39"/>
  <c r="T781" i="39" s="1"/>
  <c r="B781" i="39"/>
  <c r="W781" i="39" s="1"/>
  <c r="D780" i="39"/>
  <c r="C780" i="39"/>
  <c r="O780" i="39" s="1"/>
  <c r="B780" i="39"/>
  <c r="W780" i="39" s="1"/>
  <c r="K779" i="39"/>
  <c r="D779" i="39"/>
  <c r="M779" i="39" s="1"/>
  <c r="C779" i="39"/>
  <c r="T779" i="39" s="1"/>
  <c r="B779" i="39"/>
  <c r="D778" i="39"/>
  <c r="C778" i="39"/>
  <c r="O778" i="39" s="1"/>
  <c r="B778" i="39"/>
  <c r="W778" i="39" s="1"/>
  <c r="D777" i="39"/>
  <c r="M777" i="39" s="1"/>
  <c r="C777" i="39"/>
  <c r="T777" i="39" s="1"/>
  <c r="B777" i="39"/>
  <c r="W777" i="39" s="1"/>
  <c r="D776" i="39"/>
  <c r="L776" i="39" s="1"/>
  <c r="C776" i="39"/>
  <c r="O776" i="39" s="1"/>
  <c r="B776" i="39"/>
  <c r="W776" i="39" s="1"/>
  <c r="D775" i="39"/>
  <c r="M775" i="39" s="1"/>
  <c r="C775" i="39"/>
  <c r="T775" i="39" s="1"/>
  <c r="B775" i="39"/>
  <c r="W775" i="39" s="1"/>
  <c r="D774" i="39"/>
  <c r="L774" i="39" s="1"/>
  <c r="C774" i="39"/>
  <c r="O774" i="39" s="1"/>
  <c r="B774" i="39"/>
  <c r="W774" i="39" s="1"/>
  <c r="D773" i="39"/>
  <c r="M773" i="39" s="1"/>
  <c r="C773" i="39"/>
  <c r="T773" i="39" s="1"/>
  <c r="B773" i="39"/>
  <c r="W773" i="39" s="1"/>
  <c r="D772" i="39"/>
  <c r="C772" i="39"/>
  <c r="O772" i="39" s="1"/>
  <c r="B772" i="39"/>
  <c r="W772" i="39" s="1"/>
  <c r="D771" i="39"/>
  <c r="M771" i="39" s="1"/>
  <c r="C771" i="39"/>
  <c r="T771" i="39" s="1"/>
  <c r="B771" i="39"/>
  <c r="D770" i="39"/>
  <c r="C770" i="39"/>
  <c r="O770" i="39" s="1"/>
  <c r="B770" i="39"/>
  <c r="W770" i="39" s="1"/>
  <c r="D769" i="39"/>
  <c r="M769" i="39" s="1"/>
  <c r="C769" i="39"/>
  <c r="T769" i="39" s="1"/>
  <c r="B769" i="39"/>
  <c r="W769" i="39" s="1"/>
  <c r="D768" i="39"/>
  <c r="L768" i="39" s="1"/>
  <c r="C768" i="39"/>
  <c r="O768" i="39" s="1"/>
  <c r="B768" i="39"/>
  <c r="W768" i="39" s="1"/>
  <c r="D767" i="39"/>
  <c r="M767" i="39" s="1"/>
  <c r="C767" i="39"/>
  <c r="T767" i="39" s="1"/>
  <c r="B767" i="39"/>
  <c r="W767" i="39" s="1"/>
  <c r="D766" i="39"/>
  <c r="L766" i="39" s="1"/>
  <c r="C766" i="39"/>
  <c r="O766" i="39" s="1"/>
  <c r="B766" i="39"/>
  <c r="W766" i="39" s="1"/>
  <c r="D765" i="39"/>
  <c r="M765" i="39" s="1"/>
  <c r="C765" i="39"/>
  <c r="T765" i="39" s="1"/>
  <c r="B765" i="39"/>
  <c r="W765" i="39" s="1"/>
  <c r="D764" i="39"/>
  <c r="C764" i="39"/>
  <c r="O764" i="39" s="1"/>
  <c r="B764" i="39"/>
  <c r="W764" i="39" s="1"/>
  <c r="K763" i="39"/>
  <c r="D763" i="39"/>
  <c r="M763" i="39" s="1"/>
  <c r="C763" i="39"/>
  <c r="T763" i="39" s="1"/>
  <c r="B763" i="39"/>
  <c r="D762" i="39"/>
  <c r="C762" i="39"/>
  <c r="O762" i="39" s="1"/>
  <c r="B762" i="39"/>
  <c r="W762" i="39" s="1"/>
  <c r="D761" i="39"/>
  <c r="M761" i="39" s="1"/>
  <c r="C761" i="39"/>
  <c r="T761" i="39" s="1"/>
  <c r="B761" i="39"/>
  <c r="W761" i="39" s="1"/>
  <c r="D760" i="39"/>
  <c r="L760" i="39" s="1"/>
  <c r="C760" i="39"/>
  <c r="O760" i="39" s="1"/>
  <c r="B760" i="39"/>
  <c r="W760" i="39" s="1"/>
  <c r="D759" i="39"/>
  <c r="M759" i="39" s="1"/>
  <c r="C759" i="39"/>
  <c r="T759" i="39" s="1"/>
  <c r="B759" i="39"/>
  <c r="W759" i="39" s="1"/>
  <c r="D758" i="39"/>
  <c r="L758" i="39" s="1"/>
  <c r="C758" i="39"/>
  <c r="O758" i="39" s="1"/>
  <c r="B758" i="39"/>
  <c r="W758" i="39" s="1"/>
  <c r="D757" i="39"/>
  <c r="M757" i="39" s="1"/>
  <c r="C757" i="39"/>
  <c r="B757" i="39"/>
  <c r="W757" i="39" s="1"/>
  <c r="D756" i="39"/>
  <c r="M756" i="39" s="1"/>
  <c r="C756" i="39"/>
  <c r="O756" i="39" s="1"/>
  <c r="B756" i="39"/>
  <c r="W756" i="39" s="1"/>
  <c r="D755" i="39"/>
  <c r="M755" i="39" s="1"/>
  <c r="C755" i="39"/>
  <c r="B755" i="39"/>
  <c r="T754" i="39"/>
  <c r="D754" i="39"/>
  <c r="L754" i="39" s="1"/>
  <c r="C754" i="39"/>
  <c r="O754" i="39" s="1"/>
  <c r="B754" i="39"/>
  <c r="W754" i="39" s="1"/>
  <c r="D753" i="39"/>
  <c r="M753" i="39" s="1"/>
  <c r="C753" i="39"/>
  <c r="B753" i="39"/>
  <c r="W753" i="39" s="1"/>
  <c r="D752" i="39"/>
  <c r="M752" i="39" s="1"/>
  <c r="C752" i="39"/>
  <c r="O752" i="39" s="1"/>
  <c r="B752" i="39"/>
  <c r="W752" i="39" s="1"/>
  <c r="D751" i="39"/>
  <c r="M751" i="39" s="1"/>
  <c r="C751" i="39"/>
  <c r="O751" i="39" s="1"/>
  <c r="B751" i="39"/>
  <c r="W751" i="39" s="1"/>
  <c r="D750" i="39"/>
  <c r="C750" i="39"/>
  <c r="O750" i="39" s="1"/>
  <c r="B750" i="39"/>
  <c r="W750" i="39" s="1"/>
  <c r="D749" i="39"/>
  <c r="M749" i="39" s="1"/>
  <c r="C749" i="39"/>
  <c r="O749" i="39" s="1"/>
  <c r="B749" i="39"/>
  <c r="W749" i="39" s="1"/>
  <c r="D748" i="39"/>
  <c r="M748" i="39" s="1"/>
  <c r="C748" i="39"/>
  <c r="O748" i="39" s="1"/>
  <c r="B748" i="39"/>
  <c r="W748" i="39" s="1"/>
  <c r="D747" i="39"/>
  <c r="M747" i="39" s="1"/>
  <c r="C747" i="39"/>
  <c r="B747" i="39"/>
  <c r="D746" i="39"/>
  <c r="L746" i="39" s="1"/>
  <c r="C746" i="39"/>
  <c r="O746" i="39" s="1"/>
  <c r="B746" i="39"/>
  <c r="W746" i="39" s="1"/>
  <c r="D745" i="39"/>
  <c r="M745" i="39" s="1"/>
  <c r="C745" i="39"/>
  <c r="B745" i="39"/>
  <c r="W745" i="39" s="1"/>
  <c r="D744" i="39"/>
  <c r="M744" i="39" s="1"/>
  <c r="C744" i="39"/>
  <c r="O744" i="39" s="1"/>
  <c r="B744" i="39"/>
  <c r="W744" i="39" s="1"/>
  <c r="D743" i="39"/>
  <c r="M743" i="39" s="1"/>
  <c r="C743" i="39"/>
  <c r="O743" i="39" s="1"/>
  <c r="B743" i="39"/>
  <c r="W743" i="39" s="1"/>
  <c r="D742" i="39"/>
  <c r="C742" i="39"/>
  <c r="O742" i="39" s="1"/>
  <c r="B742" i="39"/>
  <c r="W742" i="39" s="1"/>
  <c r="D741" i="39"/>
  <c r="M741" i="39" s="1"/>
  <c r="C741" i="39"/>
  <c r="O741" i="39" s="1"/>
  <c r="B741" i="39"/>
  <c r="W741" i="39" s="1"/>
  <c r="D740" i="39"/>
  <c r="M740" i="39" s="1"/>
  <c r="C740" i="39"/>
  <c r="O740" i="39" s="1"/>
  <c r="B740" i="39"/>
  <c r="W740" i="39" s="1"/>
  <c r="D739" i="39"/>
  <c r="M739" i="39" s="1"/>
  <c r="C739" i="39"/>
  <c r="B739" i="39"/>
  <c r="M738" i="39"/>
  <c r="D738" i="39"/>
  <c r="L738" i="39" s="1"/>
  <c r="C738" i="39"/>
  <c r="O738" i="39" s="1"/>
  <c r="B738" i="39"/>
  <c r="W738" i="39" s="1"/>
  <c r="D737" i="39"/>
  <c r="M737" i="39" s="1"/>
  <c r="C737" i="39"/>
  <c r="B737" i="39"/>
  <c r="W737" i="39" s="1"/>
  <c r="D736" i="39"/>
  <c r="M736" i="39" s="1"/>
  <c r="C736" i="39"/>
  <c r="O736" i="39" s="1"/>
  <c r="B736" i="39"/>
  <c r="W736" i="39" s="1"/>
  <c r="D735" i="39"/>
  <c r="M735" i="39" s="1"/>
  <c r="C735" i="39"/>
  <c r="O735" i="39" s="1"/>
  <c r="B735" i="39"/>
  <c r="W735" i="39" s="1"/>
  <c r="D734" i="39"/>
  <c r="C734" i="39"/>
  <c r="O734" i="39" s="1"/>
  <c r="B734" i="39"/>
  <c r="W734" i="39" s="1"/>
  <c r="D733" i="39"/>
  <c r="L733" i="39" s="1"/>
  <c r="C733" i="39"/>
  <c r="B733" i="39"/>
  <c r="W733" i="39" s="1"/>
  <c r="D732" i="39"/>
  <c r="K732" i="39" s="1"/>
  <c r="C732" i="39"/>
  <c r="O732" i="39" s="1"/>
  <c r="B732" i="39"/>
  <c r="D731" i="39"/>
  <c r="L731" i="39" s="1"/>
  <c r="C731" i="39"/>
  <c r="T731" i="39" s="1"/>
  <c r="B731" i="39"/>
  <c r="W731" i="39" s="1"/>
  <c r="D730" i="39"/>
  <c r="C730" i="39"/>
  <c r="O730" i="39" s="1"/>
  <c r="B730" i="39"/>
  <c r="W730" i="39" s="1"/>
  <c r="D729" i="39"/>
  <c r="L729" i="39" s="1"/>
  <c r="C729" i="39"/>
  <c r="B729" i="39"/>
  <c r="W729" i="39" s="1"/>
  <c r="D728" i="39"/>
  <c r="K728" i="39" s="1"/>
  <c r="C728" i="39"/>
  <c r="O728" i="39" s="1"/>
  <c r="N728" i="39" s="1"/>
  <c r="B728" i="39"/>
  <c r="D727" i="39"/>
  <c r="L727" i="39" s="1"/>
  <c r="C727" i="39"/>
  <c r="T727" i="39" s="1"/>
  <c r="B727" i="39"/>
  <c r="W727" i="39" s="1"/>
  <c r="D726" i="39"/>
  <c r="C726" i="39"/>
  <c r="O726" i="39" s="1"/>
  <c r="B726" i="39"/>
  <c r="W726" i="39" s="1"/>
  <c r="L725" i="39"/>
  <c r="D725" i="39"/>
  <c r="C725" i="39"/>
  <c r="B725" i="39"/>
  <c r="W725" i="39" s="1"/>
  <c r="D724" i="39"/>
  <c r="K724" i="39" s="1"/>
  <c r="C724" i="39"/>
  <c r="O724" i="39" s="1"/>
  <c r="B724" i="39"/>
  <c r="D723" i="39"/>
  <c r="L723" i="39" s="1"/>
  <c r="C723" i="39"/>
  <c r="T723" i="39" s="1"/>
  <c r="B723" i="39"/>
  <c r="W723" i="39" s="1"/>
  <c r="D722" i="39"/>
  <c r="C722" i="39"/>
  <c r="O722" i="39" s="1"/>
  <c r="B722" i="39"/>
  <c r="W722" i="39" s="1"/>
  <c r="D721" i="39"/>
  <c r="L721" i="39" s="1"/>
  <c r="C721" i="39"/>
  <c r="B721" i="39"/>
  <c r="W721" i="39" s="1"/>
  <c r="D720" i="39"/>
  <c r="K720" i="39" s="1"/>
  <c r="C720" i="39"/>
  <c r="O720" i="39" s="1"/>
  <c r="N720" i="39" s="1"/>
  <c r="B720" i="39"/>
  <c r="D719" i="39"/>
  <c r="L719" i="39" s="1"/>
  <c r="C719" i="39"/>
  <c r="T719" i="39" s="1"/>
  <c r="B719" i="39"/>
  <c r="W719" i="39" s="1"/>
  <c r="D718" i="39"/>
  <c r="C718" i="39"/>
  <c r="O718" i="39" s="1"/>
  <c r="B718" i="39"/>
  <c r="W718" i="39" s="1"/>
  <c r="L717" i="39"/>
  <c r="D717" i="39"/>
  <c r="C717" i="39"/>
  <c r="B717" i="39"/>
  <c r="W717" i="39" s="1"/>
  <c r="D716" i="39"/>
  <c r="K716" i="39" s="1"/>
  <c r="C716" i="39"/>
  <c r="O716" i="39" s="1"/>
  <c r="B716" i="39"/>
  <c r="D715" i="39"/>
  <c r="L715" i="39" s="1"/>
  <c r="C715" i="39"/>
  <c r="T715" i="39" s="1"/>
  <c r="B715" i="39"/>
  <c r="W715" i="39" s="1"/>
  <c r="D714" i="39"/>
  <c r="C714" i="39"/>
  <c r="O714" i="39" s="1"/>
  <c r="B714" i="39"/>
  <c r="W714" i="39" s="1"/>
  <c r="D713" i="39"/>
  <c r="L713" i="39" s="1"/>
  <c r="C713" i="39"/>
  <c r="B713" i="39"/>
  <c r="W713" i="39" s="1"/>
  <c r="D712" i="39"/>
  <c r="K712" i="39" s="1"/>
  <c r="C712" i="39"/>
  <c r="O712" i="39" s="1"/>
  <c r="N712" i="39" s="1"/>
  <c r="B712" i="39"/>
  <c r="D711" i="39"/>
  <c r="L711" i="39" s="1"/>
  <c r="C711" i="39"/>
  <c r="T711" i="39" s="1"/>
  <c r="B711" i="39"/>
  <c r="W711" i="39" s="1"/>
  <c r="D710" i="39"/>
  <c r="L710" i="39" s="1"/>
  <c r="C710" i="39"/>
  <c r="O710" i="39" s="1"/>
  <c r="B710" i="39"/>
  <c r="W710" i="39" s="1"/>
  <c r="D709" i="39"/>
  <c r="K709" i="39" s="1"/>
  <c r="C709" i="39"/>
  <c r="O709" i="39" s="1"/>
  <c r="B709" i="39"/>
  <c r="W709" i="39" s="1"/>
  <c r="D708" i="39"/>
  <c r="L708" i="39" s="1"/>
  <c r="C708" i="39"/>
  <c r="O708" i="39" s="1"/>
  <c r="B708" i="39"/>
  <c r="W708" i="39" s="1"/>
  <c r="D707" i="39"/>
  <c r="K707" i="39" s="1"/>
  <c r="C707" i="39"/>
  <c r="O707" i="39" s="1"/>
  <c r="B707" i="39"/>
  <c r="W707" i="39" s="1"/>
  <c r="D706" i="39"/>
  <c r="L706" i="39" s="1"/>
  <c r="C706" i="39"/>
  <c r="O706" i="39" s="1"/>
  <c r="B706" i="39"/>
  <c r="W706" i="39" s="1"/>
  <c r="D705" i="39"/>
  <c r="K705" i="39" s="1"/>
  <c r="C705" i="39"/>
  <c r="O705" i="39" s="1"/>
  <c r="B705" i="39"/>
  <c r="W705" i="39" s="1"/>
  <c r="D704" i="39"/>
  <c r="L704" i="39" s="1"/>
  <c r="C704" i="39"/>
  <c r="O704" i="39" s="1"/>
  <c r="B704" i="39"/>
  <c r="W704" i="39" s="1"/>
  <c r="D703" i="39"/>
  <c r="K703" i="39" s="1"/>
  <c r="C703" i="39"/>
  <c r="O703" i="39" s="1"/>
  <c r="B703" i="39"/>
  <c r="W703" i="39" s="1"/>
  <c r="D702" i="39"/>
  <c r="L702" i="39" s="1"/>
  <c r="C702" i="39"/>
  <c r="O702" i="39" s="1"/>
  <c r="B702" i="39"/>
  <c r="W702" i="39" s="1"/>
  <c r="D701" i="39"/>
  <c r="K701" i="39" s="1"/>
  <c r="C701" i="39"/>
  <c r="O701" i="39" s="1"/>
  <c r="B701" i="39"/>
  <c r="W701" i="39" s="1"/>
  <c r="D700" i="39"/>
  <c r="L700" i="39" s="1"/>
  <c r="C700" i="39"/>
  <c r="O700" i="39" s="1"/>
  <c r="B700" i="39"/>
  <c r="W700" i="39" s="1"/>
  <c r="D699" i="39"/>
  <c r="C699" i="39"/>
  <c r="O699" i="39" s="1"/>
  <c r="B699" i="39"/>
  <c r="W699" i="39" s="1"/>
  <c r="D698" i="39"/>
  <c r="L698" i="39" s="1"/>
  <c r="C698" i="39"/>
  <c r="O698" i="39" s="1"/>
  <c r="B698" i="39"/>
  <c r="W698" i="39" s="1"/>
  <c r="D697" i="39"/>
  <c r="C697" i="39"/>
  <c r="O697" i="39" s="1"/>
  <c r="B697" i="39"/>
  <c r="W697" i="39" s="1"/>
  <c r="D696" i="39"/>
  <c r="L696" i="39" s="1"/>
  <c r="C696" i="39"/>
  <c r="O696" i="39" s="1"/>
  <c r="B696" i="39"/>
  <c r="W696" i="39" s="1"/>
  <c r="D695" i="39"/>
  <c r="C695" i="39"/>
  <c r="O695" i="39" s="1"/>
  <c r="B695" i="39"/>
  <c r="W695" i="39" s="1"/>
  <c r="D694" i="39"/>
  <c r="L694" i="39" s="1"/>
  <c r="C694" i="39"/>
  <c r="O694" i="39" s="1"/>
  <c r="B694" i="39"/>
  <c r="W694" i="39" s="1"/>
  <c r="D693" i="39"/>
  <c r="C693" i="39"/>
  <c r="O693" i="39" s="1"/>
  <c r="B693" i="39"/>
  <c r="W693" i="39" s="1"/>
  <c r="D692" i="39"/>
  <c r="L692" i="39" s="1"/>
  <c r="C692" i="39"/>
  <c r="O692" i="39" s="1"/>
  <c r="B692" i="39"/>
  <c r="W692" i="39" s="1"/>
  <c r="D691" i="39"/>
  <c r="C691" i="39"/>
  <c r="O691" i="39" s="1"/>
  <c r="B691" i="39"/>
  <c r="W691" i="39" s="1"/>
  <c r="D690" i="39"/>
  <c r="L690" i="39" s="1"/>
  <c r="C690" i="39"/>
  <c r="O690" i="39" s="1"/>
  <c r="B690" i="39"/>
  <c r="W690" i="39" s="1"/>
  <c r="D689" i="39"/>
  <c r="K689" i="39" s="1"/>
  <c r="C689" i="39"/>
  <c r="O689" i="39" s="1"/>
  <c r="B689" i="39"/>
  <c r="W689" i="39" s="1"/>
  <c r="D688" i="39"/>
  <c r="L688" i="39" s="1"/>
  <c r="C688" i="39"/>
  <c r="O688" i="39" s="1"/>
  <c r="B688" i="39"/>
  <c r="W688" i="39" s="1"/>
  <c r="D687" i="39"/>
  <c r="C687" i="39"/>
  <c r="O687" i="39" s="1"/>
  <c r="B687" i="39"/>
  <c r="W687" i="39" s="1"/>
  <c r="D686" i="39"/>
  <c r="L686" i="39" s="1"/>
  <c r="C686" i="39"/>
  <c r="O686" i="39" s="1"/>
  <c r="B686" i="39"/>
  <c r="W686" i="39" s="1"/>
  <c r="D685" i="39"/>
  <c r="K685" i="39" s="1"/>
  <c r="C685" i="39"/>
  <c r="O685" i="39" s="1"/>
  <c r="B685" i="39"/>
  <c r="W685" i="39" s="1"/>
  <c r="D684" i="39"/>
  <c r="L684" i="39" s="1"/>
  <c r="C684" i="39"/>
  <c r="O684" i="39" s="1"/>
  <c r="B684" i="39"/>
  <c r="W684" i="39" s="1"/>
  <c r="D683" i="39"/>
  <c r="C683" i="39"/>
  <c r="O683" i="39" s="1"/>
  <c r="B683" i="39"/>
  <c r="W683" i="39" s="1"/>
  <c r="D682" i="39"/>
  <c r="L682" i="39" s="1"/>
  <c r="C682" i="39"/>
  <c r="O682" i="39" s="1"/>
  <c r="B682" i="39"/>
  <c r="D681" i="39"/>
  <c r="K681" i="39" s="1"/>
  <c r="C681" i="39"/>
  <c r="O681" i="39" s="1"/>
  <c r="B681" i="39"/>
  <c r="W681" i="39" s="1"/>
  <c r="D680" i="39"/>
  <c r="L680" i="39" s="1"/>
  <c r="C680" i="39"/>
  <c r="O680" i="39" s="1"/>
  <c r="B680" i="39"/>
  <c r="W680" i="39" s="1"/>
  <c r="W679" i="39"/>
  <c r="D679" i="39"/>
  <c r="C679" i="39"/>
  <c r="T679" i="39" s="1"/>
  <c r="B679" i="39"/>
  <c r="D678" i="39"/>
  <c r="L678" i="39" s="1"/>
  <c r="C678" i="39"/>
  <c r="O678" i="39" s="1"/>
  <c r="B678" i="39"/>
  <c r="W678" i="39" s="1"/>
  <c r="K677" i="39"/>
  <c r="D677" i="39"/>
  <c r="L677" i="39" s="1"/>
  <c r="C677" i="39"/>
  <c r="T677" i="39" s="1"/>
  <c r="B677" i="39"/>
  <c r="W677" i="39" s="1"/>
  <c r="H676" i="39"/>
  <c r="D676" i="39"/>
  <c r="L676" i="39" s="1"/>
  <c r="C676" i="39"/>
  <c r="O676" i="39" s="1"/>
  <c r="N676" i="39" s="1"/>
  <c r="B676" i="39"/>
  <c r="W676" i="39" s="1"/>
  <c r="D675" i="39"/>
  <c r="L675" i="39" s="1"/>
  <c r="C675" i="39"/>
  <c r="T675" i="39" s="1"/>
  <c r="B675" i="39"/>
  <c r="W675" i="39" s="1"/>
  <c r="D674" i="39"/>
  <c r="L674" i="39" s="1"/>
  <c r="C674" i="39"/>
  <c r="O674" i="39" s="1"/>
  <c r="B674" i="39"/>
  <c r="W674" i="39" s="1"/>
  <c r="D673" i="39"/>
  <c r="K673" i="39" s="1"/>
  <c r="C673" i="39"/>
  <c r="O673" i="39" s="1"/>
  <c r="B673" i="39"/>
  <c r="W673" i="39" s="1"/>
  <c r="D672" i="39"/>
  <c r="L672" i="39" s="1"/>
  <c r="C672" i="39"/>
  <c r="O672" i="39" s="1"/>
  <c r="B672" i="39"/>
  <c r="W672" i="39" s="1"/>
  <c r="D671" i="39"/>
  <c r="C671" i="39"/>
  <c r="T671" i="39" s="1"/>
  <c r="B671" i="39"/>
  <c r="W671" i="39" s="1"/>
  <c r="D670" i="39"/>
  <c r="L670" i="39" s="1"/>
  <c r="C670" i="39"/>
  <c r="O670" i="39" s="1"/>
  <c r="B670" i="39"/>
  <c r="W670" i="39" s="1"/>
  <c r="D669" i="39"/>
  <c r="K669" i="39" s="1"/>
  <c r="C669" i="39"/>
  <c r="T669" i="39" s="1"/>
  <c r="B669" i="39"/>
  <c r="W669" i="39" s="1"/>
  <c r="D668" i="39"/>
  <c r="L668" i="39" s="1"/>
  <c r="C668" i="39"/>
  <c r="O668" i="39" s="1"/>
  <c r="B668" i="39"/>
  <c r="W668" i="39" s="1"/>
  <c r="D667" i="39"/>
  <c r="L667" i="39" s="1"/>
  <c r="C667" i="39"/>
  <c r="T667" i="39" s="1"/>
  <c r="B667" i="39"/>
  <c r="W667" i="39" s="1"/>
  <c r="D666" i="39"/>
  <c r="L666" i="39" s="1"/>
  <c r="C666" i="39"/>
  <c r="O666" i="39" s="1"/>
  <c r="B666" i="39"/>
  <c r="W666" i="39" s="1"/>
  <c r="D665" i="39"/>
  <c r="K665" i="39" s="1"/>
  <c r="C665" i="39"/>
  <c r="O665" i="39" s="1"/>
  <c r="B665" i="39"/>
  <c r="W665" i="39" s="1"/>
  <c r="M664" i="39"/>
  <c r="D664" i="39"/>
  <c r="L664" i="39" s="1"/>
  <c r="C664" i="39"/>
  <c r="O664" i="39" s="1"/>
  <c r="B664" i="39"/>
  <c r="W664" i="39" s="1"/>
  <c r="D663" i="39"/>
  <c r="C663" i="39"/>
  <c r="T663" i="39" s="1"/>
  <c r="B663" i="39"/>
  <c r="W663" i="39" s="1"/>
  <c r="D662" i="39"/>
  <c r="L662" i="39" s="1"/>
  <c r="C662" i="39"/>
  <c r="O662" i="39" s="1"/>
  <c r="B662" i="39"/>
  <c r="W662" i="39" s="1"/>
  <c r="D661" i="39"/>
  <c r="K661" i="39" s="1"/>
  <c r="C661" i="39"/>
  <c r="T661" i="39" s="1"/>
  <c r="B661" i="39"/>
  <c r="W661" i="39" s="1"/>
  <c r="D660" i="39"/>
  <c r="L660" i="39" s="1"/>
  <c r="C660" i="39"/>
  <c r="O660" i="39" s="1"/>
  <c r="B660" i="39"/>
  <c r="W660" i="39" s="1"/>
  <c r="L659" i="39"/>
  <c r="D659" i="39"/>
  <c r="C659" i="39"/>
  <c r="T659" i="39" s="1"/>
  <c r="B659" i="39"/>
  <c r="W659" i="39" s="1"/>
  <c r="H658" i="39"/>
  <c r="D658" i="39"/>
  <c r="L658" i="39" s="1"/>
  <c r="C658" i="39"/>
  <c r="O658" i="39" s="1"/>
  <c r="N658" i="39" s="1"/>
  <c r="B658" i="39"/>
  <c r="W658" i="39" s="1"/>
  <c r="D657" i="39"/>
  <c r="K657" i="39" s="1"/>
  <c r="C657" i="39"/>
  <c r="O657" i="39" s="1"/>
  <c r="B657" i="39"/>
  <c r="W657" i="39" s="1"/>
  <c r="D656" i="39"/>
  <c r="L656" i="39" s="1"/>
  <c r="C656" i="39"/>
  <c r="O656" i="39" s="1"/>
  <c r="N656" i="39" s="1"/>
  <c r="B656" i="39"/>
  <c r="W656" i="39" s="1"/>
  <c r="D655" i="39"/>
  <c r="C655" i="39"/>
  <c r="T655" i="39" s="1"/>
  <c r="B655" i="39"/>
  <c r="W655" i="39" s="1"/>
  <c r="D654" i="39"/>
  <c r="K654" i="39" s="1"/>
  <c r="C654" i="39"/>
  <c r="O654" i="39" s="1"/>
  <c r="B654" i="39"/>
  <c r="W654" i="39" s="1"/>
  <c r="D653" i="39"/>
  <c r="L653" i="39" s="1"/>
  <c r="C653" i="39"/>
  <c r="T653" i="39" s="1"/>
  <c r="B653" i="39"/>
  <c r="D652" i="39"/>
  <c r="K652" i="39" s="1"/>
  <c r="C652" i="39"/>
  <c r="O652" i="39" s="1"/>
  <c r="B652" i="39"/>
  <c r="W652" i="39" s="1"/>
  <c r="O651" i="39"/>
  <c r="D651" i="39"/>
  <c r="C651" i="39"/>
  <c r="T651" i="39" s="1"/>
  <c r="B651" i="39"/>
  <c r="W651" i="39" s="1"/>
  <c r="D650" i="39"/>
  <c r="K650" i="39" s="1"/>
  <c r="C650" i="39"/>
  <c r="O650" i="39" s="1"/>
  <c r="B650" i="39"/>
  <c r="W650" i="39" s="1"/>
  <c r="D649" i="39"/>
  <c r="L649" i="39" s="1"/>
  <c r="C649" i="39"/>
  <c r="T649" i="39" s="1"/>
  <c r="B649" i="39"/>
  <c r="D648" i="39"/>
  <c r="K648" i="39" s="1"/>
  <c r="C648" i="39"/>
  <c r="O648" i="39" s="1"/>
  <c r="B648" i="39"/>
  <c r="W648" i="39" s="1"/>
  <c r="D647" i="39"/>
  <c r="C647" i="39"/>
  <c r="T647" i="39" s="1"/>
  <c r="B647" i="39"/>
  <c r="W647" i="39" s="1"/>
  <c r="H646" i="39"/>
  <c r="D646" i="39"/>
  <c r="K646" i="39" s="1"/>
  <c r="C646" i="39"/>
  <c r="O646" i="39" s="1"/>
  <c r="N646" i="39" s="1"/>
  <c r="B646" i="39"/>
  <c r="W646" i="39" s="1"/>
  <c r="K645" i="39"/>
  <c r="D645" i="39"/>
  <c r="L645" i="39" s="1"/>
  <c r="C645" i="39"/>
  <c r="T645" i="39" s="1"/>
  <c r="B645" i="39"/>
  <c r="H644" i="39"/>
  <c r="D644" i="39"/>
  <c r="K644" i="39" s="1"/>
  <c r="C644" i="39"/>
  <c r="O644" i="39" s="1"/>
  <c r="N644" i="39" s="1"/>
  <c r="B644" i="39"/>
  <c r="W644" i="39" s="1"/>
  <c r="D643" i="39"/>
  <c r="C643" i="39"/>
  <c r="T643" i="39" s="1"/>
  <c r="B643" i="39"/>
  <c r="W643" i="39" s="1"/>
  <c r="D642" i="39"/>
  <c r="K642" i="39" s="1"/>
  <c r="C642" i="39"/>
  <c r="O642" i="39" s="1"/>
  <c r="B642" i="39"/>
  <c r="W642" i="39" s="1"/>
  <c r="D641" i="39"/>
  <c r="L641" i="39" s="1"/>
  <c r="C641" i="39"/>
  <c r="T641" i="39" s="1"/>
  <c r="B641" i="39"/>
  <c r="D640" i="39"/>
  <c r="K640" i="39" s="1"/>
  <c r="C640" i="39"/>
  <c r="O640" i="39" s="1"/>
  <c r="B640" i="39"/>
  <c r="W640" i="39" s="1"/>
  <c r="D639" i="39"/>
  <c r="C639" i="39"/>
  <c r="T639" i="39" s="1"/>
  <c r="B639" i="39"/>
  <c r="W639" i="39" s="1"/>
  <c r="D638" i="39"/>
  <c r="K638" i="39" s="1"/>
  <c r="C638" i="39"/>
  <c r="O638" i="39" s="1"/>
  <c r="B638" i="39"/>
  <c r="W638" i="39" s="1"/>
  <c r="D637" i="39"/>
  <c r="L637" i="39" s="1"/>
  <c r="C637" i="39"/>
  <c r="T637" i="39" s="1"/>
  <c r="B637" i="39"/>
  <c r="D636" i="39"/>
  <c r="K636" i="39" s="1"/>
  <c r="C636" i="39"/>
  <c r="O636" i="39" s="1"/>
  <c r="B636" i="39"/>
  <c r="W636" i="39" s="1"/>
  <c r="D635" i="39"/>
  <c r="C635" i="39"/>
  <c r="T635" i="39" s="1"/>
  <c r="B635" i="39"/>
  <c r="W635" i="39" s="1"/>
  <c r="L634" i="39"/>
  <c r="D634" i="39"/>
  <c r="K634" i="39" s="1"/>
  <c r="C634" i="39"/>
  <c r="B634" i="39"/>
  <c r="W634" i="39" s="1"/>
  <c r="D633" i="39"/>
  <c r="L633" i="39" s="1"/>
  <c r="C633" i="39"/>
  <c r="T633" i="39" s="1"/>
  <c r="B633" i="39"/>
  <c r="W633" i="39" s="1"/>
  <c r="D632" i="39"/>
  <c r="K632" i="39" s="1"/>
  <c r="C632" i="39"/>
  <c r="B632" i="39"/>
  <c r="W632" i="39" s="1"/>
  <c r="M631" i="39"/>
  <c r="D631" i="39"/>
  <c r="L631" i="39" s="1"/>
  <c r="C631" i="39"/>
  <c r="T631" i="39" s="1"/>
  <c r="B631" i="39"/>
  <c r="W631" i="39" s="1"/>
  <c r="D630" i="39"/>
  <c r="K630" i="39" s="1"/>
  <c r="C630" i="39"/>
  <c r="B630" i="39"/>
  <c r="W630" i="39" s="1"/>
  <c r="D629" i="39"/>
  <c r="L629" i="39" s="1"/>
  <c r="C629" i="39"/>
  <c r="T629" i="39" s="1"/>
  <c r="B629" i="39"/>
  <c r="W629" i="39" s="1"/>
  <c r="D628" i="39"/>
  <c r="M628" i="39" s="1"/>
  <c r="C628" i="39"/>
  <c r="B628" i="39"/>
  <c r="W628" i="39" s="1"/>
  <c r="D627" i="39"/>
  <c r="L627" i="39" s="1"/>
  <c r="C627" i="39"/>
  <c r="T627" i="39" s="1"/>
  <c r="B627" i="39"/>
  <c r="W627" i="39" s="1"/>
  <c r="D626" i="39"/>
  <c r="M626" i="39" s="1"/>
  <c r="C626" i="39"/>
  <c r="B626" i="39"/>
  <c r="W626" i="39" s="1"/>
  <c r="D625" i="39"/>
  <c r="L625" i="39" s="1"/>
  <c r="C625" i="39"/>
  <c r="T625" i="39" s="1"/>
  <c r="B625" i="39"/>
  <c r="W625" i="39" s="1"/>
  <c r="M624" i="39"/>
  <c r="H624" i="39"/>
  <c r="D624" i="39"/>
  <c r="K624" i="39" s="1"/>
  <c r="C624" i="39"/>
  <c r="B624" i="39"/>
  <c r="W624" i="39" s="1"/>
  <c r="W623" i="39"/>
  <c r="D623" i="39"/>
  <c r="L623" i="39" s="1"/>
  <c r="C623" i="39"/>
  <c r="T623" i="39" s="1"/>
  <c r="B623" i="39"/>
  <c r="D622" i="39"/>
  <c r="K622" i="39" s="1"/>
  <c r="C622" i="39"/>
  <c r="B622" i="39"/>
  <c r="W622" i="39" s="1"/>
  <c r="D621" i="39"/>
  <c r="L621" i="39" s="1"/>
  <c r="C621" i="39"/>
  <c r="T621" i="39" s="1"/>
  <c r="B621" i="39"/>
  <c r="W621" i="39" s="1"/>
  <c r="K620" i="39"/>
  <c r="D620" i="39"/>
  <c r="M620" i="39" s="1"/>
  <c r="C620" i="39"/>
  <c r="B620" i="39"/>
  <c r="W620" i="39" s="1"/>
  <c r="D619" i="39"/>
  <c r="L619" i="39" s="1"/>
  <c r="C619" i="39"/>
  <c r="T619" i="39" s="1"/>
  <c r="B619" i="39"/>
  <c r="W619" i="39" s="1"/>
  <c r="D618" i="39"/>
  <c r="M618" i="39" s="1"/>
  <c r="C618" i="39"/>
  <c r="B618" i="39"/>
  <c r="W618" i="39" s="1"/>
  <c r="T617" i="39"/>
  <c r="D617" i="39"/>
  <c r="L617" i="39" s="1"/>
  <c r="C617" i="39"/>
  <c r="B617" i="39"/>
  <c r="W617" i="39" s="1"/>
  <c r="D616" i="39"/>
  <c r="K616" i="39" s="1"/>
  <c r="C616" i="39"/>
  <c r="B616" i="39"/>
  <c r="W616" i="39" s="1"/>
  <c r="K615" i="39"/>
  <c r="D615" i="39"/>
  <c r="L615" i="39" s="1"/>
  <c r="C615" i="39"/>
  <c r="T615" i="39" s="1"/>
  <c r="B615" i="39"/>
  <c r="W615" i="39" s="1"/>
  <c r="M614" i="39"/>
  <c r="D614" i="39"/>
  <c r="K614" i="39" s="1"/>
  <c r="C614" i="39"/>
  <c r="T614" i="39" s="1"/>
  <c r="B614" i="39"/>
  <c r="W614" i="39" s="1"/>
  <c r="D613" i="39"/>
  <c r="L613" i="39" s="1"/>
  <c r="C613" i="39"/>
  <c r="B613" i="39"/>
  <c r="W613" i="39" s="1"/>
  <c r="H612" i="39"/>
  <c r="D612" i="39"/>
  <c r="K612" i="39" s="1"/>
  <c r="C612" i="39"/>
  <c r="B612" i="39"/>
  <c r="W612" i="39" s="1"/>
  <c r="D611" i="39"/>
  <c r="L611" i="39" s="1"/>
  <c r="C611" i="39"/>
  <c r="T611" i="39" s="1"/>
  <c r="B611" i="39"/>
  <c r="W611" i="39" s="1"/>
  <c r="H610" i="39"/>
  <c r="D610" i="39"/>
  <c r="M610" i="39" s="1"/>
  <c r="C610" i="39"/>
  <c r="T610" i="39" s="1"/>
  <c r="B610" i="39"/>
  <c r="W610" i="39" s="1"/>
  <c r="K609" i="39"/>
  <c r="D609" i="39"/>
  <c r="L609" i="39" s="1"/>
  <c r="C609" i="39"/>
  <c r="B609" i="39"/>
  <c r="W609" i="39" s="1"/>
  <c r="W608" i="39"/>
  <c r="D608" i="39"/>
  <c r="K608" i="39" s="1"/>
  <c r="C608" i="39"/>
  <c r="B608" i="39"/>
  <c r="O607" i="39"/>
  <c r="D607" i="39"/>
  <c r="L607" i="39" s="1"/>
  <c r="C607" i="39"/>
  <c r="T607" i="39" s="1"/>
  <c r="B607" i="39"/>
  <c r="W607" i="39" s="1"/>
  <c r="D606" i="39"/>
  <c r="K606" i="39" s="1"/>
  <c r="C606" i="39"/>
  <c r="T606" i="39" s="1"/>
  <c r="B606" i="39"/>
  <c r="W606" i="39" s="1"/>
  <c r="D605" i="39"/>
  <c r="L605" i="39" s="1"/>
  <c r="C605" i="39"/>
  <c r="B605" i="39"/>
  <c r="W605" i="39" s="1"/>
  <c r="D604" i="39"/>
  <c r="K604" i="39" s="1"/>
  <c r="C604" i="39"/>
  <c r="B604" i="39"/>
  <c r="W604" i="39" s="1"/>
  <c r="D603" i="39"/>
  <c r="L603" i="39" s="1"/>
  <c r="C603" i="39"/>
  <c r="T603" i="39" s="1"/>
  <c r="B603" i="39"/>
  <c r="W603" i="39" s="1"/>
  <c r="D602" i="39"/>
  <c r="M602" i="39" s="1"/>
  <c r="C602" i="39"/>
  <c r="T602" i="39" s="1"/>
  <c r="B602" i="39"/>
  <c r="W602" i="39" s="1"/>
  <c r="D601" i="39"/>
  <c r="L601" i="39" s="1"/>
  <c r="C601" i="39"/>
  <c r="B601" i="39"/>
  <c r="W601" i="39" s="1"/>
  <c r="D600" i="39"/>
  <c r="K600" i="39" s="1"/>
  <c r="C600" i="39"/>
  <c r="B600" i="39"/>
  <c r="W600" i="39" s="1"/>
  <c r="H599" i="39"/>
  <c r="D599" i="39"/>
  <c r="L599" i="39" s="1"/>
  <c r="C599" i="39"/>
  <c r="O599" i="39" s="1"/>
  <c r="B599" i="39"/>
  <c r="L598" i="39"/>
  <c r="D598" i="39"/>
  <c r="C598" i="39"/>
  <c r="T598" i="39" s="1"/>
  <c r="B598" i="39"/>
  <c r="W598" i="39" s="1"/>
  <c r="D597" i="39"/>
  <c r="L597" i="39" s="1"/>
  <c r="C597" i="39"/>
  <c r="T597" i="39" s="1"/>
  <c r="B597" i="39"/>
  <c r="H596" i="39"/>
  <c r="D596" i="39"/>
  <c r="K596" i="39" s="1"/>
  <c r="C596" i="39"/>
  <c r="O596" i="39" s="1"/>
  <c r="B596" i="39"/>
  <c r="W596" i="39" s="1"/>
  <c r="O595" i="39"/>
  <c r="D595" i="39"/>
  <c r="L595" i="39" s="1"/>
  <c r="C595" i="39"/>
  <c r="B595" i="39"/>
  <c r="K594" i="39"/>
  <c r="D594" i="39"/>
  <c r="L594" i="39" s="1"/>
  <c r="C594" i="39"/>
  <c r="T594" i="39" s="1"/>
  <c r="B594" i="39"/>
  <c r="W594" i="39" s="1"/>
  <c r="D593" i="39"/>
  <c r="L593" i="39" s="1"/>
  <c r="C593" i="39"/>
  <c r="O593" i="39" s="1"/>
  <c r="B593" i="39"/>
  <c r="W593" i="39" s="1"/>
  <c r="O592" i="39"/>
  <c r="D592" i="39"/>
  <c r="C592" i="39"/>
  <c r="T592" i="39" s="1"/>
  <c r="B592" i="39"/>
  <c r="W592" i="39" s="1"/>
  <c r="W591" i="39"/>
  <c r="D591" i="39"/>
  <c r="L591" i="39" s="1"/>
  <c r="C591" i="39"/>
  <c r="O591" i="39" s="1"/>
  <c r="B591" i="39"/>
  <c r="T590" i="39"/>
  <c r="D590" i="39"/>
  <c r="L590" i="39" s="1"/>
  <c r="C590" i="39"/>
  <c r="B590" i="39"/>
  <c r="W590" i="39" s="1"/>
  <c r="D589" i="39"/>
  <c r="L589" i="39" s="1"/>
  <c r="C589" i="39"/>
  <c r="B589" i="39"/>
  <c r="D588" i="39"/>
  <c r="L588" i="39" s="1"/>
  <c r="C588" i="39"/>
  <c r="O588" i="39" s="1"/>
  <c r="B588" i="39"/>
  <c r="W588" i="39" s="1"/>
  <c r="D587" i="39"/>
  <c r="K587" i="39" s="1"/>
  <c r="C587" i="39"/>
  <c r="B587" i="39"/>
  <c r="W587" i="39" s="1"/>
  <c r="D586" i="39"/>
  <c r="L586" i="39" s="1"/>
  <c r="C586" i="39"/>
  <c r="O586" i="39" s="1"/>
  <c r="B586" i="39"/>
  <c r="W586" i="39" s="1"/>
  <c r="D585" i="39"/>
  <c r="K585" i="39" s="1"/>
  <c r="C585" i="39"/>
  <c r="B585" i="39"/>
  <c r="W585" i="39" s="1"/>
  <c r="D584" i="39"/>
  <c r="L584" i="39" s="1"/>
  <c r="C584" i="39"/>
  <c r="O584" i="39" s="1"/>
  <c r="B584" i="39"/>
  <c r="W584" i="39" s="1"/>
  <c r="K583" i="39"/>
  <c r="D583" i="39"/>
  <c r="C583" i="39"/>
  <c r="B583" i="39"/>
  <c r="W583" i="39" s="1"/>
  <c r="D582" i="39"/>
  <c r="L582" i="39" s="1"/>
  <c r="C582" i="39"/>
  <c r="O582" i="39" s="1"/>
  <c r="B582" i="39"/>
  <c r="W582" i="39" s="1"/>
  <c r="D581" i="39"/>
  <c r="K581" i="39" s="1"/>
  <c r="C581" i="39"/>
  <c r="B581" i="39"/>
  <c r="W581" i="39" s="1"/>
  <c r="M580" i="39"/>
  <c r="D580" i="39"/>
  <c r="L580" i="39" s="1"/>
  <c r="C580" i="39"/>
  <c r="O580" i="39" s="1"/>
  <c r="B580" i="39"/>
  <c r="W580" i="39" s="1"/>
  <c r="K579" i="39"/>
  <c r="D579" i="39"/>
  <c r="C579" i="39"/>
  <c r="B579" i="39"/>
  <c r="W579" i="39" s="1"/>
  <c r="H578" i="39"/>
  <c r="D578" i="39"/>
  <c r="L578" i="39" s="1"/>
  <c r="C578" i="39"/>
  <c r="O578" i="39" s="1"/>
  <c r="N578" i="39" s="1"/>
  <c r="B578" i="39"/>
  <c r="W578" i="39" s="1"/>
  <c r="D577" i="39"/>
  <c r="K577" i="39" s="1"/>
  <c r="C577" i="39"/>
  <c r="B577" i="39"/>
  <c r="W577" i="39" s="1"/>
  <c r="D576" i="39"/>
  <c r="L576" i="39" s="1"/>
  <c r="C576" i="39"/>
  <c r="O576" i="39" s="1"/>
  <c r="B576" i="39"/>
  <c r="W576" i="39" s="1"/>
  <c r="D575" i="39"/>
  <c r="K575" i="39" s="1"/>
  <c r="C575" i="39"/>
  <c r="B575" i="39"/>
  <c r="W575" i="39" s="1"/>
  <c r="H574" i="39"/>
  <c r="D574" i="39"/>
  <c r="L574" i="39" s="1"/>
  <c r="C574" i="39"/>
  <c r="O574" i="39" s="1"/>
  <c r="B574" i="39"/>
  <c r="W574" i="39" s="1"/>
  <c r="D573" i="39"/>
  <c r="K573" i="39" s="1"/>
  <c r="C573" i="39"/>
  <c r="B573" i="39"/>
  <c r="W573" i="39" s="1"/>
  <c r="D572" i="39"/>
  <c r="L572" i="39" s="1"/>
  <c r="C572" i="39"/>
  <c r="O572" i="39" s="1"/>
  <c r="B572" i="39"/>
  <c r="W572" i="39" s="1"/>
  <c r="D571" i="39"/>
  <c r="K571" i="39" s="1"/>
  <c r="C571" i="39"/>
  <c r="B571" i="39"/>
  <c r="W571" i="39" s="1"/>
  <c r="D570" i="39"/>
  <c r="L570" i="39" s="1"/>
  <c r="C570" i="39"/>
  <c r="O570" i="39" s="1"/>
  <c r="B570" i="39"/>
  <c r="W570" i="39" s="1"/>
  <c r="D569" i="39"/>
  <c r="K569" i="39" s="1"/>
  <c r="C569" i="39"/>
  <c r="B569" i="39"/>
  <c r="W569" i="39" s="1"/>
  <c r="D568" i="39"/>
  <c r="L568" i="39" s="1"/>
  <c r="C568" i="39"/>
  <c r="O568" i="39" s="1"/>
  <c r="B568" i="39"/>
  <c r="W568" i="39" s="1"/>
  <c r="K567" i="39"/>
  <c r="D567" i="39"/>
  <c r="C567" i="39"/>
  <c r="B567" i="39"/>
  <c r="W567" i="39" s="1"/>
  <c r="D566" i="39"/>
  <c r="C566" i="39"/>
  <c r="O566" i="39" s="1"/>
  <c r="B566" i="39"/>
  <c r="W566" i="39" s="1"/>
  <c r="D565" i="39"/>
  <c r="K565" i="39" s="1"/>
  <c r="C565" i="39"/>
  <c r="B565" i="39"/>
  <c r="W565" i="39" s="1"/>
  <c r="D564" i="39"/>
  <c r="L564" i="39" s="1"/>
  <c r="C564" i="39"/>
  <c r="B564" i="39"/>
  <c r="W564" i="39" s="1"/>
  <c r="D563" i="39"/>
  <c r="C563" i="39"/>
  <c r="T563" i="39" s="1"/>
  <c r="B563" i="39"/>
  <c r="W563" i="39" s="1"/>
  <c r="D562" i="39"/>
  <c r="C562" i="39"/>
  <c r="O562" i="39" s="1"/>
  <c r="B562" i="39"/>
  <c r="W562" i="39" s="1"/>
  <c r="D561" i="39"/>
  <c r="K561" i="39" s="1"/>
  <c r="C561" i="39"/>
  <c r="T561" i="39" s="1"/>
  <c r="B561" i="39"/>
  <c r="W561" i="39" s="1"/>
  <c r="D560" i="39"/>
  <c r="L560" i="39" s="1"/>
  <c r="C560" i="39"/>
  <c r="O560" i="39" s="1"/>
  <c r="B560" i="39"/>
  <c r="D559" i="39"/>
  <c r="L559" i="39" s="1"/>
  <c r="C559" i="39"/>
  <c r="O559" i="39" s="1"/>
  <c r="B559" i="39"/>
  <c r="W559" i="39" s="1"/>
  <c r="D558" i="39"/>
  <c r="L558" i="39" s="1"/>
  <c r="C558" i="39"/>
  <c r="B558" i="39"/>
  <c r="W558" i="39" s="1"/>
  <c r="D557" i="39"/>
  <c r="C557" i="39"/>
  <c r="T557" i="39" s="1"/>
  <c r="B557" i="39"/>
  <c r="W557" i="39" s="1"/>
  <c r="D556" i="39"/>
  <c r="C556" i="39"/>
  <c r="O556" i="39" s="1"/>
  <c r="B556" i="39"/>
  <c r="W556" i="39" s="1"/>
  <c r="D555" i="39"/>
  <c r="C555" i="39"/>
  <c r="T555" i="39" s="1"/>
  <c r="B555" i="39"/>
  <c r="W555" i="39" s="1"/>
  <c r="D554" i="39"/>
  <c r="C554" i="39"/>
  <c r="B554" i="39"/>
  <c r="W554" i="39" s="1"/>
  <c r="D553" i="39"/>
  <c r="L553" i="39" s="1"/>
  <c r="C553" i="39"/>
  <c r="T553" i="39" s="1"/>
  <c r="B553" i="39"/>
  <c r="W553" i="39" s="1"/>
  <c r="D552" i="39"/>
  <c r="L552" i="39" s="1"/>
  <c r="C552" i="39"/>
  <c r="O552" i="39" s="1"/>
  <c r="B552" i="39"/>
  <c r="W552" i="39" s="1"/>
  <c r="D551" i="39"/>
  <c r="L551" i="39" s="1"/>
  <c r="C551" i="39"/>
  <c r="O551" i="39" s="1"/>
  <c r="B551" i="39"/>
  <c r="W551" i="39" s="1"/>
  <c r="D550" i="39"/>
  <c r="C550" i="39"/>
  <c r="O550" i="39" s="1"/>
  <c r="B550" i="39"/>
  <c r="W550" i="39" s="1"/>
  <c r="D549" i="39"/>
  <c r="C549" i="39"/>
  <c r="T549" i="39" s="1"/>
  <c r="B549" i="39"/>
  <c r="W549" i="39" s="1"/>
  <c r="D548" i="39"/>
  <c r="L548" i="39" s="1"/>
  <c r="C548" i="39"/>
  <c r="B548" i="39"/>
  <c r="W548" i="39" s="1"/>
  <c r="D547" i="39"/>
  <c r="C547" i="39"/>
  <c r="T547" i="39" s="1"/>
  <c r="B547" i="39"/>
  <c r="W547" i="39" s="1"/>
  <c r="D546" i="39"/>
  <c r="C546" i="39"/>
  <c r="O546" i="39" s="1"/>
  <c r="B546" i="39"/>
  <c r="W546" i="39" s="1"/>
  <c r="D545" i="39"/>
  <c r="K545" i="39" s="1"/>
  <c r="C545" i="39"/>
  <c r="T545" i="39" s="1"/>
  <c r="B545" i="39"/>
  <c r="W545" i="39" s="1"/>
  <c r="D544" i="39"/>
  <c r="L544" i="39" s="1"/>
  <c r="C544" i="39"/>
  <c r="O544" i="39" s="1"/>
  <c r="B544" i="39"/>
  <c r="D543" i="39"/>
  <c r="L543" i="39" s="1"/>
  <c r="C543" i="39"/>
  <c r="O543" i="39" s="1"/>
  <c r="B543" i="39"/>
  <c r="W543" i="39" s="1"/>
  <c r="D542" i="39"/>
  <c r="L542" i="39" s="1"/>
  <c r="C542" i="39"/>
  <c r="B542" i="39"/>
  <c r="W542" i="39" s="1"/>
  <c r="D541" i="39"/>
  <c r="C541" i="39"/>
  <c r="T541" i="39" s="1"/>
  <c r="B541" i="39"/>
  <c r="W541" i="39" s="1"/>
  <c r="D540" i="39"/>
  <c r="C540" i="39"/>
  <c r="O540" i="39" s="1"/>
  <c r="B540" i="39"/>
  <c r="W540" i="39" s="1"/>
  <c r="D539" i="39"/>
  <c r="C539" i="39"/>
  <c r="T539" i="39" s="1"/>
  <c r="B539" i="39"/>
  <c r="W539" i="39" s="1"/>
  <c r="D538" i="39"/>
  <c r="C538" i="39"/>
  <c r="B538" i="39"/>
  <c r="W538" i="39" s="1"/>
  <c r="D537" i="39"/>
  <c r="L537" i="39" s="1"/>
  <c r="C537" i="39"/>
  <c r="T537" i="39" s="1"/>
  <c r="B537" i="39"/>
  <c r="W537" i="39" s="1"/>
  <c r="D536" i="39"/>
  <c r="L536" i="39" s="1"/>
  <c r="C536" i="39"/>
  <c r="O536" i="39" s="1"/>
  <c r="B536" i="39"/>
  <c r="W536" i="39" s="1"/>
  <c r="D535" i="39"/>
  <c r="L535" i="39" s="1"/>
  <c r="C535" i="39"/>
  <c r="O535" i="39" s="1"/>
  <c r="B535" i="39"/>
  <c r="W535" i="39" s="1"/>
  <c r="D534" i="39"/>
  <c r="C534" i="39"/>
  <c r="O534" i="39" s="1"/>
  <c r="B534" i="39"/>
  <c r="W534" i="39" s="1"/>
  <c r="D533" i="39"/>
  <c r="C533" i="39"/>
  <c r="T533" i="39" s="1"/>
  <c r="B533" i="39"/>
  <c r="W533" i="39" s="1"/>
  <c r="D532" i="39"/>
  <c r="L532" i="39" s="1"/>
  <c r="C532" i="39"/>
  <c r="B532" i="39"/>
  <c r="W532" i="39" s="1"/>
  <c r="D531" i="39"/>
  <c r="C531" i="39"/>
  <c r="T531" i="39" s="1"/>
  <c r="B531" i="39"/>
  <c r="W531" i="39" s="1"/>
  <c r="D530" i="39"/>
  <c r="C530" i="39"/>
  <c r="O530" i="39" s="1"/>
  <c r="B530" i="39"/>
  <c r="W530" i="39" s="1"/>
  <c r="D529" i="39"/>
  <c r="K529" i="39" s="1"/>
  <c r="C529" i="39"/>
  <c r="T529" i="39" s="1"/>
  <c r="B529" i="39"/>
  <c r="W529" i="39" s="1"/>
  <c r="D528" i="39"/>
  <c r="L528" i="39" s="1"/>
  <c r="C528" i="39"/>
  <c r="O528" i="39" s="1"/>
  <c r="B528" i="39"/>
  <c r="D527" i="39"/>
  <c r="L527" i="39" s="1"/>
  <c r="C527" i="39"/>
  <c r="O527" i="39" s="1"/>
  <c r="B527" i="39"/>
  <c r="W527" i="39" s="1"/>
  <c r="D526" i="39"/>
  <c r="L526" i="39" s="1"/>
  <c r="C526" i="39"/>
  <c r="B526" i="39"/>
  <c r="W526" i="39" s="1"/>
  <c r="D525" i="39"/>
  <c r="C525" i="39"/>
  <c r="T525" i="39" s="1"/>
  <c r="B525" i="39"/>
  <c r="W525" i="39" s="1"/>
  <c r="D524" i="39"/>
  <c r="C524" i="39"/>
  <c r="O524" i="39" s="1"/>
  <c r="B524" i="39"/>
  <c r="W524" i="39" s="1"/>
  <c r="D523" i="39"/>
  <c r="C523" i="39"/>
  <c r="T523" i="39" s="1"/>
  <c r="B523" i="39"/>
  <c r="W523" i="39" s="1"/>
  <c r="D522" i="39"/>
  <c r="C522" i="39"/>
  <c r="B522" i="39"/>
  <c r="W522" i="39" s="1"/>
  <c r="D521" i="39"/>
  <c r="K521" i="39" s="1"/>
  <c r="C521" i="39"/>
  <c r="T521" i="39" s="1"/>
  <c r="B521" i="39"/>
  <c r="W521" i="39" s="1"/>
  <c r="D520" i="39"/>
  <c r="L520" i="39" s="1"/>
  <c r="C520" i="39"/>
  <c r="S520" i="39" s="1"/>
  <c r="B520" i="39"/>
  <c r="W520" i="39" s="1"/>
  <c r="D519" i="39"/>
  <c r="C519" i="39"/>
  <c r="T519" i="39" s="1"/>
  <c r="B519" i="39"/>
  <c r="W519" i="39" s="1"/>
  <c r="D518" i="39"/>
  <c r="C518" i="39"/>
  <c r="O518" i="39" s="1"/>
  <c r="B518" i="39"/>
  <c r="W518" i="39" s="1"/>
  <c r="D517" i="39"/>
  <c r="C517" i="39"/>
  <c r="T517" i="39" s="1"/>
  <c r="B517" i="39"/>
  <c r="W517" i="39" s="1"/>
  <c r="D516" i="39"/>
  <c r="C516" i="39"/>
  <c r="B516" i="39"/>
  <c r="W516" i="39" s="1"/>
  <c r="D515" i="39"/>
  <c r="L515" i="39" s="1"/>
  <c r="C515" i="39"/>
  <c r="T515" i="39" s="1"/>
  <c r="B515" i="39"/>
  <c r="W515" i="39" s="1"/>
  <c r="D514" i="39"/>
  <c r="L514" i="39" s="1"/>
  <c r="C514" i="39"/>
  <c r="O514" i="39" s="1"/>
  <c r="B514" i="39"/>
  <c r="W514" i="39" s="1"/>
  <c r="D513" i="39"/>
  <c r="L513" i="39" s="1"/>
  <c r="C513" i="39"/>
  <c r="B513" i="39"/>
  <c r="W513" i="39" s="1"/>
  <c r="D512" i="39"/>
  <c r="C512" i="39"/>
  <c r="B512" i="39"/>
  <c r="W512" i="39" s="1"/>
  <c r="D511" i="39"/>
  <c r="C511" i="39"/>
  <c r="T511" i="39" s="1"/>
  <c r="B511" i="39"/>
  <c r="W511" i="39" s="1"/>
  <c r="D510" i="39"/>
  <c r="C510" i="39"/>
  <c r="O510" i="39" s="1"/>
  <c r="B510" i="39"/>
  <c r="W510" i="39" s="1"/>
  <c r="D509" i="39"/>
  <c r="C509" i="39"/>
  <c r="T509" i="39" s="1"/>
  <c r="B509" i="39"/>
  <c r="W509" i="39" s="1"/>
  <c r="D508" i="39"/>
  <c r="M508" i="39" s="1"/>
  <c r="C508" i="39"/>
  <c r="S508" i="39" s="1"/>
  <c r="B508" i="39"/>
  <c r="W508" i="39" s="1"/>
  <c r="D507" i="39"/>
  <c r="L507" i="39" s="1"/>
  <c r="C507" i="39"/>
  <c r="B507" i="39"/>
  <c r="W507" i="39" s="1"/>
  <c r="D506" i="39"/>
  <c r="C506" i="39"/>
  <c r="O506" i="39" s="1"/>
  <c r="B506" i="39"/>
  <c r="W506" i="39" s="1"/>
  <c r="D505" i="39"/>
  <c r="C505" i="39"/>
  <c r="T505" i="39" s="1"/>
  <c r="B505" i="39"/>
  <c r="W505" i="39" s="1"/>
  <c r="D504" i="39"/>
  <c r="L504" i="39" s="1"/>
  <c r="C504" i="39"/>
  <c r="B504" i="39"/>
  <c r="W504" i="39" s="1"/>
  <c r="D503" i="39"/>
  <c r="C503" i="39"/>
  <c r="T503" i="39" s="1"/>
  <c r="B503" i="39"/>
  <c r="W503" i="39" s="1"/>
  <c r="D502" i="39"/>
  <c r="C502" i="39"/>
  <c r="O502" i="39" s="1"/>
  <c r="B502" i="39"/>
  <c r="W502" i="39" s="1"/>
  <c r="D501" i="39"/>
  <c r="K501" i="39" s="1"/>
  <c r="C501" i="39"/>
  <c r="T501" i="39" s="1"/>
  <c r="B501" i="39"/>
  <c r="W501" i="39" s="1"/>
  <c r="D500" i="39"/>
  <c r="M500" i="39" s="1"/>
  <c r="C500" i="39"/>
  <c r="S500" i="39" s="1"/>
  <c r="B500" i="39"/>
  <c r="W500" i="39" s="1"/>
  <c r="D499" i="39"/>
  <c r="C499" i="39"/>
  <c r="T499" i="39" s="1"/>
  <c r="B499" i="39"/>
  <c r="W499" i="39" s="1"/>
  <c r="D498" i="39"/>
  <c r="C498" i="39"/>
  <c r="O498" i="39" s="1"/>
  <c r="B498" i="39"/>
  <c r="W498" i="39" s="1"/>
  <c r="D497" i="39"/>
  <c r="K497" i="39" s="1"/>
  <c r="C497" i="39"/>
  <c r="T497" i="39" s="1"/>
  <c r="B497" i="39"/>
  <c r="W497" i="39" s="1"/>
  <c r="D496" i="39"/>
  <c r="C496" i="39"/>
  <c r="O496" i="39" s="1"/>
  <c r="B496" i="39"/>
  <c r="W496" i="39" s="1"/>
  <c r="D495" i="39"/>
  <c r="K495" i="39" s="1"/>
  <c r="C495" i="39"/>
  <c r="T495" i="39" s="1"/>
  <c r="B495" i="39"/>
  <c r="W495" i="39" s="1"/>
  <c r="D494" i="39"/>
  <c r="L494" i="39" s="1"/>
  <c r="C494" i="39"/>
  <c r="B494" i="39"/>
  <c r="W494" i="39" s="1"/>
  <c r="D493" i="39"/>
  <c r="L493" i="39" s="1"/>
  <c r="C493" i="39"/>
  <c r="O493" i="39" s="1"/>
  <c r="B493" i="39"/>
  <c r="W493" i="39" s="1"/>
  <c r="D492" i="39"/>
  <c r="L492" i="39" s="1"/>
  <c r="C492" i="39"/>
  <c r="B492" i="39"/>
  <c r="W492" i="39" s="1"/>
  <c r="D491" i="39"/>
  <c r="C491" i="39"/>
  <c r="T491" i="39" s="1"/>
  <c r="B491" i="39"/>
  <c r="W491" i="39" s="1"/>
  <c r="D490" i="39"/>
  <c r="L490" i="39" s="1"/>
  <c r="C490" i="39"/>
  <c r="B490" i="39"/>
  <c r="W490" i="39" s="1"/>
  <c r="D489" i="39"/>
  <c r="K489" i="39" s="1"/>
  <c r="C489" i="39"/>
  <c r="T489" i="39" s="1"/>
  <c r="B489" i="39"/>
  <c r="W489" i="39" s="1"/>
  <c r="D488" i="39"/>
  <c r="L488" i="39" s="1"/>
  <c r="C488" i="39"/>
  <c r="B488" i="39"/>
  <c r="W488" i="39" s="1"/>
  <c r="D487" i="39"/>
  <c r="C487" i="39"/>
  <c r="T487" i="39" s="1"/>
  <c r="B487" i="39"/>
  <c r="W487" i="39" s="1"/>
  <c r="D486" i="39"/>
  <c r="C486" i="39"/>
  <c r="O486" i="39" s="1"/>
  <c r="B486" i="39"/>
  <c r="W486" i="39" s="1"/>
  <c r="D485" i="39"/>
  <c r="L485" i="39" s="1"/>
  <c r="C485" i="39"/>
  <c r="O485" i="39" s="1"/>
  <c r="B485" i="39"/>
  <c r="W485" i="39" s="1"/>
  <c r="D484" i="39"/>
  <c r="C484" i="39"/>
  <c r="O484" i="39" s="1"/>
  <c r="B484" i="39"/>
  <c r="W484" i="39" s="1"/>
  <c r="D483" i="39"/>
  <c r="C483" i="39"/>
  <c r="T483" i="39" s="1"/>
  <c r="B483" i="39"/>
  <c r="W483" i="39" s="1"/>
  <c r="D482" i="39"/>
  <c r="C482" i="39"/>
  <c r="O482" i="39" s="1"/>
  <c r="B482" i="39"/>
  <c r="W482" i="39" s="1"/>
  <c r="D481" i="39"/>
  <c r="K481" i="39" s="1"/>
  <c r="C481" i="39"/>
  <c r="T481" i="39" s="1"/>
  <c r="B481" i="39"/>
  <c r="W481" i="39" s="1"/>
  <c r="D480" i="39"/>
  <c r="C480" i="39"/>
  <c r="O480" i="39" s="1"/>
  <c r="B480" i="39"/>
  <c r="W480" i="39" s="1"/>
  <c r="D479" i="39"/>
  <c r="K479" i="39" s="1"/>
  <c r="C479" i="39"/>
  <c r="T479" i="39" s="1"/>
  <c r="B479" i="39"/>
  <c r="W479" i="39" s="1"/>
  <c r="D478" i="39"/>
  <c r="C478" i="39"/>
  <c r="B478" i="39"/>
  <c r="W478" i="39" s="1"/>
  <c r="D477" i="39"/>
  <c r="L477" i="39" s="1"/>
  <c r="C477" i="39"/>
  <c r="O477" i="39" s="1"/>
  <c r="B477" i="39"/>
  <c r="W477" i="39" s="1"/>
  <c r="D476" i="39"/>
  <c r="L476" i="39" s="1"/>
  <c r="C476" i="39"/>
  <c r="B476" i="39"/>
  <c r="W476" i="39" s="1"/>
  <c r="D475" i="39"/>
  <c r="C475" i="39"/>
  <c r="T475" i="39" s="1"/>
  <c r="B475" i="39"/>
  <c r="W475" i="39" s="1"/>
  <c r="D474" i="39"/>
  <c r="C474" i="39"/>
  <c r="B474" i="39"/>
  <c r="W474" i="39" s="1"/>
  <c r="D473" i="39"/>
  <c r="K473" i="39" s="1"/>
  <c r="C473" i="39"/>
  <c r="T473" i="39" s="1"/>
  <c r="B473" i="39"/>
  <c r="W473" i="39" s="1"/>
  <c r="D472" i="39"/>
  <c r="L472" i="39" s="1"/>
  <c r="C472" i="39"/>
  <c r="B472" i="39"/>
  <c r="W472" i="39" s="1"/>
  <c r="D471" i="39"/>
  <c r="C471" i="39"/>
  <c r="T471" i="39" s="1"/>
  <c r="B471" i="39"/>
  <c r="W471" i="39" s="1"/>
  <c r="D470" i="39"/>
  <c r="C470" i="39"/>
  <c r="O470" i="39" s="1"/>
  <c r="B470" i="39"/>
  <c r="W470" i="39" s="1"/>
  <c r="D469" i="39"/>
  <c r="L469" i="39" s="1"/>
  <c r="C469" i="39"/>
  <c r="O469" i="39" s="1"/>
  <c r="B469" i="39"/>
  <c r="W469" i="39" s="1"/>
  <c r="D468" i="39"/>
  <c r="C468" i="39"/>
  <c r="O468" i="39" s="1"/>
  <c r="B468" i="39"/>
  <c r="W468" i="39" s="1"/>
  <c r="D467" i="39"/>
  <c r="C467" i="39"/>
  <c r="T467" i="39" s="1"/>
  <c r="B467" i="39"/>
  <c r="W467" i="39" s="1"/>
  <c r="D466" i="39"/>
  <c r="C466" i="39"/>
  <c r="O466" i="39" s="1"/>
  <c r="B466" i="39"/>
  <c r="W466" i="39" s="1"/>
  <c r="D465" i="39"/>
  <c r="K465" i="39" s="1"/>
  <c r="C465" i="39"/>
  <c r="T465" i="39" s="1"/>
  <c r="B465" i="39"/>
  <c r="W465" i="39" s="1"/>
  <c r="D464" i="39"/>
  <c r="C464" i="39"/>
  <c r="O464" i="39" s="1"/>
  <c r="B464" i="39"/>
  <c r="W464" i="39" s="1"/>
  <c r="D463" i="39"/>
  <c r="K463" i="39" s="1"/>
  <c r="C463" i="39"/>
  <c r="T463" i="39" s="1"/>
  <c r="B463" i="39"/>
  <c r="W463" i="39" s="1"/>
  <c r="D462" i="39"/>
  <c r="L462" i="39" s="1"/>
  <c r="C462" i="39"/>
  <c r="B462" i="39"/>
  <c r="W462" i="39" s="1"/>
  <c r="D461" i="39"/>
  <c r="L461" i="39" s="1"/>
  <c r="C461" i="39"/>
  <c r="O461" i="39" s="1"/>
  <c r="B461" i="39"/>
  <c r="W461" i="39" s="1"/>
  <c r="D460" i="39"/>
  <c r="C460" i="39"/>
  <c r="O460" i="39" s="1"/>
  <c r="B460" i="39"/>
  <c r="W460" i="39" s="1"/>
  <c r="D459" i="39"/>
  <c r="C459" i="39"/>
  <c r="T459" i="39" s="1"/>
  <c r="B459" i="39"/>
  <c r="W459" i="39" s="1"/>
  <c r="D458" i="39"/>
  <c r="C458" i="39"/>
  <c r="O458" i="39" s="1"/>
  <c r="B458" i="39"/>
  <c r="W458" i="39" s="1"/>
  <c r="D457" i="39"/>
  <c r="K457" i="39" s="1"/>
  <c r="C457" i="39"/>
  <c r="T457" i="39" s="1"/>
  <c r="B457" i="39"/>
  <c r="W457" i="39" s="1"/>
  <c r="D456" i="39"/>
  <c r="C456" i="39"/>
  <c r="O456" i="39" s="1"/>
  <c r="B456" i="39"/>
  <c r="W456" i="39" s="1"/>
  <c r="D455" i="39"/>
  <c r="K455" i="39" s="1"/>
  <c r="C455" i="39"/>
  <c r="T455" i="39" s="1"/>
  <c r="B455" i="39"/>
  <c r="W455" i="39" s="1"/>
  <c r="D454" i="39"/>
  <c r="C454" i="39"/>
  <c r="B454" i="39"/>
  <c r="W454" i="39" s="1"/>
  <c r="D453" i="39"/>
  <c r="L453" i="39" s="1"/>
  <c r="C453" i="39"/>
  <c r="O453" i="39" s="1"/>
  <c r="B453" i="39"/>
  <c r="W453" i="39" s="1"/>
  <c r="D452" i="39"/>
  <c r="L452" i="39" s="1"/>
  <c r="C452" i="39"/>
  <c r="B452" i="39"/>
  <c r="W452" i="39" s="1"/>
  <c r="D451" i="39"/>
  <c r="C451" i="39"/>
  <c r="T451" i="39" s="1"/>
  <c r="B451" i="39"/>
  <c r="W451" i="39" s="1"/>
  <c r="D450" i="39"/>
  <c r="C450" i="39"/>
  <c r="B450" i="39"/>
  <c r="W450" i="39" s="1"/>
  <c r="D449" i="39"/>
  <c r="K449" i="39" s="1"/>
  <c r="C449" i="39"/>
  <c r="T449" i="39" s="1"/>
  <c r="B449" i="39"/>
  <c r="W449" i="39" s="1"/>
  <c r="D448" i="39"/>
  <c r="L448" i="39" s="1"/>
  <c r="C448" i="39"/>
  <c r="B448" i="39"/>
  <c r="W448" i="39" s="1"/>
  <c r="D447" i="39"/>
  <c r="C447" i="39"/>
  <c r="T447" i="39" s="1"/>
  <c r="B447" i="39"/>
  <c r="W447" i="39" s="1"/>
  <c r="D446" i="39"/>
  <c r="C446" i="39"/>
  <c r="O446" i="39" s="1"/>
  <c r="B446" i="39"/>
  <c r="W446" i="39" s="1"/>
  <c r="D445" i="39"/>
  <c r="L445" i="39" s="1"/>
  <c r="C445" i="39"/>
  <c r="O445" i="39" s="1"/>
  <c r="B445" i="39"/>
  <c r="W445" i="39" s="1"/>
  <c r="D444" i="39"/>
  <c r="C444" i="39"/>
  <c r="O444" i="39" s="1"/>
  <c r="B444" i="39"/>
  <c r="W444" i="39" s="1"/>
  <c r="D443" i="39"/>
  <c r="C443" i="39"/>
  <c r="T443" i="39" s="1"/>
  <c r="B443" i="39"/>
  <c r="W443" i="39" s="1"/>
  <c r="D442" i="39"/>
  <c r="C442" i="39"/>
  <c r="O442" i="39" s="1"/>
  <c r="B442" i="39"/>
  <c r="W442" i="39" s="1"/>
  <c r="D441" i="39"/>
  <c r="K441" i="39" s="1"/>
  <c r="C441" i="39"/>
  <c r="T441" i="39" s="1"/>
  <c r="B441" i="39"/>
  <c r="W441" i="39" s="1"/>
  <c r="D440" i="39"/>
  <c r="C440" i="39"/>
  <c r="O440" i="39" s="1"/>
  <c r="B440" i="39"/>
  <c r="W440" i="39" s="1"/>
  <c r="D439" i="39"/>
  <c r="C439" i="39"/>
  <c r="T439" i="39" s="1"/>
  <c r="B439" i="39"/>
  <c r="W439" i="39" s="1"/>
  <c r="D438" i="39"/>
  <c r="M438" i="39" s="1"/>
  <c r="C438" i="39"/>
  <c r="S438" i="39" s="1"/>
  <c r="B438" i="39"/>
  <c r="W438" i="39" s="1"/>
  <c r="D437" i="39"/>
  <c r="C437" i="39"/>
  <c r="T437" i="39" s="1"/>
  <c r="B437" i="39"/>
  <c r="W437" i="39" s="1"/>
  <c r="D436" i="39"/>
  <c r="C436" i="39"/>
  <c r="O436" i="39" s="1"/>
  <c r="B436" i="39"/>
  <c r="W436" i="39" s="1"/>
  <c r="D435" i="39"/>
  <c r="K435" i="39" s="1"/>
  <c r="C435" i="39"/>
  <c r="T435" i="39" s="1"/>
  <c r="B435" i="39"/>
  <c r="W435" i="39" s="1"/>
  <c r="D434" i="39"/>
  <c r="C434" i="39"/>
  <c r="O434" i="39" s="1"/>
  <c r="B434" i="39"/>
  <c r="W434" i="39" s="1"/>
  <c r="D433" i="39"/>
  <c r="C433" i="39"/>
  <c r="T433" i="39" s="1"/>
  <c r="B433" i="39"/>
  <c r="W433" i="39" s="1"/>
  <c r="D432" i="39"/>
  <c r="C432" i="39"/>
  <c r="B432" i="39"/>
  <c r="W432" i="39" s="1"/>
  <c r="D431" i="39"/>
  <c r="L431" i="39" s="1"/>
  <c r="C431" i="39"/>
  <c r="O431" i="39" s="1"/>
  <c r="B431" i="39"/>
  <c r="W431" i="39" s="1"/>
  <c r="D430" i="39"/>
  <c r="C430" i="39"/>
  <c r="O430" i="39" s="1"/>
  <c r="B430" i="39"/>
  <c r="W430" i="39" s="1"/>
  <c r="D429" i="39"/>
  <c r="C429" i="39"/>
  <c r="T429" i="39" s="1"/>
  <c r="B429" i="39"/>
  <c r="W429" i="39" s="1"/>
  <c r="D428" i="39"/>
  <c r="C428" i="39"/>
  <c r="O428" i="39" s="1"/>
  <c r="B428" i="39"/>
  <c r="W428" i="39" s="1"/>
  <c r="D427" i="39"/>
  <c r="C427" i="39"/>
  <c r="T427" i="39" s="1"/>
  <c r="B427" i="39"/>
  <c r="W427" i="39" s="1"/>
  <c r="D426" i="39"/>
  <c r="L426" i="39" s="1"/>
  <c r="C426" i="39"/>
  <c r="O426" i="39" s="1"/>
  <c r="B426" i="39"/>
  <c r="W426" i="39" s="1"/>
  <c r="D425" i="39"/>
  <c r="L425" i="39" s="1"/>
  <c r="C425" i="39"/>
  <c r="B425" i="39"/>
  <c r="D424" i="39"/>
  <c r="C424" i="39"/>
  <c r="O424" i="39" s="1"/>
  <c r="B424" i="39"/>
  <c r="D423" i="39"/>
  <c r="C423" i="39"/>
  <c r="T423" i="39" s="1"/>
  <c r="B423" i="39"/>
  <c r="D422" i="39"/>
  <c r="C422" i="39"/>
  <c r="O422" i="39" s="1"/>
  <c r="B422" i="39"/>
  <c r="W422" i="39" s="1"/>
  <c r="D421" i="39"/>
  <c r="C421" i="39"/>
  <c r="B421" i="39"/>
  <c r="D420" i="39"/>
  <c r="C420" i="39"/>
  <c r="O420" i="39" s="1"/>
  <c r="B420" i="39"/>
  <c r="D419" i="39"/>
  <c r="C419" i="39"/>
  <c r="T419" i="39" s="1"/>
  <c r="B419" i="39"/>
  <c r="W419" i="39" s="1"/>
  <c r="D418" i="39"/>
  <c r="M418" i="39" s="1"/>
  <c r="C418" i="39"/>
  <c r="B418" i="39"/>
  <c r="W418" i="39" s="1"/>
  <c r="D417" i="39"/>
  <c r="K417" i="39" s="1"/>
  <c r="C417" i="39"/>
  <c r="B417" i="39"/>
  <c r="D416" i="39"/>
  <c r="K416" i="39" s="1"/>
  <c r="C416" i="39"/>
  <c r="B416" i="39"/>
  <c r="D415" i="39"/>
  <c r="C415" i="39"/>
  <c r="B415" i="39"/>
  <c r="W415" i="39" s="1"/>
  <c r="D414" i="39"/>
  <c r="C414" i="39"/>
  <c r="O414" i="39" s="1"/>
  <c r="B414" i="39"/>
  <c r="W414" i="39" s="1"/>
  <c r="D413" i="39"/>
  <c r="K413" i="39" s="1"/>
  <c r="C413" i="39"/>
  <c r="B413" i="39"/>
  <c r="D412" i="39"/>
  <c r="K412" i="39" s="1"/>
  <c r="C412" i="39"/>
  <c r="B412" i="39"/>
  <c r="D411" i="39"/>
  <c r="C411" i="39"/>
  <c r="T411" i="39" s="1"/>
  <c r="B411" i="39"/>
  <c r="W411" i="39" s="1"/>
  <c r="D410" i="39"/>
  <c r="L410" i="39" s="1"/>
  <c r="C410" i="39"/>
  <c r="O410" i="39" s="1"/>
  <c r="B410" i="39"/>
  <c r="W410" i="39" s="1"/>
  <c r="D409" i="39"/>
  <c r="L409" i="39" s="1"/>
  <c r="C409" i="39"/>
  <c r="B409" i="39"/>
  <c r="D408" i="39"/>
  <c r="C408" i="39"/>
  <c r="O408" i="39" s="1"/>
  <c r="B408" i="39"/>
  <c r="D407" i="39"/>
  <c r="C407" i="39"/>
  <c r="T407" i="39" s="1"/>
  <c r="B407" i="39"/>
  <c r="D406" i="39"/>
  <c r="C406" i="39"/>
  <c r="O406" i="39" s="1"/>
  <c r="B406" i="39"/>
  <c r="W406" i="39" s="1"/>
  <c r="D405" i="39"/>
  <c r="C405" i="39"/>
  <c r="B405" i="39"/>
  <c r="D404" i="39"/>
  <c r="C404" i="39"/>
  <c r="O404" i="39" s="1"/>
  <c r="B404" i="39"/>
  <c r="D403" i="39"/>
  <c r="C403" i="39"/>
  <c r="T403" i="39" s="1"/>
  <c r="B403" i="39"/>
  <c r="W403" i="39" s="1"/>
  <c r="D402" i="39"/>
  <c r="M402" i="39" s="1"/>
  <c r="C402" i="39"/>
  <c r="O402" i="39" s="1"/>
  <c r="B402" i="39"/>
  <c r="W402" i="39" s="1"/>
  <c r="D401" i="39"/>
  <c r="K401" i="39" s="1"/>
  <c r="C401" i="39"/>
  <c r="B401" i="39"/>
  <c r="D400" i="39"/>
  <c r="C400" i="39"/>
  <c r="B400" i="39"/>
  <c r="D399" i="39"/>
  <c r="C399" i="39"/>
  <c r="B399" i="39"/>
  <c r="W399" i="39" s="1"/>
  <c r="D398" i="39"/>
  <c r="C398" i="39"/>
  <c r="O398" i="39" s="1"/>
  <c r="B398" i="39"/>
  <c r="W398" i="39" s="1"/>
  <c r="D397" i="39"/>
  <c r="K397" i="39" s="1"/>
  <c r="C397" i="39"/>
  <c r="B397" i="39"/>
  <c r="D396" i="39"/>
  <c r="C396" i="39"/>
  <c r="B396" i="39"/>
  <c r="D395" i="39"/>
  <c r="C395" i="39"/>
  <c r="T395" i="39" s="1"/>
  <c r="B395" i="39"/>
  <c r="W395" i="39" s="1"/>
  <c r="D394" i="39"/>
  <c r="C394" i="39"/>
  <c r="O394" i="39" s="1"/>
  <c r="B394" i="39"/>
  <c r="W394" i="39" s="1"/>
  <c r="D393" i="39"/>
  <c r="C393" i="39"/>
  <c r="B393" i="39"/>
  <c r="D392" i="39"/>
  <c r="C392" i="39"/>
  <c r="O392" i="39" s="1"/>
  <c r="B392" i="39"/>
  <c r="D391" i="39"/>
  <c r="C391" i="39"/>
  <c r="T391" i="39" s="1"/>
  <c r="B391" i="39"/>
  <c r="D390" i="39"/>
  <c r="C390" i="39"/>
  <c r="O390" i="39" s="1"/>
  <c r="B390" i="39"/>
  <c r="W390" i="39" s="1"/>
  <c r="D389" i="39"/>
  <c r="L389" i="39" s="1"/>
  <c r="C389" i="39"/>
  <c r="B389" i="39"/>
  <c r="D388" i="39"/>
  <c r="C388" i="39"/>
  <c r="O388" i="39" s="1"/>
  <c r="B388" i="39"/>
  <c r="D387" i="39"/>
  <c r="C387" i="39"/>
  <c r="T387" i="39" s="1"/>
  <c r="B387" i="39"/>
  <c r="W387" i="39" s="1"/>
  <c r="D386" i="39"/>
  <c r="C386" i="39"/>
  <c r="O386" i="39" s="1"/>
  <c r="B386" i="39"/>
  <c r="W386" i="39" s="1"/>
  <c r="D385" i="39"/>
  <c r="C385" i="39"/>
  <c r="B385" i="39"/>
  <c r="D384" i="39"/>
  <c r="C384" i="39"/>
  <c r="B384" i="39"/>
  <c r="D383" i="39"/>
  <c r="C383" i="39"/>
  <c r="B383" i="39"/>
  <c r="W383" i="39" s="1"/>
  <c r="D382" i="39"/>
  <c r="C382" i="39"/>
  <c r="O382" i="39" s="1"/>
  <c r="B382" i="39"/>
  <c r="W382" i="39" s="1"/>
  <c r="D381" i="39"/>
  <c r="C381" i="39"/>
  <c r="B381" i="39"/>
  <c r="D380" i="39"/>
  <c r="C380" i="39"/>
  <c r="B380" i="39"/>
  <c r="D379" i="39"/>
  <c r="C379" i="39"/>
  <c r="T379" i="39" s="1"/>
  <c r="B379" i="39"/>
  <c r="D378" i="39"/>
  <c r="C378" i="39"/>
  <c r="T378" i="39" s="1"/>
  <c r="B378" i="39"/>
  <c r="W378" i="39" s="1"/>
  <c r="D377" i="39"/>
  <c r="M377" i="39" s="1"/>
  <c r="C377" i="39"/>
  <c r="T377" i="39" s="1"/>
  <c r="B377" i="39"/>
  <c r="W377" i="39" s="1"/>
  <c r="D376" i="39"/>
  <c r="L376" i="39" s="1"/>
  <c r="C376" i="39"/>
  <c r="T376" i="39" s="1"/>
  <c r="B376" i="39"/>
  <c r="W376" i="39" s="1"/>
  <c r="D375" i="39"/>
  <c r="C375" i="39"/>
  <c r="T375" i="39" s="1"/>
  <c r="B375" i="39"/>
  <c r="W375" i="39" s="1"/>
  <c r="D374" i="39"/>
  <c r="C374" i="39"/>
  <c r="T374" i="39" s="1"/>
  <c r="B374" i="39"/>
  <c r="W374" i="39" s="1"/>
  <c r="D373" i="39"/>
  <c r="L373" i="39" s="1"/>
  <c r="C373" i="39"/>
  <c r="T373" i="39" s="1"/>
  <c r="B373" i="39"/>
  <c r="D372" i="39"/>
  <c r="L372" i="39" s="1"/>
  <c r="C372" i="39"/>
  <c r="T372" i="39" s="1"/>
  <c r="B372" i="39"/>
  <c r="W372" i="39" s="1"/>
  <c r="D371" i="39"/>
  <c r="L371" i="39" s="1"/>
  <c r="C371" i="39"/>
  <c r="T371" i="39" s="1"/>
  <c r="B371" i="39"/>
  <c r="W371" i="39" s="1"/>
  <c r="D370" i="39"/>
  <c r="C370" i="39"/>
  <c r="T370" i="39" s="1"/>
  <c r="B370" i="39"/>
  <c r="W370" i="39" s="1"/>
  <c r="D369" i="39"/>
  <c r="M369" i="39" s="1"/>
  <c r="C369" i="39"/>
  <c r="T369" i="39" s="1"/>
  <c r="B369" i="39"/>
  <c r="D368" i="39"/>
  <c r="L368" i="39" s="1"/>
  <c r="C368" i="39"/>
  <c r="T368" i="39" s="1"/>
  <c r="B368" i="39"/>
  <c r="W368" i="39" s="1"/>
  <c r="D367" i="39"/>
  <c r="C367" i="39"/>
  <c r="T367" i="39" s="1"/>
  <c r="B367" i="39"/>
  <c r="W367" i="39" s="1"/>
  <c r="D366" i="39"/>
  <c r="C366" i="39"/>
  <c r="T366" i="39" s="1"/>
  <c r="B366" i="39"/>
  <c r="W366" i="39" s="1"/>
  <c r="D365" i="39"/>
  <c r="C365" i="39"/>
  <c r="T365" i="39" s="1"/>
  <c r="B365" i="39"/>
  <c r="D364" i="39"/>
  <c r="L364" i="39" s="1"/>
  <c r="C364" i="39"/>
  <c r="T364" i="39" s="1"/>
  <c r="B364" i="39"/>
  <c r="W364" i="39" s="1"/>
  <c r="D363" i="39"/>
  <c r="M363" i="39" s="1"/>
  <c r="C363" i="39"/>
  <c r="T363" i="39" s="1"/>
  <c r="B363" i="39"/>
  <c r="W363" i="39" s="1"/>
  <c r="D362" i="39"/>
  <c r="C362" i="39"/>
  <c r="T362" i="39" s="1"/>
  <c r="B362" i="39"/>
  <c r="W362" i="39" s="1"/>
  <c r="D361" i="39"/>
  <c r="L361" i="39" s="1"/>
  <c r="C361" i="39"/>
  <c r="T361" i="39" s="1"/>
  <c r="B361" i="39"/>
  <c r="D360" i="39"/>
  <c r="L360" i="39" s="1"/>
  <c r="C360" i="39"/>
  <c r="T360" i="39" s="1"/>
  <c r="B360" i="39"/>
  <c r="W360" i="39" s="1"/>
  <c r="D359" i="39"/>
  <c r="C359" i="39"/>
  <c r="T359" i="39" s="1"/>
  <c r="B359" i="39"/>
  <c r="W359" i="39" s="1"/>
  <c r="D358" i="39"/>
  <c r="C358" i="39"/>
  <c r="T358" i="39" s="1"/>
  <c r="B358" i="39"/>
  <c r="W358" i="39" s="1"/>
  <c r="D357" i="39"/>
  <c r="L357" i="39" s="1"/>
  <c r="C357" i="39"/>
  <c r="T357" i="39" s="1"/>
  <c r="B357" i="39"/>
  <c r="D356" i="39"/>
  <c r="L356" i="39" s="1"/>
  <c r="C356" i="39"/>
  <c r="T356" i="39" s="1"/>
  <c r="B356" i="39"/>
  <c r="W356" i="39" s="1"/>
  <c r="D355" i="39"/>
  <c r="L355" i="39" s="1"/>
  <c r="C355" i="39"/>
  <c r="T355" i="39" s="1"/>
  <c r="B355" i="39"/>
  <c r="W355" i="39" s="1"/>
  <c r="D354" i="39"/>
  <c r="C354" i="39"/>
  <c r="T354" i="39" s="1"/>
  <c r="B354" i="39"/>
  <c r="W354" i="39" s="1"/>
  <c r="D353" i="39"/>
  <c r="M353" i="39" s="1"/>
  <c r="C353" i="39"/>
  <c r="T353" i="39" s="1"/>
  <c r="B353" i="39"/>
  <c r="D352" i="39"/>
  <c r="L352" i="39" s="1"/>
  <c r="C352" i="39"/>
  <c r="T352" i="39" s="1"/>
  <c r="B352" i="39"/>
  <c r="W352" i="39" s="1"/>
  <c r="D351" i="39"/>
  <c r="C351" i="39"/>
  <c r="T351" i="39" s="1"/>
  <c r="B351" i="39"/>
  <c r="W351" i="39" s="1"/>
  <c r="D350" i="39"/>
  <c r="C350" i="39"/>
  <c r="T350" i="39" s="1"/>
  <c r="B350" i="39"/>
  <c r="W350" i="39" s="1"/>
  <c r="K349" i="39"/>
  <c r="D349" i="39"/>
  <c r="L349" i="39" s="1"/>
  <c r="C349" i="39"/>
  <c r="T349" i="39" s="1"/>
  <c r="B349" i="39"/>
  <c r="D348" i="39"/>
  <c r="L348" i="39" s="1"/>
  <c r="C348" i="39"/>
  <c r="T348" i="39" s="1"/>
  <c r="B348" i="39"/>
  <c r="W348" i="39" s="1"/>
  <c r="D347" i="39"/>
  <c r="L347" i="39" s="1"/>
  <c r="C347" i="39"/>
  <c r="T347" i="39" s="1"/>
  <c r="B347" i="39"/>
  <c r="W347" i="39" s="1"/>
  <c r="D346" i="39"/>
  <c r="C346" i="39"/>
  <c r="T346" i="39" s="1"/>
  <c r="B346" i="39"/>
  <c r="W346" i="39" s="1"/>
  <c r="D345" i="39"/>
  <c r="L345" i="39" s="1"/>
  <c r="C345" i="39"/>
  <c r="T345" i="39" s="1"/>
  <c r="B345" i="39"/>
  <c r="D344" i="39"/>
  <c r="L344" i="39" s="1"/>
  <c r="C344" i="39"/>
  <c r="T344" i="39" s="1"/>
  <c r="B344" i="39"/>
  <c r="W344" i="39" s="1"/>
  <c r="D343" i="39"/>
  <c r="L343" i="39" s="1"/>
  <c r="C343" i="39"/>
  <c r="T343" i="39" s="1"/>
  <c r="B343" i="39"/>
  <c r="W343" i="39" s="1"/>
  <c r="D342" i="39"/>
  <c r="C342" i="39"/>
  <c r="T342" i="39" s="1"/>
  <c r="B342" i="39"/>
  <c r="W342" i="39" s="1"/>
  <c r="D341" i="39"/>
  <c r="L341" i="39" s="1"/>
  <c r="C341" i="39"/>
  <c r="T341" i="39" s="1"/>
  <c r="B341" i="39"/>
  <c r="D340" i="39"/>
  <c r="L340" i="39" s="1"/>
  <c r="C340" i="39"/>
  <c r="T340" i="39" s="1"/>
  <c r="B340" i="39"/>
  <c r="W340" i="39" s="1"/>
  <c r="D339" i="39"/>
  <c r="L339" i="39" s="1"/>
  <c r="C339" i="39"/>
  <c r="T339" i="39" s="1"/>
  <c r="B339" i="39"/>
  <c r="W339" i="39" s="1"/>
  <c r="D338" i="39"/>
  <c r="C338" i="39"/>
  <c r="T338" i="39" s="1"/>
  <c r="B338" i="39"/>
  <c r="W338" i="39" s="1"/>
  <c r="D337" i="39"/>
  <c r="L337" i="39" s="1"/>
  <c r="C337" i="39"/>
  <c r="T337" i="39" s="1"/>
  <c r="B337" i="39"/>
  <c r="D336" i="39"/>
  <c r="L336" i="39" s="1"/>
  <c r="C336" i="39"/>
  <c r="T336" i="39" s="1"/>
  <c r="B336" i="39"/>
  <c r="W336" i="39" s="1"/>
  <c r="D335" i="39"/>
  <c r="L335" i="39" s="1"/>
  <c r="C335" i="39"/>
  <c r="T335" i="39" s="1"/>
  <c r="B335" i="39"/>
  <c r="W335" i="39" s="1"/>
  <c r="D334" i="39"/>
  <c r="C334" i="39"/>
  <c r="T334" i="39" s="1"/>
  <c r="B334" i="39"/>
  <c r="W334" i="39" s="1"/>
  <c r="D333" i="39"/>
  <c r="M333" i="39" s="1"/>
  <c r="C333" i="39"/>
  <c r="T333" i="39" s="1"/>
  <c r="B333" i="39"/>
  <c r="D332" i="39"/>
  <c r="L332" i="39" s="1"/>
  <c r="C332" i="39"/>
  <c r="T332" i="39" s="1"/>
  <c r="B332" i="39"/>
  <c r="W332" i="39" s="1"/>
  <c r="D331" i="39"/>
  <c r="C331" i="39"/>
  <c r="T331" i="39" s="1"/>
  <c r="B331" i="39"/>
  <c r="W331" i="39" s="1"/>
  <c r="D330" i="39"/>
  <c r="C330" i="39"/>
  <c r="T330" i="39" s="1"/>
  <c r="B330" i="39"/>
  <c r="W330" i="39" s="1"/>
  <c r="D329" i="39"/>
  <c r="L329" i="39" s="1"/>
  <c r="C329" i="39"/>
  <c r="T329" i="39" s="1"/>
  <c r="B329" i="39"/>
  <c r="D328" i="39"/>
  <c r="L328" i="39" s="1"/>
  <c r="C328" i="39"/>
  <c r="T328" i="39" s="1"/>
  <c r="B328" i="39"/>
  <c r="W328" i="39" s="1"/>
  <c r="D327" i="39"/>
  <c r="L327" i="39" s="1"/>
  <c r="C327" i="39"/>
  <c r="T327" i="39" s="1"/>
  <c r="B327" i="39"/>
  <c r="W327" i="39" s="1"/>
  <c r="D326" i="39"/>
  <c r="C326" i="39"/>
  <c r="T326" i="39" s="1"/>
  <c r="B326" i="39"/>
  <c r="W326" i="39" s="1"/>
  <c r="D325" i="39"/>
  <c r="C325" i="39"/>
  <c r="T325" i="39" s="1"/>
  <c r="B325" i="39"/>
  <c r="D324" i="39"/>
  <c r="L324" i="39" s="1"/>
  <c r="C324" i="39"/>
  <c r="T324" i="39" s="1"/>
  <c r="B324" i="39"/>
  <c r="W324" i="39" s="1"/>
  <c r="D323" i="39"/>
  <c r="L323" i="39" s="1"/>
  <c r="C323" i="39"/>
  <c r="T323" i="39" s="1"/>
  <c r="B323" i="39"/>
  <c r="W323" i="39" s="1"/>
  <c r="D322" i="39"/>
  <c r="C322" i="39"/>
  <c r="T322" i="39" s="1"/>
  <c r="B322" i="39"/>
  <c r="W322" i="39" s="1"/>
  <c r="D321" i="39"/>
  <c r="C321" i="39"/>
  <c r="T321" i="39" s="1"/>
  <c r="B321" i="39"/>
  <c r="D320" i="39"/>
  <c r="L320" i="39" s="1"/>
  <c r="C320" i="39"/>
  <c r="T320" i="39" s="1"/>
  <c r="B320" i="39"/>
  <c r="W320" i="39" s="1"/>
  <c r="D319" i="39"/>
  <c r="L319" i="39" s="1"/>
  <c r="C319" i="39"/>
  <c r="T319" i="39" s="1"/>
  <c r="B319" i="39"/>
  <c r="W319" i="39" s="1"/>
  <c r="D318" i="39"/>
  <c r="C318" i="39"/>
  <c r="T318" i="39" s="1"/>
  <c r="B318" i="39"/>
  <c r="W318" i="39" s="1"/>
  <c r="D317" i="39"/>
  <c r="L317" i="39" s="1"/>
  <c r="C317" i="39"/>
  <c r="T317" i="39" s="1"/>
  <c r="B317" i="39"/>
  <c r="D316" i="39"/>
  <c r="L316" i="39" s="1"/>
  <c r="C316" i="39"/>
  <c r="T316" i="39" s="1"/>
  <c r="B316" i="39"/>
  <c r="W316" i="39" s="1"/>
  <c r="D315" i="39"/>
  <c r="L315" i="39" s="1"/>
  <c r="C315" i="39"/>
  <c r="T315" i="39" s="1"/>
  <c r="B315" i="39"/>
  <c r="W315" i="39" s="1"/>
  <c r="D314" i="39"/>
  <c r="C314" i="39"/>
  <c r="T314" i="39" s="1"/>
  <c r="B314" i="39"/>
  <c r="W314" i="39" s="1"/>
  <c r="D313" i="39"/>
  <c r="L313" i="39" s="1"/>
  <c r="C313" i="39"/>
  <c r="T313" i="39" s="1"/>
  <c r="B313" i="39"/>
  <c r="D312" i="39"/>
  <c r="L312" i="39" s="1"/>
  <c r="C312" i="39"/>
  <c r="T312" i="39" s="1"/>
  <c r="B312" i="39"/>
  <c r="W312" i="39" s="1"/>
  <c r="D311" i="39"/>
  <c r="L311" i="39" s="1"/>
  <c r="C311" i="39"/>
  <c r="T311" i="39" s="1"/>
  <c r="B311" i="39"/>
  <c r="W311" i="39" s="1"/>
  <c r="D310" i="39"/>
  <c r="C310" i="39"/>
  <c r="T310" i="39" s="1"/>
  <c r="B310" i="39"/>
  <c r="W310" i="39" s="1"/>
  <c r="D309" i="39"/>
  <c r="C309" i="39"/>
  <c r="T309" i="39" s="1"/>
  <c r="B309" i="39"/>
  <c r="D308" i="39"/>
  <c r="L308" i="39" s="1"/>
  <c r="C308" i="39"/>
  <c r="T308" i="39" s="1"/>
  <c r="B308" i="39"/>
  <c r="W308" i="39" s="1"/>
  <c r="D307" i="39"/>
  <c r="L307" i="39" s="1"/>
  <c r="C307" i="39"/>
  <c r="T307" i="39" s="1"/>
  <c r="B307" i="39"/>
  <c r="W307" i="39" s="1"/>
  <c r="D306" i="39"/>
  <c r="C306" i="39"/>
  <c r="T306" i="39" s="1"/>
  <c r="B306" i="39"/>
  <c r="W306" i="39" s="1"/>
  <c r="D305" i="39"/>
  <c r="L305" i="39" s="1"/>
  <c r="C305" i="39"/>
  <c r="T305" i="39" s="1"/>
  <c r="B305" i="39"/>
  <c r="D304" i="39"/>
  <c r="L304" i="39" s="1"/>
  <c r="C304" i="39"/>
  <c r="T304" i="39" s="1"/>
  <c r="B304" i="39"/>
  <c r="W304" i="39" s="1"/>
  <c r="D303" i="39"/>
  <c r="L303" i="39" s="1"/>
  <c r="C303" i="39"/>
  <c r="T303" i="39" s="1"/>
  <c r="B303" i="39"/>
  <c r="W303" i="39" s="1"/>
  <c r="D302" i="39"/>
  <c r="C302" i="39"/>
  <c r="T302" i="39" s="1"/>
  <c r="B302" i="39"/>
  <c r="W302" i="39" s="1"/>
  <c r="D301" i="39"/>
  <c r="L301" i="39" s="1"/>
  <c r="C301" i="39"/>
  <c r="T301" i="39" s="1"/>
  <c r="B301" i="39"/>
  <c r="D300" i="39"/>
  <c r="L300" i="39" s="1"/>
  <c r="C300" i="39"/>
  <c r="B300" i="39"/>
  <c r="W300" i="39" s="1"/>
  <c r="D299" i="39"/>
  <c r="L299" i="39" s="1"/>
  <c r="C299" i="39"/>
  <c r="T299" i="39" s="1"/>
  <c r="B299" i="39"/>
  <c r="W299" i="39" s="1"/>
  <c r="D298" i="39"/>
  <c r="C298" i="39"/>
  <c r="T298" i="39" s="1"/>
  <c r="B298" i="39"/>
  <c r="W298" i="39" s="1"/>
  <c r="D297" i="39"/>
  <c r="C297" i="39"/>
  <c r="T297" i="39" s="1"/>
  <c r="B297" i="39"/>
  <c r="D296" i="39"/>
  <c r="L296" i="39" s="1"/>
  <c r="C296" i="39"/>
  <c r="T296" i="39" s="1"/>
  <c r="B296" i="39"/>
  <c r="W296" i="39" s="1"/>
  <c r="D295" i="39"/>
  <c r="C295" i="39"/>
  <c r="T295" i="39" s="1"/>
  <c r="B295" i="39"/>
  <c r="W295" i="39" s="1"/>
  <c r="D294" i="39"/>
  <c r="C294" i="39"/>
  <c r="T294" i="39" s="1"/>
  <c r="B294" i="39"/>
  <c r="W294" i="39" s="1"/>
  <c r="D293" i="39"/>
  <c r="L293" i="39" s="1"/>
  <c r="C293" i="39"/>
  <c r="T293" i="39" s="1"/>
  <c r="B293" i="39"/>
  <c r="D292" i="39"/>
  <c r="L292" i="39" s="1"/>
  <c r="C292" i="39"/>
  <c r="T292" i="39" s="1"/>
  <c r="B292" i="39"/>
  <c r="W292" i="39" s="1"/>
  <c r="D291" i="39"/>
  <c r="L291" i="39" s="1"/>
  <c r="C291" i="39"/>
  <c r="T291" i="39" s="1"/>
  <c r="B291" i="39"/>
  <c r="W291" i="39" s="1"/>
  <c r="D290" i="39"/>
  <c r="C290" i="39"/>
  <c r="T290" i="39" s="1"/>
  <c r="B290" i="39"/>
  <c r="W290" i="39" s="1"/>
  <c r="D289" i="39"/>
  <c r="L289" i="39" s="1"/>
  <c r="C289" i="39"/>
  <c r="S289" i="39" s="1"/>
  <c r="B289" i="39"/>
  <c r="D288" i="39"/>
  <c r="L288" i="39" s="1"/>
  <c r="C288" i="39"/>
  <c r="T288" i="39" s="1"/>
  <c r="B288" i="39"/>
  <c r="V288" i="39" s="1"/>
  <c r="D287" i="39"/>
  <c r="C287" i="39"/>
  <c r="T287" i="39" s="1"/>
  <c r="B287" i="39"/>
  <c r="W287" i="39" s="1"/>
  <c r="D286" i="39"/>
  <c r="C286" i="39"/>
  <c r="T286" i="39" s="1"/>
  <c r="B286" i="39"/>
  <c r="W286" i="39" s="1"/>
  <c r="D285" i="39"/>
  <c r="L285" i="39" s="1"/>
  <c r="C285" i="39"/>
  <c r="T285" i="39" s="1"/>
  <c r="B285" i="39"/>
  <c r="D284" i="39"/>
  <c r="L284" i="39" s="1"/>
  <c r="C284" i="39"/>
  <c r="T284" i="39" s="1"/>
  <c r="B284" i="39"/>
  <c r="W284" i="39" s="1"/>
  <c r="D283" i="39"/>
  <c r="L283" i="39" s="1"/>
  <c r="C283" i="39"/>
  <c r="T283" i="39" s="1"/>
  <c r="B283" i="39"/>
  <c r="W283" i="39" s="1"/>
  <c r="D282" i="39"/>
  <c r="L282" i="39" s="1"/>
  <c r="C282" i="39"/>
  <c r="T282" i="39" s="1"/>
  <c r="B282" i="39"/>
  <c r="W282" i="39" s="1"/>
  <c r="D281" i="39"/>
  <c r="L281" i="39" s="1"/>
  <c r="C281" i="39"/>
  <c r="O281" i="39" s="1"/>
  <c r="B281" i="39"/>
  <c r="D280" i="39"/>
  <c r="C280" i="39"/>
  <c r="T280" i="39" s="1"/>
  <c r="B280" i="39"/>
  <c r="W280" i="39" s="1"/>
  <c r="D279" i="39"/>
  <c r="L279" i="39" s="1"/>
  <c r="C279" i="39"/>
  <c r="O279" i="39" s="1"/>
  <c r="B279" i="39"/>
  <c r="W279" i="39" s="1"/>
  <c r="D278" i="39"/>
  <c r="M278" i="39" s="1"/>
  <c r="C278" i="39"/>
  <c r="T278" i="39" s="1"/>
  <c r="B278" i="39"/>
  <c r="W278" i="39" s="1"/>
  <c r="D277" i="39"/>
  <c r="C277" i="39"/>
  <c r="O277" i="39" s="1"/>
  <c r="B277" i="39"/>
  <c r="W277" i="39" s="1"/>
  <c r="D276" i="39"/>
  <c r="L276" i="39" s="1"/>
  <c r="C276" i="39"/>
  <c r="B276" i="39"/>
  <c r="W276" i="39" s="1"/>
  <c r="D275" i="39"/>
  <c r="L275" i="39" s="1"/>
  <c r="C275" i="39"/>
  <c r="B275" i="39"/>
  <c r="W275" i="39" s="1"/>
  <c r="D274" i="39"/>
  <c r="L274" i="39" s="1"/>
  <c r="C274" i="39"/>
  <c r="O274" i="39" s="1"/>
  <c r="B274" i="39"/>
  <c r="W274" i="39" s="1"/>
  <c r="D273" i="39"/>
  <c r="L273" i="39" s="1"/>
  <c r="C273" i="39"/>
  <c r="O273" i="39" s="1"/>
  <c r="B273" i="39"/>
  <c r="D272" i="39"/>
  <c r="C272" i="39"/>
  <c r="T272" i="39" s="1"/>
  <c r="B272" i="39"/>
  <c r="W272" i="39" s="1"/>
  <c r="D271" i="39"/>
  <c r="L271" i="39" s="1"/>
  <c r="C271" i="39"/>
  <c r="O271" i="39" s="1"/>
  <c r="B271" i="39"/>
  <c r="W271" i="39" s="1"/>
  <c r="D270" i="39"/>
  <c r="M270" i="39" s="1"/>
  <c r="C270" i="39"/>
  <c r="T270" i="39" s="1"/>
  <c r="B270" i="39"/>
  <c r="W270" i="39" s="1"/>
  <c r="D269" i="39"/>
  <c r="C269" i="39"/>
  <c r="O269" i="39" s="1"/>
  <c r="B269" i="39"/>
  <c r="W269" i="39" s="1"/>
  <c r="D268" i="39"/>
  <c r="L268" i="39" s="1"/>
  <c r="C268" i="39"/>
  <c r="T268" i="39" s="1"/>
  <c r="B268" i="39"/>
  <c r="W268" i="39" s="1"/>
  <c r="D267" i="39"/>
  <c r="L267" i="39" s="1"/>
  <c r="C267" i="39"/>
  <c r="B267" i="39"/>
  <c r="W267" i="39" s="1"/>
  <c r="D266" i="39"/>
  <c r="L266" i="39" s="1"/>
  <c r="C266" i="39"/>
  <c r="O266" i="39" s="1"/>
  <c r="B266" i="39"/>
  <c r="W266" i="39" s="1"/>
  <c r="D265" i="39"/>
  <c r="L265" i="39" s="1"/>
  <c r="C265" i="39"/>
  <c r="O265" i="39" s="1"/>
  <c r="B265" i="39"/>
  <c r="D264" i="39"/>
  <c r="K264" i="39" s="1"/>
  <c r="C264" i="39"/>
  <c r="T264" i="39" s="1"/>
  <c r="B264" i="39"/>
  <c r="W264" i="39" s="1"/>
  <c r="D263" i="39"/>
  <c r="L263" i="39" s="1"/>
  <c r="C263" i="39"/>
  <c r="O263" i="39" s="1"/>
  <c r="B263" i="39"/>
  <c r="W263" i="39" s="1"/>
  <c r="D262" i="39"/>
  <c r="M262" i="39" s="1"/>
  <c r="C262" i="39"/>
  <c r="T262" i="39" s="1"/>
  <c r="B262" i="39"/>
  <c r="W262" i="39" s="1"/>
  <c r="D261" i="39"/>
  <c r="C261" i="39"/>
  <c r="O261" i="39" s="1"/>
  <c r="B261" i="39"/>
  <c r="W261" i="39" s="1"/>
  <c r="D260" i="39"/>
  <c r="L260" i="39" s="1"/>
  <c r="C260" i="39"/>
  <c r="B260" i="39"/>
  <c r="W260" i="39" s="1"/>
  <c r="D259" i="39"/>
  <c r="L259" i="39" s="1"/>
  <c r="C259" i="39"/>
  <c r="B259" i="39"/>
  <c r="W259" i="39" s="1"/>
  <c r="D258" i="39"/>
  <c r="C258" i="39"/>
  <c r="O258" i="39" s="1"/>
  <c r="B258" i="39"/>
  <c r="W258" i="39" s="1"/>
  <c r="D257" i="39"/>
  <c r="L257" i="39" s="1"/>
  <c r="C257" i="39"/>
  <c r="O257" i="39" s="1"/>
  <c r="B257" i="39"/>
  <c r="D256" i="39"/>
  <c r="K256" i="39" s="1"/>
  <c r="C256" i="39"/>
  <c r="T256" i="39" s="1"/>
  <c r="B256" i="39"/>
  <c r="W256" i="39" s="1"/>
  <c r="D255" i="39"/>
  <c r="L255" i="39" s="1"/>
  <c r="C255" i="39"/>
  <c r="O255" i="39" s="1"/>
  <c r="B255" i="39"/>
  <c r="W255" i="39" s="1"/>
  <c r="D254" i="39"/>
  <c r="M254" i="39" s="1"/>
  <c r="C254" i="39"/>
  <c r="T254" i="39" s="1"/>
  <c r="B254" i="39"/>
  <c r="W254" i="39" s="1"/>
  <c r="D253" i="39"/>
  <c r="L253" i="39" s="1"/>
  <c r="C253" i="39"/>
  <c r="O253" i="39" s="1"/>
  <c r="B253" i="39"/>
  <c r="W253" i="39" s="1"/>
  <c r="D252" i="39"/>
  <c r="L252" i="39" s="1"/>
  <c r="C252" i="39"/>
  <c r="T252" i="39" s="1"/>
  <c r="B252" i="39"/>
  <c r="W252" i="39" s="1"/>
  <c r="D251" i="39"/>
  <c r="L251" i="39" s="1"/>
  <c r="C251" i="39"/>
  <c r="B251" i="39"/>
  <c r="W251" i="39" s="1"/>
  <c r="D250" i="39"/>
  <c r="K250" i="39" s="1"/>
  <c r="C250" i="39"/>
  <c r="O250" i="39" s="1"/>
  <c r="B250" i="39"/>
  <c r="W250" i="39" s="1"/>
  <c r="D249" i="39"/>
  <c r="L249" i="39" s="1"/>
  <c r="C249" i="39"/>
  <c r="O249" i="39" s="1"/>
  <c r="B249" i="39"/>
  <c r="D248" i="39"/>
  <c r="K248" i="39" s="1"/>
  <c r="C248" i="39"/>
  <c r="T248" i="39" s="1"/>
  <c r="B248" i="39"/>
  <c r="W248" i="39" s="1"/>
  <c r="D247" i="39"/>
  <c r="L247" i="39" s="1"/>
  <c r="C247" i="39"/>
  <c r="O247" i="39" s="1"/>
  <c r="B247" i="39"/>
  <c r="W247" i="39" s="1"/>
  <c r="D246" i="39"/>
  <c r="M246" i="39" s="1"/>
  <c r="C246" i="39"/>
  <c r="T246" i="39" s="1"/>
  <c r="B246" i="39"/>
  <c r="W246" i="39" s="1"/>
  <c r="D245" i="39"/>
  <c r="C245" i="39"/>
  <c r="O245" i="39" s="1"/>
  <c r="B245" i="39"/>
  <c r="W245" i="39" s="1"/>
  <c r="D244" i="39"/>
  <c r="L244" i="39" s="1"/>
  <c r="C244" i="39"/>
  <c r="B244" i="39"/>
  <c r="W244" i="39" s="1"/>
  <c r="D243" i="39"/>
  <c r="L243" i="39" s="1"/>
  <c r="C243" i="39"/>
  <c r="B243" i="39"/>
  <c r="W243" i="39" s="1"/>
  <c r="D242" i="39"/>
  <c r="C242" i="39"/>
  <c r="O242" i="39" s="1"/>
  <c r="B242" i="39"/>
  <c r="W242" i="39" s="1"/>
  <c r="D241" i="39"/>
  <c r="L241" i="39" s="1"/>
  <c r="C241" i="39"/>
  <c r="O241" i="39" s="1"/>
  <c r="B241" i="39"/>
  <c r="D240" i="39"/>
  <c r="L240" i="39" s="1"/>
  <c r="C240" i="39"/>
  <c r="T240" i="39" s="1"/>
  <c r="B240" i="39"/>
  <c r="W240" i="39" s="1"/>
  <c r="D239" i="39"/>
  <c r="L239" i="39" s="1"/>
  <c r="C239" i="39"/>
  <c r="O239" i="39" s="1"/>
  <c r="B239" i="39"/>
  <c r="W239" i="39" s="1"/>
  <c r="D238" i="39"/>
  <c r="M238" i="39" s="1"/>
  <c r="C238" i="39"/>
  <c r="T238" i="39" s="1"/>
  <c r="B238" i="39"/>
  <c r="W238" i="39" s="1"/>
  <c r="D237" i="39"/>
  <c r="C237" i="39"/>
  <c r="O237" i="39" s="1"/>
  <c r="B237" i="39"/>
  <c r="W237" i="39" s="1"/>
  <c r="D236" i="39"/>
  <c r="L236" i="39" s="1"/>
  <c r="C236" i="39"/>
  <c r="T236" i="39" s="1"/>
  <c r="B236" i="39"/>
  <c r="W236" i="39" s="1"/>
  <c r="D235" i="39"/>
  <c r="L235" i="39" s="1"/>
  <c r="C235" i="39"/>
  <c r="B235" i="39"/>
  <c r="W235" i="39" s="1"/>
  <c r="D234" i="39"/>
  <c r="K234" i="39" s="1"/>
  <c r="C234" i="39"/>
  <c r="O234" i="39" s="1"/>
  <c r="B234" i="39"/>
  <c r="W234" i="39" s="1"/>
  <c r="D233" i="39"/>
  <c r="L233" i="39" s="1"/>
  <c r="C233" i="39"/>
  <c r="O233" i="39" s="1"/>
  <c r="B233" i="39"/>
  <c r="D232" i="39"/>
  <c r="L232" i="39" s="1"/>
  <c r="C232" i="39"/>
  <c r="T232" i="39" s="1"/>
  <c r="B232" i="39"/>
  <c r="W232" i="39" s="1"/>
  <c r="D231" i="39"/>
  <c r="C231" i="39"/>
  <c r="O231" i="39" s="1"/>
  <c r="B231" i="39"/>
  <c r="W231" i="39" s="1"/>
  <c r="D230" i="39"/>
  <c r="C230" i="39"/>
  <c r="T230" i="39" s="1"/>
  <c r="B230" i="39"/>
  <c r="W230" i="39" s="1"/>
  <c r="D229" i="39"/>
  <c r="C229" i="39"/>
  <c r="O229" i="39" s="1"/>
  <c r="B229" i="39"/>
  <c r="W229" i="39" s="1"/>
  <c r="D228" i="39"/>
  <c r="L228" i="39" s="1"/>
  <c r="C228" i="39"/>
  <c r="T228" i="39" s="1"/>
  <c r="B228" i="39"/>
  <c r="W228" i="39" s="1"/>
  <c r="D227" i="39"/>
  <c r="C227" i="39"/>
  <c r="B227" i="39"/>
  <c r="W227" i="39" s="1"/>
  <c r="D226" i="39"/>
  <c r="K226" i="39" s="1"/>
  <c r="C226" i="39"/>
  <c r="O226" i="39" s="1"/>
  <c r="B226" i="39"/>
  <c r="W226" i="39" s="1"/>
  <c r="D225" i="39"/>
  <c r="L225" i="39" s="1"/>
  <c r="C225" i="39"/>
  <c r="S225" i="39" s="1"/>
  <c r="B225" i="39"/>
  <c r="D224" i="39"/>
  <c r="L224" i="39" s="1"/>
  <c r="C224" i="39"/>
  <c r="B224" i="39"/>
  <c r="W224" i="39" s="1"/>
  <c r="D223" i="39"/>
  <c r="C223" i="39"/>
  <c r="O223" i="39" s="1"/>
  <c r="B223" i="39"/>
  <c r="W223" i="39" s="1"/>
  <c r="D222" i="39"/>
  <c r="M222" i="39" s="1"/>
  <c r="C222" i="39"/>
  <c r="T222" i="39" s="1"/>
  <c r="B222" i="39"/>
  <c r="W222" i="39" s="1"/>
  <c r="D221" i="39"/>
  <c r="C221" i="39"/>
  <c r="B221" i="39"/>
  <c r="W221" i="39" s="1"/>
  <c r="D220" i="39"/>
  <c r="K220" i="39" s="1"/>
  <c r="C220" i="39"/>
  <c r="O220" i="39" s="1"/>
  <c r="B220" i="39"/>
  <c r="W220" i="39" s="1"/>
  <c r="D219" i="39"/>
  <c r="L219" i="39" s="1"/>
  <c r="C219" i="39"/>
  <c r="T219" i="39" s="1"/>
  <c r="B219" i="39"/>
  <c r="W219" i="39" s="1"/>
  <c r="D218" i="39"/>
  <c r="K218" i="39" s="1"/>
  <c r="C218" i="39"/>
  <c r="B218" i="39"/>
  <c r="W218" i="39" s="1"/>
  <c r="D217" i="39"/>
  <c r="L217" i="39" s="1"/>
  <c r="C217" i="39"/>
  <c r="T217" i="39" s="1"/>
  <c r="B217" i="39"/>
  <c r="W217" i="39" s="1"/>
  <c r="D216" i="39"/>
  <c r="K216" i="39" s="1"/>
  <c r="C216" i="39"/>
  <c r="O216" i="39" s="1"/>
  <c r="B216" i="39"/>
  <c r="W216" i="39" s="1"/>
  <c r="D215" i="39"/>
  <c r="L215" i="39" s="1"/>
  <c r="C215" i="39"/>
  <c r="T215" i="39" s="1"/>
  <c r="B215" i="39"/>
  <c r="W215" i="39" s="1"/>
  <c r="D214" i="39"/>
  <c r="K214" i="39" s="1"/>
  <c r="C214" i="39"/>
  <c r="O214" i="39" s="1"/>
  <c r="B214" i="39"/>
  <c r="W214" i="39" s="1"/>
  <c r="D213" i="39"/>
  <c r="L213" i="39" s="1"/>
  <c r="C213" i="39"/>
  <c r="T213" i="39" s="1"/>
  <c r="B213" i="39"/>
  <c r="W213" i="39" s="1"/>
  <c r="D212" i="39"/>
  <c r="K212" i="39" s="1"/>
  <c r="C212" i="39"/>
  <c r="O212" i="39" s="1"/>
  <c r="B212" i="39"/>
  <c r="W212" i="39" s="1"/>
  <c r="D211" i="39"/>
  <c r="L211" i="39" s="1"/>
  <c r="C211" i="39"/>
  <c r="T211" i="39" s="1"/>
  <c r="B211" i="39"/>
  <c r="D210" i="39"/>
  <c r="K210" i="39" s="1"/>
  <c r="C210" i="39"/>
  <c r="T210" i="39" s="1"/>
  <c r="B210" i="39"/>
  <c r="W210" i="39" s="1"/>
  <c r="D209" i="39"/>
  <c r="C209" i="39"/>
  <c r="T209" i="39" s="1"/>
  <c r="B209" i="39"/>
  <c r="W209" i="39" s="1"/>
  <c r="D208" i="39"/>
  <c r="L208" i="39" s="1"/>
  <c r="C208" i="39"/>
  <c r="T208" i="39" s="1"/>
  <c r="B208" i="39"/>
  <c r="W208" i="39" s="1"/>
  <c r="D207" i="39"/>
  <c r="L207" i="39" s="1"/>
  <c r="C207" i="39"/>
  <c r="T207" i="39" s="1"/>
  <c r="B207" i="39"/>
  <c r="W207" i="39" s="1"/>
  <c r="D206" i="39"/>
  <c r="K206" i="39" s="1"/>
  <c r="C206" i="39"/>
  <c r="T206" i="39" s="1"/>
  <c r="B206" i="39"/>
  <c r="W206" i="39" s="1"/>
  <c r="D205" i="39"/>
  <c r="C205" i="39"/>
  <c r="S205" i="39" s="1"/>
  <c r="B205" i="39"/>
  <c r="W205" i="39" s="1"/>
  <c r="D204" i="39"/>
  <c r="C204" i="39"/>
  <c r="T204" i="39" s="1"/>
  <c r="B204" i="39"/>
  <c r="W204" i="39" s="1"/>
  <c r="D203" i="39"/>
  <c r="L203" i="39" s="1"/>
  <c r="C203" i="39"/>
  <c r="T203" i="39" s="1"/>
  <c r="B203" i="39"/>
  <c r="W203" i="39" s="1"/>
  <c r="D202" i="39"/>
  <c r="K202" i="39" s="1"/>
  <c r="C202" i="39"/>
  <c r="T202" i="39" s="1"/>
  <c r="B202" i="39"/>
  <c r="W202" i="39" s="1"/>
  <c r="D201" i="39"/>
  <c r="C201" i="39"/>
  <c r="T201" i="39" s="1"/>
  <c r="B201" i="39"/>
  <c r="W201" i="39" s="1"/>
  <c r="D200" i="39"/>
  <c r="L200" i="39" s="1"/>
  <c r="C200" i="39"/>
  <c r="T200" i="39" s="1"/>
  <c r="B200" i="39"/>
  <c r="W200" i="39" s="1"/>
  <c r="D199" i="39"/>
  <c r="L199" i="39" s="1"/>
  <c r="C199" i="39"/>
  <c r="T199" i="39" s="1"/>
  <c r="B199" i="39"/>
  <c r="W199" i="39" s="1"/>
  <c r="D198" i="39"/>
  <c r="K198" i="39" s="1"/>
  <c r="C198" i="39"/>
  <c r="T198" i="39" s="1"/>
  <c r="B198" i="39"/>
  <c r="W198" i="39" s="1"/>
  <c r="D197" i="39"/>
  <c r="L197" i="39" s="1"/>
  <c r="C197" i="39"/>
  <c r="T197" i="39" s="1"/>
  <c r="B197" i="39"/>
  <c r="W197" i="39" s="1"/>
  <c r="D196" i="39"/>
  <c r="L196" i="39" s="1"/>
  <c r="C196" i="39"/>
  <c r="B196" i="39"/>
  <c r="W196" i="39" s="1"/>
  <c r="D195" i="39"/>
  <c r="L195" i="39" s="1"/>
  <c r="C195" i="39"/>
  <c r="T195" i="39" s="1"/>
  <c r="B195" i="39"/>
  <c r="W195" i="39" s="1"/>
  <c r="D194" i="39"/>
  <c r="K194" i="39" s="1"/>
  <c r="C194" i="39"/>
  <c r="T194" i="39" s="1"/>
  <c r="B194" i="39"/>
  <c r="W194" i="39" s="1"/>
  <c r="D193" i="39"/>
  <c r="C193" i="39"/>
  <c r="T193" i="39" s="1"/>
  <c r="B193" i="39"/>
  <c r="W193" i="39" s="1"/>
  <c r="D192" i="39"/>
  <c r="L192" i="39" s="1"/>
  <c r="C192" i="39"/>
  <c r="T192" i="39" s="1"/>
  <c r="B192" i="39"/>
  <c r="W192" i="39" s="1"/>
  <c r="D191" i="39"/>
  <c r="L191" i="39" s="1"/>
  <c r="C191" i="39"/>
  <c r="T191" i="39" s="1"/>
  <c r="B191" i="39"/>
  <c r="W191" i="39" s="1"/>
  <c r="D190" i="39"/>
  <c r="K190" i="39" s="1"/>
  <c r="C190" i="39"/>
  <c r="T190" i="39" s="1"/>
  <c r="B190" i="39"/>
  <c r="W190" i="39" s="1"/>
  <c r="D189" i="39"/>
  <c r="L189" i="39" s="1"/>
  <c r="C189" i="39"/>
  <c r="T189" i="39" s="1"/>
  <c r="B189" i="39"/>
  <c r="W189" i="39" s="1"/>
  <c r="D188" i="39"/>
  <c r="C188" i="39"/>
  <c r="T188" i="39" s="1"/>
  <c r="B188" i="39"/>
  <c r="W188" i="39" s="1"/>
  <c r="D187" i="39"/>
  <c r="L187" i="39" s="1"/>
  <c r="C187" i="39"/>
  <c r="T187" i="39" s="1"/>
  <c r="B187" i="39"/>
  <c r="W187" i="39" s="1"/>
  <c r="D186" i="39"/>
  <c r="K186" i="39" s="1"/>
  <c r="C186" i="39"/>
  <c r="T186" i="39" s="1"/>
  <c r="B186" i="39"/>
  <c r="W186" i="39" s="1"/>
  <c r="D185" i="39"/>
  <c r="L185" i="39" s="1"/>
  <c r="C185" i="39"/>
  <c r="T185" i="39" s="1"/>
  <c r="B185" i="39"/>
  <c r="W185" i="39" s="1"/>
  <c r="D184" i="39"/>
  <c r="K184" i="39" s="1"/>
  <c r="C184" i="39"/>
  <c r="T184" i="39" s="1"/>
  <c r="B184" i="39"/>
  <c r="W184" i="39" s="1"/>
  <c r="D183" i="39"/>
  <c r="L183" i="39" s="1"/>
  <c r="C183" i="39"/>
  <c r="T183" i="39" s="1"/>
  <c r="B183" i="39"/>
  <c r="W183" i="39" s="1"/>
  <c r="D182" i="39"/>
  <c r="K182" i="39" s="1"/>
  <c r="C182" i="39"/>
  <c r="B182" i="39"/>
  <c r="W182" i="39" s="1"/>
  <c r="D181" i="39"/>
  <c r="L181" i="39" s="1"/>
  <c r="C181" i="39"/>
  <c r="T181" i="39" s="1"/>
  <c r="B181" i="39"/>
  <c r="W181" i="39" s="1"/>
  <c r="D180" i="39"/>
  <c r="C180" i="39"/>
  <c r="T180" i="39" s="1"/>
  <c r="B180" i="39"/>
  <c r="W180" i="39" s="1"/>
  <c r="D179" i="39"/>
  <c r="L179" i="39" s="1"/>
  <c r="C179" i="39"/>
  <c r="T179" i="39" s="1"/>
  <c r="B179" i="39"/>
  <c r="W179" i="39" s="1"/>
  <c r="D178" i="39"/>
  <c r="K178" i="39" s="1"/>
  <c r="C178" i="39"/>
  <c r="T178" i="39" s="1"/>
  <c r="B178" i="39"/>
  <c r="W178" i="39" s="1"/>
  <c r="D177" i="39"/>
  <c r="L177" i="39" s="1"/>
  <c r="C177" i="39"/>
  <c r="T177" i="39" s="1"/>
  <c r="B177" i="39"/>
  <c r="W177" i="39" s="1"/>
  <c r="D176" i="39"/>
  <c r="L176" i="39" s="1"/>
  <c r="C176" i="39"/>
  <c r="T176" i="39" s="1"/>
  <c r="B176" i="39"/>
  <c r="W176" i="39" s="1"/>
  <c r="D175" i="39"/>
  <c r="L175" i="39" s="1"/>
  <c r="C175" i="39"/>
  <c r="T175" i="39" s="1"/>
  <c r="B175" i="39"/>
  <c r="W175" i="39" s="1"/>
  <c r="D174" i="39"/>
  <c r="L174" i="39" s="1"/>
  <c r="C174" i="39"/>
  <c r="B174" i="39"/>
  <c r="W174" i="39" s="1"/>
  <c r="D173" i="39"/>
  <c r="C173" i="39"/>
  <c r="T173" i="39" s="1"/>
  <c r="B173" i="39"/>
  <c r="W173" i="39" s="1"/>
  <c r="D172" i="39"/>
  <c r="L172" i="39" s="1"/>
  <c r="C172" i="39"/>
  <c r="T172" i="39" s="1"/>
  <c r="B172" i="39"/>
  <c r="W172" i="39" s="1"/>
  <c r="D171" i="39"/>
  <c r="L171" i="39" s="1"/>
  <c r="C171" i="39"/>
  <c r="T171" i="39" s="1"/>
  <c r="B171" i="39"/>
  <c r="W171" i="39" s="1"/>
  <c r="D170" i="39"/>
  <c r="K170" i="39" s="1"/>
  <c r="C170" i="39"/>
  <c r="T170" i="39" s="1"/>
  <c r="B170" i="39"/>
  <c r="W170" i="39" s="1"/>
  <c r="D169" i="39"/>
  <c r="M169" i="39" s="1"/>
  <c r="C169" i="39"/>
  <c r="T169" i="39" s="1"/>
  <c r="B169" i="39"/>
  <c r="W169" i="39" s="1"/>
  <c r="D168" i="39"/>
  <c r="L168" i="39" s="1"/>
  <c r="C168" i="39"/>
  <c r="T168" i="39" s="1"/>
  <c r="B168" i="39"/>
  <c r="W168" i="39" s="1"/>
  <c r="M167" i="39"/>
  <c r="D167" i="39"/>
  <c r="L167" i="39" s="1"/>
  <c r="C167" i="39"/>
  <c r="T167" i="39" s="1"/>
  <c r="B167" i="39"/>
  <c r="W167" i="39" s="1"/>
  <c r="L166" i="39"/>
  <c r="D166" i="39"/>
  <c r="K166" i="39" s="1"/>
  <c r="C166" i="39"/>
  <c r="T166" i="39" s="1"/>
  <c r="B166" i="39"/>
  <c r="W166" i="39" s="1"/>
  <c r="K165" i="39"/>
  <c r="D165" i="39"/>
  <c r="L165" i="39" s="1"/>
  <c r="C165" i="39"/>
  <c r="T165" i="39" s="1"/>
  <c r="B165" i="39"/>
  <c r="W165" i="39" s="1"/>
  <c r="K164" i="39"/>
  <c r="D164" i="39"/>
  <c r="L164" i="39" s="1"/>
  <c r="C164" i="39"/>
  <c r="T164" i="39" s="1"/>
  <c r="B164" i="39"/>
  <c r="W164" i="39" s="1"/>
  <c r="D163" i="39"/>
  <c r="L163" i="39" s="1"/>
  <c r="C163" i="39"/>
  <c r="S163" i="39" s="1"/>
  <c r="B163" i="39"/>
  <c r="W163" i="39" s="1"/>
  <c r="D162" i="39"/>
  <c r="C162" i="39"/>
  <c r="T162" i="39" s="1"/>
  <c r="B162" i="39"/>
  <c r="W162" i="39" s="1"/>
  <c r="D161" i="39"/>
  <c r="L161" i="39" s="1"/>
  <c r="C161" i="39"/>
  <c r="T161" i="39" s="1"/>
  <c r="B161" i="39"/>
  <c r="W161" i="39" s="1"/>
  <c r="D160" i="39"/>
  <c r="L160" i="39" s="1"/>
  <c r="C160" i="39"/>
  <c r="T160" i="39" s="1"/>
  <c r="B160" i="39"/>
  <c r="W160" i="39" s="1"/>
  <c r="D159" i="39"/>
  <c r="L159" i="39" s="1"/>
  <c r="C159" i="39"/>
  <c r="T159" i="39" s="1"/>
  <c r="B159" i="39"/>
  <c r="W159" i="39" s="1"/>
  <c r="D158" i="39"/>
  <c r="L158" i="39" s="1"/>
  <c r="C158" i="39"/>
  <c r="B158" i="39"/>
  <c r="W158" i="39" s="1"/>
  <c r="D157" i="39"/>
  <c r="L157" i="39" s="1"/>
  <c r="C157" i="39"/>
  <c r="T157" i="39" s="1"/>
  <c r="B157" i="39"/>
  <c r="V157" i="39" s="1"/>
  <c r="D156" i="39"/>
  <c r="L156" i="39" s="1"/>
  <c r="C156" i="39"/>
  <c r="T156" i="39" s="1"/>
  <c r="B156" i="39"/>
  <c r="W156" i="39" s="1"/>
  <c r="D155" i="39"/>
  <c r="C155" i="39"/>
  <c r="T155" i="39" s="1"/>
  <c r="B155" i="39"/>
  <c r="W155" i="39" s="1"/>
  <c r="D154" i="39"/>
  <c r="L154" i="39" s="1"/>
  <c r="C154" i="39"/>
  <c r="T154" i="39" s="1"/>
  <c r="B154" i="39"/>
  <c r="W154" i="39" s="1"/>
  <c r="D153" i="39"/>
  <c r="C153" i="39"/>
  <c r="T153" i="39" s="1"/>
  <c r="B153" i="39"/>
  <c r="W153" i="39" s="1"/>
  <c r="D152" i="39"/>
  <c r="L152" i="39" s="1"/>
  <c r="C152" i="39"/>
  <c r="T152" i="39" s="1"/>
  <c r="B152" i="39"/>
  <c r="W152" i="39" s="1"/>
  <c r="D151" i="39"/>
  <c r="L151" i="39" s="1"/>
  <c r="C151" i="39"/>
  <c r="T151" i="39" s="1"/>
  <c r="B151" i="39"/>
  <c r="W151" i="39" s="1"/>
  <c r="D150" i="39"/>
  <c r="K150" i="39" s="1"/>
  <c r="C150" i="39"/>
  <c r="T150" i="39" s="1"/>
  <c r="B150" i="39"/>
  <c r="W150" i="39" s="1"/>
  <c r="D149" i="39"/>
  <c r="L149" i="39" s="1"/>
  <c r="C149" i="39"/>
  <c r="T149" i="39" s="1"/>
  <c r="B149" i="39"/>
  <c r="W149" i="39" s="1"/>
  <c r="D148" i="39"/>
  <c r="L148" i="39" s="1"/>
  <c r="C148" i="39"/>
  <c r="B148" i="39"/>
  <c r="W148" i="39" s="1"/>
  <c r="D147" i="39"/>
  <c r="K147" i="39" s="1"/>
  <c r="C147" i="39"/>
  <c r="T147" i="39" s="1"/>
  <c r="B147" i="39"/>
  <c r="W147" i="39" s="1"/>
  <c r="D146" i="39"/>
  <c r="L146" i="39" s="1"/>
  <c r="C146" i="39"/>
  <c r="T146" i="39" s="1"/>
  <c r="B146" i="39"/>
  <c r="W146" i="39" s="1"/>
  <c r="D145" i="39"/>
  <c r="L145" i="39" s="1"/>
  <c r="C145" i="39"/>
  <c r="T145" i="39" s="1"/>
  <c r="B145" i="39"/>
  <c r="W145" i="39" s="1"/>
  <c r="D144" i="39"/>
  <c r="L144" i="39" s="1"/>
  <c r="C144" i="39"/>
  <c r="T144" i="39" s="1"/>
  <c r="B144" i="39"/>
  <c r="W144" i="39" s="1"/>
  <c r="T143" i="39"/>
  <c r="D143" i="39"/>
  <c r="L143" i="39" s="1"/>
  <c r="C143" i="39"/>
  <c r="B143" i="39"/>
  <c r="W143" i="39" s="1"/>
  <c r="K142" i="39"/>
  <c r="D142" i="39"/>
  <c r="L142" i="39" s="1"/>
  <c r="C142" i="39"/>
  <c r="T142" i="39" s="1"/>
  <c r="B142" i="39"/>
  <c r="W142" i="39" s="1"/>
  <c r="D141" i="39"/>
  <c r="C141" i="39"/>
  <c r="T141" i="39" s="1"/>
  <c r="B141" i="39"/>
  <c r="W141" i="39" s="1"/>
  <c r="D140" i="39"/>
  <c r="L140" i="39" s="1"/>
  <c r="C140" i="39"/>
  <c r="T140" i="39" s="1"/>
  <c r="B140" i="39"/>
  <c r="W140" i="39" s="1"/>
  <c r="D139" i="39"/>
  <c r="M139" i="39" s="1"/>
  <c r="C139" i="39"/>
  <c r="T139" i="39" s="1"/>
  <c r="B139" i="39"/>
  <c r="W139" i="39" s="1"/>
  <c r="D138" i="39"/>
  <c r="L138" i="39" s="1"/>
  <c r="C138" i="39"/>
  <c r="B138" i="39"/>
  <c r="W138" i="39" s="1"/>
  <c r="D137" i="39"/>
  <c r="L137" i="39" s="1"/>
  <c r="C137" i="39"/>
  <c r="T137" i="39" s="1"/>
  <c r="B137" i="39"/>
  <c r="W137" i="39" s="1"/>
  <c r="D136" i="39"/>
  <c r="L136" i="39" s="1"/>
  <c r="C136" i="39"/>
  <c r="T136" i="39" s="1"/>
  <c r="B136" i="39"/>
  <c r="W136" i="39" s="1"/>
  <c r="D135" i="39"/>
  <c r="L135" i="39" s="1"/>
  <c r="C135" i="39"/>
  <c r="T135" i="39" s="1"/>
  <c r="B135" i="39"/>
  <c r="W135" i="39" s="1"/>
  <c r="D134" i="39"/>
  <c r="C134" i="39"/>
  <c r="T134" i="39" s="1"/>
  <c r="B134" i="39"/>
  <c r="W134" i="39" s="1"/>
  <c r="K133" i="39"/>
  <c r="D133" i="39"/>
  <c r="L133" i="39" s="1"/>
  <c r="C133" i="39"/>
  <c r="T133" i="39" s="1"/>
  <c r="B133" i="39"/>
  <c r="W133" i="39" s="1"/>
  <c r="D132" i="39"/>
  <c r="L132" i="39" s="1"/>
  <c r="C132" i="39"/>
  <c r="T132" i="39" s="1"/>
  <c r="B132" i="39"/>
  <c r="W132" i="39" s="1"/>
  <c r="D131" i="39"/>
  <c r="C131" i="39"/>
  <c r="T131" i="39" s="1"/>
  <c r="B131" i="39"/>
  <c r="W131" i="39" s="1"/>
  <c r="D130" i="39"/>
  <c r="L130" i="39" s="1"/>
  <c r="C130" i="39"/>
  <c r="T130" i="39" s="1"/>
  <c r="B130" i="39"/>
  <c r="W130" i="39" s="1"/>
  <c r="D129" i="39"/>
  <c r="C129" i="39"/>
  <c r="T129" i="39" s="1"/>
  <c r="B129" i="39"/>
  <c r="W129" i="39" s="1"/>
  <c r="D128" i="39"/>
  <c r="L128" i="39" s="1"/>
  <c r="C128" i="39"/>
  <c r="T128" i="39" s="1"/>
  <c r="B128" i="39"/>
  <c r="W128" i="39" s="1"/>
  <c r="D127" i="39"/>
  <c r="C127" i="39"/>
  <c r="T127" i="39" s="1"/>
  <c r="B127" i="39"/>
  <c r="W127" i="39" s="1"/>
  <c r="D126" i="39"/>
  <c r="L126" i="39" s="1"/>
  <c r="C126" i="39"/>
  <c r="T126" i="39" s="1"/>
  <c r="B126" i="39"/>
  <c r="W126" i="39" s="1"/>
  <c r="D125" i="39"/>
  <c r="M125" i="39" s="1"/>
  <c r="C125" i="39"/>
  <c r="S125" i="39" s="1"/>
  <c r="B125" i="39"/>
  <c r="W125" i="39" s="1"/>
  <c r="D124" i="39"/>
  <c r="L124" i="39" s="1"/>
  <c r="C124" i="39"/>
  <c r="T124" i="39" s="1"/>
  <c r="B124" i="39"/>
  <c r="W124" i="39" s="1"/>
  <c r="D123" i="39"/>
  <c r="L123" i="39" s="1"/>
  <c r="C123" i="39"/>
  <c r="T123" i="39" s="1"/>
  <c r="B123" i="39"/>
  <c r="W123" i="39" s="1"/>
  <c r="D122" i="39"/>
  <c r="L122" i="39" s="1"/>
  <c r="C122" i="39"/>
  <c r="T122" i="39" s="1"/>
  <c r="B122" i="39"/>
  <c r="W122" i="39" s="1"/>
  <c r="D121" i="39"/>
  <c r="C121" i="39"/>
  <c r="T121" i="39" s="1"/>
  <c r="B121" i="39"/>
  <c r="W121" i="39" s="1"/>
  <c r="D120" i="39"/>
  <c r="L120" i="39" s="1"/>
  <c r="C120" i="39"/>
  <c r="T120" i="39" s="1"/>
  <c r="B120" i="39"/>
  <c r="W120" i="39" s="1"/>
  <c r="D119" i="39"/>
  <c r="C119" i="39"/>
  <c r="T119" i="39" s="1"/>
  <c r="B119" i="39"/>
  <c r="W119" i="39" s="1"/>
  <c r="D118" i="39"/>
  <c r="L118" i="39" s="1"/>
  <c r="C118" i="39"/>
  <c r="B118" i="39"/>
  <c r="W118" i="39" s="1"/>
  <c r="D117" i="39"/>
  <c r="L117" i="39" s="1"/>
  <c r="C117" i="39"/>
  <c r="T117" i="39" s="1"/>
  <c r="B117" i="39"/>
  <c r="W117" i="39" s="1"/>
  <c r="D116" i="39"/>
  <c r="L116" i="39" s="1"/>
  <c r="C116" i="39"/>
  <c r="B116" i="39"/>
  <c r="W116" i="39" s="1"/>
  <c r="D115" i="39"/>
  <c r="C115" i="39"/>
  <c r="T115" i="39" s="1"/>
  <c r="B115" i="39"/>
  <c r="W115" i="39" s="1"/>
  <c r="D114" i="39"/>
  <c r="L114" i="39" s="1"/>
  <c r="C114" i="39"/>
  <c r="T114" i="39" s="1"/>
  <c r="B114" i="39"/>
  <c r="W114" i="39" s="1"/>
  <c r="D113" i="39"/>
  <c r="L113" i="39" s="1"/>
  <c r="C113" i="39"/>
  <c r="T113" i="39" s="1"/>
  <c r="B113" i="39"/>
  <c r="W113" i="39" s="1"/>
  <c r="D112" i="39"/>
  <c r="L112" i="39" s="1"/>
  <c r="C112" i="39"/>
  <c r="O112" i="39" s="1"/>
  <c r="B112" i="39"/>
  <c r="W112" i="39" s="1"/>
  <c r="D111" i="39"/>
  <c r="C111" i="39"/>
  <c r="T111" i="39" s="1"/>
  <c r="B111" i="39"/>
  <c r="W111" i="39" s="1"/>
  <c r="D110" i="39"/>
  <c r="K110" i="39" s="1"/>
  <c r="C110" i="39"/>
  <c r="T110" i="39" s="1"/>
  <c r="B110" i="39"/>
  <c r="W110" i="39" s="1"/>
  <c r="D109" i="39"/>
  <c r="M109" i="39" s="1"/>
  <c r="C109" i="39"/>
  <c r="T109" i="39" s="1"/>
  <c r="B109" i="39"/>
  <c r="W109" i="39" s="1"/>
  <c r="D108" i="39"/>
  <c r="L108" i="39" s="1"/>
  <c r="C108" i="39"/>
  <c r="B108" i="39"/>
  <c r="W108" i="39" s="1"/>
  <c r="D107" i="39"/>
  <c r="L107" i="39" s="1"/>
  <c r="C107" i="39"/>
  <c r="T107" i="39" s="1"/>
  <c r="B107" i="39"/>
  <c r="W107" i="39" s="1"/>
  <c r="D106" i="39"/>
  <c r="K106" i="39" s="1"/>
  <c r="C106" i="39"/>
  <c r="T106" i="39" s="1"/>
  <c r="B106" i="39"/>
  <c r="W106" i="39" s="1"/>
  <c r="D105" i="39"/>
  <c r="L105" i="39" s="1"/>
  <c r="C105" i="39"/>
  <c r="S105" i="39" s="1"/>
  <c r="B105" i="39"/>
  <c r="W105" i="39" s="1"/>
  <c r="D104" i="39"/>
  <c r="K104" i="39" s="1"/>
  <c r="C104" i="39"/>
  <c r="B104" i="39"/>
  <c r="W104" i="39" s="1"/>
  <c r="D103" i="39"/>
  <c r="L103" i="39" s="1"/>
  <c r="C103" i="39"/>
  <c r="T103" i="39" s="1"/>
  <c r="B103" i="39"/>
  <c r="W103" i="39" s="1"/>
  <c r="D102" i="39"/>
  <c r="K102" i="39" s="1"/>
  <c r="C102" i="39"/>
  <c r="T102" i="39" s="1"/>
  <c r="B102" i="39"/>
  <c r="W102" i="39" s="1"/>
  <c r="D101" i="39"/>
  <c r="C101" i="39"/>
  <c r="T101" i="39" s="1"/>
  <c r="B101" i="39"/>
  <c r="W101" i="39" s="1"/>
  <c r="D100" i="39"/>
  <c r="L100" i="39" s="1"/>
  <c r="C100" i="39"/>
  <c r="B100" i="39"/>
  <c r="W100" i="39" s="1"/>
  <c r="D99" i="39"/>
  <c r="C99" i="39"/>
  <c r="T99" i="39" s="1"/>
  <c r="B99" i="39"/>
  <c r="W99" i="39" s="1"/>
  <c r="M98" i="39"/>
  <c r="D98" i="39"/>
  <c r="C98" i="39"/>
  <c r="O98" i="39" s="1"/>
  <c r="B98" i="39"/>
  <c r="W98" i="39" s="1"/>
  <c r="D97" i="39"/>
  <c r="C97" i="39"/>
  <c r="T97" i="39" s="1"/>
  <c r="B97" i="39"/>
  <c r="W97" i="39" s="1"/>
  <c r="D96" i="39"/>
  <c r="L96" i="39" s="1"/>
  <c r="C96" i="39"/>
  <c r="B96" i="39"/>
  <c r="W96" i="39" s="1"/>
  <c r="D95" i="39"/>
  <c r="L95" i="39" s="1"/>
  <c r="C95" i="39"/>
  <c r="B95" i="39"/>
  <c r="W95" i="39" s="1"/>
  <c r="D94" i="39"/>
  <c r="K94" i="39" s="1"/>
  <c r="C94" i="39"/>
  <c r="T94" i="39" s="1"/>
  <c r="B94" i="39"/>
  <c r="W94" i="39" s="1"/>
  <c r="D93" i="39"/>
  <c r="C93" i="39"/>
  <c r="T93" i="39" s="1"/>
  <c r="B93" i="39"/>
  <c r="W93" i="39" s="1"/>
  <c r="D92" i="39"/>
  <c r="L92" i="39" s="1"/>
  <c r="C92" i="39"/>
  <c r="B92" i="39"/>
  <c r="W92" i="39" s="1"/>
  <c r="D91" i="39"/>
  <c r="K91" i="39" s="1"/>
  <c r="C91" i="39"/>
  <c r="O91" i="39" s="1"/>
  <c r="B91" i="39"/>
  <c r="W91" i="39" s="1"/>
  <c r="D90" i="39"/>
  <c r="M90" i="39" s="1"/>
  <c r="C90" i="39"/>
  <c r="T90" i="39" s="1"/>
  <c r="B90" i="39"/>
  <c r="W90" i="39" s="1"/>
  <c r="D89" i="39"/>
  <c r="C89" i="39"/>
  <c r="S89" i="39" s="1"/>
  <c r="B89" i="39"/>
  <c r="D88" i="39"/>
  <c r="L88" i="39" s="1"/>
  <c r="C88" i="39"/>
  <c r="B88" i="39"/>
  <c r="V88" i="39" s="1"/>
  <c r="D87" i="39"/>
  <c r="K87" i="39" s="1"/>
  <c r="C87" i="39"/>
  <c r="O87" i="39" s="1"/>
  <c r="B87" i="39"/>
  <c r="W87" i="39" s="1"/>
  <c r="D86" i="39"/>
  <c r="M86" i="39" s="1"/>
  <c r="C86" i="39"/>
  <c r="T86" i="39" s="1"/>
  <c r="B86" i="39"/>
  <c r="W86" i="39" s="1"/>
  <c r="D85" i="39"/>
  <c r="K85" i="39" s="1"/>
  <c r="C85" i="39"/>
  <c r="T85" i="39" s="1"/>
  <c r="B85" i="39"/>
  <c r="W85" i="39" s="1"/>
  <c r="D84" i="39"/>
  <c r="L84" i="39" s="1"/>
  <c r="C84" i="39"/>
  <c r="O84" i="39" s="1"/>
  <c r="B84" i="39"/>
  <c r="D83" i="39"/>
  <c r="K83" i="39" s="1"/>
  <c r="C83" i="39"/>
  <c r="O83" i="39" s="1"/>
  <c r="B83" i="39"/>
  <c r="W83" i="39" s="1"/>
  <c r="D82" i="39"/>
  <c r="L82" i="39" s="1"/>
  <c r="C82" i="39"/>
  <c r="T82" i="39" s="1"/>
  <c r="B82" i="39"/>
  <c r="W82" i="39" s="1"/>
  <c r="D81" i="39"/>
  <c r="K81" i="39" s="1"/>
  <c r="C81" i="39"/>
  <c r="O81" i="39" s="1"/>
  <c r="B81" i="39"/>
  <c r="W81" i="39" s="1"/>
  <c r="D80" i="39"/>
  <c r="L80" i="39" s="1"/>
  <c r="C80" i="39"/>
  <c r="T80" i="39" s="1"/>
  <c r="B80" i="39"/>
  <c r="W80" i="39" s="1"/>
  <c r="D79" i="39"/>
  <c r="M79" i="39" s="1"/>
  <c r="C79" i="39"/>
  <c r="O79" i="39" s="1"/>
  <c r="B79" i="39"/>
  <c r="W79" i="39" s="1"/>
  <c r="D78" i="39"/>
  <c r="L78" i="39" s="1"/>
  <c r="C78" i="39"/>
  <c r="T78" i="39" s="1"/>
  <c r="B78" i="39"/>
  <c r="W78" i="39" s="1"/>
  <c r="D77" i="39"/>
  <c r="K77" i="39" s="1"/>
  <c r="C77" i="39"/>
  <c r="O77" i="39" s="1"/>
  <c r="B77" i="39"/>
  <c r="W77" i="39" s="1"/>
  <c r="D76" i="39"/>
  <c r="L76" i="39" s="1"/>
  <c r="C76" i="39"/>
  <c r="B76" i="39"/>
  <c r="W76" i="39" s="1"/>
  <c r="D75" i="39"/>
  <c r="M75" i="39" s="1"/>
  <c r="C75" i="39"/>
  <c r="O75" i="39" s="1"/>
  <c r="B75" i="39"/>
  <c r="W75" i="39" s="1"/>
  <c r="D74" i="39"/>
  <c r="L74" i="39" s="1"/>
  <c r="C74" i="39"/>
  <c r="T74" i="39" s="1"/>
  <c r="B74" i="39"/>
  <c r="W74" i="39" s="1"/>
  <c r="D73" i="39"/>
  <c r="K73" i="39" s="1"/>
  <c r="C73" i="39"/>
  <c r="O73" i="39" s="1"/>
  <c r="B73" i="39"/>
  <c r="W73" i="39" s="1"/>
  <c r="D72" i="39"/>
  <c r="L72" i="39" s="1"/>
  <c r="C72" i="39"/>
  <c r="T72" i="39" s="1"/>
  <c r="B72" i="39"/>
  <c r="W72" i="39" s="1"/>
  <c r="D71" i="39"/>
  <c r="M71" i="39" s="1"/>
  <c r="C71" i="39"/>
  <c r="O71" i="39" s="1"/>
  <c r="B71" i="39"/>
  <c r="W71" i="39" s="1"/>
  <c r="D70" i="39"/>
  <c r="L70" i="39" s="1"/>
  <c r="C70" i="39"/>
  <c r="T70" i="39" s="1"/>
  <c r="B70" i="39"/>
  <c r="W70" i="39" s="1"/>
  <c r="D69" i="39"/>
  <c r="K69" i="39" s="1"/>
  <c r="C69" i="39"/>
  <c r="O69" i="39" s="1"/>
  <c r="B69" i="39"/>
  <c r="W69" i="39" s="1"/>
  <c r="D68" i="39"/>
  <c r="L68" i="39" s="1"/>
  <c r="C68" i="39"/>
  <c r="T68" i="39" s="1"/>
  <c r="B68" i="39"/>
  <c r="W68" i="39" s="1"/>
  <c r="D67" i="39"/>
  <c r="M67" i="39" s="1"/>
  <c r="C67" i="39"/>
  <c r="O67" i="39" s="1"/>
  <c r="B67" i="39"/>
  <c r="W67" i="39" s="1"/>
  <c r="D66" i="39"/>
  <c r="L66" i="39" s="1"/>
  <c r="C66" i="39"/>
  <c r="S66" i="39" s="1"/>
  <c r="B66" i="39"/>
  <c r="W66" i="39" s="1"/>
  <c r="D65" i="39"/>
  <c r="K65" i="39" s="1"/>
  <c r="C65" i="39"/>
  <c r="O65" i="39" s="1"/>
  <c r="B65" i="39"/>
  <c r="W65" i="39" s="1"/>
  <c r="D64" i="39"/>
  <c r="K64" i="39" s="1"/>
  <c r="C64" i="39"/>
  <c r="T64" i="39" s="1"/>
  <c r="B64" i="39"/>
  <c r="W64" i="39" s="1"/>
  <c r="D63" i="39"/>
  <c r="M63" i="39" s="1"/>
  <c r="C63" i="39"/>
  <c r="T63" i="39" s="1"/>
  <c r="B63" i="39"/>
  <c r="W63" i="39" s="1"/>
  <c r="D62" i="39"/>
  <c r="L62" i="39" s="1"/>
  <c r="C62" i="39"/>
  <c r="T62" i="39" s="1"/>
  <c r="B62" i="39"/>
  <c r="W62" i="39" s="1"/>
  <c r="D61" i="39"/>
  <c r="K61" i="39" s="1"/>
  <c r="C61" i="39"/>
  <c r="O61" i="39" s="1"/>
  <c r="B61" i="39"/>
  <c r="W61" i="39" s="1"/>
  <c r="D60" i="39"/>
  <c r="K60" i="39" s="1"/>
  <c r="C60" i="39"/>
  <c r="T60" i="39" s="1"/>
  <c r="B60" i="39"/>
  <c r="W60" i="39" s="1"/>
  <c r="D59" i="39"/>
  <c r="M59" i="39" s="1"/>
  <c r="C59" i="39"/>
  <c r="T59" i="39" s="1"/>
  <c r="B59" i="39"/>
  <c r="D58" i="39"/>
  <c r="L58" i="39" s="1"/>
  <c r="C58" i="39"/>
  <c r="T58" i="39" s="1"/>
  <c r="B58" i="39"/>
  <c r="W58" i="39" s="1"/>
  <c r="D57" i="39"/>
  <c r="K57" i="39" s="1"/>
  <c r="C57" i="39"/>
  <c r="O57" i="39" s="1"/>
  <c r="B57" i="39"/>
  <c r="W57" i="39" s="1"/>
  <c r="D56" i="39"/>
  <c r="K56" i="39" s="1"/>
  <c r="C56" i="39"/>
  <c r="B56" i="39"/>
  <c r="W56" i="39" s="1"/>
  <c r="D55" i="39"/>
  <c r="M55" i="39" s="1"/>
  <c r="C55" i="39"/>
  <c r="T55" i="39" s="1"/>
  <c r="B55" i="39"/>
  <c r="D54" i="39"/>
  <c r="L54" i="39" s="1"/>
  <c r="C54" i="39"/>
  <c r="T54" i="39" s="1"/>
  <c r="B54" i="39"/>
  <c r="W54" i="39" s="1"/>
  <c r="D53" i="39"/>
  <c r="K53" i="39" s="1"/>
  <c r="C53" i="39"/>
  <c r="O53" i="39" s="1"/>
  <c r="B53" i="39"/>
  <c r="W53" i="39" s="1"/>
  <c r="D52" i="39"/>
  <c r="K52" i="39" s="1"/>
  <c r="C52" i="39"/>
  <c r="T52" i="39" s="1"/>
  <c r="B52" i="39"/>
  <c r="W52" i="39" s="1"/>
  <c r="D51" i="39"/>
  <c r="M51" i="39" s="1"/>
  <c r="C51" i="39"/>
  <c r="T51" i="39" s="1"/>
  <c r="B51" i="39"/>
  <c r="W51" i="39" s="1"/>
  <c r="D50" i="39"/>
  <c r="L50" i="39" s="1"/>
  <c r="C50" i="39"/>
  <c r="T50" i="39" s="1"/>
  <c r="B50" i="39"/>
  <c r="W50" i="39" s="1"/>
  <c r="D49" i="39"/>
  <c r="K49" i="39" s="1"/>
  <c r="C49" i="39"/>
  <c r="O49" i="39" s="1"/>
  <c r="B49" i="39"/>
  <c r="W49" i="39" s="1"/>
  <c r="D48" i="39"/>
  <c r="K48" i="39" s="1"/>
  <c r="C48" i="39"/>
  <c r="T48" i="39" s="1"/>
  <c r="B48" i="39"/>
  <c r="W48" i="39" s="1"/>
  <c r="D47" i="39"/>
  <c r="M47" i="39" s="1"/>
  <c r="C47" i="39"/>
  <c r="T47" i="39" s="1"/>
  <c r="B47" i="39"/>
  <c r="D46" i="39"/>
  <c r="L46" i="39" s="1"/>
  <c r="C46" i="39"/>
  <c r="T46" i="39" s="1"/>
  <c r="B46" i="39"/>
  <c r="W46" i="39" s="1"/>
  <c r="D45" i="39"/>
  <c r="K45" i="39" s="1"/>
  <c r="C45" i="39"/>
  <c r="O45" i="39" s="1"/>
  <c r="B45" i="39"/>
  <c r="W45" i="39" s="1"/>
  <c r="D44" i="39"/>
  <c r="K44" i="39" s="1"/>
  <c r="C44" i="39"/>
  <c r="B44" i="39"/>
  <c r="W44" i="39" s="1"/>
  <c r="D43" i="39"/>
  <c r="M43" i="39" s="1"/>
  <c r="C43" i="39"/>
  <c r="T43" i="39" s="1"/>
  <c r="B43" i="39"/>
  <c r="W43" i="39" s="1"/>
  <c r="D42" i="39"/>
  <c r="L42" i="39" s="1"/>
  <c r="C42" i="39"/>
  <c r="T42" i="39" s="1"/>
  <c r="B42" i="39"/>
  <c r="W42" i="39" s="1"/>
  <c r="D41" i="39"/>
  <c r="K41" i="39" s="1"/>
  <c r="C41" i="39"/>
  <c r="O41" i="39" s="1"/>
  <c r="B41" i="39"/>
  <c r="W41" i="39" s="1"/>
  <c r="D40" i="39"/>
  <c r="K40" i="39" s="1"/>
  <c r="C40" i="39"/>
  <c r="T40" i="39" s="1"/>
  <c r="B40" i="39"/>
  <c r="W40" i="39" s="1"/>
  <c r="D39" i="39"/>
  <c r="M39" i="39" s="1"/>
  <c r="C39" i="39"/>
  <c r="T39" i="39" s="1"/>
  <c r="B39" i="39"/>
  <c r="D38" i="39"/>
  <c r="L38" i="39" s="1"/>
  <c r="C38" i="39"/>
  <c r="T38" i="39" s="1"/>
  <c r="B38" i="39"/>
  <c r="W38" i="39" s="1"/>
  <c r="D37" i="39"/>
  <c r="K37" i="39" s="1"/>
  <c r="C37" i="39"/>
  <c r="O37" i="39" s="1"/>
  <c r="B37" i="39"/>
  <c r="W37" i="39" s="1"/>
  <c r="D36" i="39"/>
  <c r="K36" i="39" s="1"/>
  <c r="C36" i="39"/>
  <c r="T36" i="39" s="1"/>
  <c r="B36" i="39"/>
  <c r="W36" i="39" s="1"/>
  <c r="D35" i="39"/>
  <c r="M35" i="39" s="1"/>
  <c r="C35" i="39"/>
  <c r="T35" i="39" s="1"/>
  <c r="B35" i="39"/>
  <c r="W35" i="39" s="1"/>
  <c r="D34" i="39"/>
  <c r="L34" i="39" s="1"/>
  <c r="C34" i="39"/>
  <c r="T34" i="39" s="1"/>
  <c r="B34" i="39"/>
  <c r="W34" i="39" s="1"/>
  <c r="D33" i="39"/>
  <c r="K33" i="39" s="1"/>
  <c r="C33" i="39"/>
  <c r="S33" i="39" s="1"/>
  <c r="B33" i="39"/>
  <c r="W33" i="39" s="1"/>
  <c r="D32" i="39"/>
  <c r="C32" i="39"/>
  <c r="O32" i="39" s="1"/>
  <c r="B32" i="39"/>
  <c r="W32" i="39" s="1"/>
  <c r="D31" i="39"/>
  <c r="M31" i="39" s="1"/>
  <c r="C31" i="39"/>
  <c r="T31" i="39" s="1"/>
  <c r="B31" i="39"/>
  <c r="K30" i="39"/>
  <c r="D30" i="39"/>
  <c r="L30" i="39" s="1"/>
  <c r="C30" i="39"/>
  <c r="T30" i="39" s="1"/>
  <c r="B30" i="39"/>
  <c r="W30" i="39" s="1"/>
  <c r="D29" i="39"/>
  <c r="K29" i="39" s="1"/>
  <c r="C29" i="39"/>
  <c r="O29" i="39" s="1"/>
  <c r="B29" i="39"/>
  <c r="W29" i="39" s="1"/>
  <c r="D28" i="39"/>
  <c r="M28" i="39" s="1"/>
  <c r="C28" i="39"/>
  <c r="T28" i="39" s="1"/>
  <c r="B28" i="39"/>
  <c r="W28" i="39" s="1"/>
  <c r="D27" i="39"/>
  <c r="L27" i="39" s="1"/>
  <c r="C27" i="39"/>
  <c r="T27" i="39" s="1"/>
  <c r="B27" i="39"/>
  <c r="W27" i="39" s="1"/>
  <c r="D26" i="39"/>
  <c r="L26" i="39" s="1"/>
  <c r="C26" i="39"/>
  <c r="O26" i="39" s="1"/>
  <c r="B26" i="39"/>
  <c r="W26" i="39" s="1"/>
  <c r="D25" i="39"/>
  <c r="K25" i="39" s="1"/>
  <c r="C25" i="39"/>
  <c r="O25" i="39" s="1"/>
  <c r="B25" i="39"/>
  <c r="W25" i="39" s="1"/>
  <c r="D24" i="39"/>
  <c r="M24" i="39" s="1"/>
  <c r="C24" i="39"/>
  <c r="B24" i="39"/>
  <c r="W24" i="39" s="1"/>
  <c r="D23" i="39"/>
  <c r="L23" i="39" s="1"/>
  <c r="C23" i="39"/>
  <c r="T23" i="39" s="1"/>
  <c r="B23" i="39"/>
  <c r="V23" i="39" s="1"/>
  <c r="O19" i="39"/>
  <c r="N19" i="39"/>
  <c r="O18" i="39"/>
  <c r="N18" i="39"/>
  <c r="O17" i="39"/>
  <c r="N17" i="39"/>
  <c r="O16" i="39"/>
  <c r="N16" i="39"/>
  <c r="O15" i="39"/>
  <c r="N15" i="39"/>
  <c r="O14" i="39"/>
  <c r="N14" i="39"/>
  <c r="O13" i="39"/>
  <c r="N13" i="39"/>
  <c r="O12" i="39"/>
  <c r="N12" i="39"/>
  <c r="O11" i="39"/>
  <c r="N11" i="39"/>
  <c r="O10" i="39"/>
  <c r="N10" i="39"/>
  <c r="D1" i="39"/>
  <c r="D3" i="39" s="1"/>
  <c r="T423" i="41" l="1"/>
  <c r="L541" i="41"/>
  <c r="K537" i="39"/>
  <c r="L214" i="41"/>
  <c r="O278" i="39"/>
  <c r="M52" i="40"/>
  <c r="L229" i="41"/>
  <c r="K602" i="39"/>
  <c r="M604" i="39"/>
  <c r="T746" i="39"/>
  <c r="T954" i="39"/>
  <c r="M971" i="39"/>
  <c r="M982" i="39"/>
  <c r="M985" i="39"/>
  <c r="M995" i="39"/>
  <c r="K997" i="39"/>
  <c r="T633" i="40"/>
  <c r="M691" i="40"/>
  <c r="O694" i="40"/>
  <c r="O722" i="40"/>
  <c r="K767" i="40"/>
  <c r="K783" i="40"/>
  <c r="M891" i="40"/>
  <c r="M898" i="40"/>
  <c r="K919" i="40"/>
  <c r="K924" i="40"/>
  <c r="K928" i="40"/>
  <c r="K932" i="40"/>
  <c r="K936" i="40"/>
  <c r="K940" i="40"/>
  <c r="K944" i="40"/>
  <c r="T949" i="40"/>
  <c r="M977" i="40"/>
  <c r="K979" i="40"/>
  <c r="O213" i="41"/>
  <c r="T216" i="41"/>
  <c r="T218" i="41"/>
  <c r="M252" i="41"/>
  <c r="L252" i="41"/>
  <c r="H576" i="41"/>
  <c r="K576" i="41"/>
  <c r="L583" i="41"/>
  <c r="M583" i="41"/>
  <c r="K583" i="41"/>
  <c r="H612" i="41"/>
  <c r="K612" i="41"/>
  <c r="L619" i="41"/>
  <c r="M619" i="41"/>
  <c r="H619" i="41"/>
  <c r="L629" i="41"/>
  <c r="K629" i="41"/>
  <c r="K253" i="39"/>
  <c r="O262" i="39"/>
  <c r="K285" i="39"/>
  <c r="O395" i="39"/>
  <c r="M452" i="39"/>
  <c r="M462" i="39"/>
  <c r="L463" i="39"/>
  <c r="M472" i="39"/>
  <c r="M574" i="39"/>
  <c r="H594" i="39"/>
  <c r="K610" i="39"/>
  <c r="M612" i="39"/>
  <c r="O615" i="39"/>
  <c r="K617" i="39"/>
  <c r="H620" i="39"/>
  <c r="H631" i="39"/>
  <c r="N636" i="39"/>
  <c r="N638" i="39"/>
  <c r="N651" i="39"/>
  <c r="N666" i="39"/>
  <c r="N716" i="39"/>
  <c r="K737" i="39"/>
  <c r="H738" i="39"/>
  <c r="L740" i="39"/>
  <c r="T750" i="39"/>
  <c r="K761" i="39"/>
  <c r="K773" i="39"/>
  <c r="K781" i="39"/>
  <c r="T798" i="39"/>
  <c r="T800" i="39"/>
  <c r="M812" i="39"/>
  <c r="T879" i="39"/>
  <c r="K880" i="39"/>
  <c r="T881" i="39"/>
  <c r="K882" i="39"/>
  <c r="T883" i="39"/>
  <c r="K884" i="39"/>
  <c r="N911" i="39"/>
  <c r="H917" i="39"/>
  <c r="H919" i="39"/>
  <c r="K923" i="39"/>
  <c r="N941" i="39"/>
  <c r="T958" i="39"/>
  <c r="I959" i="39"/>
  <c r="M976" i="39"/>
  <c r="M989" i="39"/>
  <c r="H991" i="39"/>
  <c r="I132" i="40"/>
  <c r="I136" i="40"/>
  <c r="I140" i="40"/>
  <c r="I152" i="40"/>
  <c r="N156" i="40"/>
  <c r="N646" i="40"/>
  <c r="K707" i="40"/>
  <c r="N708" i="40"/>
  <c r="N710" i="40"/>
  <c r="M716" i="40"/>
  <c r="M743" i="40"/>
  <c r="H788" i="40"/>
  <c r="H903" i="40"/>
  <c r="H907" i="40"/>
  <c r="K913" i="40"/>
  <c r="H914" i="40"/>
  <c r="M919" i="40"/>
  <c r="M969" i="40"/>
  <c r="M979" i="40"/>
  <c r="M980" i="40"/>
  <c r="K981" i="40"/>
  <c r="H988" i="40"/>
  <c r="M991" i="40"/>
  <c r="K998" i="40"/>
  <c r="H999" i="40"/>
  <c r="K81" i="41"/>
  <c r="K82" i="41"/>
  <c r="O233" i="41"/>
  <c r="M251" i="41"/>
  <c r="K251" i="41"/>
  <c r="M291" i="41"/>
  <c r="K291" i="41"/>
  <c r="H606" i="41"/>
  <c r="K606" i="41"/>
  <c r="K632" i="41"/>
  <c r="M632" i="41"/>
  <c r="H632" i="41"/>
  <c r="N728" i="40"/>
  <c r="N730" i="40"/>
  <c r="N732" i="40"/>
  <c r="N734" i="40"/>
  <c r="N736" i="40"/>
  <c r="K515" i="41"/>
  <c r="L515" i="41"/>
  <c r="L587" i="41"/>
  <c r="M587" i="41"/>
  <c r="K587" i="41"/>
  <c r="K598" i="41"/>
  <c r="H598" i="41"/>
  <c r="L609" i="41"/>
  <c r="M609" i="41"/>
  <c r="K609" i="41"/>
  <c r="H609" i="41"/>
  <c r="K624" i="41"/>
  <c r="M624" i="41"/>
  <c r="H624" i="41"/>
  <c r="K638" i="41"/>
  <c r="H638" i="41"/>
  <c r="L651" i="41"/>
  <c r="M651" i="41"/>
  <c r="H651" i="41"/>
  <c r="K179" i="39"/>
  <c r="L184" i="39"/>
  <c r="K553" i="39"/>
  <c r="N582" i="39"/>
  <c r="I591" i="39"/>
  <c r="L596" i="39"/>
  <c r="M599" i="39"/>
  <c r="K601" i="39"/>
  <c r="H602" i="39"/>
  <c r="H604" i="39"/>
  <c r="M606" i="39"/>
  <c r="K607" i="39"/>
  <c r="M627" i="39"/>
  <c r="H636" i="39"/>
  <c r="K637" i="39"/>
  <c r="H638" i="39"/>
  <c r="H666" i="39"/>
  <c r="M672" i="39"/>
  <c r="M674" i="39"/>
  <c r="N724" i="39"/>
  <c r="N741" i="39"/>
  <c r="K755" i="39"/>
  <c r="H756" i="39"/>
  <c r="K757" i="39"/>
  <c r="K765" i="39"/>
  <c r="K777" i="39"/>
  <c r="K789" i="39"/>
  <c r="K853" i="39"/>
  <c r="N909" i="39"/>
  <c r="H910" i="39"/>
  <c r="N943" i="39"/>
  <c r="H971" i="39"/>
  <c r="M980" i="39"/>
  <c r="H982" i="39"/>
  <c r="K985" i="39"/>
  <c r="H995" i="39"/>
  <c r="H997" i="39"/>
  <c r="T603" i="40"/>
  <c r="T635" i="40"/>
  <c r="T644" i="40"/>
  <c r="N654" i="40"/>
  <c r="M685" i="40"/>
  <c r="O686" i="40"/>
  <c r="N686" i="40" s="1"/>
  <c r="K691" i="40"/>
  <c r="N692" i="40"/>
  <c r="N694" i="40"/>
  <c r="K721" i="40"/>
  <c r="N722" i="40"/>
  <c r="M724" i="40"/>
  <c r="M727" i="40"/>
  <c r="M747" i="40"/>
  <c r="K751" i="40"/>
  <c r="K766" i="40"/>
  <c r="H767" i="40"/>
  <c r="K782" i="40"/>
  <c r="H783" i="40"/>
  <c r="T805" i="40"/>
  <c r="T831" i="40"/>
  <c r="H891" i="40"/>
  <c r="K897" i="40"/>
  <c r="H898" i="40"/>
  <c r="K918" i="40"/>
  <c r="H924" i="40"/>
  <c r="H928" i="40"/>
  <c r="H932" i="40"/>
  <c r="H936" i="40"/>
  <c r="H940" i="40"/>
  <c r="H944" i="40"/>
  <c r="I953" i="40"/>
  <c r="H977" i="40"/>
  <c r="H979" i="40"/>
  <c r="N980" i="40"/>
  <c r="N988" i="40"/>
  <c r="M988" i="40"/>
  <c r="K58" i="41"/>
  <c r="L225" i="41"/>
  <c r="M253" i="41"/>
  <c r="K253" i="41"/>
  <c r="L530" i="41"/>
  <c r="K530" i="41"/>
  <c r="L597" i="41"/>
  <c r="K597" i="41"/>
  <c r="L601" i="41"/>
  <c r="M601" i="41"/>
  <c r="H601" i="41"/>
  <c r="H608" i="41"/>
  <c r="K608" i="41"/>
  <c r="L613" i="41"/>
  <c r="M613" i="41"/>
  <c r="H613" i="41"/>
  <c r="K630" i="41"/>
  <c r="H630" i="41"/>
  <c r="L637" i="41"/>
  <c r="K637" i="41"/>
  <c r="L643" i="41"/>
  <c r="M643" i="41"/>
  <c r="H643" i="41"/>
  <c r="L829" i="41"/>
  <c r="M829" i="41"/>
  <c r="H829" i="41"/>
  <c r="M578" i="41"/>
  <c r="M582" i="41"/>
  <c r="M605" i="41"/>
  <c r="M617" i="41"/>
  <c r="M641" i="41"/>
  <c r="O642" i="41"/>
  <c r="M649" i="41"/>
  <c r="O650" i="41"/>
  <c r="I700" i="41"/>
  <c r="I704" i="41"/>
  <c r="I763" i="41"/>
  <c r="M833" i="41"/>
  <c r="M857" i="41"/>
  <c r="K858" i="41"/>
  <c r="H859" i="41"/>
  <c r="K870" i="41"/>
  <c r="M922" i="41"/>
  <c r="K923" i="41"/>
  <c r="K925" i="41"/>
  <c r="H926" i="41"/>
  <c r="M930" i="41"/>
  <c r="K931" i="41"/>
  <c r="T963" i="41"/>
  <c r="K964" i="41"/>
  <c r="T965" i="41"/>
  <c r="K966" i="41"/>
  <c r="O967" i="41"/>
  <c r="H969" i="41"/>
  <c r="H975" i="41"/>
  <c r="M983" i="41"/>
  <c r="K995" i="41"/>
  <c r="M859" i="41"/>
  <c r="M923" i="41"/>
  <c r="K926" i="41"/>
  <c r="M931" i="41"/>
  <c r="T947" i="41"/>
  <c r="K969" i="41"/>
  <c r="O971" i="41"/>
  <c r="M975" i="41"/>
  <c r="M995" i="41"/>
  <c r="K518" i="41"/>
  <c r="L527" i="41"/>
  <c r="M571" i="41"/>
  <c r="K604" i="41"/>
  <c r="H605" i="41"/>
  <c r="H611" i="41"/>
  <c r="K616" i="41"/>
  <c r="H617" i="41"/>
  <c r="K620" i="41"/>
  <c r="H621" i="41"/>
  <c r="K625" i="41"/>
  <c r="H626" i="41"/>
  <c r="K633" i="41"/>
  <c r="H634" i="41"/>
  <c r="H647" i="41"/>
  <c r="K652" i="41"/>
  <c r="I702" i="41"/>
  <c r="T728" i="41"/>
  <c r="N747" i="41"/>
  <c r="N751" i="41"/>
  <c r="N753" i="41"/>
  <c r="N755" i="41"/>
  <c r="N759" i="41"/>
  <c r="K826" i="41"/>
  <c r="H830" i="41"/>
  <c r="M842" i="41"/>
  <c r="K845" i="41"/>
  <c r="O846" i="41"/>
  <c r="N846" i="41" s="1"/>
  <c r="K847" i="41"/>
  <c r="H848" i="41"/>
  <c r="H851" i="41"/>
  <c r="N852" i="41"/>
  <c r="N854" i="41"/>
  <c r="H857" i="41"/>
  <c r="H864" i="41"/>
  <c r="L874" i="41"/>
  <c r="T875" i="41"/>
  <c r="L876" i="41"/>
  <c r="T877" i="41"/>
  <c r="L878" i="41"/>
  <c r="M920" i="41"/>
  <c r="K921" i="41"/>
  <c r="K927" i="41"/>
  <c r="K929" i="41"/>
  <c r="K956" i="41"/>
  <c r="M969" i="41"/>
  <c r="M988" i="41"/>
  <c r="K989" i="41"/>
  <c r="K990" i="41"/>
  <c r="H991" i="41"/>
  <c r="K27" i="39"/>
  <c r="H54" i="39"/>
  <c r="H88" i="39"/>
  <c r="M105" i="39"/>
  <c r="K130" i="39"/>
  <c r="L204" i="39"/>
  <c r="K204" i="39"/>
  <c r="K38" i="39"/>
  <c r="K90" i="39"/>
  <c r="K117" i="39"/>
  <c r="L205" i="39"/>
  <c r="M205" i="39"/>
  <c r="K205" i="39"/>
  <c r="H205" i="39"/>
  <c r="K293" i="39"/>
  <c r="K515" i="39"/>
  <c r="I536" i="39"/>
  <c r="M544" i="39"/>
  <c r="L545" i="39"/>
  <c r="H570" i="39"/>
  <c r="M572" i="39"/>
  <c r="H586" i="39"/>
  <c r="M588" i="39"/>
  <c r="K618" i="39"/>
  <c r="H619" i="39"/>
  <c r="K625" i="39"/>
  <c r="H628" i="39"/>
  <c r="H632" i="39"/>
  <c r="L650" i="39"/>
  <c r="L652" i="39"/>
  <c r="H678" i="39"/>
  <c r="H680" i="39"/>
  <c r="N683" i="39"/>
  <c r="N687" i="39"/>
  <c r="N691" i="39"/>
  <c r="N693" i="39"/>
  <c r="N695" i="39"/>
  <c r="N697" i="39"/>
  <c r="N699" i="39"/>
  <c r="L732" i="39"/>
  <c r="K747" i="39"/>
  <c r="H748" i="39"/>
  <c r="K749" i="39"/>
  <c r="K771" i="39"/>
  <c r="K787" i="39"/>
  <c r="L802" i="39"/>
  <c r="M818" i="39"/>
  <c r="L836" i="39"/>
  <c r="K839" i="39"/>
  <c r="K841" i="39"/>
  <c r="L842" i="39"/>
  <c r="M850" i="39"/>
  <c r="K876" i="39"/>
  <c r="K894" i="39"/>
  <c r="H904" i="39"/>
  <c r="H915" i="39"/>
  <c r="H925" i="39"/>
  <c r="H928" i="39"/>
  <c r="H975" i="39"/>
  <c r="H979" i="39"/>
  <c r="H987" i="39"/>
  <c r="H993" i="39"/>
  <c r="I407" i="40"/>
  <c r="I411" i="40"/>
  <c r="I415" i="40"/>
  <c r="I419" i="40"/>
  <c r="H521" i="40"/>
  <c r="H687" i="40"/>
  <c r="H695" i="40"/>
  <c r="H703" i="40"/>
  <c r="H711" i="40"/>
  <c r="H717" i="40"/>
  <c r="H719" i="40"/>
  <c r="K722" i="40"/>
  <c r="H725" i="40"/>
  <c r="H739" i="40"/>
  <c r="K741" i="40"/>
  <c r="H744" i="40"/>
  <c r="H748" i="40"/>
  <c r="H755" i="40"/>
  <c r="K757" i="40"/>
  <c r="H760" i="40"/>
  <c r="H764" i="40"/>
  <c r="H771" i="40"/>
  <c r="K773" i="40"/>
  <c r="H776" i="40"/>
  <c r="H780" i="40"/>
  <c r="H787" i="40"/>
  <c r="K789" i="40"/>
  <c r="H792" i="40"/>
  <c r="L795" i="40"/>
  <c r="K888" i="40"/>
  <c r="H895" i="40"/>
  <c r="K904" i="40"/>
  <c r="H911" i="40"/>
  <c r="K920" i="40"/>
  <c r="I961" i="40"/>
  <c r="H970" i="40"/>
  <c r="H975" i="40"/>
  <c r="H978" i="40"/>
  <c r="K982" i="40"/>
  <c r="H983" i="40"/>
  <c r="H987" i="40"/>
  <c r="H992" i="40"/>
  <c r="H996" i="40"/>
  <c r="M94" i="41"/>
  <c r="K247" i="41"/>
  <c r="K297" i="41"/>
  <c r="K368" i="41"/>
  <c r="K538" i="41"/>
  <c r="M567" i="41"/>
  <c r="M569" i="41"/>
  <c r="K573" i="41"/>
  <c r="K577" i="41"/>
  <c r="K579" i="41"/>
  <c r="H580" i="41"/>
  <c r="H584" i="41"/>
  <c r="K585" i="41"/>
  <c r="M589" i="41"/>
  <c r="M596" i="41"/>
  <c r="M598" i="41"/>
  <c r="M600" i="41"/>
  <c r="M603" i="41"/>
  <c r="K607" i="41"/>
  <c r="O610" i="41"/>
  <c r="K613" i="41"/>
  <c r="M615" i="41"/>
  <c r="O618" i="41"/>
  <c r="K621" i="41"/>
  <c r="M623" i="41"/>
  <c r="O625" i="41"/>
  <c r="M628" i="41"/>
  <c r="M630" i="41"/>
  <c r="O633" i="41"/>
  <c r="M636" i="41"/>
  <c r="M638" i="41"/>
  <c r="K643" i="41"/>
  <c r="K647" i="41"/>
  <c r="K651" i="41"/>
  <c r="M652" i="41"/>
  <c r="H655" i="41"/>
  <c r="K657" i="41"/>
  <c r="T660" i="41"/>
  <c r="T665" i="41"/>
  <c r="L674" i="41"/>
  <c r="N690" i="41"/>
  <c r="I696" i="41"/>
  <c r="N698" i="41"/>
  <c r="N771" i="41"/>
  <c r="N791" i="41"/>
  <c r="N803" i="41"/>
  <c r="H834" i="41"/>
  <c r="M841" i="41"/>
  <c r="H843" i="41"/>
  <c r="K846" i="41"/>
  <c r="H856" i="41"/>
  <c r="M858" i="41"/>
  <c r="K861" i="41"/>
  <c r="H868" i="41"/>
  <c r="I875" i="41"/>
  <c r="T879" i="41"/>
  <c r="M924" i="41"/>
  <c r="M928" i="41"/>
  <c r="M932" i="41"/>
  <c r="O949" i="41"/>
  <c r="T949" i="41"/>
  <c r="M950" i="41"/>
  <c r="K950" i="41"/>
  <c r="K187" i="39"/>
  <c r="K219" i="39"/>
  <c r="L250" i="39"/>
  <c r="L501" i="39"/>
  <c r="M532" i="39"/>
  <c r="N574" i="39"/>
  <c r="H582" i="39"/>
  <c r="K597" i="39"/>
  <c r="N599" i="39"/>
  <c r="T599" i="39"/>
  <c r="H600" i="39"/>
  <c r="K603" i="39"/>
  <c r="K605" i="39"/>
  <c r="H606" i="39"/>
  <c r="H608" i="39"/>
  <c r="K611" i="39"/>
  <c r="K613" i="39"/>
  <c r="H614" i="39"/>
  <c r="H616" i="39"/>
  <c r="K619" i="39"/>
  <c r="H623" i="39"/>
  <c r="K626" i="39"/>
  <c r="H627" i="39"/>
  <c r="K628" i="39"/>
  <c r="M632" i="39"/>
  <c r="K633" i="39"/>
  <c r="L640" i="39"/>
  <c r="H656" i="39"/>
  <c r="L661" i="39"/>
  <c r="L669" i="39"/>
  <c r="M680" i="39"/>
  <c r="M682" i="39"/>
  <c r="M684" i="39"/>
  <c r="M686" i="39"/>
  <c r="M688" i="39"/>
  <c r="M690" i="39"/>
  <c r="M692" i="39"/>
  <c r="M694" i="39"/>
  <c r="M696" i="39"/>
  <c r="M698" i="39"/>
  <c r="M700" i="39"/>
  <c r="M702" i="39"/>
  <c r="M704" i="39"/>
  <c r="M706" i="39"/>
  <c r="M708" i="39"/>
  <c r="M710" i="39"/>
  <c r="O711" i="39"/>
  <c r="H712" i="39"/>
  <c r="O715" i="39"/>
  <c r="H716" i="39"/>
  <c r="O719" i="39"/>
  <c r="H720" i="39"/>
  <c r="O723" i="39"/>
  <c r="H724" i="39"/>
  <c r="O727" i="39"/>
  <c r="H728" i="39"/>
  <c r="T742" i="39"/>
  <c r="T768" i="39"/>
  <c r="K769" i="39"/>
  <c r="T784" i="39"/>
  <c r="K785" i="39"/>
  <c r="T794" i="39"/>
  <c r="K807" i="39"/>
  <c r="T808" i="39"/>
  <c r="K809" i="39"/>
  <c r="L810" i="39"/>
  <c r="K811" i="39"/>
  <c r="H812" i="39"/>
  <c r="T836" i="39"/>
  <c r="K837" i="39"/>
  <c r="K843" i="39"/>
  <c r="H844" i="39"/>
  <c r="T846" i="39"/>
  <c r="T859" i="39"/>
  <c r="K860" i="39"/>
  <c r="T861" i="39"/>
  <c r="K862" i="39"/>
  <c r="K874" i="39"/>
  <c r="T901" i="39"/>
  <c r="K902" i="39"/>
  <c r="L904" i="39"/>
  <c r="H905" i="39"/>
  <c r="L912" i="39"/>
  <c r="K915" i="39"/>
  <c r="M919" i="39"/>
  <c r="H921" i="39"/>
  <c r="M925" i="39"/>
  <c r="T932" i="39"/>
  <c r="K933" i="39"/>
  <c r="T934" i="39"/>
  <c r="T936" i="39"/>
  <c r="K937" i="39"/>
  <c r="H938" i="39"/>
  <c r="T942" i="39"/>
  <c r="K943" i="39"/>
  <c r="H944" i="39"/>
  <c r="I951" i="39"/>
  <c r="T966" i="39"/>
  <c r="T967" i="39"/>
  <c r="H968" i="39"/>
  <c r="H970" i="39"/>
  <c r="H972" i="39"/>
  <c r="M975" i="39"/>
  <c r="M979" i="39"/>
  <c r="H983" i="39"/>
  <c r="M987" i="39"/>
  <c r="H989" i="39"/>
  <c r="K993" i="39"/>
  <c r="M997" i="39"/>
  <c r="H999" i="39"/>
  <c r="K63" i="40"/>
  <c r="K64" i="40"/>
  <c r="K86" i="40"/>
  <c r="I572" i="40"/>
  <c r="T611" i="40"/>
  <c r="T627" i="40"/>
  <c r="T650" i="40"/>
  <c r="T664" i="40"/>
  <c r="T680" i="40"/>
  <c r="K682" i="40"/>
  <c r="H684" i="40"/>
  <c r="K687" i="40"/>
  <c r="N688" i="40"/>
  <c r="K695" i="40"/>
  <c r="N696" i="40"/>
  <c r="K703" i="40"/>
  <c r="N704" i="40"/>
  <c r="K711" i="40"/>
  <c r="N712" i="40"/>
  <c r="M717" i="40"/>
  <c r="M719" i="40"/>
  <c r="N720" i="40"/>
  <c r="K723" i="40"/>
  <c r="H724" i="40"/>
  <c r="K725" i="40"/>
  <c r="M739" i="40"/>
  <c r="K742" i="40"/>
  <c r="H743" i="40"/>
  <c r="K744" i="40"/>
  <c r="M748" i="40"/>
  <c r="M755" i="40"/>
  <c r="K758" i="40"/>
  <c r="H759" i="40"/>
  <c r="K760" i="40"/>
  <c r="M764" i="40"/>
  <c r="M767" i="40"/>
  <c r="M771" i="40"/>
  <c r="K774" i="40"/>
  <c r="H775" i="40"/>
  <c r="K776" i="40"/>
  <c r="M780" i="40"/>
  <c r="M783" i="40"/>
  <c r="M787" i="40"/>
  <c r="K790" i="40"/>
  <c r="H791" i="40"/>
  <c r="K792" i="40"/>
  <c r="T815" i="40"/>
  <c r="T839" i="40"/>
  <c r="T881" i="40"/>
  <c r="K889" i="40"/>
  <c r="H890" i="40"/>
  <c r="H894" i="40"/>
  <c r="K895" i="40"/>
  <c r="H899" i="40"/>
  <c r="M902" i="40"/>
  <c r="K905" i="40"/>
  <c r="H906" i="40"/>
  <c r="H910" i="40"/>
  <c r="K911" i="40"/>
  <c r="H915" i="40"/>
  <c r="M918" i="40"/>
  <c r="K921" i="40"/>
  <c r="H922" i="40"/>
  <c r="M924" i="40"/>
  <c r="K925" i="40"/>
  <c r="H926" i="40"/>
  <c r="M928" i="40"/>
  <c r="K929" i="40"/>
  <c r="H930" i="40"/>
  <c r="M932" i="40"/>
  <c r="K933" i="40"/>
  <c r="H934" i="40"/>
  <c r="M936" i="40"/>
  <c r="K937" i="40"/>
  <c r="H938" i="40"/>
  <c r="M940" i="40"/>
  <c r="K941" i="40"/>
  <c r="H942" i="40"/>
  <c r="M944" i="40"/>
  <c r="K945" i="40"/>
  <c r="L946" i="40"/>
  <c r="T957" i="40"/>
  <c r="T963" i="40"/>
  <c r="K968" i="40"/>
  <c r="H969" i="40"/>
  <c r="K970" i="40"/>
  <c r="M975" i="40"/>
  <c r="M978" i="40"/>
  <c r="H980" i="40"/>
  <c r="M983" i="40"/>
  <c r="K987" i="40"/>
  <c r="K989" i="40"/>
  <c r="K992" i="40"/>
  <c r="K996" i="40"/>
  <c r="H25" i="41"/>
  <c r="K55" i="41"/>
  <c r="K69" i="41"/>
  <c r="K120" i="41"/>
  <c r="I178" i="41"/>
  <c r="L181" i="41"/>
  <c r="L182" i="41"/>
  <c r="K197" i="41"/>
  <c r="K245" i="41"/>
  <c r="K295" i="41"/>
  <c r="K303" i="41"/>
  <c r="K328" i="41"/>
  <c r="K376" i="41"/>
  <c r="T407" i="41"/>
  <c r="H568" i="41"/>
  <c r="T569" i="41"/>
  <c r="H571" i="41"/>
  <c r="M573" i="41"/>
  <c r="O577" i="41"/>
  <c r="K580" i="41"/>
  <c r="H583" i="41"/>
  <c r="K584" i="41"/>
  <c r="M585" i="41"/>
  <c r="K586" i="41"/>
  <c r="H587" i="41"/>
  <c r="T589" i="41"/>
  <c r="O593" i="41"/>
  <c r="T630" i="41"/>
  <c r="T638" i="41"/>
  <c r="M655" i="41"/>
  <c r="T726" i="41"/>
  <c r="I743" i="41"/>
  <c r="O832" i="41"/>
  <c r="M834" i="41"/>
  <c r="K843" i="41"/>
  <c r="N844" i="41"/>
  <c r="K856" i="41"/>
  <c r="K868" i="41"/>
  <c r="K161" i="39"/>
  <c r="L170" i="39"/>
  <c r="K175" i="39"/>
  <c r="K196" i="39"/>
  <c r="H224" i="39"/>
  <c r="M305" i="39"/>
  <c r="K373" i="39"/>
  <c r="T536" i="39"/>
  <c r="I552" i="39"/>
  <c r="T566" i="39"/>
  <c r="N570" i="39"/>
  <c r="M582" i="39"/>
  <c r="N586" i="39"/>
  <c r="M600" i="39"/>
  <c r="O603" i="39"/>
  <c r="M608" i="39"/>
  <c r="O611" i="39"/>
  <c r="M616" i="39"/>
  <c r="M619" i="39"/>
  <c r="M623" i="39"/>
  <c r="K627" i="39"/>
  <c r="O647" i="39"/>
  <c r="N647" i="39" s="1"/>
  <c r="N678" i="39"/>
  <c r="N680" i="39"/>
  <c r="L712" i="39"/>
  <c r="L716" i="39"/>
  <c r="L720" i="39"/>
  <c r="L724" i="39"/>
  <c r="L728" i="39"/>
  <c r="K735" i="39"/>
  <c r="T736" i="39"/>
  <c r="N749" i="39"/>
  <c r="T760" i="39"/>
  <c r="T762" i="39"/>
  <c r="T764" i="39"/>
  <c r="T776" i="39"/>
  <c r="T778" i="39"/>
  <c r="T780" i="39"/>
  <c r="M844" i="39"/>
  <c r="M857" i="39"/>
  <c r="T867" i="39"/>
  <c r="K868" i="39"/>
  <c r="T899" i="39"/>
  <c r="K905" i="39"/>
  <c r="M915" i="39"/>
  <c r="M921" i="39"/>
  <c r="L938" i="39"/>
  <c r="N955" i="39"/>
  <c r="I967" i="39"/>
  <c r="M972" i="39"/>
  <c r="H974" i="39"/>
  <c r="H980" i="39"/>
  <c r="M983" i="39"/>
  <c r="H985" i="39"/>
  <c r="K989" i="39"/>
  <c r="M993" i="39"/>
  <c r="M999" i="39"/>
  <c r="N586" i="40"/>
  <c r="N590" i="40"/>
  <c r="T609" i="40"/>
  <c r="T625" i="40"/>
  <c r="T648" i="40"/>
  <c r="T660" i="40"/>
  <c r="T674" i="40"/>
  <c r="H685" i="40"/>
  <c r="M687" i="40"/>
  <c r="O690" i="40"/>
  <c r="N690" i="40" s="1"/>
  <c r="H691" i="40"/>
  <c r="M695" i="40"/>
  <c r="O698" i="40"/>
  <c r="N698" i="40" s="1"/>
  <c r="H699" i="40"/>
  <c r="M703" i="40"/>
  <c r="O706" i="40"/>
  <c r="N706" i="40" s="1"/>
  <c r="H707" i="40"/>
  <c r="M711" i="40"/>
  <c r="O714" i="40"/>
  <c r="N714" i="40" s="1"/>
  <c r="H716" i="40"/>
  <c r="H718" i="40"/>
  <c r="K720" i="40"/>
  <c r="M725" i="40"/>
  <c r="H727" i="40"/>
  <c r="H740" i="40"/>
  <c r="K743" i="40"/>
  <c r="H747" i="40"/>
  <c r="K749" i="40"/>
  <c r="H756" i="40"/>
  <c r="K759" i="40"/>
  <c r="H763" i="40"/>
  <c r="K765" i="40"/>
  <c r="H772" i="40"/>
  <c r="K775" i="40"/>
  <c r="H779" i="40"/>
  <c r="K781" i="40"/>
  <c r="K791" i="40"/>
  <c r="N805" i="40"/>
  <c r="N825" i="40"/>
  <c r="T833" i="40"/>
  <c r="M890" i="40"/>
  <c r="K894" i="40"/>
  <c r="M899" i="40"/>
  <c r="M906" i="40"/>
  <c r="K910" i="40"/>
  <c r="M915" i="40"/>
  <c r="M922" i="40"/>
  <c r="M926" i="40"/>
  <c r="M930" i="40"/>
  <c r="M934" i="40"/>
  <c r="M938" i="40"/>
  <c r="M942" i="40"/>
  <c r="T951" i="40"/>
  <c r="T961" i="40"/>
  <c r="K969" i="40"/>
  <c r="O971" i="40"/>
  <c r="T975" i="40"/>
  <c r="K980" i="40"/>
  <c r="H984" i="40"/>
  <c r="M987" i="40"/>
  <c r="K990" i="40"/>
  <c r="H991" i="40"/>
  <c r="N992" i="40"/>
  <c r="M992" i="40"/>
  <c r="H995" i="40"/>
  <c r="N996" i="40"/>
  <c r="M996" i="40"/>
  <c r="K997" i="40"/>
  <c r="K150" i="41"/>
  <c r="L194" i="41"/>
  <c r="L209" i="41"/>
  <c r="K293" i="41"/>
  <c r="L397" i="41"/>
  <c r="O412" i="41"/>
  <c r="L533" i="41"/>
  <c r="L534" i="41"/>
  <c r="L535" i="41"/>
  <c r="M568" i="41"/>
  <c r="O597" i="41"/>
  <c r="N610" i="41"/>
  <c r="O614" i="41"/>
  <c r="N614" i="41" s="1"/>
  <c r="N618" i="41"/>
  <c r="O622" i="41"/>
  <c r="N622" i="41" s="1"/>
  <c r="O629" i="41"/>
  <c r="O637" i="41"/>
  <c r="N642" i="41"/>
  <c r="H652" i="41"/>
  <c r="H656" i="41"/>
  <c r="I674" i="41"/>
  <c r="I694" i="41"/>
  <c r="N769" i="41"/>
  <c r="N785" i="41"/>
  <c r="I803" i="41"/>
  <c r="M828" i="41"/>
  <c r="M830" i="41"/>
  <c r="H833" i="41"/>
  <c r="H835" i="41"/>
  <c r="N836" i="41"/>
  <c r="N838" i="41"/>
  <c r="H841" i="41"/>
  <c r="M843" i="41"/>
  <c r="K844" i="41"/>
  <c r="M848" i="41"/>
  <c r="M850" i="41"/>
  <c r="K859" i="41"/>
  <c r="N860" i="41"/>
  <c r="M863" i="41"/>
  <c r="K867" i="41"/>
  <c r="M868" i="41"/>
  <c r="K869" i="41"/>
  <c r="I881" i="41"/>
  <c r="I885" i="41"/>
  <c r="I889" i="41"/>
  <c r="I893" i="41"/>
  <c r="K919" i="41"/>
  <c r="H924" i="41"/>
  <c r="H928" i="41"/>
  <c r="H932" i="41"/>
  <c r="K933" i="41"/>
  <c r="N934" i="41"/>
  <c r="N936" i="41"/>
  <c r="N938" i="41"/>
  <c r="N940" i="41"/>
  <c r="N942" i="41"/>
  <c r="N944" i="41"/>
  <c r="N946" i="41"/>
  <c r="M948" i="41"/>
  <c r="K948" i="41"/>
  <c r="T601" i="41"/>
  <c r="T626" i="41"/>
  <c r="T634" i="41"/>
  <c r="T641" i="41"/>
  <c r="T645" i="41"/>
  <c r="T649" i="41"/>
  <c r="H920" i="41"/>
  <c r="H923" i="41"/>
  <c r="H927" i="41"/>
  <c r="H931" i="41"/>
  <c r="M933" i="41"/>
  <c r="K958" i="41"/>
  <c r="K971" i="41"/>
  <c r="M974" i="41"/>
  <c r="K979" i="41"/>
  <c r="M980" i="41"/>
  <c r="K981" i="41"/>
  <c r="M984" i="41"/>
  <c r="H987" i="41"/>
  <c r="K988" i="41"/>
  <c r="M992" i="41"/>
  <c r="H995" i="41"/>
  <c r="K996" i="41"/>
  <c r="K976" i="41"/>
  <c r="H977" i="41"/>
  <c r="H980" i="41"/>
  <c r="K970" i="41"/>
  <c r="M977" i="41"/>
  <c r="H979" i="41"/>
  <c r="H984" i="41"/>
  <c r="H992" i="41"/>
  <c r="T49" i="39"/>
  <c r="H34" i="39"/>
  <c r="M58" i="39"/>
  <c r="T71" i="39"/>
  <c r="O82" i="39"/>
  <c r="H90" i="39"/>
  <c r="M137" i="39"/>
  <c r="K159" i="39"/>
  <c r="K213" i="39"/>
  <c r="H225" i="39"/>
  <c r="L226" i="39"/>
  <c r="K232" i="39"/>
  <c r="K233" i="39"/>
  <c r="H235" i="39"/>
  <c r="K240" i="39"/>
  <c r="K274" i="39"/>
  <c r="K291" i="39"/>
  <c r="K303" i="39"/>
  <c r="K305" i="39"/>
  <c r="M311" i="39"/>
  <c r="K341" i="39"/>
  <c r="K347" i="39"/>
  <c r="K389" i="39"/>
  <c r="K409" i="39"/>
  <c r="M488" i="39"/>
  <c r="M490" i="39"/>
  <c r="M492" i="39"/>
  <c r="M494" i="39"/>
  <c r="L495" i="39"/>
  <c r="M504" i="39"/>
  <c r="H520" i="39"/>
  <c r="L521" i="39"/>
  <c r="M548" i="39"/>
  <c r="N568" i="39"/>
  <c r="T568" i="39"/>
  <c r="H572" i="39"/>
  <c r="N576" i="39"/>
  <c r="T576" i="39"/>
  <c r="H580" i="39"/>
  <c r="N584" i="39"/>
  <c r="T584" i="39"/>
  <c r="H588" i="39"/>
  <c r="M589" i="39"/>
  <c r="N591" i="39"/>
  <c r="M591" i="39"/>
  <c r="M593" i="39"/>
  <c r="M595" i="39"/>
  <c r="H597" i="39"/>
  <c r="H601" i="39"/>
  <c r="H603" i="39"/>
  <c r="H605" i="39"/>
  <c r="H607" i="39"/>
  <c r="H609" i="39"/>
  <c r="H611" i="39"/>
  <c r="H613" i="39"/>
  <c r="H615" i="39"/>
  <c r="H617" i="39"/>
  <c r="H618" i="39"/>
  <c r="M621" i="39"/>
  <c r="M622" i="39"/>
  <c r="H625" i="39"/>
  <c r="H626" i="39"/>
  <c r="M629" i="39"/>
  <c r="M630" i="39"/>
  <c r="H633" i="39"/>
  <c r="H634" i="39"/>
  <c r="L636" i="39"/>
  <c r="H640" i="39"/>
  <c r="N642" i="39"/>
  <c r="T642" i="39"/>
  <c r="O643" i="39"/>
  <c r="N643" i="39" s="1"/>
  <c r="L646" i="39"/>
  <c r="N648" i="39"/>
  <c r="T648" i="39"/>
  <c r="K649" i="39"/>
  <c r="H650" i="39"/>
  <c r="H652" i="39"/>
  <c r="N654" i="39"/>
  <c r="T654" i="39"/>
  <c r="M656" i="39"/>
  <c r="M658" i="39"/>
  <c r="N660" i="39"/>
  <c r="T660" i="39"/>
  <c r="N662" i="39"/>
  <c r="T662" i="39"/>
  <c r="H664" i="39"/>
  <c r="M666" i="39"/>
  <c r="N668" i="39"/>
  <c r="T668" i="39"/>
  <c r="N670" i="39"/>
  <c r="T670" i="39"/>
  <c r="H672" i="39"/>
  <c r="H674" i="39"/>
  <c r="M676" i="39"/>
  <c r="M678" i="39"/>
  <c r="H682" i="39"/>
  <c r="H684" i="39"/>
  <c r="H686" i="39"/>
  <c r="H688" i="39"/>
  <c r="H690" i="39"/>
  <c r="H692" i="39"/>
  <c r="H694" i="39"/>
  <c r="H696" i="39"/>
  <c r="H698" i="39"/>
  <c r="H700" i="39"/>
  <c r="H702" i="39"/>
  <c r="H704" i="39"/>
  <c r="H706" i="39"/>
  <c r="H708" i="39"/>
  <c r="H710" i="39"/>
  <c r="O731" i="39"/>
  <c r="H732" i="39"/>
  <c r="T738" i="39"/>
  <c r="K739" i="39"/>
  <c r="H740" i="39"/>
  <c r="K743" i="39"/>
  <c r="M746" i="39"/>
  <c r="K751" i="39"/>
  <c r="M754" i="39"/>
  <c r="T758" i="39"/>
  <c r="K759" i="39"/>
  <c r="T774" i="39"/>
  <c r="K775" i="39"/>
  <c r="T790" i="39"/>
  <c r="O793" i="39"/>
  <c r="I793" i="39" s="1"/>
  <c r="L794" i="39"/>
  <c r="O797" i="39"/>
  <c r="I797" i="39" s="1"/>
  <c r="L798" i="39"/>
  <c r="T816" i="39"/>
  <c r="K817" i="39"/>
  <c r="M820" i="39"/>
  <c r="T828" i="39"/>
  <c r="K829" i="39"/>
  <c r="T830" i="39"/>
  <c r="K831" i="39"/>
  <c r="T834" i="39"/>
  <c r="K835" i="39"/>
  <c r="H836" i="39"/>
  <c r="T848" i="39"/>
  <c r="K849" i="39"/>
  <c r="M852" i="39"/>
  <c r="N855" i="39"/>
  <c r="T857" i="39"/>
  <c r="K858" i="39"/>
  <c r="O885" i="39"/>
  <c r="T885" i="39"/>
  <c r="M900" i="39"/>
  <c r="K900" i="39"/>
  <c r="T903" i="39"/>
  <c r="O908" i="39"/>
  <c r="O910" i="39"/>
  <c r="L911" i="39"/>
  <c r="M911" i="39"/>
  <c r="H911" i="39"/>
  <c r="L916" i="39"/>
  <c r="H916" i="39"/>
  <c r="L924" i="39"/>
  <c r="H924" i="39"/>
  <c r="L929" i="39"/>
  <c r="T930" i="39"/>
  <c r="O931" i="39"/>
  <c r="I931" i="39" s="1"/>
  <c r="M941" i="39"/>
  <c r="K941" i="39"/>
  <c r="O948" i="39"/>
  <c r="T948" i="39"/>
  <c r="O956" i="39"/>
  <c r="N956" i="39" s="1"/>
  <c r="T956" i="39"/>
  <c r="T968" i="39"/>
  <c r="O975" i="39"/>
  <c r="T975" i="39"/>
  <c r="L981" i="39"/>
  <c r="H981" i="39"/>
  <c r="M981" i="39"/>
  <c r="T982" i="39"/>
  <c r="O982" i="39"/>
  <c r="H986" i="39"/>
  <c r="M986" i="39"/>
  <c r="H994" i="39"/>
  <c r="M994" i="39"/>
  <c r="L46" i="40"/>
  <c r="K46" i="40"/>
  <c r="L66" i="40"/>
  <c r="H66" i="40"/>
  <c r="M83" i="40"/>
  <c r="K83" i="40"/>
  <c r="O324" i="40"/>
  <c r="T324" i="40"/>
  <c r="O539" i="40"/>
  <c r="T539" i="40"/>
  <c r="O547" i="40"/>
  <c r="T547" i="40"/>
  <c r="O555" i="40"/>
  <c r="T555" i="40"/>
  <c r="T574" i="39"/>
  <c r="T582" i="39"/>
  <c r="N593" i="39"/>
  <c r="O594" i="39"/>
  <c r="N595" i="39"/>
  <c r="T636" i="39"/>
  <c r="T646" i="39"/>
  <c r="T656" i="39"/>
  <c r="T658" i="39"/>
  <c r="T666" i="39"/>
  <c r="T676" i="39"/>
  <c r="T678" i="39"/>
  <c r="T712" i="39"/>
  <c r="T716" i="39"/>
  <c r="T720" i="39"/>
  <c r="T724" i="39"/>
  <c r="T728" i="39"/>
  <c r="O801" i="39"/>
  <c r="I801" i="39" s="1"/>
  <c r="T826" i="39"/>
  <c r="M867" i="39"/>
  <c r="H867" i="39"/>
  <c r="O869" i="39"/>
  <c r="T869" i="39"/>
  <c r="O871" i="39"/>
  <c r="T871" i="39"/>
  <c r="O877" i="39"/>
  <c r="T877" i="39"/>
  <c r="M886" i="39"/>
  <c r="K886" i="39"/>
  <c r="M890" i="39"/>
  <c r="K890" i="39"/>
  <c r="O895" i="39"/>
  <c r="T895" i="39"/>
  <c r="M898" i="39"/>
  <c r="K898" i="39"/>
  <c r="L914" i="39"/>
  <c r="H914" i="39"/>
  <c r="L922" i="39"/>
  <c r="H922" i="39"/>
  <c r="K946" i="39"/>
  <c r="H946" i="39"/>
  <c r="O971" i="39"/>
  <c r="T971" i="39"/>
  <c r="L977" i="39"/>
  <c r="H977" i="39"/>
  <c r="M977" i="39"/>
  <c r="T978" i="39"/>
  <c r="O978" i="39"/>
  <c r="T980" i="39"/>
  <c r="M984" i="39"/>
  <c r="H984" i="39"/>
  <c r="M992" i="39"/>
  <c r="H992" i="39"/>
  <c r="M1000" i="39"/>
  <c r="H1000" i="39"/>
  <c r="K45" i="40"/>
  <c r="H45" i="40"/>
  <c r="O537" i="40"/>
  <c r="T537" i="40"/>
  <c r="O545" i="40"/>
  <c r="T545" i="40"/>
  <c r="O553" i="40"/>
  <c r="T553" i="40"/>
  <c r="K78" i="39"/>
  <c r="L85" i="39"/>
  <c r="K86" i="39"/>
  <c r="M91" i="39"/>
  <c r="M92" i="39"/>
  <c r="K122" i="39"/>
  <c r="K148" i="39"/>
  <c r="H149" i="39"/>
  <c r="K156" i="39"/>
  <c r="K177" i="39"/>
  <c r="K266" i="39"/>
  <c r="K282" i="39"/>
  <c r="K315" i="39"/>
  <c r="M317" i="39"/>
  <c r="K319" i="39"/>
  <c r="K335" i="39"/>
  <c r="M337" i="39"/>
  <c r="K357" i="39"/>
  <c r="T392" i="39"/>
  <c r="L402" i="39"/>
  <c r="L412" i="39"/>
  <c r="L413" i="39"/>
  <c r="T414" i="39"/>
  <c r="L416" i="39"/>
  <c r="L417" i="39"/>
  <c r="L418" i="39"/>
  <c r="O419" i="39"/>
  <c r="T420" i="39"/>
  <c r="K425" i="39"/>
  <c r="M426" i="39"/>
  <c r="M448" i="39"/>
  <c r="T466" i="39"/>
  <c r="M476" i="39"/>
  <c r="T524" i="39"/>
  <c r="M526" i="39"/>
  <c r="T534" i="39"/>
  <c r="M542" i="39"/>
  <c r="M558" i="39"/>
  <c r="M564" i="39"/>
  <c r="H568" i="39"/>
  <c r="M570" i="39"/>
  <c r="N572" i="39"/>
  <c r="T572" i="39"/>
  <c r="H576" i="39"/>
  <c r="M578" i="39"/>
  <c r="N580" i="39"/>
  <c r="T580" i="39"/>
  <c r="H584" i="39"/>
  <c r="M586" i="39"/>
  <c r="N588" i="39"/>
  <c r="T588" i="39"/>
  <c r="H589" i="39"/>
  <c r="H591" i="39"/>
  <c r="H593" i="39"/>
  <c r="H595" i="39"/>
  <c r="M597" i="39"/>
  <c r="K599" i="39"/>
  <c r="M601" i="39"/>
  <c r="O602" i="39"/>
  <c r="N602" i="39" s="1"/>
  <c r="M603" i="39"/>
  <c r="M605" i="39"/>
  <c r="O606" i="39"/>
  <c r="N606" i="39" s="1"/>
  <c r="M607" i="39"/>
  <c r="M609" i="39"/>
  <c r="O610" i="39"/>
  <c r="N610" i="39" s="1"/>
  <c r="M611" i="39"/>
  <c r="M613" i="39"/>
  <c r="O614" i="39"/>
  <c r="N614" i="39" s="1"/>
  <c r="M615" i="39"/>
  <c r="M617" i="39"/>
  <c r="H621" i="39"/>
  <c r="H622" i="39"/>
  <c r="K623" i="39"/>
  <c r="M625" i="39"/>
  <c r="H629" i="39"/>
  <c r="H630" i="39"/>
  <c r="K631" i="39"/>
  <c r="M633" i="39"/>
  <c r="O635" i="39"/>
  <c r="N635" i="39" s="1"/>
  <c r="L638" i="39"/>
  <c r="N640" i="39"/>
  <c r="T640" i="39"/>
  <c r="K641" i="39"/>
  <c r="H642" i="39"/>
  <c r="L644" i="39"/>
  <c r="H648" i="39"/>
  <c r="N650" i="39"/>
  <c r="T650" i="39"/>
  <c r="N652" i="39"/>
  <c r="T652" i="39"/>
  <c r="K653" i="39"/>
  <c r="H654" i="39"/>
  <c r="H660" i="39"/>
  <c r="H662" i="39"/>
  <c r="N664" i="39"/>
  <c r="T664" i="39"/>
  <c r="H668" i="39"/>
  <c r="H670" i="39"/>
  <c r="N672" i="39"/>
  <c r="T672" i="39"/>
  <c r="N674" i="39"/>
  <c r="T674" i="39"/>
  <c r="N682" i="39"/>
  <c r="T682" i="39"/>
  <c r="K683" i="39"/>
  <c r="N684" i="39"/>
  <c r="T684" i="39"/>
  <c r="N686" i="39"/>
  <c r="T686" i="39"/>
  <c r="K687" i="39"/>
  <c r="N688" i="39"/>
  <c r="T688" i="39"/>
  <c r="N690" i="39"/>
  <c r="T690" i="39"/>
  <c r="K691" i="39"/>
  <c r="N692" i="39"/>
  <c r="T692" i="39"/>
  <c r="K693" i="39"/>
  <c r="N694" i="39"/>
  <c r="T694" i="39"/>
  <c r="K695" i="39"/>
  <c r="N696" i="39"/>
  <c r="T696" i="39"/>
  <c r="K697" i="39"/>
  <c r="N698" i="39"/>
  <c r="T698" i="39"/>
  <c r="K699" i="39"/>
  <c r="N700" i="39"/>
  <c r="T700" i="39"/>
  <c r="N702" i="39"/>
  <c r="T702" i="39"/>
  <c r="N704" i="39"/>
  <c r="T704" i="39"/>
  <c r="N706" i="39"/>
  <c r="T706" i="39"/>
  <c r="N708" i="39"/>
  <c r="T708" i="39"/>
  <c r="N710" i="39"/>
  <c r="T710" i="39"/>
  <c r="K711" i="39"/>
  <c r="T714" i="39"/>
  <c r="K715" i="39"/>
  <c r="T718" i="39"/>
  <c r="K719" i="39"/>
  <c r="T722" i="39"/>
  <c r="K723" i="39"/>
  <c r="T726" i="39"/>
  <c r="K727" i="39"/>
  <c r="T730" i="39"/>
  <c r="I731" i="39"/>
  <c r="N732" i="39"/>
  <c r="T732" i="39"/>
  <c r="T740" i="39"/>
  <c r="I741" i="39"/>
  <c r="T744" i="39"/>
  <c r="K745" i="39"/>
  <c r="H746" i="39"/>
  <c r="L748" i="39"/>
  <c r="T752" i="39"/>
  <c r="K753" i="39"/>
  <c r="H754" i="39"/>
  <c r="L756" i="39"/>
  <c r="T766" i="39"/>
  <c r="K767" i="39"/>
  <c r="T782" i="39"/>
  <c r="K783" i="39"/>
  <c r="T792" i="39"/>
  <c r="K793" i="39"/>
  <c r="I794" i="39"/>
  <c r="T796" i="39"/>
  <c r="K797" i="39"/>
  <c r="T802" i="39"/>
  <c r="T812" i="39"/>
  <c r="K813" i="39"/>
  <c r="T814" i="39"/>
  <c r="K815" i="39"/>
  <c r="T818" i="39"/>
  <c r="K819" i="39"/>
  <c r="H820" i="39"/>
  <c r="T832" i="39"/>
  <c r="K833" i="39"/>
  <c r="L834" i="39"/>
  <c r="T844" i="39"/>
  <c r="K845" i="39"/>
  <c r="K847" i="39"/>
  <c r="T850" i="39"/>
  <c r="K851" i="39"/>
  <c r="H852" i="39"/>
  <c r="K856" i="39"/>
  <c r="M866" i="39"/>
  <c r="K866" i="39"/>
  <c r="L867" i="39"/>
  <c r="M870" i="39"/>
  <c r="K870" i="39"/>
  <c r="M872" i="39"/>
  <c r="K872" i="39"/>
  <c r="M878" i="39"/>
  <c r="K878" i="39"/>
  <c r="M896" i="39"/>
  <c r="K896" i="39"/>
  <c r="L907" i="39"/>
  <c r="M907" i="39"/>
  <c r="H907" i="39"/>
  <c r="M914" i="39"/>
  <c r="L920" i="39"/>
  <c r="H920" i="39"/>
  <c r="M922" i="39"/>
  <c r="O928" i="39"/>
  <c r="N928" i="39" s="1"/>
  <c r="T928" i="39"/>
  <c r="M936" i="39"/>
  <c r="H936" i="39"/>
  <c r="T938" i="39"/>
  <c r="M945" i="39"/>
  <c r="K945" i="39"/>
  <c r="L946" i="39"/>
  <c r="L947" i="39"/>
  <c r="L973" i="39"/>
  <c r="H973" i="39"/>
  <c r="M973" i="39"/>
  <c r="T974" i="39"/>
  <c r="O974" i="39"/>
  <c r="T976" i="39"/>
  <c r="K977" i="39"/>
  <c r="K984" i="39"/>
  <c r="H990" i="39"/>
  <c r="M990" i="39"/>
  <c r="K992" i="39"/>
  <c r="H998" i="39"/>
  <c r="M998" i="39"/>
  <c r="K1000" i="39"/>
  <c r="V158" i="40"/>
  <c r="V159" i="40" s="1"/>
  <c r="O535" i="40"/>
  <c r="T535" i="40"/>
  <c r="O543" i="40"/>
  <c r="T543" i="40"/>
  <c r="O551" i="40"/>
  <c r="T551" i="40"/>
  <c r="K149" i="39"/>
  <c r="O270" i="39"/>
  <c r="M315" i="39"/>
  <c r="T506" i="39"/>
  <c r="M568" i="39"/>
  <c r="T570" i="39"/>
  <c r="M576" i="39"/>
  <c r="T578" i="39"/>
  <c r="M584" i="39"/>
  <c r="T586" i="39"/>
  <c r="K589" i="39"/>
  <c r="K591" i="39"/>
  <c r="K593" i="39"/>
  <c r="K595" i="39"/>
  <c r="N603" i="39"/>
  <c r="N607" i="39"/>
  <c r="N611" i="39"/>
  <c r="N615" i="39"/>
  <c r="K621" i="39"/>
  <c r="K629" i="39"/>
  <c r="T638" i="39"/>
  <c r="O639" i="39"/>
  <c r="N639" i="39" s="1"/>
  <c r="L642" i="39"/>
  <c r="T644" i="39"/>
  <c r="L648" i="39"/>
  <c r="L654" i="39"/>
  <c r="M660" i="39"/>
  <c r="M662" i="39"/>
  <c r="M668" i="39"/>
  <c r="M670" i="39"/>
  <c r="T680" i="39"/>
  <c r="I711" i="39"/>
  <c r="I715" i="39"/>
  <c r="I719" i="39"/>
  <c r="I723" i="39"/>
  <c r="I727" i="39"/>
  <c r="K731" i="39"/>
  <c r="T734" i="39"/>
  <c r="K741" i="39"/>
  <c r="T748" i="39"/>
  <c r="T756" i="39"/>
  <c r="T770" i="39"/>
  <c r="T772" i="39"/>
  <c r="T786" i="39"/>
  <c r="T788" i="39"/>
  <c r="T804" i="39"/>
  <c r="T806" i="39"/>
  <c r="T810" i="39"/>
  <c r="T838" i="39"/>
  <c r="T842" i="39"/>
  <c r="M859" i="39"/>
  <c r="H859" i="39"/>
  <c r="M864" i="39"/>
  <c r="K864" i="39"/>
  <c r="T873" i="39"/>
  <c r="T875" i="39"/>
  <c r="M888" i="39"/>
  <c r="K888" i="39"/>
  <c r="M892" i="39"/>
  <c r="K892" i="39"/>
  <c r="L909" i="39"/>
  <c r="M909" i="39"/>
  <c r="H909" i="39"/>
  <c r="L918" i="39"/>
  <c r="H918" i="39"/>
  <c r="L926" i="39"/>
  <c r="H926" i="39"/>
  <c r="L932" i="39"/>
  <c r="H932" i="39"/>
  <c r="M935" i="39"/>
  <c r="K935" i="39"/>
  <c r="O944" i="39"/>
  <c r="T944" i="39"/>
  <c r="T962" i="39"/>
  <c r="N963" i="39"/>
  <c r="T964" i="39"/>
  <c r="L969" i="39"/>
  <c r="H969" i="39"/>
  <c r="M969" i="39"/>
  <c r="T970" i="39"/>
  <c r="O970" i="39"/>
  <c r="N970" i="39" s="1"/>
  <c r="T972" i="39"/>
  <c r="O979" i="39"/>
  <c r="T979" i="39"/>
  <c r="M988" i="39"/>
  <c r="H988" i="39"/>
  <c r="M996" i="39"/>
  <c r="H996" i="39"/>
  <c r="M27" i="40"/>
  <c r="K27" i="40"/>
  <c r="M84" i="40"/>
  <c r="K84" i="40"/>
  <c r="W100" i="40"/>
  <c r="I100" i="40"/>
  <c r="O541" i="40"/>
  <c r="T541" i="40"/>
  <c r="O549" i="40"/>
  <c r="T549" i="40"/>
  <c r="T865" i="39"/>
  <c r="T916" i="39"/>
  <c r="T920" i="39"/>
  <c r="T924" i="39"/>
  <c r="N946" i="39"/>
  <c r="T946" i="39"/>
  <c r="N949" i="39"/>
  <c r="N950" i="39"/>
  <c r="I952" i="39"/>
  <c r="I953" i="39"/>
  <c r="N957" i="39"/>
  <c r="N961" i="39"/>
  <c r="N968" i="39"/>
  <c r="N976" i="39"/>
  <c r="N978" i="39"/>
  <c r="I166" i="40"/>
  <c r="I170" i="40"/>
  <c r="N226" i="40"/>
  <c r="N234" i="40"/>
  <c r="N582" i="40"/>
  <c r="I584" i="40"/>
  <c r="I586" i="40"/>
  <c r="T607" i="40"/>
  <c r="T615" i="40"/>
  <c r="T623" i="40"/>
  <c r="T631" i="40"/>
  <c r="H638" i="40"/>
  <c r="N640" i="40"/>
  <c r="T642" i="40"/>
  <c r="T646" i="40"/>
  <c r="I650" i="40"/>
  <c r="N652" i="40"/>
  <c r="N656" i="40"/>
  <c r="T658" i="40"/>
  <c r="T662" i="40"/>
  <c r="T670" i="40"/>
  <c r="T678" i="40"/>
  <c r="I681" i="40"/>
  <c r="H683" i="40"/>
  <c r="H686" i="40"/>
  <c r="H688" i="40"/>
  <c r="H689" i="40"/>
  <c r="H690" i="40"/>
  <c r="H692" i="40"/>
  <c r="H693" i="40"/>
  <c r="H694" i="40"/>
  <c r="H696" i="40"/>
  <c r="H697" i="40"/>
  <c r="H698" i="40"/>
  <c r="H700" i="40"/>
  <c r="H701" i="40"/>
  <c r="H702" i="40"/>
  <c r="H704" i="40"/>
  <c r="H705" i="40"/>
  <c r="H706" i="40"/>
  <c r="H708" i="40"/>
  <c r="H709" i="40"/>
  <c r="H710" i="40"/>
  <c r="H712" i="40"/>
  <c r="H713" i="40"/>
  <c r="H714" i="40"/>
  <c r="H715" i="40"/>
  <c r="K717" i="40"/>
  <c r="K719" i="40"/>
  <c r="M720" i="40"/>
  <c r="M721" i="40"/>
  <c r="M722" i="40"/>
  <c r="M723" i="40"/>
  <c r="N724" i="40"/>
  <c r="O726" i="40"/>
  <c r="N726" i="40" s="1"/>
  <c r="H728" i="40"/>
  <c r="H729" i="40"/>
  <c r="H730" i="40"/>
  <c r="H731" i="40"/>
  <c r="H732" i="40"/>
  <c r="H733" i="40"/>
  <c r="H734" i="40"/>
  <c r="H735" i="40"/>
  <c r="H736" i="40"/>
  <c r="H737" i="40"/>
  <c r="H738" i="40"/>
  <c r="K739" i="40"/>
  <c r="M741" i="40"/>
  <c r="M742" i="40"/>
  <c r="H745" i="40"/>
  <c r="H746" i="40"/>
  <c r="K747" i="40"/>
  <c r="M749" i="40"/>
  <c r="M750" i="40"/>
  <c r="H753" i="40"/>
  <c r="H754" i="40"/>
  <c r="K755" i="40"/>
  <c r="M757" i="40"/>
  <c r="M758" i="40"/>
  <c r="H761" i="40"/>
  <c r="H762" i="40"/>
  <c r="K763" i="40"/>
  <c r="M765" i="40"/>
  <c r="M766" i="40"/>
  <c r="H769" i="40"/>
  <c r="H770" i="40"/>
  <c r="K771" i="40"/>
  <c r="M773" i="40"/>
  <c r="M774" i="40"/>
  <c r="H777" i="40"/>
  <c r="H778" i="40"/>
  <c r="K779" i="40"/>
  <c r="M781" i="40"/>
  <c r="M782" i="40"/>
  <c r="H785" i="40"/>
  <c r="H786" i="40"/>
  <c r="K787" i="40"/>
  <c r="M789" i="40"/>
  <c r="M790" i="40"/>
  <c r="H793" i="40"/>
  <c r="N795" i="40"/>
  <c r="T795" i="40"/>
  <c r="O796" i="40"/>
  <c r="T799" i="40"/>
  <c r="T803" i="40"/>
  <c r="T807" i="40"/>
  <c r="I809" i="40"/>
  <c r="T813" i="40"/>
  <c r="N819" i="40"/>
  <c r="T821" i="40"/>
  <c r="T829" i="40"/>
  <c r="T837" i="40"/>
  <c r="T845" i="40"/>
  <c r="M888" i="40"/>
  <c r="M889" i="40"/>
  <c r="O890" i="40"/>
  <c r="H892" i="40"/>
  <c r="H893" i="40"/>
  <c r="M896" i="40"/>
  <c r="M897" i="40"/>
  <c r="O898" i="40"/>
  <c r="H900" i="40"/>
  <c r="H901" i="40"/>
  <c r="M904" i="40"/>
  <c r="M905" i="40"/>
  <c r="O906" i="40"/>
  <c r="H908" i="40"/>
  <c r="H909" i="40"/>
  <c r="M912" i="40"/>
  <c r="M913" i="40"/>
  <c r="H916" i="40"/>
  <c r="H917" i="40"/>
  <c r="M920" i="40"/>
  <c r="M921" i="40"/>
  <c r="H923" i="40"/>
  <c r="M925" i="40"/>
  <c r="H927" i="40"/>
  <c r="M929" i="40"/>
  <c r="H931" i="40"/>
  <c r="M933" i="40"/>
  <c r="H935" i="40"/>
  <c r="N937" i="40"/>
  <c r="M937" i="40"/>
  <c r="H939" i="40"/>
  <c r="N941" i="40"/>
  <c r="M941" i="40"/>
  <c r="H943" i="40"/>
  <c r="N945" i="40"/>
  <c r="M945" i="40"/>
  <c r="N948" i="40"/>
  <c r="N949" i="40"/>
  <c r="I952" i="40"/>
  <c r="T955" i="40"/>
  <c r="T959" i="40"/>
  <c r="M968" i="40"/>
  <c r="O969" i="40"/>
  <c r="H971" i="40"/>
  <c r="H973" i="40"/>
  <c r="H974" i="40"/>
  <c r="K975" i="40"/>
  <c r="H976" i="40"/>
  <c r="K977" i="40"/>
  <c r="M981" i="40"/>
  <c r="N982" i="40"/>
  <c r="M982" i="40"/>
  <c r="H985" i="40"/>
  <c r="H986" i="40"/>
  <c r="M989" i="40"/>
  <c r="N990" i="40"/>
  <c r="M990" i="40"/>
  <c r="H993" i="40"/>
  <c r="H994" i="40"/>
  <c r="K995" i="40"/>
  <c r="M997" i="40"/>
  <c r="N998" i="40"/>
  <c r="M998" i="40"/>
  <c r="T32" i="41"/>
  <c r="K37" i="41"/>
  <c r="K116" i="41"/>
  <c r="K142" i="41"/>
  <c r="T169" i="41"/>
  <c r="K170" i="41"/>
  <c r="O171" i="41"/>
  <c r="T172" i="41"/>
  <c r="L173" i="41"/>
  <c r="I239" i="41"/>
  <c r="K319" i="41"/>
  <c r="M324" i="41"/>
  <c r="L345" i="41"/>
  <c r="L395" i="41"/>
  <c r="L497" i="41"/>
  <c r="L498" i="41"/>
  <c r="L499" i="41"/>
  <c r="H501" i="41"/>
  <c r="L559" i="41"/>
  <c r="K567" i="41"/>
  <c r="K569" i="41"/>
  <c r="H570" i="41"/>
  <c r="K571" i="41"/>
  <c r="M572" i="41"/>
  <c r="O573" i="41"/>
  <c r="M574" i="41"/>
  <c r="M575" i="41"/>
  <c r="M576" i="41"/>
  <c r="M577" i="41"/>
  <c r="M579" i="41"/>
  <c r="H581" i="41"/>
  <c r="O585" i="41"/>
  <c r="M586" i="41"/>
  <c r="H588" i="41"/>
  <c r="K589" i="41"/>
  <c r="H590" i="41"/>
  <c r="H591" i="41"/>
  <c r="H592" i="41"/>
  <c r="H593" i="41"/>
  <c r="H595" i="41"/>
  <c r="M597" i="41"/>
  <c r="K599" i="41"/>
  <c r="K601" i="41"/>
  <c r="H602" i="41"/>
  <c r="K603" i="41"/>
  <c r="M604" i="41"/>
  <c r="O605" i="41"/>
  <c r="M606" i="41"/>
  <c r="M607" i="41"/>
  <c r="M608" i="41"/>
  <c r="O609" i="41"/>
  <c r="M610" i="41"/>
  <c r="K611" i="41"/>
  <c r="M612" i="41"/>
  <c r="O613" i="41"/>
  <c r="M614" i="41"/>
  <c r="K615" i="41"/>
  <c r="M616" i="41"/>
  <c r="O617" i="41"/>
  <c r="M618" i="41"/>
  <c r="K619" i="41"/>
  <c r="M620" i="41"/>
  <c r="O621" i="41"/>
  <c r="M622" i="41"/>
  <c r="K623" i="41"/>
  <c r="M625" i="41"/>
  <c r="H627" i="41"/>
  <c r="M629" i="41"/>
  <c r="H631" i="41"/>
  <c r="M633" i="41"/>
  <c r="H635" i="41"/>
  <c r="M637" i="41"/>
  <c r="H639" i="41"/>
  <c r="H640" i="41"/>
  <c r="K641" i="41"/>
  <c r="H642" i="41"/>
  <c r="H644" i="41"/>
  <c r="K645" i="41"/>
  <c r="H646" i="41"/>
  <c r="H648" i="41"/>
  <c r="K649" i="41"/>
  <c r="H650" i="41"/>
  <c r="H653" i="41"/>
  <c r="H654" i="41"/>
  <c r="K655" i="41"/>
  <c r="K656" i="41"/>
  <c r="M657" i="41"/>
  <c r="N660" i="41"/>
  <c r="L690" i="41"/>
  <c r="I698" i="41"/>
  <c r="I708" i="41"/>
  <c r="I716" i="41"/>
  <c r="T718" i="41"/>
  <c r="I728" i="41"/>
  <c r="T730" i="41"/>
  <c r="I745" i="41"/>
  <c r="N775" i="41"/>
  <c r="I777" i="41"/>
  <c r="I787" i="41"/>
  <c r="K832" i="41"/>
  <c r="K836" i="41"/>
  <c r="K837" i="41"/>
  <c r="K838" i="41"/>
  <c r="K839" i="41"/>
  <c r="K852" i="41"/>
  <c r="K853" i="41"/>
  <c r="K854" i="41"/>
  <c r="K855" i="41"/>
  <c r="K865" i="41"/>
  <c r="K866" i="41"/>
  <c r="L872" i="41"/>
  <c r="T873" i="41"/>
  <c r="T920" i="41"/>
  <c r="T924" i="41"/>
  <c r="T928" i="41"/>
  <c r="K934" i="41"/>
  <c r="K935" i="41"/>
  <c r="K936" i="41"/>
  <c r="K937" i="41"/>
  <c r="K938" i="41"/>
  <c r="K939" i="41"/>
  <c r="K940" i="41"/>
  <c r="K941" i="41"/>
  <c r="K942" i="41"/>
  <c r="K943" i="41"/>
  <c r="K944" i="41"/>
  <c r="K945" i="41"/>
  <c r="K946" i="41"/>
  <c r="L947" i="41"/>
  <c r="T957" i="41"/>
  <c r="K968" i="41"/>
  <c r="T975" i="41"/>
  <c r="K978" i="41"/>
  <c r="K985" i="41"/>
  <c r="K986" i="41"/>
  <c r="K993" i="41"/>
  <c r="K994" i="41"/>
  <c r="T605" i="40"/>
  <c r="T613" i="40"/>
  <c r="T621" i="40"/>
  <c r="T629" i="40"/>
  <c r="L638" i="40"/>
  <c r="T640" i="40"/>
  <c r="T652" i="40"/>
  <c r="T656" i="40"/>
  <c r="T668" i="40"/>
  <c r="T676" i="40"/>
  <c r="K683" i="40"/>
  <c r="K686" i="40"/>
  <c r="K688" i="40"/>
  <c r="K689" i="40"/>
  <c r="K690" i="40"/>
  <c r="K692" i="40"/>
  <c r="K693" i="40"/>
  <c r="K694" i="40"/>
  <c r="K696" i="40"/>
  <c r="K697" i="40"/>
  <c r="K698" i="40"/>
  <c r="K700" i="40"/>
  <c r="K701" i="40"/>
  <c r="K702" i="40"/>
  <c r="K704" i="40"/>
  <c r="K705" i="40"/>
  <c r="K706" i="40"/>
  <c r="K708" i="40"/>
  <c r="K709" i="40"/>
  <c r="K710" i="40"/>
  <c r="K712" i="40"/>
  <c r="K713" i="40"/>
  <c r="K714" i="40"/>
  <c r="K715" i="40"/>
  <c r="K728" i="40"/>
  <c r="K729" i="40"/>
  <c r="K730" i="40"/>
  <c r="K731" i="40"/>
  <c r="K732" i="40"/>
  <c r="K733" i="40"/>
  <c r="K734" i="40"/>
  <c r="K735" i="40"/>
  <c r="K736" i="40"/>
  <c r="K737" i="40"/>
  <c r="K738" i="40"/>
  <c r="K745" i="40"/>
  <c r="K746" i="40"/>
  <c r="K753" i="40"/>
  <c r="K754" i="40"/>
  <c r="K761" i="40"/>
  <c r="K762" i="40"/>
  <c r="K769" i="40"/>
  <c r="K770" i="40"/>
  <c r="K777" i="40"/>
  <c r="K778" i="40"/>
  <c r="K785" i="40"/>
  <c r="K786" i="40"/>
  <c r="L793" i="40"/>
  <c r="T811" i="40"/>
  <c r="T819" i="40"/>
  <c r="T827" i="40"/>
  <c r="T835" i="40"/>
  <c r="T843" i="40"/>
  <c r="T879" i="40"/>
  <c r="O887" i="40"/>
  <c r="K892" i="40"/>
  <c r="K893" i="40"/>
  <c r="K900" i="40"/>
  <c r="K901" i="40"/>
  <c r="K908" i="40"/>
  <c r="K909" i="40"/>
  <c r="K916" i="40"/>
  <c r="K917" i="40"/>
  <c r="K923" i="40"/>
  <c r="K927" i="40"/>
  <c r="K931" i="40"/>
  <c r="K935" i="40"/>
  <c r="K939" i="40"/>
  <c r="K943" i="40"/>
  <c r="T953" i="40"/>
  <c r="O967" i="40"/>
  <c r="K971" i="40"/>
  <c r="K973" i="40"/>
  <c r="K974" i="40"/>
  <c r="K976" i="40"/>
  <c r="K985" i="40"/>
  <c r="K986" i="40"/>
  <c r="K993" i="40"/>
  <c r="K994" i="40"/>
  <c r="T103" i="41"/>
  <c r="T147" i="41"/>
  <c r="T149" i="41"/>
  <c r="O193" i="41"/>
  <c r="T228" i="41"/>
  <c r="T244" i="41"/>
  <c r="T246" i="41"/>
  <c r="T248" i="41"/>
  <c r="T292" i="41"/>
  <c r="T294" i="41"/>
  <c r="T296" i="41"/>
  <c r="T298" i="41"/>
  <c r="T302" i="41"/>
  <c r="T333" i="41"/>
  <c r="T377" i="41"/>
  <c r="T419" i="41"/>
  <c r="T481" i="41"/>
  <c r="O528" i="41"/>
  <c r="T529" i="41"/>
  <c r="T531" i="41"/>
  <c r="O536" i="41"/>
  <c r="T537" i="41"/>
  <c r="T539" i="41"/>
  <c r="K570" i="41"/>
  <c r="K581" i="41"/>
  <c r="K588" i="41"/>
  <c r="K590" i="41"/>
  <c r="K591" i="41"/>
  <c r="K592" i="41"/>
  <c r="K593" i="41"/>
  <c r="K595" i="41"/>
  <c r="K602" i="41"/>
  <c r="K627" i="41"/>
  <c r="K631" i="41"/>
  <c r="K635" i="41"/>
  <c r="K639" i="41"/>
  <c r="K640" i="41"/>
  <c r="K642" i="41"/>
  <c r="K644" i="41"/>
  <c r="K646" i="41"/>
  <c r="K648" i="41"/>
  <c r="K650" i="41"/>
  <c r="K653" i="41"/>
  <c r="K654" i="41"/>
  <c r="N704" i="41"/>
  <c r="N763" i="41"/>
  <c r="I771" i="41"/>
  <c r="N783" i="41"/>
  <c r="I785" i="41"/>
  <c r="N793" i="41"/>
  <c r="N801" i="41"/>
  <c r="N807" i="41"/>
  <c r="O825" i="41"/>
  <c r="O826" i="41"/>
  <c r="N826" i="41" s="1"/>
  <c r="H827" i="41"/>
  <c r="K829" i="41"/>
  <c r="K831" i="41"/>
  <c r="M832" i="41"/>
  <c r="K833" i="41"/>
  <c r="K835" i="41"/>
  <c r="M836" i="41"/>
  <c r="M837" i="41"/>
  <c r="M838" i="41"/>
  <c r="M839" i="41"/>
  <c r="N840" i="41"/>
  <c r="O842" i="41"/>
  <c r="N842" i="41" s="1"/>
  <c r="H844" i="41"/>
  <c r="H845" i="41"/>
  <c r="H846" i="41"/>
  <c r="H847" i="41"/>
  <c r="K849" i="41"/>
  <c r="K851" i="41"/>
  <c r="M852" i="41"/>
  <c r="M853" i="41"/>
  <c r="M854" i="41"/>
  <c r="M855" i="41"/>
  <c r="N856" i="41"/>
  <c r="O858" i="41"/>
  <c r="N858" i="41" s="1"/>
  <c r="H860" i="41"/>
  <c r="H861" i="41"/>
  <c r="H862" i="41"/>
  <c r="K863" i="41"/>
  <c r="M865" i="41"/>
  <c r="M866" i="41"/>
  <c r="H869" i="41"/>
  <c r="H870" i="41"/>
  <c r="O874" i="41"/>
  <c r="I874" i="41" s="1"/>
  <c r="O878" i="41"/>
  <c r="I878" i="41" s="1"/>
  <c r="H919" i="41"/>
  <c r="H921" i="41"/>
  <c r="H925" i="41"/>
  <c r="H929" i="41"/>
  <c r="M934" i="41"/>
  <c r="M935" i="41"/>
  <c r="M936" i="41"/>
  <c r="M937" i="41"/>
  <c r="M938" i="41"/>
  <c r="M939" i="41"/>
  <c r="M940" i="41"/>
  <c r="M941" i="41"/>
  <c r="M942" i="41"/>
  <c r="M943" i="41"/>
  <c r="M944" i="41"/>
  <c r="M945" i="41"/>
  <c r="M946" i="41"/>
  <c r="M947" i="41"/>
  <c r="T959" i="41"/>
  <c r="K960" i="41"/>
  <c r="T961" i="41"/>
  <c r="K962" i="41"/>
  <c r="M968" i="41"/>
  <c r="H970" i="41"/>
  <c r="H971" i="41"/>
  <c r="H973" i="41"/>
  <c r="K975" i="41"/>
  <c r="H976" i="41"/>
  <c r="K977" i="41"/>
  <c r="M978" i="41"/>
  <c r="H981" i="41"/>
  <c r="H982" i="41"/>
  <c r="K983" i="41"/>
  <c r="M985" i="41"/>
  <c r="M986" i="41"/>
  <c r="H989" i="41"/>
  <c r="H990" i="41"/>
  <c r="K991" i="41"/>
  <c r="M993" i="41"/>
  <c r="M994" i="41"/>
  <c r="H997" i="41"/>
  <c r="H998" i="41"/>
  <c r="M999" i="41"/>
  <c r="O856" i="39"/>
  <c r="T863" i="39"/>
  <c r="T887" i="39"/>
  <c r="T889" i="39"/>
  <c r="T891" i="39"/>
  <c r="N907" i="39"/>
  <c r="K910" i="39"/>
  <c r="K913" i="39"/>
  <c r="T914" i="39"/>
  <c r="K917" i="39"/>
  <c r="T918" i="39"/>
  <c r="K921" i="39"/>
  <c r="T922" i="39"/>
  <c r="K925" i="39"/>
  <c r="T926" i="39"/>
  <c r="O927" i="39"/>
  <c r="I927" i="39" s="1"/>
  <c r="N935" i="39"/>
  <c r="T940" i="39"/>
  <c r="T952" i="39"/>
  <c r="N959" i="39"/>
  <c r="T960" i="39"/>
  <c r="K968" i="39"/>
  <c r="K970" i="39"/>
  <c r="K971" i="39"/>
  <c r="K975" i="39"/>
  <c r="K976" i="39"/>
  <c r="K978" i="39"/>
  <c r="K979" i="39"/>
  <c r="K983" i="39"/>
  <c r="K987" i="39"/>
  <c r="K991" i="39"/>
  <c r="K995" i="39"/>
  <c r="K999" i="39"/>
  <c r="N164" i="40"/>
  <c r="I168" i="40"/>
  <c r="N236" i="40"/>
  <c r="N288" i="40"/>
  <c r="T298" i="40"/>
  <c r="K492" i="40"/>
  <c r="T509" i="40"/>
  <c r="K510" i="40"/>
  <c r="T511" i="40"/>
  <c r="N574" i="40"/>
  <c r="N576" i="40"/>
  <c r="N578" i="40"/>
  <c r="N580" i="40"/>
  <c r="N584" i="40"/>
  <c r="N638" i="40"/>
  <c r="T638" i="40"/>
  <c r="I642" i="40"/>
  <c r="N644" i="40"/>
  <c r="N648" i="40"/>
  <c r="T654" i="40"/>
  <c r="I658" i="40"/>
  <c r="N660" i="40"/>
  <c r="N664" i="40"/>
  <c r="N683" i="40"/>
  <c r="M683" i="40"/>
  <c r="M686" i="40"/>
  <c r="M688" i="40"/>
  <c r="M689" i="40"/>
  <c r="M690" i="40"/>
  <c r="M692" i="40"/>
  <c r="M693" i="40"/>
  <c r="M694" i="40"/>
  <c r="M696" i="40"/>
  <c r="M697" i="40"/>
  <c r="M698" i="40"/>
  <c r="M700" i="40"/>
  <c r="M701" i="40"/>
  <c r="M702" i="40"/>
  <c r="M704" i="40"/>
  <c r="M705" i="40"/>
  <c r="M706" i="40"/>
  <c r="M708" i="40"/>
  <c r="M709" i="40"/>
  <c r="M710" i="40"/>
  <c r="M712" i="40"/>
  <c r="M713" i="40"/>
  <c r="M714" i="40"/>
  <c r="M715" i="40"/>
  <c r="N716" i="40"/>
  <c r="O718" i="40"/>
  <c r="N718" i="40" s="1"/>
  <c r="H720" i="40"/>
  <c r="H721" i="40"/>
  <c r="H722" i="40"/>
  <c r="H723" i="40"/>
  <c r="M728" i="40"/>
  <c r="M729" i="40"/>
  <c r="M730" i="40"/>
  <c r="M731" i="40"/>
  <c r="M732" i="40"/>
  <c r="M733" i="40"/>
  <c r="M734" i="40"/>
  <c r="M735" i="40"/>
  <c r="M736" i="40"/>
  <c r="M737" i="40"/>
  <c r="H741" i="40"/>
  <c r="M745" i="40"/>
  <c r="H749" i="40"/>
  <c r="M753" i="40"/>
  <c r="H757" i="40"/>
  <c r="M761" i="40"/>
  <c r="H765" i="40"/>
  <c r="M769" i="40"/>
  <c r="H773" i="40"/>
  <c r="M777" i="40"/>
  <c r="H781" i="40"/>
  <c r="M785" i="40"/>
  <c r="H789" i="40"/>
  <c r="N793" i="40"/>
  <c r="T793" i="40"/>
  <c r="K794" i="40"/>
  <c r="H795" i="40"/>
  <c r="N799" i="40"/>
  <c r="N801" i="40"/>
  <c r="N809" i="40"/>
  <c r="T809" i="40"/>
  <c r="N813" i="40"/>
  <c r="T817" i="40"/>
  <c r="N821" i="40"/>
  <c r="T825" i="40"/>
  <c r="N829" i="40"/>
  <c r="T885" i="40"/>
  <c r="H888" i="40"/>
  <c r="K890" i="40"/>
  <c r="M892" i="40"/>
  <c r="O894" i="40"/>
  <c r="H896" i="40"/>
  <c r="K898" i="40"/>
  <c r="M900" i="40"/>
  <c r="O902" i="40"/>
  <c r="H904" i="40"/>
  <c r="K906" i="40"/>
  <c r="M908" i="40"/>
  <c r="H912" i="40"/>
  <c r="K914" i="40"/>
  <c r="M916" i="40"/>
  <c r="H920" i="40"/>
  <c r="K922" i="40"/>
  <c r="K926" i="40"/>
  <c r="K930" i="40"/>
  <c r="K934" i="40"/>
  <c r="N935" i="40"/>
  <c r="M935" i="40"/>
  <c r="H937" i="40"/>
  <c r="K938" i="40"/>
  <c r="N939" i="40"/>
  <c r="M939" i="40"/>
  <c r="H941" i="40"/>
  <c r="K942" i="40"/>
  <c r="N943" i="40"/>
  <c r="M943" i="40"/>
  <c r="H945" i="40"/>
  <c r="T947" i="40"/>
  <c r="N956" i="40"/>
  <c r="N957" i="40"/>
  <c r="I960" i="40"/>
  <c r="T965" i="40"/>
  <c r="M971" i="40"/>
  <c r="M973" i="40"/>
  <c r="N978" i="40"/>
  <c r="H981" i="40"/>
  <c r="H982" i="40"/>
  <c r="K983" i="40"/>
  <c r="M985" i="40"/>
  <c r="N986" i="40"/>
  <c r="M986" i="40"/>
  <c r="H989" i="40"/>
  <c r="H990" i="40"/>
  <c r="K991" i="40"/>
  <c r="M993" i="40"/>
  <c r="N994" i="40"/>
  <c r="M994" i="40"/>
  <c r="H997" i="40"/>
  <c r="H998" i="40"/>
  <c r="M999" i="40"/>
  <c r="K49" i="41"/>
  <c r="K93" i="41"/>
  <c r="H94" i="41"/>
  <c r="T107" i="41"/>
  <c r="K108" i="41"/>
  <c r="T109" i="41"/>
  <c r="T111" i="41"/>
  <c r="T129" i="41"/>
  <c r="K134" i="41"/>
  <c r="L206" i="41"/>
  <c r="K239" i="41"/>
  <c r="T240" i="41"/>
  <c r="K241" i="41"/>
  <c r="L242" i="41"/>
  <c r="M308" i="41"/>
  <c r="T310" i="41"/>
  <c r="K311" i="41"/>
  <c r="M316" i="41"/>
  <c r="K352" i="41"/>
  <c r="T353" i="41"/>
  <c r="L387" i="41"/>
  <c r="K408" i="41"/>
  <c r="L411" i="41"/>
  <c r="L413" i="41"/>
  <c r="K562" i="41"/>
  <c r="H575" i="41"/>
  <c r="H577" i="41"/>
  <c r="H579" i="41"/>
  <c r="M581" i="41"/>
  <c r="M591" i="41"/>
  <c r="M593" i="41"/>
  <c r="M595" i="41"/>
  <c r="H597" i="41"/>
  <c r="H607" i="41"/>
  <c r="H610" i="41"/>
  <c r="H614" i="41"/>
  <c r="H618" i="41"/>
  <c r="H622" i="41"/>
  <c r="H625" i="41"/>
  <c r="N626" i="41"/>
  <c r="M627" i="41"/>
  <c r="H629" i="41"/>
  <c r="N630" i="41"/>
  <c r="M631" i="41"/>
  <c r="H633" i="41"/>
  <c r="N634" i="41"/>
  <c r="M635" i="41"/>
  <c r="H637" i="41"/>
  <c r="N638" i="41"/>
  <c r="M639" i="41"/>
  <c r="M642" i="41"/>
  <c r="M644" i="41"/>
  <c r="M646" i="41"/>
  <c r="M648" i="41"/>
  <c r="M650" i="41"/>
  <c r="M653" i="41"/>
  <c r="M654" i="41"/>
  <c r="H657" i="41"/>
  <c r="H658" i="41"/>
  <c r="I660" i="41"/>
  <c r="I682" i="41"/>
  <c r="I690" i="41"/>
  <c r="I706" i="41"/>
  <c r="I710" i="41"/>
  <c r="N728" i="41"/>
  <c r="N745" i="41"/>
  <c r="I769" i="41"/>
  <c r="N777" i="41"/>
  <c r="N787" i="41"/>
  <c r="N832" i="41"/>
  <c r="T797" i="40"/>
  <c r="N646" i="41"/>
  <c r="N650" i="41"/>
  <c r="N799" i="41"/>
  <c r="I801" i="41"/>
  <c r="N809" i="41"/>
  <c r="M827" i="41"/>
  <c r="N828" i="41"/>
  <c r="O830" i="41"/>
  <c r="N830" i="41" s="1"/>
  <c r="H832" i="41"/>
  <c r="O834" i="41"/>
  <c r="N834" i="41" s="1"/>
  <c r="H836" i="41"/>
  <c r="H837" i="41"/>
  <c r="H838" i="41"/>
  <c r="H839" i="41"/>
  <c r="M844" i="41"/>
  <c r="M845" i="41"/>
  <c r="M846" i="41"/>
  <c r="M847" i="41"/>
  <c r="N848" i="41"/>
  <c r="O850" i="41"/>
  <c r="N850" i="41" s="1"/>
  <c r="H852" i="41"/>
  <c r="H853" i="41"/>
  <c r="H854" i="41"/>
  <c r="H855" i="41"/>
  <c r="M860" i="41"/>
  <c r="M861" i="41"/>
  <c r="H865" i="41"/>
  <c r="M869" i="41"/>
  <c r="M870" i="41"/>
  <c r="I879" i="41"/>
  <c r="M919" i="41"/>
  <c r="N920" i="41"/>
  <c r="M921" i="41"/>
  <c r="N922" i="41"/>
  <c r="N924" i="41"/>
  <c r="M925" i="41"/>
  <c r="N926" i="41"/>
  <c r="N928" i="41"/>
  <c r="M929" i="41"/>
  <c r="N930" i="41"/>
  <c r="O932" i="41"/>
  <c r="N932" i="41" s="1"/>
  <c r="H934" i="41"/>
  <c r="H935" i="41"/>
  <c r="H936" i="41"/>
  <c r="H937" i="41"/>
  <c r="H938" i="41"/>
  <c r="H939" i="41"/>
  <c r="H940" i="41"/>
  <c r="H941" i="41"/>
  <c r="H942" i="41"/>
  <c r="H943" i="41"/>
  <c r="H944" i="41"/>
  <c r="H945" i="41"/>
  <c r="H946" i="41"/>
  <c r="T951" i="41"/>
  <c r="K952" i="41"/>
  <c r="T953" i="41"/>
  <c r="K954" i="41"/>
  <c r="M971" i="41"/>
  <c r="M973" i="41"/>
  <c r="M981" i="41"/>
  <c r="H985" i="41"/>
  <c r="M989" i="41"/>
  <c r="H993" i="41"/>
  <c r="M997" i="41"/>
  <c r="T513" i="40"/>
  <c r="T515" i="40"/>
  <c r="T517" i="40"/>
  <c r="T523" i="40"/>
  <c r="T525" i="40"/>
  <c r="T527" i="40"/>
  <c r="T529" i="40"/>
  <c r="T531" i="40"/>
  <c r="T533" i="40"/>
  <c r="L31" i="41"/>
  <c r="K31" i="41"/>
  <c r="L65" i="41"/>
  <c r="M65" i="41"/>
  <c r="H65" i="41"/>
  <c r="K86" i="41"/>
  <c r="M86" i="41"/>
  <c r="L114" i="41"/>
  <c r="K114" i="41"/>
  <c r="M140" i="41"/>
  <c r="K140" i="41"/>
  <c r="M164" i="41"/>
  <c r="K164" i="41"/>
  <c r="K189" i="41"/>
  <c r="L189" i="41"/>
  <c r="K202" i="41"/>
  <c r="L202" i="41"/>
  <c r="L213" i="41"/>
  <c r="K213" i="41"/>
  <c r="K226" i="41"/>
  <c r="L226" i="41"/>
  <c r="M243" i="41"/>
  <c r="K243" i="41"/>
  <c r="M257" i="41"/>
  <c r="K257" i="41"/>
  <c r="M261" i="41"/>
  <c r="K261" i="41"/>
  <c r="M265" i="41"/>
  <c r="K265" i="41"/>
  <c r="M269" i="41"/>
  <c r="K269" i="41"/>
  <c r="M273" i="41"/>
  <c r="K273" i="41"/>
  <c r="M277" i="41"/>
  <c r="K277" i="41"/>
  <c r="M281" i="41"/>
  <c r="K281" i="41"/>
  <c r="M285" i="41"/>
  <c r="K285" i="41"/>
  <c r="M307" i="41"/>
  <c r="K307" i="41"/>
  <c r="L312" i="41"/>
  <c r="M312" i="41"/>
  <c r="K329" i="41"/>
  <c r="L329" i="41"/>
  <c r="L372" i="41"/>
  <c r="K372" i="41"/>
  <c r="K383" i="41"/>
  <c r="L383" i="41"/>
  <c r="K403" i="41"/>
  <c r="L403" i="41"/>
  <c r="K525" i="41"/>
  <c r="L525" i="41"/>
  <c r="T560" i="41"/>
  <c r="O560" i="41"/>
  <c r="I718" i="41"/>
  <c r="N718" i="41"/>
  <c r="N767" i="41"/>
  <c r="I767" i="41"/>
  <c r="L193" i="39"/>
  <c r="K193" i="39"/>
  <c r="K242" i="39"/>
  <c r="L242" i="39"/>
  <c r="L359" i="39"/>
  <c r="K359" i="39"/>
  <c r="L375" i="39"/>
  <c r="K375" i="39"/>
  <c r="M386" i="39"/>
  <c r="L386" i="39"/>
  <c r="L393" i="39"/>
  <c r="K393" i="39"/>
  <c r="K433" i="39"/>
  <c r="L433" i="39"/>
  <c r="L26" i="40"/>
  <c r="K26" i="40"/>
  <c r="M35" i="40"/>
  <c r="K35" i="40"/>
  <c r="K49" i="40"/>
  <c r="M49" i="40"/>
  <c r="W144" i="40"/>
  <c r="I144" i="40"/>
  <c r="W403" i="40"/>
  <c r="I403" i="40"/>
  <c r="M23" i="39"/>
  <c r="M30" i="39"/>
  <c r="N30" i="39" s="1"/>
  <c r="H30" i="39" s="1"/>
  <c r="K47" i="39"/>
  <c r="K62" i="39"/>
  <c r="K82" i="39"/>
  <c r="K88" i="39"/>
  <c r="T98" i="39"/>
  <c r="L104" i="39"/>
  <c r="L115" i="39"/>
  <c r="M115" i="39"/>
  <c r="L121" i="39"/>
  <c r="K121" i="39"/>
  <c r="L129" i="39"/>
  <c r="K129" i="39"/>
  <c r="L131" i="39"/>
  <c r="M131" i="39"/>
  <c r="L150" i="39"/>
  <c r="L155" i="39"/>
  <c r="K155" i="39"/>
  <c r="K188" i="39"/>
  <c r="L188" i="39"/>
  <c r="L201" i="39"/>
  <c r="K201" i="39"/>
  <c r="L209" i="39"/>
  <c r="K209" i="39"/>
  <c r="L227" i="39"/>
  <c r="K227" i="39"/>
  <c r="L231" i="39"/>
  <c r="K231" i="39"/>
  <c r="L245" i="39"/>
  <c r="K245" i="39"/>
  <c r="L295" i="39"/>
  <c r="K295" i="39"/>
  <c r="L333" i="39"/>
  <c r="K333" i="39"/>
  <c r="L351" i="39"/>
  <c r="K351" i="39"/>
  <c r="L367" i="39"/>
  <c r="K367" i="39"/>
  <c r="M375" i="39"/>
  <c r="K381" i="39"/>
  <c r="L381" i="39"/>
  <c r="K385" i="39"/>
  <c r="L385" i="39"/>
  <c r="O407" i="39"/>
  <c r="T408" i="39"/>
  <c r="O418" i="39"/>
  <c r="T418" i="39"/>
  <c r="O423" i="39"/>
  <c r="T424" i="39"/>
  <c r="L432" i="39"/>
  <c r="M432" i="39"/>
  <c r="L450" i="39"/>
  <c r="M450" i="39"/>
  <c r="T456" i="39"/>
  <c r="T458" i="39"/>
  <c r="L474" i="39"/>
  <c r="M474" i="39"/>
  <c r="T480" i="39"/>
  <c r="T482" i="39"/>
  <c r="T496" i="39"/>
  <c r="T498" i="39"/>
  <c r="O499" i="39"/>
  <c r="T502" i="39"/>
  <c r="L522" i="39"/>
  <c r="M522" i="39"/>
  <c r="T562" i="39"/>
  <c r="K25" i="40"/>
  <c r="H25" i="40"/>
  <c r="M26" i="40"/>
  <c r="L42" i="40"/>
  <c r="K42" i="40"/>
  <c r="L58" i="40"/>
  <c r="K58" i="40"/>
  <c r="L98" i="40"/>
  <c r="K98" i="40"/>
  <c r="T198" i="40"/>
  <c r="T314" i="40"/>
  <c r="T356" i="40"/>
  <c r="W435" i="40"/>
  <c r="I435" i="40"/>
  <c r="K490" i="40"/>
  <c r="L490" i="40"/>
  <c r="M30" i="41"/>
  <c r="K30" i="41"/>
  <c r="L45" i="41"/>
  <c r="H45" i="41"/>
  <c r="K65" i="41"/>
  <c r="L72" i="41"/>
  <c r="K72" i="41"/>
  <c r="M77" i="41"/>
  <c r="K77" i="41"/>
  <c r="M78" i="41"/>
  <c r="L84" i="41"/>
  <c r="K84" i="41"/>
  <c r="K90" i="41"/>
  <c r="H90" i="41"/>
  <c r="M98" i="41"/>
  <c r="K98" i="41"/>
  <c r="L100" i="41"/>
  <c r="K100" i="41"/>
  <c r="M118" i="41"/>
  <c r="K118" i="41"/>
  <c r="M158" i="41"/>
  <c r="K158" i="41"/>
  <c r="K178" i="41"/>
  <c r="L178" i="41"/>
  <c r="L205" i="41"/>
  <c r="K205" i="41"/>
  <c r="K234" i="41"/>
  <c r="L234" i="41"/>
  <c r="M315" i="41"/>
  <c r="K315" i="41"/>
  <c r="L320" i="41"/>
  <c r="M320" i="41"/>
  <c r="L364" i="41"/>
  <c r="K364" i="41"/>
  <c r="K503" i="41"/>
  <c r="L503" i="41"/>
  <c r="N761" i="41"/>
  <c r="I761" i="41"/>
  <c r="N795" i="41"/>
  <c r="I795" i="41"/>
  <c r="L237" i="39"/>
  <c r="K237" i="39"/>
  <c r="K272" i="39"/>
  <c r="L272" i="39"/>
  <c r="L538" i="39"/>
  <c r="M538" i="39"/>
  <c r="N974" i="39"/>
  <c r="M43" i="40"/>
  <c r="K43" i="40"/>
  <c r="M71" i="40"/>
  <c r="K71" i="40"/>
  <c r="M95" i="40"/>
  <c r="K95" i="40"/>
  <c r="T53" i="39"/>
  <c r="M62" i="39"/>
  <c r="L119" i="39"/>
  <c r="H119" i="39"/>
  <c r="L127" i="39"/>
  <c r="K127" i="39"/>
  <c r="L221" i="39"/>
  <c r="K221" i="39"/>
  <c r="L269" i="39"/>
  <c r="K269" i="39"/>
  <c r="L321" i="39"/>
  <c r="K321" i="39"/>
  <c r="L331" i="39"/>
  <c r="K331" i="39"/>
  <c r="K380" i="39"/>
  <c r="L380" i="39"/>
  <c r="K384" i="39"/>
  <c r="L384" i="39"/>
  <c r="K396" i="39"/>
  <c r="L396" i="39"/>
  <c r="K400" i="39"/>
  <c r="L400" i="39"/>
  <c r="L405" i="39"/>
  <c r="K405" i="39"/>
  <c r="L421" i="39"/>
  <c r="K421" i="39"/>
  <c r="T430" i="39"/>
  <c r="K439" i="39"/>
  <c r="L439" i="39"/>
  <c r="L447" i="39"/>
  <c r="K447" i="39"/>
  <c r="L454" i="39"/>
  <c r="M454" i="39"/>
  <c r="L471" i="39"/>
  <c r="K471" i="39"/>
  <c r="L478" i="39"/>
  <c r="M478" i="39"/>
  <c r="L512" i="39"/>
  <c r="M512" i="39"/>
  <c r="T518" i="39"/>
  <c r="T530" i="39"/>
  <c r="I870" i="39"/>
  <c r="I933" i="39"/>
  <c r="K37" i="40"/>
  <c r="M37" i="40"/>
  <c r="M47" i="40"/>
  <c r="K47" i="40"/>
  <c r="L74" i="40"/>
  <c r="K74" i="40"/>
  <c r="K92" i="40"/>
  <c r="M92" i="40"/>
  <c r="T234" i="40"/>
  <c r="K494" i="40"/>
  <c r="L494" i="40"/>
  <c r="K498" i="40"/>
  <c r="L498" i="40"/>
  <c r="L23" i="41"/>
  <c r="K23" i="41"/>
  <c r="L29" i="41"/>
  <c r="K29" i="41"/>
  <c r="L39" i="41"/>
  <c r="K39" i="41"/>
  <c r="M45" i="41"/>
  <c r="L54" i="41"/>
  <c r="H54" i="41"/>
  <c r="L63" i="41"/>
  <c r="K63" i="41"/>
  <c r="L68" i="41"/>
  <c r="K68" i="41"/>
  <c r="M72" i="41"/>
  <c r="M84" i="41"/>
  <c r="L88" i="41"/>
  <c r="H88" i="41"/>
  <c r="M90" i="41"/>
  <c r="M97" i="41"/>
  <c r="K97" i="41"/>
  <c r="M132" i="41"/>
  <c r="K132" i="41"/>
  <c r="K177" i="41"/>
  <c r="L177" i="41"/>
  <c r="T208" i="41"/>
  <c r="T210" i="41"/>
  <c r="K222" i="41"/>
  <c r="L222" i="41"/>
  <c r="M237" i="41"/>
  <c r="K237" i="41"/>
  <c r="M255" i="41"/>
  <c r="K255" i="41"/>
  <c r="M259" i="41"/>
  <c r="K259" i="41"/>
  <c r="M263" i="41"/>
  <c r="K263" i="41"/>
  <c r="M267" i="41"/>
  <c r="K267" i="41"/>
  <c r="M271" i="41"/>
  <c r="K271" i="41"/>
  <c r="M275" i="41"/>
  <c r="K275" i="41"/>
  <c r="M279" i="41"/>
  <c r="K279" i="41"/>
  <c r="M283" i="41"/>
  <c r="K283" i="41"/>
  <c r="M287" i="41"/>
  <c r="K287" i="41"/>
  <c r="T318" i="41"/>
  <c r="M323" i="41"/>
  <c r="K323" i="41"/>
  <c r="K337" i="41"/>
  <c r="L337" i="41"/>
  <c r="L344" i="41"/>
  <c r="L356" i="41"/>
  <c r="K356" i="41"/>
  <c r="T369" i="41"/>
  <c r="T393" i="41"/>
  <c r="O396" i="41"/>
  <c r="K405" i="41"/>
  <c r="L405" i="41"/>
  <c r="L416" i="41"/>
  <c r="K416" i="41"/>
  <c r="L506" i="41"/>
  <c r="K506" i="41"/>
  <c r="L510" i="41"/>
  <c r="K510" i="41"/>
  <c r="O516" i="41"/>
  <c r="T517" i="41"/>
  <c r="T519" i="41"/>
  <c r="T563" i="41"/>
  <c r="O563" i="41"/>
  <c r="I714" i="41"/>
  <c r="N714" i="41"/>
  <c r="L99" i="39"/>
  <c r="M99" i="39"/>
  <c r="L169" i="39"/>
  <c r="K169" i="39"/>
  <c r="L223" i="39"/>
  <c r="K223" i="39"/>
  <c r="L261" i="39"/>
  <c r="K261" i="39"/>
  <c r="L277" i="39"/>
  <c r="K277" i="39"/>
  <c r="L325" i="39"/>
  <c r="K325" i="39"/>
  <c r="L363" i="39"/>
  <c r="K363" i="39"/>
  <c r="L487" i="39"/>
  <c r="K487" i="39"/>
  <c r="L554" i="39"/>
  <c r="M554" i="39"/>
  <c r="N972" i="39"/>
  <c r="N980" i="39"/>
  <c r="N982" i="39"/>
  <c r="W114" i="40"/>
  <c r="I114" i="40"/>
  <c r="L101" i="39"/>
  <c r="K101" i="39"/>
  <c r="L111" i="39"/>
  <c r="K111" i="39"/>
  <c r="L141" i="39"/>
  <c r="K141" i="39"/>
  <c r="K280" i="39"/>
  <c r="L280" i="39"/>
  <c r="L287" i="39"/>
  <c r="H287" i="39"/>
  <c r="M287" i="39"/>
  <c r="K34" i="39"/>
  <c r="K54" i="39"/>
  <c r="K55" i="39"/>
  <c r="T57" i="39"/>
  <c r="K58" i="39"/>
  <c r="M66" i="39"/>
  <c r="T67" i="39"/>
  <c r="T75" i="39"/>
  <c r="M78" i="39"/>
  <c r="N87" i="39"/>
  <c r="T91" i="39"/>
  <c r="K92" i="39"/>
  <c r="N92" i="39" s="1"/>
  <c r="H92" i="39" s="1"/>
  <c r="M94" i="39"/>
  <c r="M95" i="39"/>
  <c r="M101" i="39"/>
  <c r="L109" i="39"/>
  <c r="K109" i="39"/>
  <c r="M111" i="39"/>
  <c r="K119" i="39"/>
  <c r="L125" i="39"/>
  <c r="K125" i="39"/>
  <c r="M127" i="39"/>
  <c r="K134" i="39"/>
  <c r="L134" i="39"/>
  <c r="L139" i="39"/>
  <c r="K139" i="39"/>
  <c r="M141" i="39"/>
  <c r="L147" i="39"/>
  <c r="H147" i="39"/>
  <c r="L153" i="39"/>
  <c r="M153" i="39"/>
  <c r="K162" i="39"/>
  <c r="L162" i="39"/>
  <c r="L173" i="39"/>
  <c r="M173" i="39"/>
  <c r="L180" i="39"/>
  <c r="K180" i="39"/>
  <c r="T224" i="39"/>
  <c r="O224" i="39"/>
  <c r="L229" i="39"/>
  <c r="K229" i="39"/>
  <c r="O254" i="39"/>
  <c r="K258" i="39"/>
  <c r="L258" i="39"/>
  <c r="K287" i="39"/>
  <c r="L297" i="39"/>
  <c r="M297" i="39"/>
  <c r="L309" i="39"/>
  <c r="K309" i="39"/>
  <c r="M321" i="39"/>
  <c r="M331" i="39"/>
  <c r="L353" i="39"/>
  <c r="K353" i="39"/>
  <c r="L365" i="39"/>
  <c r="M365" i="39"/>
  <c r="L369" i="39"/>
  <c r="K369" i="39"/>
  <c r="T388" i="39"/>
  <c r="L394" i="39"/>
  <c r="M394" i="39"/>
  <c r="T464" i="39"/>
  <c r="L516" i="39"/>
  <c r="M516" i="39"/>
  <c r="T540" i="39"/>
  <c r="T546" i="39"/>
  <c r="T556" i="39"/>
  <c r="L566" i="39"/>
  <c r="H566" i="39"/>
  <c r="K29" i="40"/>
  <c r="M29" i="40"/>
  <c r="M72" i="40"/>
  <c r="K72" i="40"/>
  <c r="M74" i="40"/>
  <c r="L78" i="40"/>
  <c r="K78" i="40"/>
  <c r="W128" i="40"/>
  <c r="I128" i="40"/>
  <c r="I156" i="40"/>
  <c r="L484" i="40"/>
  <c r="L509" i="40"/>
  <c r="H509" i="40"/>
  <c r="I574" i="40"/>
  <c r="M38" i="41"/>
  <c r="K38" i="41"/>
  <c r="M54" i="41"/>
  <c r="L102" i="41"/>
  <c r="K102" i="41"/>
  <c r="M126" i="41"/>
  <c r="K126" i="41"/>
  <c r="M156" i="41"/>
  <c r="K156" i="41"/>
  <c r="T161" i="41"/>
  <c r="K186" i="41"/>
  <c r="L186" i="41"/>
  <c r="T230" i="41"/>
  <c r="M244" i="41"/>
  <c r="L244" i="41"/>
  <c r="L290" i="41"/>
  <c r="H290" i="41"/>
  <c r="L304" i="41"/>
  <c r="M304" i="41"/>
  <c r="L336" i="41"/>
  <c r="K336" i="41"/>
  <c r="T341" i="41"/>
  <c r="T361" i="41"/>
  <c r="L380" i="41"/>
  <c r="K380" i="41"/>
  <c r="T385" i="41"/>
  <c r="K391" i="41"/>
  <c r="L391" i="41"/>
  <c r="L400" i="41"/>
  <c r="K400" i="41"/>
  <c r="K513" i="41"/>
  <c r="L513" i="41"/>
  <c r="L522" i="41"/>
  <c r="K522" i="41"/>
  <c r="O561" i="41"/>
  <c r="T561" i="41"/>
  <c r="I666" i="41"/>
  <c r="N666" i="41"/>
  <c r="N737" i="41"/>
  <c r="I737" i="41"/>
  <c r="N779" i="41"/>
  <c r="I779" i="41"/>
  <c r="N811" i="41"/>
  <c r="I811" i="41"/>
  <c r="M133" i="39"/>
  <c r="N133" i="39" s="1"/>
  <c r="H133" i="39" s="1"/>
  <c r="M213" i="39"/>
  <c r="O230" i="39"/>
  <c r="O238" i="39"/>
  <c r="O246" i="39"/>
  <c r="M347" i="39"/>
  <c r="M349" i="39"/>
  <c r="M373" i="39"/>
  <c r="O379" i="39"/>
  <c r="T382" i="39"/>
  <c r="O403" i="39"/>
  <c r="I403" i="39" s="1"/>
  <c r="T404" i="39"/>
  <c r="T428" i="39"/>
  <c r="T434" i="39"/>
  <c r="T436" i="39"/>
  <c r="O437" i="39"/>
  <c r="T440" i="39"/>
  <c r="T442" i="39"/>
  <c r="O443" i="39"/>
  <c r="T444" i="39"/>
  <c r="T446" i="39"/>
  <c r="T460" i="39"/>
  <c r="T468" i="39"/>
  <c r="T470" i="39"/>
  <c r="T484" i="39"/>
  <c r="T486" i="39"/>
  <c r="I514" i="39"/>
  <c r="T550" i="39"/>
  <c r="N566" i="39"/>
  <c r="N701" i="39"/>
  <c r="N703" i="39"/>
  <c r="N705" i="39"/>
  <c r="N707" i="39"/>
  <c r="N984" i="39"/>
  <c r="N988" i="39"/>
  <c r="N992" i="39"/>
  <c r="N996" i="39"/>
  <c r="T41" i="40"/>
  <c r="M46" i="40"/>
  <c r="M66" i="40"/>
  <c r="T77" i="40"/>
  <c r="I104" i="40"/>
  <c r="I122" i="40"/>
  <c r="T208" i="40"/>
  <c r="T318" i="40"/>
  <c r="T340" i="40"/>
  <c r="I423" i="40"/>
  <c r="I427" i="40"/>
  <c r="I431" i="40"/>
  <c r="I582" i="40"/>
  <c r="N951" i="40"/>
  <c r="N54" i="41"/>
  <c r="M58" i="41"/>
  <c r="T83" i="41"/>
  <c r="T87" i="41"/>
  <c r="M116" i="41"/>
  <c r="T117" i="41"/>
  <c r="T145" i="41"/>
  <c r="T155" i="41"/>
  <c r="T157" i="41"/>
  <c r="T190" i="41"/>
  <c r="T198" i="41"/>
  <c r="T200" i="41"/>
  <c r="O201" i="41"/>
  <c r="T256" i="41"/>
  <c r="T258" i="41"/>
  <c r="T260" i="41"/>
  <c r="T262" i="41"/>
  <c r="T264" i="41"/>
  <c r="T266" i="41"/>
  <c r="T268" i="41"/>
  <c r="T270" i="41"/>
  <c r="T272" i="41"/>
  <c r="T274" i="41"/>
  <c r="T276" i="41"/>
  <c r="T278" i="41"/>
  <c r="T280" i="41"/>
  <c r="T282" i="41"/>
  <c r="T284" i="41"/>
  <c r="T286" i="41"/>
  <c r="T306" i="41"/>
  <c r="T322" i="41"/>
  <c r="T357" i="41"/>
  <c r="T373" i="41"/>
  <c r="T389" i="41"/>
  <c r="I396" i="41"/>
  <c r="T415" i="41"/>
  <c r="T417" i="41"/>
  <c r="T425" i="41"/>
  <c r="I441" i="41"/>
  <c r="I485" i="41"/>
  <c r="O504" i="41"/>
  <c r="T505" i="41"/>
  <c r="T507" i="41"/>
  <c r="T509" i="41"/>
  <c r="T511" i="41"/>
  <c r="L543" i="41"/>
  <c r="O544" i="41"/>
  <c r="T545" i="41"/>
  <c r="K546" i="41"/>
  <c r="T547" i="41"/>
  <c r="L549" i="41"/>
  <c r="L550" i="41"/>
  <c r="L551" i="41"/>
  <c r="O552" i="41"/>
  <c r="T553" i="41"/>
  <c r="K554" i="41"/>
  <c r="T555" i="41"/>
  <c r="L557" i="41"/>
  <c r="N700" i="41"/>
  <c r="N706" i="41"/>
  <c r="N716" i="41"/>
  <c r="I793" i="41"/>
  <c r="I809" i="41"/>
  <c r="M117" i="39"/>
  <c r="M159" i="39"/>
  <c r="M161" i="39"/>
  <c r="M175" i="39"/>
  <c r="M177" i="39"/>
  <c r="M187" i="39"/>
  <c r="N187" i="39" s="1"/>
  <c r="H187" i="39" s="1"/>
  <c r="I233" i="39"/>
  <c r="M291" i="39"/>
  <c r="M293" i="39"/>
  <c r="O391" i="39"/>
  <c r="I391" i="39" s="1"/>
  <c r="I419" i="39"/>
  <c r="T510" i="39"/>
  <c r="N986" i="39"/>
  <c r="N990" i="39"/>
  <c r="N994" i="39"/>
  <c r="N998" i="39"/>
  <c r="T57" i="40"/>
  <c r="T97" i="40"/>
  <c r="I106" i="40"/>
  <c r="I110" i="40"/>
  <c r="T302" i="40"/>
  <c r="T372" i="40"/>
  <c r="I391" i="40"/>
  <c r="I395" i="40"/>
  <c r="I399" i="40"/>
  <c r="I441" i="40"/>
  <c r="T497" i="40"/>
  <c r="N803" i="40"/>
  <c r="N815" i="40"/>
  <c r="N847" i="40"/>
  <c r="N849" i="40"/>
  <c r="N851" i="40"/>
  <c r="N853" i="40"/>
  <c r="N855" i="40"/>
  <c r="N857" i="40"/>
  <c r="N859" i="40"/>
  <c r="N861" i="40"/>
  <c r="N863" i="40"/>
  <c r="N865" i="40"/>
  <c r="N867" i="40"/>
  <c r="N869" i="40"/>
  <c r="N871" i="40"/>
  <c r="N955" i="40"/>
  <c r="N959" i="40"/>
  <c r="M25" i="41"/>
  <c r="M37" i="41"/>
  <c r="T74" i="41"/>
  <c r="T75" i="41"/>
  <c r="T91" i="41"/>
  <c r="T131" i="41"/>
  <c r="T139" i="41"/>
  <c r="T180" i="41"/>
  <c r="O185" i="41"/>
  <c r="O221" i="41"/>
  <c r="I221" i="41" s="1"/>
  <c r="T314" i="41"/>
  <c r="T349" i="41"/>
  <c r="T365" i="41"/>
  <c r="T381" i="41"/>
  <c r="T399" i="41"/>
  <c r="T401" i="41"/>
  <c r="O404" i="41"/>
  <c r="T421" i="41"/>
  <c r="I433" i="41"/>
  <c r="T479" i="41"/>
  <c r="I489" i="41"/>
  <c r="I493" i="41"/>
  <c r="T495" i="41"/>
  <c r="T521" i="41"/>
  <c r="T523" i="41"/>
  <c r="T565" i="41"/>
  <c r="N682" i="41"/>
  <c r="N696" i="41"/>
  <c r="I753" i="41"/>
  <c r="K24" i="39"/>
  <c r="K28" i="39"/>
  <c r="T37" i="39"/>
  <c r="M42" i="39"/>
  <c r="T87" i="39"/>
  <c r="M123" i="39"/>
  <c r="M145" i="39"/>
  <c r="M185" i="39"/>
  <c r="M191" i="39"/>
  <c r="M197" i="39"/>
  <c r="M199" i="39"/>
  <c r="M207" i="39"/>
  <c r="L234" i="39"/>
  <c r="M239" i="39"/>
  <c r="M247" i="39"/>
  <c r="L248" i="39"/>
  <c r="M255" i="39"/>
  <c r="L256" i="39"/>
  <c r="M263" i="39"/>
  <c r="L264" i="39"/>
  <c r="M271" i="39"/>
  <c r="M279" i="39"/>
  <c r="M289" i="39"/>
  <c r="K297" i="39"/>
  <c r="M299" i="39"/>
  <c r="M301" i="39"/>
  <c r="M327" i="39"/>
  <c r="K337" i="39"/>
  <c r="M343" i="39"/>
  <c r="M359" i="39"/>
  <c r="N373" i="39"/>
  <c r="H373" i="39" s="1"/>
  <c r="L377" i="39"/>
  <c r="K377" i="39"/>
  <c r="K392" i="39"/>
  <c r="L392" i="39"/>
  <c r="O396" i="39"/>
  <c r="T396" i="39"/>
  <c r="T399" i="39"/>
  <c r="O399" i="39"/>
  <c r="I399" i="39" s="1"/>
  <c r="K404" i="39"/>
  <c r="L404" i="39"/>
  <c r="M410" i="39"/>
  <c r="K424" i="39"/>
  <c r="L424" i="39"/>
  <c r="O429" i="39"/>
  <c r="L434" i="39"/>
  <c r="M434" i="39"/>
  <c r="L436" i="39"/>
  <c r="M436" i="39"/>
  <c r="L438" i="39"/>
  <c r="H438" i="39"/>
  <c r="L440" i="39"/>
  <c r="M440" i="39"/>
  <c r="L442" i="39"/>
  <c r="M442" i="39"/>
  <c r="L444" i="39"/>
  <c r="M444" i="39"/>
  <c r="L446" i="39"/>
  <c r="M446" i="39"/>
  <c r="O448" i="39"/>
  <c r="T448" i="39"/>
  <c r="O450" i="39"/>
  <c r="T450" i="39"/>
  <c r="O452" i="39"/>
  <c r="T452" i="39"/>
  <c r="O454" i="39"/>
  <c r="T454" i="39"/>
  <c r="L479" i="39"/>
  <c r="O483" i="39"/>
  <c r="L496" i="39"/>
  <c r="M496" i="39"/>
  <c r="L498" i="39"/>
  <c r="M498" i="39"/>
  <c r="L500" i="39"/>
  <c r="H500" i="39"/>
  <c r="L502" i="39"/>
  <c r="M502" i="39"/>
  <c r="T514" i="39"/>
  <c r="O526" i="39"/>
  <c r="T526" i="39"/>
  <c r="O532" i="39"/>
  <c r="T532" i="39"/>
  <c r="L534" i="39"/>
  <c r="M534" i="39"/>
  <c r="W544" i="39"/>
  <c r="I544" i="39"/>
  <c r="T552" i="39"/>
  <c r="M560" i="39"/>
  <c r="L561" i="39"/>
  <c r="I949" i="39"/>
  <c r="L38" i="40"/>
  <c r="K38" i="40"/>
  <c r="M39" i="40"/>
  <c r="K39" i="40"/>
  <c r="K41" i="40"/>
  <c r="M41" i="40"/>
  <c r="L50" i="40"/>
  <c r="K50" i="40"/>
  <c r="M55" i="40"/>
  <c r="K55" i="40"/>
  <c r="L70" i="40"/>
  <c r="K70" i="40"/>
  <c r="M75" i="40"/>
  <c r="K75" i="40"/>
  <c r="L90" i="40"/>
  <c r="M90" i="40"/>
  <c r="H90" i="40"/>
  <c r="K97" i="40"/>
  <c r="M97" i="40"/>
  <c r="W116" i="40"/>
  <c r="I116" i="40"/>
  <c r="W126" i="40"/>
  <c r="I126" i="40"/>
  <c r="W142" i="40"/>
  <c r="I142" i="40"/>
  <c r="W405" i="40"/>
  <c r="I405" i="40"/>
  <c r="W421" i="40"/>
  <c r="I421" i="40"/>
  <c r="W437" i="40"/>
  <c r="I437" i="40"/>
  <c r="K486" i="40"/>
  <c r="L486" i="40"/>
  <c r="K502" i="40"/>
  <c r="L502" i="40"/>
  <c r="M508" i="40"/>
  <c r="K508" i="40"/>
  <c r="I817" i="40"/>
  <c r="M50" i="41"/>
  <c r="K50" i="41"/>
  <c r="L57" i="41"/>
  <c r="H57" i="41"/>
  <c r="M57" i="41"/>
  <c r="L66" i="41"/>
  <c r="M66" i="41"/>
  <c r="H66" i="41"/>
  <c r="L67" i="41"/>
  <c r="K67" i="41"/>
  <c r="L80" i="41"/>
  <c r="K80" i="41"/>
  <c r="M85" i="41"/>
  <c r="K85" i="41"/>
  <c r="M89" i="41"/>
  <c r="K89" i="41"/>
  <c r="L96" i="41"/>
  <c r="M96" i="41"/>
  <c r="H96" i="41"/>
  <c r="L104" i="41"/>
  <c r="M104" i="41"/>
  <c r="H104" i="41"/>
  <c r="L106" i="41"/>
  <c r="M106" i="41"/>
  <c r="H106" i="41"/>
  <c r="O113" i="41"/>
  <c r="T113" i="41"/>
  <c r="T119" i="41"/>
  <c r="M128" i="41"/>
  <c r="K128" i="41"/>
  <c r="M138" i="41"/>
  <c r="K138" i="41"/>
  <c r="T141" i="41"/>
  <c r="O151" i="41"/>
  <c r="T151" i="41"/>
  <c r="M166" i="41"/>
  <c r="K166" i="41"/>
  <c r="T173" i="41"/>
  <c r="O173" i="41"/>
  <c r="I173" i="41" s="1"/>
  <c r="O181" i="41"/>
  <c r="I181" i="41" s="1"/>
  <c r="K185" i="41"/>
  <c r="O194" i="41"/>
  <c r="T194" i="41"/>
  <c r="T197" i="41"/>
  <c r="O197" i="41"/>
  <c r="I197" i="41" s="1"/>
  <c r="K201" i="41"/>
  <c r="O206" i="41"/>
  <c r="T206" i="41"/>
  <c r="T209" i="41"/>
  <c r="O209" i="41"/>
  <c r="I209" i="41" s="1"/>
  <c r="W221" i="41"/>
  <c r="T224" i="41"/>
  <c r="O226" i="41"/>
  <c r="T226" i="41"/>
  <c r="T229" i="41"/>
  <c r="O229" i="41"/>
  <c r="I229" i="41" s="1"/>
  <c r="W233" i="41"/>
  <c r="I233" i="41"/>
  <c r="T236" i="41"/>
  <c r="T238" i="41"/>
  <c r="T250" i="41"/>
  <c r="L256" i="41"/>
  <c r="M256" i="41"/>
  <c r="L258" i="41"/>
  <c r="M258" i="41"/>
  <c r="L260" i="41"/>
  <c r="M260" i="41"/>
  <c r="L262" i="41"/>
  <c r="M262" i="41"/>
  <c r="L264" i="41"/>
  <c r="M264" i="41"/>
  <c r="L266" i="41"/>
  <c r="M266" i="41"/>
  <c r="L268" i="41"/>
  <c r="M268" i="41"/>
  <c r="L270" i="41"/>
  <c r="M270" i="41"/>
  <c r="L272" i="41"/>
  <c r="M272" i="41"/>
  <c r="L274" i="41"/>
  <c r="M274" i="41"/>
  <c r="L276" i="41"/>
  <c r="M276" i="41"/>
  <c r="L278" i="41"/>
  <c r="M278" i="41"/>
  <c r="L280" i="41"/>
  <c r="M280" i="41"/>
  <c r="L282" i="41"/>
  <c r="M282" i="41"/>
  <c r="L284" i="41"/>
  <c r="M284" i="41"/>
  <c r="L286" i="41"/>
  <c r="M286" i="41"/>
  <c r="L288" i="41"/>
  <c r="H288" i="41"/>
  <c r="M289" i="41"/>
  <c r="K289" i="41"/>
  <c r="M309" i="41"/>
  <c r="K309" i="41"/>
  <c r="L310" i="41"/>
  <c r="M310" i="41"/>
  <c r="O312" i="41"/>
  <c r="T312" i="41"/>
  <c r="M325" i="41"/>
  <c r="K325" i="41"/>
  <c r="K333" i="41"/>
  <c r="L333" i="41"/>
  <c r="O337" i="41"/>
  <c r="T337" i="41"/>
  <c r="L340" i="41"/>
  <c r="T343" i="41"/>
  <c r="O345" i="41"/>
  <c r="T345" i="41"/>
  <c r="L348" i="41"/>
  <c r="T351" i="41"/>
  <c r="T355" i="41"/>
  <c r="T359" i="41"/>
  <c r="T363" i="41"/>
  <c r="T367" i="41"/>
  <c r="T371" i="41"/>
  <c r="T375" i="41"/>
  <c r="T379" i="41"/>
  <c r="O391" i="41"/>
  <c r="T391" i="41"/>
  <c r="K393" i="41"/>
  <c r="L393" i="41"/>
  <c r="L396" i="41"/>
  <c r="K396" i="41"/>
  <c r="I412" i="41"/>
  <c r="T416" i="41"/>
  <c r="O416" i="41"/>
  <c r="O427" i="41"/>
  <c r="T427" i="41"/>
  <c r="T431" i="41"/>
  <c r="T433" i="41"/>
  <c r="T441" i="41"/>
  <c r="O457" i="41"/>
  <c r="I457" i="41" s="1"/>
  <c r="T457" i="41"/>
  <c r="O473" i="41"/>
  <c r="I473" i="41" s="1"/>
  <c r="T473" i="41"/>
  <c r="O487" i="41"/>
  <c r="T487" i="41"/>
  <c r="K495" i="41"/>
  <c r="L495" i="41"/>
  <c r="O503" i="41"/>
  <c r="T503" i="41"/>
  <c r="L514" i="41"/>
  <c r="K523" i="41"/>
  <c r="L523" i="41"/>
  <c r="O525" i="41"/>
  <c r="T525" i="41"/>
  <c r="O527" i="41"/>
  <c r="T527" i="41"/>
  <c r="T532" i="41"/>
  <c r="O532" i="41"/>
  <c r="I532" i="41" s="1"/>
  <c r="I536" i="41"/>
  <c r="W536" i="41"/>
  <c r="L542" i="41"/>
  <c r="K553" i="41"/>
  <c r="L553" i="41"/>
  <c r="K555" i="41"/>
  <c r="L555" i="41"/>
  <c r="O557" i="41"/>
  <c r="T557" i="41"/>
  <c r="O559" i="41"/>
  <c r="T559" i="41"/>
  <c r="I678" i="41"/>
  <c r="N678" i="41"/>
  <c r="N694" i="41"/>
  <c r="I712" i="41"/>
  <c r="N712" i="41"/>
  <c r="N757" i="41"/>
  <c r="I757" i="41"/>
  <c r="H23" i="39"/>
  <c r="M26" i="39"/>
  <c r="M38" i="39"/>
  <c r="K43" i="39"/>
  <c r="K50" i="39"/>
  <c r="K63" i="39"/>
  <c r="K68" i="39"/>
  <c r="K72" i="39"/>
  <c r="H76" i="39"/>
  <c r="L83" i="39"/>
  <c r="H96" i="39"/>
  <c r="K103" i="39"/>
  <c r="K108" i="39"/>
  <c r="K114" i="39"/>
  <c r="K126" i="39"/>
  <c r="K136" i="39"/>
  <c r="K138" i="39"/>
  <c r="K144" i="39"/>
  <c r="K152" i="39"/>
  <c r="H157" i="39"/>
  <c r="K158" i="39"/>
  <c r="H163" i="39"/>
  <c r="K172" i="39"/>
  <c r="K174" i="39"/>
  <c r="H181" i="39"/>
  <c r="H183" i="39"/>
  <c r="H195" i="39"/>
  <c r="O240" i="39"/>
  <c r="O248" i="39"/>
  <c r="O256" i="39"/>
  <c r="O264" i="39"/>
  <c r="O272" i="39"/>
  <c r="O280" i="39"/>
  <c r="K388" i="39"/>
  <c r="L388" i="39"/>
  <c r="O400" i="39"/>
  <c r="T400" i="39"/>
  <c r="T402" i="39"/>
  <c r="W407" i="39"/>
  <c r="I407" i="39"/>
  <c r="K420" i="39"/>
  <c r="L420" i="39"/>
  <c r="L456" i="39"/>
  <c r="M456" i="39"/>
  <c r="L458" i="39"/>
  <c r="M458" i="39"/>
  <c r="L460" i="39"/>
  <c r="M460" i="39"/>
  <c r="O462" i="39"/>
  <c r="T462" i="39"/>
  <c r="O512" i="39"/>
  <c r="T512" i="39"/>
  <c r="O522" i="39"/>
  <c r="T522" i="39"/>
  <c r="L524" i="39"/>
  <c r="M524" i="39"/>
  <c r="L530" i="39"/>
  <c r="M530" i="39"/>
  <c r="O542" i="39"/>
  <c r="T542" i="39"/>
  <c r="O548" i="39"/>
  <c r="T548" i="39"/>
  <c r="L550" i="39"/>
  <c r="M550" i="39"/>
  <c r="W560" i="39"/>
  <c r="I560" i="39"/>
  <c r="I749" i="39"/>
  <c r="I957" i="39"/>
  <c r="M23" i="40"/>
  <c r="K23" i="40"/>
  <c r="M59" i="40"/>
  <c r="K59" i="40"/>
  <c r="M60" i="40"/>
  <c r="M70" i="40"/>
  <c r="M79" i="40"/>
  <c r="K79" i="40"/>
  <c r="M80" i="40"/>
  <c r="H88" i="40"/>
  <c r="M88" i="40"/>
  <c r="M91" i="40"/>
  <c r="K91" i="40"/>
  <c r="W102" i="40"/>
  <c r="I102" i="40"/>
  <c r="W120" i="40"/>
  <c r="I120" i="40"/>
  <c r="W130" i="40"/>
  <c r="I130" i="40"/>
  <c r="W146" i="40"/>
  <c r="I146" i="40"/>
  <c r="T202" i="40"/>
  <c r="T212" i="40"/>
  <c r="T306" i="40"/>
  <c r="T322" i="40"/>
  <c r="T328" i="40"/>
  <c r="T344" i="40"/>
  <c r="T360" i="40"/>
  <c r="T376" i="40"/>
  <c r="W393" i="40"/>
  <c r="I393" i="40"/>
  <c r="W409" i="40"/>
  <c r="I409" i="40"/>
  <c r="W425" i="40"/>
  <c r="I425" i="40"/>
  <c r="W498" i="40"/>
  <c r="L506" i="40"/>
  <c r="M507" i="40"/>
  <c r="L511" i="40"/>
  <c r="M511" i="40"/>
  <c r="L513" i="40"/>
  <c r="M513" i="40"/>
  <c r="L515" i="40"/>
  <c r="M515" i="40"/>
  <c r="L517" i="40"/>
  <c r="M517" i="40"/>
  <c r="L519" i="40"/>
  <c r="H519" i="40"/>
  <c r="I576" i="40"/>
  <c r="K57" i="41"/>
  <c r="M74" i="41"/>
  <c r="L76" i="41"/>
  <c r="H76" i="41"/>
  <c r="M76" i="41"/>
  <c r="M80" i="41"/>
  <c r="V89" i="41"/>
  <c r="K96" i="41"/>
  <c r="O99" i="41"/>
  <c r="T99" i="41"/>
  <c r="K104" i="41"/>
  <c r="K106" i="41"/>
  <c r="L110" i="41"/>
  <c r="K110" i="41"/>
  <c r="L112" i="41"/>
  <c r="K112" i="41"/>
  <c r="M124" i="41"/>
  <c r="K124" i="41"/>
  <c r="O135" i="41"/>
  <c r="T135" i="41"/>
  <c r="M152" i="41"/>
  <c r="K152" i="41"/>
  <c r="O159" i="41"/>
  <c r="T159" i="41"/>
  <c r="M162" i="41"/>
  <c r="K162" i="41"/>
  <c r="W185" i="41"/>
  <c r="I185" i="41"/>
  <c r="T188" i="41"/>
  <c r="K190" i="41"/>
  <c r="L190" i="41"/>
  <c r="K193" i="41"/>
  <c r="W201" i="41"/>
  <c r="I201" i="41"/>
  <c r="T204" i="41"/>
  <c r="O214" i="41"/>
  <c r="T214" i="41"/>
  <c r="T217" i="41"/>
  <c r="O217" i="41"/>
  <c r="I217" i="41" s="1"/>
  <c r="T252" i="41"/>
  <c r="T254" i="41"/>
  <c r="M288" i="41"/>
  <c r="M313" i="41"/>
  <c r="K313" i="41"/>
  <c r="L314" i="41"/>
  <c r="M314" i="41"/>
  <c r="O316" i="41"/>
  <c r="T316" i="41"/>
  <c r="T327" i="41"/>
  <c r="O329" i="41"/>
  <c r="T329" i="41"/>
  <c r="L332" i="41"/>
  <c r="T335" i="41"/>
  <c r="O387" i="41"/>
  <c r="T387" i="41"/>
  <c r="K389" i="41"/>
  <c r="L389" i="41"/>
  <c r="L392" i="41"/>
  <c r="K392" i="41"/>
  <c r="I404" i="41"/>
  <c r="T408" i="41"/>
  <c r="O408" i="41"/>
  <c r="O411" i="41"/>
  <c r="T411" i="41"/>
  <c r="O413" i="41"/>
  <c r="T413" i="41"/>
  <c r="K415" i="41"/>
  <c r="L415" i="41"/>
  <c r="K417" i="41"/>
  <c r="L417" i="41"/>
  <c r="W421" i="41"/>
  <c r="I421" i="41"/>
  <c r="O437" i="41"/>
  <c r="T437" i="41"/>
  <c r="O445" i="41"/>
  <c r="I445" i="41" s="1"/>
  <c r="T445" i="41"/>
  <c r="O461" i="41"/>
  <c r="I461" i="41" s="1"/>
  <c r="T461" i="41"/>
  <c r="T475" i="41"/>
  <c r="T489" i="41"/>
  <c r="O496" i="41"/>
  <c r="K505" i="41"/>
  <c r="L505" i="41"/>
  <c r="K507" i="41"/>
  <c r="L507" i="41"/>
  <c r="K509" i="41"/>
  <c r="H509" i="41"/>
  <c r="N509" i="41"/>
  <c r="T512" i="41"/>
  <c r="O512" i="41"/>
  <c r="I512" i="41" s="1"/>
  <c r="W516" i="41"/>
  <c r="I516" i="41"/>
  <c r="K529" i="41"/>
  <c r="L529" i="41"/>
  <c r="K531" i="41"/>
  <c r="L531" i="41"/>
  <c r="O533" i="41"/>
  <c r="T533" i="41"/>
  <c r="O535" i="41"/>
  <c r="T535" i="41"/>
  <c r="T540" i="41"/>
  <c r="O540" i="41"/>
  <c r="I540" i="41" s="1"/>
  <c r="W544" i="41"/>
  <c r="I544" i="41"/>
  <c r="K561" i="41"/>
  <c r="L561" i="41"/>
  <c r="L564" i="41"/>
  <c r="K564" i="41"/>
  <c r="L565" i="41"/>
  <c r="K565" i="41"/>
  <c r="I686" i="41"/>
  <c r="N686" i="41"/>
  <c r="N708" i="41"/>
  <c r="N741" i="41"/>
  <c r="I741" i="41"/>
  <c r="N773" i="41"/>
  <c r="I773" i="41"/>
  <c r="N789" i="41"/>
  <c r="I789" i="41"/>
  <c r="N805" i="41"/>
  <c r="I805" i="41"/>
  <c r="K23" i="39"/>
  <c r="T26" i="39"/>
  <c r="N32" i="39"/>
  <c r="M34" i="39"/>
  <c r="K39" i="39"/>
  <c r="T45" i="39"/>
  <c r="K46" i="39"/>
  <c r="M50" i="39"/>
  <c r="M54" i="39"/>
  <c r="K59" i="39"/>
  <c r="N62" i="39"/>
  <c r="H62" i="39" s="1"/>
  <c r="T65" i="39"/>
  <c r="H66" i="39"/>
  <c r="M68" i="39"/>
  <c r="K70" i="39"/>
  <c r="M72" i="39"/>
  <c r="K74" i="39"/>
  <c r="K76" i="39"/>
  <c r="T79" i="39"/>
  <c r="K80" i="39"/>
  <c r="T83" i="39"/>
  <c r="K84" i="39"/>
  <c r="O85" i="39"/>
  <c r="I85" i="39" s="1"/>
  <c r="H87" i="39"/>
  <c r="M88" i="39"/>
  <c r="H94" i="39"/>
  <c r="H95" i="39"/>
  <c r="K96" i="39"/>
  <c r="K100" i="39"/>
  <c r="M103" i="39"/>
  <c r="H105" i="39"/>
  <c r="K107" i="39"/>
  <c r="N109" i="39"/>
  <c r="H109" i="39" s="1"/>
  <c r="K113" i="39"/>
  <c r="K116" i="39"/>
  <c r="K118" i="39"/>
  <c r="M119" i="39"/>
  <c r="M121" i="39"/>
  <c r="K124" i="39"/>
  <c r="N127" i="39"/>
  <c r="M129" i="39"/>
  <c r="N129" i="39" s="1"/>
  <c r="H129" i="39" s="1"/>
  <c r="K132" i="39"/>
  <c r="K135" i="39"/>
  <c r="H137" i="39"/>
  <c r="K140" i="39"/>
  <c r="N141" i="39"/>
  <c r="K143" i="39"/>
  <c r="K146" i="39"/>
  <c r="M147" i="39"/>
  <c r="M149" i="39"/>
  <c r="K151" i="39"/>
  <c r="K154" i="39"/>
  <c r="M155" i="39"/>
  <c r="K157" i="39"/>
  <c r="K160" i="39"/>
  <c r="N161" i="39"/>
  <c r="K163" i="39"/>
  <c r="M165" i="39"/>
  <c r="K168" i="39"/>
  <c r="N169" i="39"/>
  <c r="K171" i="39"/>
  <c r="H173" i="39"/>
  <c r="K176" i="39"/>
  <c r="N177" i="39"/>
  <c r="M179" i="39"/>
  <c r="K181" i="39"/>
  <c r="K183" i="39"/>
  <c r="K189" i="39"/>
  <c r="K192" i="39"/>
  <c r="M193" i="39"/>
  <c r="N193" i="39" s="1"/>
  <c r="H193" i="39" s="1"/>
  <c r="K195" i="39"/>
  <c r="H197" i="39"/>
  <c r="K200" i="39"/>
  <c r="M201" i="39"/>
  <c r="N201" i="39" s="1"/>
  <c r="H201" i="39" s="1"/>
  <c r="K203" i="39"/>
  <c r="K208" i="39"/>
  <c r="M209" i="39"/>
  <c r="K211" i="39"/>
  <c r="N213" i="39"/>
  <c r="H213" i="39" s="1"/>
  <c r="K215" i="39"/>
  <c r="K217" i="39"/>
  <c r="M219" i="39"/>
  <c r="M221" i="39"/>
  <c r="N221" i="39" s="1"/>
  <c r="H221" i="39" s="1"/>
  <c r="M223" i="39"/>
  <c r="K224" i="39"/>
  <c r="K225" i="39"/>
  <c r="M227" i="39"/>
  <c r="N227" i="39" s="1"/>
  <c r="H227" i="39" s="1"/>
  <c r="I229" i="39"/>
  <c r="M229" i="39"/>
  <c r="M231" i="39"/>
  <c r="M233" i="39"/>
  <c r="N233" i="39" s="1"/>
  <c r="H233" i="39" s="1"/>
  <c r="K235" i="39"/>
  <c r="I237" i="39"/>
  <c r="M237" i="39"/>
  <c r="N237" i="39" s="1"/>
  <c r="H237" i="39" s="1"/>
  <c r="K241" i="39"/>
  <c r="K243" i="39"/>
  <c r="I245" i="39"/>
  <c r="M245" i="39"/>
  <c r="N245" i="39" s="1"/>
  <c r="H245" i="39" s="1"/>
  <c r="K249" i="39"/>
  <c r="K251" i="39"/>
  <c r="I253" i="39"/>
  <c r="M253" i="39"/>
  <c r="N253" i="39" s="1"/>
  <c r="H253" i="39" s="1"/>
  <c r="K257" i="39"/>
  <c r="K259" i="39"/>
  <c r="I261" i="39"/>
  <c r="M261" i="39"/>
  <c r="N261" i="39" s="1"/>
  <c r="H261" i="39" s="1"/>
  <c r="K265" i="39"/>
  <c r="K267" i="39"/>
  <c r="I269" i="39"/>
  <c r="M269" i="39"/>
  <c r="N269" i="39" s="1"/>
  <c r="H269" i="39" s="1"/>
  <c r="K273" i="39"/>
  <c r="K275" i="39"/>
  <c r="I277" i="39"/>
  <c r="M277" i="39"/>
  <c r="N277" i="39" s="1"/>
  <c r="H277" i="39" s="1"/>
  <c r="K281" i="39"/>
  <c r="K283" i="39"/>
  <c r="M285" i="39"/>
  <c r="N285" i="39" s="1"/>
  <c r="H285" i="39" s="1"/>
  <c r="H289" i="39"/>
  <c r="N293" i="39"/>
  <c r="H293" i="39" s="1"/>
  <c r="M295" i="39"/>
  <c r="H299" i="39"/>
  <c r="H301" i="39"/>
  <c r="M303" i="39"/>
  <c r="K307" i="39"/>
  <c r="M309" i="39"/>
  <c r="N309" i="39" s="1"/>
  <c r="H309" i="39" s="1"/>
  <c r="K313" i="39"/>
  <c r="M319" i="39"/>
  <c r="K323" i="39"/>
  <c r="M325" i="39"/>
  <c r="N325" i="39" s="1"/>
  <c r="H325" i="39" s="1"/>
  <c r="K329" i="39"/>
  <c r="M335" i="39"/>
  <c r="K339" i="39"/>
  <c r="M341" i="39"/>
  <c r="N341" i="39" s="1"/>
  <c r="H341" i="39" s="1"/>
  <c r="K345" i="39"/>
  <c r="N349" i="39"/>
  <c r="H349" i="39" s="1"/>
  <c r="M351" i="39"/>
  <c r="K355" i="39"/>
  <c r="M357" i="39"/>
  <c r="N357" i="39" s="1"/>
  <c r="H357" i="39" s="1"/>
  <c r="N359" i="39"/>
  <c r="H359" i="39" s="1"/>
  <c r="K361" i="39"/>
  <c r="M367" i="39"/>
  <c r="K371" i="39"/>
  <c r="O380" i="39"/>
  <c r="T380" i="39"/>
  <c r="T383" i="39"/>
  <c r="O383" i="39"/>
  <c r="I383" i="39" s="1"/>
  <c r="T386" i="39"/>
  <c r="O387" i="39"/>
  <c r="I387" i="39" s="1"/>
  <c r="W391" i="39"/>
  <c r="L397" i="39"/>
  <c r="T398" i="39"/>
  <c r="O412" i="39"/>
  <c r="T412" i="39"/>
  <c r="T415" i="39"/>
  <c r="O415" i="39"/>
  <c r="I415" i="39" s="1"/>
  <c r="I423" i="39"/>
  <c r="W423" i="39"/>
  <c r="L455" i="39"/>
  <c r="O459" i="39"/>
  <c r="L464" i="39"/>
  <c r="M464" i="39"/>
  <c r="L466" i="39"/>
  <c r="M466" i="39"/>
  <c r="L468" i="39"/>
  <c r="M468" i="39"/>
  <c r="L470" i="39"/>
  <c r="M470" i="39"/>
  <c r="O472" i="39"/>
  <c r="T472" i="39"/>
  <c r="O474" i="39"/>
  <c r="T474" i="39"/>
  <c r="O476" i="39"/>
  <c r="T476" i="39"/>
  <c r="O478" i="39"/>
  <c r="T478" i="39"/>
  <c r="L510" i="39"/>
  <c r="M510" i="39"/>
  <c r="M528" i="39"/>
  <c r="L529" i="39"/>
  <c r="O538" i="39"/>
  <c r="T538" i="39"/>
  <c r="L540" i="39"/>
  <c r="M540" i="39"/>
  <c r="L546" i="39"/>
  <c r="M546" i="39"/>
  <c r="O558" i="39"/>
  <c r="T558" i="39"/>
  <c r="O564" i="39"/>
  <c r="T564" i="39"/>
  <c r="I961" i="39"/>
  <c r="I965" i="39"/>
  <c r="T25" i="40"/>
  <c r="O29" i="40"/>
  <c r="T29" i="40"/>
  <c r="T65" i="40"/>
  <c r="M67" i="40"/>
  <c r="K67" i="40"/>
  <c r="M68" i="40"/>
  <c r="T85" i="40"/>
  <c r="M87" i="40"/>
  <c r="K87" i="40"/>
  <c r="K88" i="40"/>
  <c r="W108" i="40"/>
  <c r="I108" i="40"/>
  <c r="W124" i="40"/>
  <c r="I124" i="40"/>
  <c r="W134" i="40"/>
  <c r="I134" i="40"/>
  <c r="W150" i="40"/>
  <c r="I150" i="40"/>
  <c r="K298" i="40"/>
  <c r="L298" i="40"/>
  <c r="T310" i="40"/>
  <c r="T332" i="40"/>
  <c r="T348" i="40"/>
  <c r="T364" i="40"/>
  <c r="T380" i="40"/>
  <c r="W397" i="40"/>
  <c r="I397" i="40"/>
  <c r="W413" i="40"/>
  <c r="I413" i="40"/>
  <c r="W429" i="40"/>
  <c r="I429" i="40"/>
  <c r="T484" i="40"/>
  <c r="O484" i="40"/>
  <c r="I484" i="40" s="1"/>
  <c r="L523" i="40"/>
  <c r="M523" i="40"/>
  <c r="L525" i="40"/>
  <c r="M525" i="40"/>
  <c r="L527" i="40"/>
  <c r="M527" i="40"/>
  <c r="L529" i="40"/>
  <c r="M529" i="40"/>
  <c r="L531" i="40"/>
  <c r="M531" i="40"/>
  <c r="L533" i="40"/>
  <c r="M533" i="40"/>
  <c r="L535" i="40"/>
  <c r="M535" i="40"/>
  <c r="L537" i="40"/>
  <c r="M537" i="40"/>
  <c r="L539" i="40"/>
  <c r="M539" i="40"/>
  <c r="L541" i="40"/>
  <c r="M541" i="40"/>
  <c r="L543" i="40"/>
  <c r="M543" i="40"/>
  <c r="L545" i="40"/>
  <c r="M545" i="40"/>
  <c r="L547" i="40"/>
  <c r="M547" i="40"/>
  <c r="L549" i="40"/>
  <c r="M549" i="40"/>
  <c r="L551" i="40"/>
  <c r="M551" i="40"/>
  <c r="L553" i="40"/>
  <c r="M553" i="40"/>
  <c r="L555" i="40"/>
  <c r="M555" i="40"/>
  <c r="I568" i="40"/>
  <c r="I580" i="40"/>
  <c r="I685" i="40"/>
  <c r="I801" i="40"/>
  <c r="L27" i="41"/>
  <c r="K27" i="41"/>
  <c r="L35" i="41"/>
  <c r="K35" i="41"/>
  <c r="L43" i="41"/>
  <c r="K43" i="41"/>
  <c r="L47" i="41"/>
  <c r="K47" i="41"/>
  <c r="L53" i="41"/>
  <c r="K53" i="41"/>
  <c r="L59" i="41"/>
  <c r="K59" i="41"/>
  <c r="L61" i="41"/>
  <c r="K61" i="41"/>
  <c r="L62" i="41"/>
  <c r="K62" i="41"/>
  <c r="K70" i="41"/>
  <c r="L70" i="41"/>
  <c r="L92" i="41"/>
  <c r="K92" i="41"/>
  <c r="O121" i="41"/>
  <c r="T121" i="41"/>
  <c r="M136" i="41"/>
  <c r="K136" i="41"/>
  <c r="O143" i="41"/>
  <c r="T143" i="41"/>
  <c r="M146" i="41"/>
  <c r="K146" i="41"/>
  <c r="M160" i="41"/>
  <c r="K160" i="41"/>
  <c r="M168" i="41"/>
  <c r="K168" i="41"/>
  <c r="K174" i="41"/>
  <c r="L174" i="41"/>
  <c r="O184" i="41"/>
  <c r="T184" i="41"/>
  <c r="W193" i="41"/>
  <c r="I193" i="41"/>
  <c r="K210" i="41"/>
  <c r="L210" i="41"/>
  <c r="O222" i="41"/>
  <c r="T222" i="41"/>
  <c r="O234" i="41"/>
  <c r="T234" i="41"/>
  <c r="T242" i="41"/>
  <c r="L292" i="41"/>
  <c r="M292" i="41"/>
  <c r="L294" i="41"/>
  <c r="M294" i="41"/>
  <c r="L296" i="41"/>
  <c r="M296" i="41"/>
  <c r="L298" i="41"/>
  <c r="M298" i="41"/>
  <c r="L300" i="41"/>
  <c r="H300" i="41"/>
  <c r="M301" i="41"/>
  <c r="K301" i="41"/>
  <c r="L302" i="41"/>
  <c r="M302" i="41"/>
  <c r="O304" i="41"/>
  <c r="T304" i="41"/>
  <c r="M317" i="41"/>
  <c r="K317" i="41"/>
  <c r="L318" i="41"/>
  <c r="M318" i="41"/>
  <c r="O320" i="41"/>
  <c r="T320" i="41"/>
  <c r="O336" i="41"/>
  <c r="O344" i="41"/>
  <c r="T352" i="41"/>
  <c r="O352" i="41"/>
  <c r="T356" i="41"/>
  <c r="O356" i="41"/>
  <c r="T360" i="41"/>
  <c r="O360" i="41"/>
  <c r="T364" i="41"/>
  <c r="O364" i="41"/>
  <c r="T368" i="41"/>
  <c r="O368" i="41"/>
  <c r="T372" i="41"/>
  <c r="O372" i="41"/>
  <c r="T376" i="41"/>
  <c r="O376" i="41"/>
  <c r="T380" i="41"/>
  <c r="O380" i="41"/>
  <c r="O383" i="41"/>
  <c r="T383" i="41"/>
  <c r="K385" i="41"/>
  <c r="L385" i="41"/>
  <c r="L388" i="41"/>
  <c r="K388" i="41"/>
  <c r="T400" i="41"/>
  <c r="O400" i="41"/>
  <c r="O403" i="41"/>
  <c r="T403" i="41"/>
  <c r="O405" i="41"/>
  <c r="T405" i="41"/>
  <c r="K407" i="41"/>
  <c r="L407" i="41"/>
  <c r="K409" i="41"/>
  <c r="L409" i="41"/>
  <c r="L412" i="41"/>
  <c r="K412" i="41"/>
  <c r="O435" i="41"/>
  <c r="T435" i="41"/>
  <c r="O443" i="41"/>
  <c r="T443" i="41"/>
  <c r="O449" i="41"/>
  <c r="I449" i="41" s="1"/>
  <c r="T449" i="41"/>
  <c r="O465" i="41"/>
  <c r="I465" i="41" s="1"/>
  <c r="T465" i="41"/>
  <c r="W481" i="41"/>
  <c r="I481" i="41"/>
  <c r="T485" i="41"/>
  <c r="T493" i="41"/>
  <c r="L502" i="41"/>
  <c r="L509" i="41"/>
  <c r="K511" i="41"/>
  <c r="L511" i="41"/>
  <c r="O513" i="41"/>
  <c r="T513" i="41"/>
  <c r="O515" i="41"/>
  <c r="T515" i="41"/>
  <c r="L526" i="41"/>
  <c r="K537" i="41"/>
  <c r="L537" i="41"/>
  <c r="K539" i="41"/>
  <c r="L539" i="41"/>
  <c r="O541" i="41"/>
  <c r="T541" i="41"/>
  <c r="O543" i="41"/>
  <c r="T543" i="41"/>
  <c r="T548" i="41"/>
  <c r="O548" i="41"/>
  <c r="I548" i="41" s="1"/>
  <c r="I552" i="41"/>
  <c r="W552" i="41"/>
  <c r="L558" i="41"/>
  <c r="M564" i="41"/>
  <c r="M565" i="41"/>
  <c r="M566" i="41"/>
  <c r="H566" i="41"/>
  <c r="N765" i="41"/>
  <c r="I765" i="41"/>
  <c r="M27" i="39"/>
  <c r="N27" i="39" s="1"/>
  <c r="H27" i="39" s="1"/>
  <c r="K31" i="39"/>
  <c r="K32" i="39"/>
  <c r="K35" i="39"/>
  <c r="N38" i="39"/>
  <c r="H38" i="39" s="1"/>
  <c r="T41" i="39"/>
  <c r="K42" i="39"/>
  <c r="N42" i="39" s="1"/>
  <c r="H42" i="39" s="1"/>
  <c r="M46" i="39"/>
  <c r="K51" i="39"/>
  <c r="N58" i="39"/>
  <c r="H58" i="39" s="1"/>
  <c r="T61" i="39"/>
  <c r="K66" i="39"/>
  <c r="N67" i="39"/>
  <c r="M70" i="39"/>
  <c r="M74" i="39"/>
  <c r="N75" i="39"/>
  <c r="M76" i="39"/>
  <c r="M80" i="39"/>
  <c r="I84" i="39"/>
  <c r="M84" i="39"/>
  <c r="M87" i="39"/>
  <c r="V89" i="39"/>
  <c r="W89" i="39"/>
  <c r="K95" i="39"/>
  <c r="M96" i="39"/>
  <c r="K99" i="39"/>
  <c r="N99" i="39" s="1"/>
  <c r="H99" i="39" s="1"/>
  <c r="N101" i="39"/>
  <c r="H101" i="39" s="1"/>
  <c r="K105" i="39"/>
  <c r="M107" i="39"/>
  <c r="K112" i="39"/>
  <c r="M113" i="39"/>
  <c r="K115" i="39"/>
  <c r="N115" i="39" s="1"/>
  <c r="H115" i="39" s="1"/>
  <c r="H117" i="39"/>
  <c r="K120" i="39"/>
  <c r="N121" i="39"/>
  <c r="H121" i="39" s="1"/>
  <c r="K123" i="39"/>
  <c r="H125" i="39"/>
  <c r="H127" i="39"/>
  <c r="K128" i="39"/>
  <c r="K131" i="39"/>
  <c r="N131" i="39" s="1"/>
  <c r="H131" i="39" s="1"/>
  <c r="M135" i="39"/>
  <c r="K137" i="39"/>
  <c r="H139" i="39"/>
  <c r="H141" i="39"/>
  <c r="M143" i="39"/>
  <c r="K145" i="39"/>
  <c r="N145" i="39" s="1"/>
  <c r="H145" i="39" s="1"/>
  <c r="M151" i="39"/>
  <c r="K153" i="39"/>
  <c r="N153" i="39" s="1"/>
  <c r="H153" i="39" s="1"/>
  <c r="N155" i="39"/>
  <c r="H155" i="39" s="1"/>
  <c r="M157" i="39"/>
  <c r="H159" i="39"/>
  <c r="H161" i="39"/>
  <c r="M163" i="39"/>
  <c r="N165" i="39"/>
  <c r="H165" i="39" s="1"/>
  <c r="K167" i="39"/>
  <c r="N167" i="39" s="1"/>
  <c r="H167" i="39" s="1"/>
  <c r="H169" i="39"/>
  <c r="M171" i="39"/>
  <c r="K173" i="39"/>
  <c r="H175" i="39"/>
  <c r="H177" i="39"/>
  <c r="N179" i="39"/>
  <c r="H179" i="39" s="1"/>
  <c r="M181" i="39"/>
  <c r="M183" i="39"/>
  <c r="K185" i="39"/>
  <c r="N185" i="39" s="1"/>
  <c r="H185" i="39" s="1"/>
  <c r="M189" i="39"/>
  <c r="K191" i="39"/>
  <c r="M195" i="39"/>
  <c r="K197" i="39"/>
  <c r="K199" i="39"/>
  <c r="N199" i="39" s="1"/>
  <c r="H199" i="39" s="1"/>
  <c r="M203" i="39"/>
  <c r="K207" i="39"/>
  <c r="N207" i="39" s="1"/>
  <c r="H207" i="39" s="1"/>
  <c r="N209" i="39"/>
  <c r="H209" i="39" s="1"/>
  <c r="M211" i="39"/>
  <c r="M215" i="39"/>
  <c r="M217" i="39"/>
  <c r="O222" i="39"/>
  <c r="N223" i="39"/>
  <c r="H223" i="39" s="1"/>
  <c r="M225" i="39"/>
  <c r="N231" i="39"/>
  <c r="H231" i="39" s="1"/>
  <c r="O232" i="39"/>
  <c r="M235" i="39"/>
  <c r="K239" i="39"/>
  <c r="I241" i="39"/>
  <c r="M241" i="39"/>
  <c r="M243" i="39"/>
  <c r="K247" i="39"/>
  <c r="N247" i="39" s="1"/>
  <c r="H247" i="39" s="1"/>
  <c r="M249" i="39"/>
  <c r="M251" i="39"/>
  <c r="K255" i="39"/>
  <c r="I257" i="39"/>
  <c r="M257" i="39"/>
  <c r="M259" i="39"/>
  <c r="K263" i="39"/>
  <c r="N263" i="39" s="1"/>
  <c r="H263" i="39" s="1"/>
  <c r="M265" i="39"/>
  <c r="M267" i="39"/>
  <c r="K271" i="39"/>
  <c r="I273" i="39"/>
  <c r="M273" i="39"/>
  <c r="M275" i="39"/>
  <c r="K279" i="39"/>
  <c r="M281" i="39"/>
  <c r="M283" i="39"/>
  <c r="K289" i="39"/>
  <c r="N297" i="39"/>
  <c r="H297" i="39" s="1"/>
  <c r="K299" i="39"/>
  <c r="K301" i="39"/>
  <c r="N305" i="39"/>
  <c r="H305" i="39" s="1"/>
  <c r="M307" i="39"/>
  <c r="K311" i="39"/>
  <c r="N311" i="39" s="1"/>
  <c r="H311" i="39" s="1"/>
  <c r="M313" i="39"/>
  <c r="K317" i="39"/>
  <c r="N317" i="39" s="1"/>
  <c r="H317" i="39" s="1"/>
  <c r="N321" i="39"/>
  <c r="H321" i="39" s="1"/>
  <c r="M323" i="39"/>
  <c r="K327" i="39"/>
  <c r="N327" i="39" s="1"/>
  <c r="H327" i="39" s="1"/>
  <c r="M329" i="39"/>
  <c r="N337" i="39"/>
  <c r="H337" i="39" s="1"/>
  <c r="M339" i="39"/>
  <c r="K343" i="39"/>
  <c r="M345" i="39"/>
  <c r="N353" i="39"/>
  <c r="H353" i="39" s="1"/>
  <c r="M355" i="39"/>
  <c r="M361" i="39"/>
  <c r="K365" i="39"/>
  <c r="N365" i="39" s="1"/>
  <c r="H365" i="39" s="1"/>
  <c r="N369" i="39"/>
  <c r="H369" i="39" s="1"/>
  <c r="M371" i="39"/>
  <c r="M379" i="39"/>
  <c r="K379" i="39"/>
  <c r="O384" i="39"/>
  <c r="T384" i="39"/>
  <c r="L401" i="39"/>
  <c r="K408" i="39"/>
  <c r="L408" i="39"/>
  <c r="O416" i="39"/>
  <c r="T416" i="39"/>
  <c r="L428" i="39"/>
  <c r="M428" i="39"/>
  <c r="L430" i="39"/>
  <c r="M430" i="39"/>
  <c r="O432" i="39"/>
  <c r="T432" i="39"/>
  <c r="O467" i="39"/>
  <c r="L480" i="39"/>
  <c r="M480" i="39"/>
  <c r="L482" i="39"/>
  <c r="M482" i="39"/>
  <c r="L484" i="39"/>
  <c r="M484" i="39"/>
  <c r="L486" i="39"/>
  <c r="M486" i="39"/>
  <c r="O488" i="39"/>
  <c r="T488" i="39"/>
  <c r="O490" i="39"/>
  <c r="T490" i="39"/>
  <c r="O492" i="39"/>
  <c r="T492" i="39"/>
  <c r="O494" i="39"/>
  <c r="T494" i="39"/>
  <c r="O504" i="39"/>
  <c r="T504" i="39"/>
  <c r="L506" i="39"/>
  <c r="M506" i="39"/>
  <c r="L508" i="39"/>
  <c r="H508" i="39"/>
  <c r="O516" i="39"/>
  <c r="T516" i="39"/>
  <c r="L518" i="39"/>
  <c r="M518" i="39"/>
  <c r="W528" i="39"/>
  <c r="I528" i="39"/>
  <c r="O554" i="39"/>
  <c r="T554" i="39"/>
  <c r="L556" i="39"/>
  <c r="M556" i="39"/>
  <c r="L562" i="39"/>
  <c r="M562" i="39"/>
  <c r="N953" i="39"/>
  <c r="N954" i="39"/>
  <c r="L30" i="40"/>
  <c r="K30" i="40"/>
  <c r="M31" i="40"/>
  <c r="K31" i="40"/>
  <c r="K33" i="40"/>
  <c r="H33" i="40"/>
  <c r="L34" i="40"/>
  <c r="H34" i="40"/>
  <c r="M34" i="40"/>
  <c r="O37" i="40"/>
  <c r="T37" i="40"/>
  <c r="T45" i="40"/>
  <c r="O49" i="40"/>
  <c r="T49" i="40"/>
  <c r="L54" i="40"/>
  <c r="M54" i="40"/>
  <c r="H54" i="40"/>
  <c r="M56" i="40"/>
  <c r="H56" i="40"/>
  <c r="L62" i="40"/>
  <c r="K62" i="40"/>
  <c r="T73" i="40"/>
  <c r="H76" i="40"/>
  <c r="M76" i="40"/>
  <c r="L82" i="40"/>
  <c r="K82" i="40"/>
  <c r="L94" i="40"/>
  <c r="H94" i="40"/>
  <c r="M94" i="40"/>
  <c r="W112" i="40"/>
  <c r="I112" i="40"/>
  <c r="W154" i="40"/>
  <c r="I154" i="40"/>
  <c r="T181" i="40"/>
  <c r="T336" i="40"/>
  <c r="T352" i="40"/>
  <c r="T368" i="40"/>
  <c r="T384" i="40"/>
  <c r="W401" i="40"/>
  <c r="I401" i="40"/>
  <c r="W417" i="40"/>
  <c r="I417" i="40"/>
  <c r="W433" i="40"/>
  <c r="I433" i="40"/>
  <c r="L488" i="40"/>
  <c r="T489" i="40"/>
  <c r="T491" i="40"/>
  <c r="W494" i="40"/>
  <c r="T521" i="40"/>
  <c r="W566" i="40"/>
  <c r="I566" i="40"/>
  <c r="M26" i="41"/>
  <c r="K26" i="41"/>
  <c r="T28" i="41"/>
  <c r="L33" i="41"/>
  <c r="H33" i="41"/>
  <c r="M33" i="41"/>
  <c r="M34" i="41"/>
  <c r="K34" i="41"/>
  <c r="T36" i="41"/>
  <c r="L41" i="41"/>
  <c r="K41" i="41"/>
  <c r="M42" i="41"/>
  <c r="K42" i="41"/>
  <c r="M46" i="41"/>
  <c r="K46" i="41"/>
  <c r="T48" i="41"/>
  <c r="L51" i="41"/>
  <c r="K51" i="41"/>
  <c r="M53" i="41"/>
  <c r="T60" i="41"/>
  <c r="M61" i="41"/>
  <c r="M62" i="41"/>
  <c r="T71" i="41"/>
  <c r="O79" i="41"/>
  <c r="T79" i="41"/>
  <c r="M92" i="41"/>
  <c r="M122" i="41"/>
  <c r="K122" i="41"/>
  <c r="O127" i="41"/>
  <c r="T127" i="41"/>
  <c r="M130" i="41"/>
  <c r="K130" i="41"/>
  <c r="T133" i="41"/>
  <c r="M144" i="41"/>
  <c r="K144" i="41"/>
  <c r="M154" i="41"/>
  <c r="K154" i="41"/>
  <c r="O165" i="41"/>
  <c r="T165" i="41"/>
  <c r="O186" i="41"/>
  <c r="T186" i="41"/>
  <c r="T189" i="41"/>
  <c r="O189" i="41"/>
  <c r="I189" i="41" s="1"/>
  <c r="K198" i="41"/>
  <c r="L198" i="41"/>
  <c r="O202" i="41"/>
  <c r="T202" i="41"/>
  <c r="W213" i="41"/>
  <c r="I213" i="41"/>
  <c r="K218" i="41"/>
  <c r="L218" i="41"/>
  <c r="K221" i="41"/>
  <c r="K230" i="41"/>
  <c r="L230" i="41"/>
  <c r="K233" i="41"/>
  <c r="T290" i="41"/>
  <c r="M305" i="41"/>
  <c r="K305" i="41"/>
  <c r="L306" i="41"/>
  <c r="M306" i="41"/>
  <c r="O308" i="41"/>
  <c r="T308" i="41"/>
  <c r="M321" i="41"/>
  <c r="K321" i="41"/>
  <c r="L322" i="41"/>
  <c r="M322" i="41"/>
  <c r="O324" i="41"/>
  <c r="T324" i="41"/>
  <c r="O328" i="41"/>
  <c r="K341" i="41"/>
  <c r="L341" i="41"/>
  <c r="K349" i="41"/>
  <c r="L349" i="41"/>
  <c r="K353" i="41"/>
  <c r="L353" i="41"/>
  <c r="K357" i="41"/>
  <c r="L357" i="41"/>
  <c r="K361" i="41"/>
  <c r="L361" i="41"/>
  <c r="K365" i="41"/>
  <c r="L365" i="41"/>
  <c r="K369" i="41"/>
  <c r="L369" i="41"/>
  <c r="K373" i="41"/>
  <c r="L373" i="41"/>
  <c r="K377" i="41"/>
  <c r="L377" i="41"/>
  <c r="K381" i="41"/>
  <c r="L381" i="41"/>
  <c r="L384" i="41"/>
  <c r="K384" i="41"/>
  <c r="O395" i="41"/>
  <c r="T395" i="41"/>
  <c r="O397" i="41"/>
  <c r="T397" i="41"/>
  <c r="K399" i="41"/>
  <c r="L399" i="41"/>
  <c r="K401" i="41"/>
  <c r="L401" i="41"/>
  <c r="L404" i="41"/>
  <c r="K404" i="41"/>
  <c r="O429" i="41"/>
  <c r="I429" i="41" s="1"/>
  <c r="T429" i="41"/>
  <c r="O453" i="41"/>
  <c r="I453" i="41" s="1"/>
  <c r="T453" i="41"/>
  <c r="O469" i="41"/>
  <c r="I469" i="41" s="1"/>
  <c r="T469" i="41"/>
  <c r="O497" i="41"/>
  <c r="T497" i="41"/>
  <c r="O499" i="41"/>
  <c r="T499" i="41"/>
  <c r="O501" i="41"/>
  <c r="N501" i="41" s="1"/>
  <c r="T501" i="41"/>
  <c r="W504" i="41"/>
  <c r="I504" i="41"/>
  <c r="K517" i="41"/>
  <c r="L517" i="41"/>
  <c r="K519" i="41"/>
  <c r="L519" i="41"/>
  <c r="K521" i="41"/>
  <c r="H521" i="41"/>
  <c r="N521" i="41"/>
  <c r="T524" i="41"/>
  <c r="O524" i="41"/>
  <c r="I524" i="41" s="1"/>
  <c r="W528" i="41"/>
  <c r="I528" i="41"/>
  <c r="K545" i="41"/>
  <c r="L545" i="41"/>
  <c r="K547" i="41"/>
  <c r="L547" i="41"/>
  <c r="O549" i="41"/>
  <c r="T549" i="41"/>
  <c r="O551" i="41"/>
  <c r="T551" i="41"/>
  <c r="T556" i="41"/>
  <c r="O556" i="41"/>
  <c r="I556" i="41" s="1"/>
  <c r="W560" i="41"/>
  <c r="I560" i="41"/>
  <c r="I670" i="41"/>
  <c r="N670" i="41"/>
  <c r="N749" i="41"/>
  <c r="I749" i="41"/>
  <c r="N781" i="41"/>
  <c r="I781" i="41"/>
  <c r="N797" i="41"/>
  <c r="I797" i="41"/>
  <c r="N375" i="39"/>
  <c r="H375" i="39" s="1"/>
  <c r="T394" i="39"/>
  <c r="I395" i="39"/>
  <c r="T406" i="39"/>
  <c r="T426" i="39"/>
  <c r="O451" i="39"/>
  <c r="O475" i="39"/>
  <c r="M520" i="39"/>
  <c r="T544" i="39"/>
  <c r="M552" i="39"/>
  <c r="M566" i="39"/>
  <c r="N685" i="39"/>
  <c r="N689" i="39"/>
  <c r="N709" i="39"/>
  <c r="I854" i="39"/>
  <c r="T53" i="40"/>
  <c r="M58" i="40"/>
  <c r="N58" i="40" s="1"/>
  <c r="H58" i="40" s="1"/>
  <c r="T61" i="40"/>
  <c r="M86" i="40"/>
  <c r="N86" i="40" s="1"/>
  <c r="H86" i="40" s="1"/>
  <c r="M98" i="40"/>
  <c r="I160" i="40"/>
  <c r="N181" i="40"/>
  <c r="T204" i="40"/>
  <c r="T206" i="40"/>
  <c r="N224" i="40"/>
  <c r="I304" i="40"/>
  <c r="T308" i="40"/>
  <c r="I312" i="40"/>
  <c r="T316" i="40"/>
  <c r="I320" i="40"/>
  <c r="T326" i="40"/>
  <c r="T334" i="40"/>
  <c r="T342" i="40"/>
  <c r="T350" i="40"/>
  <c r="T358" i="40"/>
  <c r="T366" i="40"/>
  <c r="T374" i="40"/>
  <c r="T382" i="40"/>
  <c r="N437" i="40"/>
  <c r="N439" i="40"/>
  <c r="T485" i="40"/>
  <c r="T487" i="40"/>
  <c r="O494" i="40"/>
  <c r="I494" i="40" s="1"/>
  <c r="T495" i="40"/>
  <c r="M509" i="40"/>
  <c r="T519" i="40"/>
  <c r="N566" i="40"/>
  <c r="I570" i="40"/>
  <c r="I578" i="40"/>
  <c r="N603" i="40"/>
  <c r="N611" i="40"/>
  <c r="N619" i="40"/>
  <c r="N627" i="40"/>
  <c r="N635" i="40"/>
  <c r="I683" i="40"/>
  <c r="N742" i="40"/>
  <c r="N750" i="40"/>
  <c r="N758" i="40"/>
  <c r="N766" i="40"/>
  <c r="N774" i="40"/>
  <c r="N782" i="40"/>
  <c r="N790" i="40"/>
  <c r="N807" i="40"/>
  <c r="I825" i="40"/>
  <c r="N827" i="40"/>
  <c r="N875" i="40"/>
  <c r="N887" i="40"/>
  <c r="N915" i="40"/>
  <c r="N954" i="40"/>
  <c r="N958" i="40"/>
  <c r="K25" i="41"/>
  <c r="M29" i="41"/>
  <c r="N37" i="41"/>
  <c r="H37" i="41" s="1"/>
  <c r="T40" i="41"/>
  <c r="K45" i="41"/>
  <c r="M49" i="41"/>
  <c r="N49" i="41" s="1"/>
  <c r="H49" i="41" s="1"/>
  <c r="T52" i="41"/>
  <c r="K54" i="41"/>
  <c r="N58" i="41"/>
  <c r="H58" i="41" s="1"/>
  <c r="T64" i="41"/>
  <c r="I68" i="41"/>
  <c r="M68" i="41"/>
  <c r="N68" i="41" s="1"/>
  <c r="H68" i="41" s="1"/>
  <c r="N72" i="41"/>
  <c r="H72" i="41" s="1"/>
  <c r="K88" i="41"/>
  <c r="M100" i="41"/>
  <c r="N100" i="41" s="1"/>
  <c r="H100" i="41" s="1"/>
  <c r="T101" i="41"/>
  <c r="N102" i="41"/>
  <c r="H102" i="41" s="1"/>
  <c r="M108" i="41"/>
  <c r="M114" i="41"/>
  <c r="N114" i="41" s="1"/>
  <c r="H114" i="41" s="1"/>
  <c r="T115" i="41"/>
  <c r="N116" i="41"/>
  <c r="H116" i="41" s="1"/>
  <c r="T123" i="41"/>
  <c r="T137" i="41"/>
  <c r="T153" i="41"/>
  <c r="T167" i="41"/>
  <c r="T176" i="41"/>
  <c r="T178" i="41"/>
  <c r="T192" i="41"/>
  <c r="T212" i="41"/>
  <c r="T232" i="41"/>
  <c r="T288" i="41"/>
  <c r="O326" i="41"/>
  <c r="I326" i="41" s="1"/>
  <c r="T331" i="41"/>
  <c r="O340" i="41"/>
  <c r="T347" i="41"/>
  <c r="I408" i="41"/>
  <c r="I425" i="41"/>
  <c r="T439" i="41"/>
  <c r="T447" i="41"/>
  <c r="T451" i="41"/>
  <c r="T455" i="41"/>
  <c r="T459" i="41"/>
  <c r="T463" i="41"/>
  <c r="T467" i="41"/>
  <c r="T471" i="41"/>
  <c r="I477" i="41"/>
  <c r="T491" i="41"/>
  <c r="L501" i="41"/>
  <c r="N702" i="41"/>
  <c r="N710" i="41"/>
  <c r="N720" i="41"/>
  <c r="N722" i="41"/>
  <c r="N724" i="41"/>
  <c r="N726" i="41"/>
  <c r="I733" i="41"/>
  <c r="I751" i="41"/>
  <c r="I759" i="41"/>
  <c r="T390" i="39"/>
  <c r="T410" i="39"/>
  <c r="O411" i="39"/>
  <c r="I411" i="39" s="1"/>
  <c r="T422" i="39"/>
  <c r="O491" i="39"/>
  <c r="M514" i="39"/>
  <c r="T528" i="39"/>
  <c r="M536" i="39"/>
  <c r="T560" i="39"/>
  <c r="I798" i="39"/>
  <c r="I856" i="39"/>
  <c r="I950" i="39"/>
  <c r="M25" i="40"/>
  <c r="N26" i="40"/>
  <c r="H26" i="40" s="1"/>
  <c r="M42" i="40"/>
  <c r="N42" i="40" s="1"/>
  <c r="H42" i="40" s="1"/>
  <c r="M45" i="40"/>
  <c r="N46" i="40"/>
  <c r="H46" i="40" s="1"/>
  <c r="K66" i="40"/>
  <c r="T69" i="40"/>
  <c r="M78" i="40"/>
  <c r="N78" i="40" s="1"/>
  <c r="H78" i="40" s="1"/>
  <c r="T81" i="40"/>
  <c r="T93" i="40"/>
  <c r="N162" i="40"/>
  <c r="T179" i="40"/>
  <c r="T200" i="40"/>
  <c r="N204" i="40"/>
  <c r="N206" i="40"/>
  <c r="T210" i="40"/>
  <c r="T304" i="40"/>
  <c r="I308" i="40"/>
  <c r="T312" i="40"/>
  <c r="I316" i="40"/>
  <c r="T320" i="40"/>
  <c r="T330" i="40"/>
  <c r="T338" i="40"/>
  <c r="T346" i="40"/>
  <c r="T354" i="40"/>
  <c r="T362" i="40"/>
  <c r="T370" i="40"/>
  <c r="T378" i="40"/>
  <c r="T493" i="40"/>
  <c r="O498" i="40"/>
  <c r="I498" i="40" s="1"/>
  <c r="T499" i="40"/>
  <c r="T501" i="40"/>
  <c r="T503" i="40"/>
  <c r="T505" i="40"/>
  <c r="T507" i="40"/>
  <c r="M521" i="40"/>
  <c r="N607" i="40"/>
  <c r="N615" i="40"/>
  <c r="N623" i="40"/>
  <c r="N631" i="40"/>
  <c r="N738" i="40"/>
  <c r="N746" i="40"/>
  <c r="N754" i="40"/>
  <c r="N762" i="40"/>
  <c r="N770" i="40"/>
  <c r="N778" i="40"/>
  <c r="N786" i="40"/>
  <c r="N811" i="40"/>
  <c r="N823" i="40"/>
  <c r="N873" i="40"/>
  <c r="N877" i="40"/>
  <c r="N919" i="40"/>
  <c r="N950" i="40"/>
  <c r="N962" i="40"/>
  <c r="N29" i="41"/>
  <c r="H29" i="41" s="1"/>
  <c r="N34" i="41"/>
  <c r="I72" i="41"/>
  <c r="W72" i="41"/>
  <c r="N108" i="41"/>
  <c r="H108" i="41" s="1"/>
  <c r="I171" i="41"/>
  <c r="W171" i="41"/>
  <c r="O177" i="41"/>
  <c r="I177" i="41" s="1"/>
  <c r="T220" i="41"/>
  <c r="O332" i="41"/>
  <c r="T339" i="41"/>
  <c r="O348" i="41"/>
  <c r="I400" i="41"/>
  <c r="I416" i="41"/>
  <c r="T477" i="41"/>
  <c r="T483" i="41"/>
  <c r="I739" i="41"/>
  <c r="I747" i="41"/>
  <c r="I755" i="41"/>
  <c r="I775" i="41"/>
  <c r="I783" i="41"/>
  <c r="I791" i="41"/>
  <c r="I799" i="41"/>
  <c r="I807" i="41"/>
  <c r="N986" i="41"/>
  <c r="N994" i="41"/>
  <c r="D2" i="41"/>
  <c r="V56" i="41"/>
  <c r="V57" i="41" s="1"/>
  <c r="S57" i="41" s="1"/>
  <c r="S23" i="41"/>
  <c r="L24" i="41"/>
  <c r="L32" i="41"/>
  <c r="L44" i="41"/>
  <c r="I50" i="41"/>
  <c r="I54" i="41"/>
  <c r="O55" i="41"/>
  <c r="I58" i="41"/>
  <c r="O59" i="41"/>
  <c r="I59" i="41" s="1"/>
  <c r="O67" i="41"/>
  <c r="T70" i="41"/>
  <c r="H23" i="41"/>
  <c r="M23" i="41"/>
  <c r="T23" i="41"/>
  <c r="V24" i="41"/>
  <c r="V25" i="41" s="1"/>
  <c r="O25" i="41"/>
  <c r="N25" i="41" s="1"/>
  <c r="W25" i="41"/>
  <c r="L26" i="41"/>
  <c r="N26" i="41" s="1"/>
  <c r="M27" i="41"/>
  <c r="N27" i="41" s="1"/>
  <c r="H27" i="41" s="1"/>
  <c r="T27" i="41"/>
  <c r="I28" i="41"/>
  <c r="O29" i="41"/>
  <c r="W29" i="41"/>
  <c r="L30" i="41"/>
  <c r="N30" i="41" s="1"/>
  <c r="M31" i="41"/>
  <c r="N31" i="41" s="1"/>
  <c r="H31" i="41" s="1"/>
  <c r="T31" i="41"/>
  <c r="I32" i="41"/>
  <c r="N32" i="41"/>
  <c r="W33" i="41"/>
  <c r="L34" i="41"/>
  <c r="M35" i="41"/>
  <c r="N35" i="41" s="1"/>
  <c r="H35" i="41" s="1"/>
  <c r="T35" i="41"/>
  <c r="I36" i="41"/>
  <c r="O37" i="41"/>
  <c r="W37" i="41"/>
  <c r="L38" i="41"/>
  <c r="N38" i="41" s="1"/>
  <c r="H38" i="41" s="1"/>
  <c r="M39" i="41"/>
  <c r="N39" i="41" s="1"/>
  <c r="H39" i="41" s="1"/>
  <c r="T39" i="41"/>
  <c r="I40" i="41"/>
  <c r="O41" i="41"/>
  <c r="W41" i="41"/>
  <c r="L42" i="41"/>
  <c r="N42" i="41" s="1"/>
  <c r="H43" i="41"/>
  <c r="M43" i="41"/>
  <c r="T43" i="41"/>
  <c r="O45" i="41"/>
  <c r="N45" i="41" s="1"/>
  <c r="W45" i="41"/>
  <c r="L46" i="41"/>
  <c r="N46" i="41" s="1"/>
  <c r="H46" i="41" s="1"/>
  <c r="M47" i="41"/>
  <c r="T47" i="41"/>
  <c r="I48" i="41"/>
  <c r="O49" i="41"/>
  <c r="I49" i="41" s="1"/>
  <c r="L50" i="41"/>
  <c r="N50" i="41" s="1"/>
  <c r="H50" i="41" s="1"/>
  <c r="T51" i="41"/>
  <c r="I52" i="41"/>
  <c r="O53" i="41"/>
  <c r="H55" i="41"/>
  <c r="M55" i="41"/>
  <c r="T55" i="41"/>
  <c r="O57" i="41"/>
  <c r="N57" i="41" s="1"/>
  <c r="W57" i="41"/>
  <c r="M59" i="41"/>
  <c r="T59" i="41"/>
  <c r="I60" i="41"/>
  <c r="O61" i="41"/>
  <c r="W61" i="41"/>
  <c r="M63" i="41"/>
  <c r="N63" i="41" s="1"/>
  <c r="H63" i="41" s="1"/>
  <c r="T63" i="41"/>
  <c r="I64" i="41"/>
  <c r="O65" i="41"/>
  <c r="N65" i="41" s="1"/>
  <c r="W65" i="41"/>
  <c r="S66" i="41"/>
  <c r="H67" i="41"/>
  <c r="M67" i="41"/>
  <c r="T67" i="41"/>
  <c r="T68" i="41"/>
  <c r="M69" i="41"/>
  <c r="N69" i="41" s="1"/>
  <c r="H69" i="41" s="1"/>
  <c r="W69" i="41"/>
  <c r="O70" i="41"/>
  <c r="I70" i="41" s="1"/>
  <c r="I71" i="41"/>
  <c r="T72" i="41"/>
  <c r="M73" i="41"/>
  <c r="W73" i="41"/>
  <c r="K75" i="41"/>
  <c r="N75" i="41"/>
  <c r="M75" i="41"/>
  <c r="H75" i="41"/>
  <c r="T78" i="41"/>
  <c r="O78" i="41"/>
  <c r="K91" i="41"/>
  <c r="M91" i="41"/>
  <c r="T94" i="41"/>
  <c r="T98" i="41"/>
  <c r="O98" i="41"/>
  <c r="K101" i="41"/>
  <c r="M101" i="41"/>
  <c r="K111" i="41"/>
  <c r="M111" i="41"/>
  <c r="K123" i="41"/>
  <c r="M123" i="41"/>
  <c r="K133" i="41"/>
  <c r="M133" i="41"/>
  <c r="K141" i="41"/>
  <c r="M141" i="41"/>
  <c r="K149" i="41"/>
  <c r="N149" i="41"/>
  <c r="M149" i="41"/>
  <c r="H149" i="41"/>
  <c r="K157" i="41"/>
  <c r="N157" i="41"/>
  <c r="M157" i="41"/>
  <c r="H157" i="41"/>
  <c r="K167" i="41"/>
  <c r="M167" i="41"/>
  <c r="W174" i="41"/>
  <c r="K180" i="41"/>
  <c r="L180" i="41"/>
  <c r="W186" i="41"/>
  <c r="I186" i="41"/>
  <c r="O23" i="41"/>
  <c r="I30" i="41"/>
  <c r="O31" i="41"/>
  <c r="I38" i="41"/>
  <c r="O39" i="41"/>
  <c r="L48" i="41"/>
  <c r="L52" i="41"/>
  <c r="L56" i="41"/>
  <c r="M71" i="41"/>
  <c r="N23" i="41"/>
  <c r="K24" i="41"/>
  <c r="H26" i="41"/>
  <c r="T26" i="41"/>
  <c r="K28" i="41"/>
  <c r="H30" i="41"/>
  <c r="T30" i="41"/>
  <c r="I31" i="41"/>
  <c r="K32" i="41"/>
  <c r="H34" i="41"/>
  <c r="T34" i="41"/>
  <c r="K36" i="41"/>
  <c r="T38" i="41"/>
  <c r="I39" i="41"/>
  <c r="K40" i="41"/>
  <c r="H42" i="41"/>
  <c r="T42" i="41"/>
  <c r="K44" i="41"/>
  <c r="T46" i="41"/>
  <c r="N47" i="41"/>
  <c r="H47" i="41" s="1"/>
  <c r="K48" i="41"/>
  <c r="N48" i="41" s="1"/>
  <c r="H48" i="41" s="1"/>
  <c r="T50" i="41"/>
  <c r="N51" i="41"/>
  <c r="H51" i="41" s="1"/>
  <c r="K52" i="41"/>
  <c r="N52" i="41" s="1"/>
  <c r="H52" i="41" s="1"/>
  <c r="T54" i="41"/>
  <c r="N55" i="41"/>
  <c r="K56" i="41"/>
  <c r="T58" i="41"/>
  <c r="N59" i="41"/>
  <c r="H59" i="41" s="1"/>
  <c r="K60" i="41"/>
  <c r="T62" i="41"/>
  <c r="K64" i="41"/>
  <c r="I67" i="41"/>
  <c r="N67" i="41"/>
  <c r="O69" i="41"/>
  <c r="I69" i="41" s="1"/>
  <c r="L71" i="41"/>
  <c r="N71" i="41" s="1"/>
  <c r="H71" i="41" s="1"/>
  <c r="O73" i="41"/>
  <c r="I73" i="41" s="1"/>
  <c r="L75" i="41"/>
  <c r="K79" i="41"/>
  <c r="M79" i="41"/>
  <c r="T82" i="41"/>
  <c r="O82" i="41"/>
  <c r="I82" i="41" s="1"/>
  <c r="V90" i="41"/>
  <c r="L91" i="41"/>
  <c r="O94" i="41"/>
  <c r="N94" i="41" s="1"/>
  <c r="K99" i="41"/>
  <c r="M99" i="41"/>
  <c r="L101" i="41"/>
  <c r="K109" i="41"/>
  <c r="M109" i="41"/>
  <c r="L111" i="41"/>
  <c r="K117" i="41"/>
  <c r="N117" i="41"/>
  <c r="M117" i="41"/>
  <c r="H117" i="41"/>
  <c r="L123" i="41"/>
  <c r="K125" i="41"/>
  <c r="M125" i="41"/>
  <c r="H125" i="41"/>
  <c r="K127" i="41"/>
  <c r="M127" i="41"/>
  <c r="L133" i="41"/>
  <c r="N133" i="41" s="1"/>
  <c r="H133" i="41" s="1"/>
  <c r="K135" i="41"/>
  <c r="M135" i="41"/>
  <c r="N135" i="41" s="1"/>
  <c r="H135" i="41" s="1"/>
  <c r="L141" i="41"/>
  <c r="K143" i="41"/>
  <c r="N143" i="41" s="1"/>
  <c r="H143" i="41" s="1"/>
  <c r="M143" i="41"/>
  <c r="L149" i="41"/>
  <c r="K151" i="41"/>
  <c r="M151" i="41"/>
  <c r="N151" i="41" s="1"/>
  <c r="H151" i="41" s="1"/>
  <c r="L157" i="41"/>
  <c r="K159" i="41"/>
  <c r="N159" i="41"/>
  <c r="M159" i="41"/>
  <c r="H159" i="41"/>
  <c r="L167" i="41"/>
  <c r="N167" i="41" s="1"/>
  <c r="H167" i="41" s="1"/>
  <c r="K169" i="41"/>
  <c r="M169" i="41"/>
  <c r="K172" i="41"/>
  <c r="L172" i="41"/>
  <c r="W178" i="41"/>
  <c r="T179" i="41"/>
  <c r="O179" i="41"/>
  <c r="I179" i="41" s="1"/>
  <c r="M180" i="41"/>
  <c r="N180" i="41" s="1"/>
  <c r="H180" i="41" s="1"/>
  <c r="K184" i="41"/>
  <c r="L184" i="41"/>
  <c r="N184" i="41" s="1"/>
  <c r="H184" i="41" s="1"/>
  <c r="I26" i="41"/>
  <c r="O27" i="41"/>
  <c r="I27" i="41" s="1"/>
  <c r="I34" i="41"/>
  <c r="O35" i="41"/>
  <c r="I35" i="41" s="1"/>
  <c r="K83" i="41"/>
  <c r="M83" i="41"/>
  <c r="T86" i="41"/>
  <c r="O86" i="41"/>
  <c r="I86" i="41" s="1"/>
  <c r="T90" i="41"/>
  <c r="K95" i="41"/>
  <c r="M95" i="41"/>
  <c r="H95" i="41"/>
  <c r="K107" i="41"/>
  <c r="M107" i="41"/>
  <c r="K115" i="41"/>
  <c r="M115" i="41"/>
  <c r="K119" i="41"/>
  <c r="N119" i="41"/>
  <c r="M119" i="41"/>
  <c r="H119" i="41"/>
  <c r="K129" i="41"/>
  <c r="M129" i="41"/>
  <c r="K137" i="41"/>
  <c r="N137" i="41"/>
  <c r="M137" i="41"/>
  <c r="H137" i="41"/>
  <c r="K145" i="41"/>
  <c r="M145" i="41"/>
  <c r="K153" i="41"/>
  <c r="M153" i="41"/>
  <c r="K161" i="41"/>
  <c r="M161" i="41"/>
  <c r="M171" i="41"/>
  <c r="K171" i="41"/>
  <c r="K176" i="41"/>
  <c r="L176" i="41"/>
  <c r="T183" i="41"/>
  <c r="O183" i="41"/>
  <c r="I183" i="41" s="1"/>
  <c r="L28" i="41"/>
  <c r="L36" i="41"/>
  <c r="L40" i="41"/>
  <c r="I42" i="41"/>
  <c r="O43" i="41"/>
  <c r="I43" i="41" s="1"/>
  <c r="I46" i="41"/>
  <c r="O47" i="41"/>
  <c r="I47" i="41" s="1"/>
  <c r="O51" i="41"/>
  <c r="I51" i="41" s="1"/>
  <c r="L60" i="41"/>
  <c r="I62" i="41"/>
  <c r="O63" i="41"/>
  <c r="I63" i="41" s="1"/>
  <c r="L64" i="41"/>
  <c r="H24" i="41"/>
  <c r="I25" i="41"/>
  <c r="I29" i="41"/>
  <c r="H32" i="41"/>
  <c r="I37" i="41"/>
  <c r="I41" i="41"/>
  <c r="H44" i="41"/>
  <c r="I45" i="41"/>
  <c r="I53" i="41"/>
  <c r="H56" i="41"/>
  <c r="I61" i="41"/>
  <c r="I65" i="41"/>
  <c r="M70" i="41"/>
  <c r="N70" i="41" s="1"/>
  <c r="H70" i="41" s="1"/>
  <c r="L73" i="41"/>
  <c r="N73" i="41" s="1"/>
  <c r="H73" i="41" s="1"/>
  <c r="N80" i="41"/>
  <c r="H80" i="41" s="1"/>
  <c r="L83" i="41"/>
  <c r="K87" i="41"/>
  <c r="N87" i="41"/>
  <c r="M87" i="41"/>
  <c r="H87" i="41"/>
  <c r="O90" i="41"/>
  <c r="N90" i="41" s="1"/>
  <c r="L95" i="41"/>
  <c r="K103" i="41"/>
  <c r="M103" i="41"/>
  <c r="K105" i="41"/>
  <c r="M105" i="41"/>
  <c r="H105" i="41"/>
  <c r="L107" i="41"/>
  <c r="K113" i="41"/>
  <c r="N113" i="41" s="1"/>
  <c r="H113" i="41" s="1"/>
  <c r="M113" i="41"/>
  <c r="L115" i="41"/>
  <c r="L119" i="41"/>
  <c r="K121" i="41"/>
  <c r="N121" i="41" s="1"/>
  <c r="H121" i="41" s="1"/>
  <c r="M121" i="41"/>
  <c r="L129" i="41"/>
  <c r="N129" i="41" s="1"/>
  <c r="H129" i="41" s="1"/>
  <c r="K131" i="41"/>
  <c r="M131" i="41"/>
  <c r="L137" i="41"/>
  <c r="K139" i="41"/>
  <c r="N139" i="41"/>
  <c r="M139" i="41"/>
  <c r="H139" i="41"/>
  <c r="L145" i="41"/>
  <c r="N145" i="41" s="1"/>
  <c r="H145" i="41" s="1"/>
  <c r="K147" i="41"/>
  <c r="N147" i="41"/>
  <c r="M147" i="41"/>
  <c r="H147" i="41"/>
  <c r="L153" i="41"/>
  <c r="K155" i="41"/>
  <c r="N155" i="41" s="1"/>
  <c r="H155" i="41" s="1"/>
  <c r="M155" i="41"/>
  <c r="L161" i="41"/>
  <c r="K163" i="41"/>
  <c r="M163" i="41"/>
  <c r="H163" i="41"/>
  <c r="K165" i="41"/>
  <c r="M165" i="41"/>
  <c r="L171" i="41"/>
  <c r="T175" i="41"/>
  <c r="O175" i="41"/>
  <c r="I175" i="41" s="1"/>
  <c r="M176" i="41"/>
  <c r="W182" i="41"/>
  <c r="M188" i="41"/>
  <c r="I190" i="41"/>
  <c r="M192" i="41"/>
  <c r="I194" i="41"/>
  <c r="M196" i="41"/>
  <c r="I198" i="41"/>
  <c r="M200" i="41"/>
  <c r="I202" i="41"/>
  <c r="M204" i="41"/>
  <c r="I206" i="41"/>
  <c r="M208" i="41"/>
  <c r="I210" i="41"/>
  <c r="M212" i="41"/>
  <c r="I214" i="41"/>
  <c r="M216" i="41"/>
  <c r="I218" i="41"/>
  <c r="M220" i="41"/>
  <c r="I222" i="41"/>
  <c r="M224" i="41"/>
  <c r="I226" i="41"/>
  <c r="M228" i="41"/>
  <c r="I230" i="41"/>
  <c r="M232" i="41"/>
  <c r="I234" i="41"/>
  <c r="M236" i="41"/>
  <c r="K238" i="41"/>
  <c r="T241" i="41"/>
  <c r="W243" i="41"/>
  <c r="K246" i="41"/>
  <c r="T249" i="41"/>
  <c r="W251" i="41"/>
  <c r="K254" i="41"/>
  <c r="T257" i="41"/>
  <c r="T259" i="41"/>
  <c r="T261" i="41"/>
  <c r="T263" i="41"/>
  <c r="T265" i="41"/>
  <c r="T267" i="41"/>
  <c r="T269" i="41"/>
  <c r="T271" i="41"/>
  <c r="T273" i="41"/>
  <c r="T275" i="41"/>
  <c r="T277" i="41"/>
  <c r="T279" i="41"/>
  <c r="T281" i="41"/>
  <c r="T283" i="41"/>
  <c r="T285" i="41"/>
  <c r="T287" i="41"/>
  <c r="S289" i="41"/>
  <c r="T291" i="41"/>
  <c r="T293" i="41"/>
  <c r="T295" i="41"/>
  <c r="T297" i="41"/>
  <c r="T299" i="41"/>
  <c r="M334" i="41"/>
  <c r="L334" i="41"/>
  <c r="N334" i="41" s="1"/>
  <c r="H334" i="41" s="1"/>
  <c r="K334" i="41"/>
  <c r="I340" i="41"/>
  <c r="W340" i="41"/>
  <c r="M350" i="41"/>
  <c r="L350" i="41"/>
  <c r="K350" i="41"/>
  <c r="N350" i="41" s="1"/>
  <c r="H350" i="41" s="1"/>
  <c r="M358" i="41"/>
  <c r="L358" i="41"/>
  <c r="N358" i="41" s="1"/>
  <c r="H358" i="41" s="1"/>
  <c r="K358" i="41"/>
  <c r="M366" i="41"/>
  <c r="N366" i="41" s="1"/>
  <c r="H366" i="41" s="1"/>
  <c r="L366" i="41"/>
  <c r="K366" i="41"/>
  <c r="M374" i="41"/>
  <c r="L374" i="41"/>
  <c r="N374" i="41" s="1"/>
  <c r="H374" i="41" s="1"/>
  <c r="K374" i="41"/>
  <c r="M382" i="41"/>
  <c r="L382" i="41"/>
  <c r="K382" i="41"/>
  <c r="N382" i="41" s="1"/>
  <c r="H382" i="41" s="1"/>
  <c r="W388" i="41"/>
  <c r="M390" i="41"/>
  <c r="L390" i="41"/>
  <c r="K390" i="41"/>
  <c r="N390" i="41" s="1"/>
  <c r="H390" i="41" s="1"/>
  <c r="L74" i="41"/>
  <c r="N74" i="41" s="1"/>
  <c r="H74" i="41" s="1"/>
  <c r="O77" i="41"/>
  <c r="L78" i="41"/>
  <c r="N78" i="41" s="1"/>
  <c r="H78" i="41" s="1"/>
  <c r="O81" i="41"/>
  <c r="I81" i="41" s="1"/>
  <c r="L82" i="41"/>
  <c r="N82" i="41" s="1"/>
  <c r="H82" i="41" s="1"/>
  <c r="O85" i="41"/>
  <c r="I85" i="41" s="1"/>
  <c r="L86" i="41"/>
  <c r="N86" i="41" s="1"/>
  <c r="H86" i="41" s="1"/>
  <c r="L90" i="41"/>
  <c r="O93" i="41"/>
  <c r="I93" i="41" s="1"/>
  <c r="L94" i="41"/>
  <c r="O97" i="41"/>
  <c r="I97" i="41" s="1"/>
  <c r="L98" i="41"/>
  <c r="N98" i="41" s="1"/>
  <c r="H98" i="41" s="1"/>
  <c r="O100" i="41"/>
  <c r="I100" i="41" s="1"/>
  <c r="O102" i="41"/>
  <c r="I102" i="41" s="1"/>
  <c r="O104" i="41"/>
  <c r="N104" i="41" s="1"/>
  <c r="O106" i="41"/>
  <c r="N106" i="41" s="1"/>
  <c r="O108" i="41"/>
  <c r="I108" i="41" s="1"/>
  <c r="O110" i="41"/>
  <c r="I110" i="41" s="1"/>
  <c r="O112" i="41"/>
  <c r="I112" i="41" s="1"/>
  <c r="O114" i="41"/>
  <c r="I114" i="41" s="1"/>
  <c r="O116" i="41"/>
  <c r="I116" i="41" s="1"/>
  <c r="O120" i="41"/>
  <c r="I120" i="41" s="1"/>
  <c r="O122" i="41"/>
  <c r="I122" i="41" s="1"/>
  <c r="O124" i="41"/>
  <c r="N124" i="41" s="1"/>
  <c r="O126" i="41"/>
  <c r="N126" i="41" s="1"/>
  <c r="O128" i="41"/>
  <c r="I128" i="41" s="1"/>
  <c r="O130" i="41"/>
  <c r="I130" i="41" s="1"/>
  <c r="O132" i="41"/>
  <c r="I132" i="41" s="1"/>
  <c r="O134" i="41"/>
  <c r="I134" i="41" s="1"/>
  <c r="O136" i="41"/>
  <c r="I136" i="41" s="1"/>
  <c r="O140" i="41"/>
  <c r="I140" i="41" s="1"/>
  <c r="O142" i="41"/>
  <c r="I142" i="41" s="1"/>
  <c r="O144" i="41"/>
  <c r="I144" i="41" s="1"/>
  <c r="O146" i="41"/>
  <c r="I146" i="41" s="1"/>
  <c r="O150" i="41"/>
  <c r="I150" i="41" s="1"/>
  <c r="O152" i="41"/>
  <c r="I152" i="41" s="1"/>
  <c r="O154" i="41"/>
  <c r="I154" i="41" s="1"/>
  <c r="O156" i="41"/>
  <c r="O160" i="41"/>
  <c r="I160" i="41" s="1"/>
  <c r="O162" i="41"/>
  <c r="N162" i="41" s="1"/>
  <c r="O164" i="41"/>
  <c r="N164" i="41" s="1"/>
  <c r="O166" i="41"/>
  <c r="I166" i="41" s="1"/>
  <c r="O168" i="41"/>
  <c r="I168" i="41" s="1"/>
  <c r="O170" i="41"/>
  <c r="I170" i="41" s="1"/>
  <c r="M175" i="41"/>
  <c r="H175" i="41"/>
  <c r="M179" i="41"/>
  <c r="M183" i="41"/>
  <c r="H183" i="41"/>
  <c r="M187" i="41"/>
  <c r="M191" i="41"/>
  <c r="M195" i="41"/>
  <c r="H195" i="41"/>
  <c r="H196" i="41"/>
  <c r="M199" i="41"/>
  <c r="M203" i="41"/>
  <c r="H204" i="41"/>
  <c r="N204" i="41"/>
  <c r="M207" i="41"/>
  <c r="M211" i="41"/>
  <c r="M215" i="41"/>
  <c r="M219" i="41"/>
  <c r="M223" i="41"/>
  <c r="H224" i="41"/>
  <c r="N224" i="41"/>
  <c r="M227" i="41"/>
  <c r="M231" i="41"/>
  <c r="M235" i="41"/>
  <c r="H235" i="41"/>
  <c r="H236" i="41"/>
  <c r="N236" i="41"/>
  <c r="K240" i="41"/>
  <c r="O241" i="41"/>
  <c r="I241" i="41" s="1"/>
  <c r="T243" i="41"/>
  <c r="K248" i="41"/>
  <c r="O249" i="41"/>
  <c r="I249" i="41" s="1"/>
  <c r="T251" i="41"/>
  <c r="T301" i="41"/>
  <c r="T303" i="41"/>
  <c r="T305" i="41"/>
  <c r="T307" i="41"/>
  <c r="T309" i="41"/>
  <c r="T311" i="41"/>
  <c r="T313" i="41"/>
  <c r="T315" i="41"/>
  <c r="T317" i="41"/>
  <c r="T319" i="41"/>
  <c r="T321" i="41"/>
  <c r="T323" i="41"/>
  <c r="T325" i="41"/>
  <c r="M330" i="41"/>
  <c r="N330" i="41" s="1"/>
  <c r="H330" i="41" s="1"/>
  <c r="L330" i="41"/>
  <c r="K330" i="41"/>
  <c r="I336" i="41"/>
  <c r="W336" i="41"/>
  <c r="M346" i="41"/>
  <c r="L346" i="41"/>
  <c r="K346" i="41"/>
  <c r="I352" i="41"/>
  <c r="W352" i="41"/>
  <c r="I360" i="41"/>
  <c r="W360" i="41"/>
  <c r="I368" i="41"/>
  <c r="W368" i="41"/>
  <c r="I376" i="41"/>
  <c r="W376" i="41"/>
  <c r="I75" i="41"/>
  <c r="L77" i="41"/>
  <c r="I79" i="41"/>
  <c r="O80" i="41"/>
  <c r="I80" i="41" s="1"/>
  <c r="L81" i="41"/>
  <c r="N81" i="41" s="1"/>
  <c r="H81" i="41" s="1"/>
  <c r="I83" i="41"/>
  <c r="O84" i="41"/>
  <c r="I84" i="41" s="1"/>
  <c r="L85" i="41"/>
  <c r="N85" i="41" s="1"/>
  <c r="I87" i="41"/>
  <c r="O88" i="41"/>
  <c r="N88" i="41" s="1"/>
  <c r="L89" i="41"/>
  <c r="S89" i="41"/>
  <c r="S90" i="41" s="1"/>
  <c r="I91" i="41"/>
  <c r="V91" i="41"/>
  <c r="O92" i="41"/>
  <c r="I92" i="41" s="1"/>
  <c r="L93" i="41"/>
  <c r="N93" i="41" s="1"/>
  <c r="O96" i="41"/>
  <c r="N96" i="41" s="1"/>
  <c r="L97" i="41"/>
  <c r="N97" i="41" s="1"/>
  <c r="I99" i="41"/>
  <c r="I101" i="41"/>
  <c r="I103" i="41"/>
  <c r="I107" i="41"/>
  <c r="I109" i="41"/>
  <c r="I111" i="41"/>
  <c r="I113" i="41"/>
  <c r="I115" i="41"/>
  <c r="I117" i="41"/>
  <c r="L118" i="41"/>
  <c r="S118" i="41"/>
  <c r="I119" i="41"/>
  <c r="L120" i="41"/>
  <c r="N120" i="41" s="1"/>
  <c r="I121" i="41"/>
  <c r="L122" i="41"/>
  <c r="N122" i="41" s="1"/>
  <c r="H122" i="41" s="1"/>
  <c r="I123" i="41"/>
  <c r="L124" i="41"/>
  <c r="L126" i="41"/>
  <c r="I127" i="41"/>
  <c r="L128" i="41"/>
  <c r="N128" i="41" s="1"/>
  <c r="H128" i="41" s="1"/>
  <c r="I129" i="41"/>
  <c r="L130" i="41"/>
  <c r="N130" i="41" s="1"/>
  <c r="H130" i="41" s="1"/>
  <c r="I131" i="41"/>
  <c r="L132" i="41"/>
  <c r="N132" i="41" s="1"/>
  <c r="H132" i="41" s="1"/>
  <c r="I133" i="41"/>
  <c r="L134" i="41"/>
  <c r="N134" i="41" s="1"/>
  <c r="H134" i="41" s="1"/>
  <c r="I135" i="41"/>
  <c r="L136" i="41"/>
  <c r="N136" i="41" s="1"/>
  <c r="I137" i="41"/>
  <c r="L138" i="41"/>
  <c r="S138" i="41"/>
  <c r="I139" i="41"/>
  <c r="L140" i="41"/>
  <c r="N140" i="41" s="1"/>
  <c r="I141" i="41"/>
  <c r="L142" i="41"/>
  <c r="N142" i="41" s="1"/>
  <c r="I143" i="41"/>
  <c r="L144" i="41"/>
  <c r="N144" i="41" s="1"/>
  <c r="I145" i="41"/>
  <c r="L146" i="41"/>
  <c r="N146" i="41" s="1"/>
  <c r="H146" i="41" s="1"/>
  <c r="I147" i="41"/>
  <c r="L148" i="41"/>
  <c r="S148" i="41"/>
  <c r="I149" i="41"/>
  <c r="L150" i="41"/>
  <c r="N150" i="41" s="1"/>
  <c r="H150" i="41" s="1"/>
  <c r="I151" i="41"/>
  <c r="L152" i="41"/>
  <c r="N152" i="41" s="1"/>
  <c r="H152" i="41" s="1"/>
  <c r="I153" i="41"/>
  <c r="L154" i="41"/>
  <c r="N154" i="41" s="1"/>
  <c r="H154" i="41" s="1"/>
  <c r="I155" i="41"/>
  <c r="L156" i="41"/>
  <c r="V157" i="41"/>
  <c r="L158" i="41"/>
  <c r="S158" i="41"/>
  <c r="I159" i="41"/>
  <c r="L160" i="41"/>
  <c r="N160" i="41" s="1"/>
  <c r="H160" i="41" s="1"/>
  <c r="I161" i="41"/>
  <c r="L162" i="41"/>
  <c r="L164" i="41"/>
  <c r="I165" i="41"/>
  <c r="L166" i="41"/>
  <c r="N166" i="41" s="1"/>
  <c r="I167" i="41"/>
  <c r="L168" i="41"/>
  <c r="N168" i="41" s="1"/>
  <c r="H168" i="41" s="1"/>
  <c r="I169" i="41"/>
  <c r="L170" i="41"/>
  <c r="N170" i="41" s="1"/>
  <c r="H170" i="41" s="1"/>
  <c r="I172" i="41"/>
  <c r="M174" i="41"/>
  <c r="I176" i="41"/>
  <c r="M178" i="41"/>
  <c r="I180" i="41"/>
  <c r="M182" i="41"/>
  <c r="I184" i="41"/>
  <c r="M186" i="41"/>
  <c r="O187" i="41"/>
  <c r="I187" i="41" s="1"/>
  <c r="I188" i="41"/>
  <c r="M190" i="41"/>
  <c r="N190" i="41" s="1"/>
  <c r="H190" i="41" s="1"/>
  <c r="O191" i="41"/>
  <c r="I191" i="41" s="1"/>
  <c r="I192" i="41"/>
  <c r="M194" i="41"/>
  <c r="N194" i="41" s="1"/>
  <c r="H194" i="41" s="1"/>
  <c r="O195" i="41"/>
  <c r="I195" i="41" s="1"/>
  <c r="M198" i="41"/>
  <c r="O199" i="41"/>
  <c r="I199" i="41" s="1"/>
  <c r="I200" i="41"/>
  <c r="M202" i="41"/>
  <c r="N202" i="41" s="1"/>
  <c r="H202" i="41" s="1"/>
  <c r="O203" i="41"/>
  <c r="I203" i="41" s="1"/>
  <c r="I204" i="41"/>
  <c r="M206" i="41"/>
  <c r="O207" i="41"/>
  <c r="I207" i="41" s="1"/>
  <c r="I208" i="41"/>
  <c r="M210" i="41"/>
  <c r="N210" i="41" s="1"/>
  <c r="H210" i="41" s="1"/>
  <c r="O211" i="41"/>
  <c r="I211" i="41" s="1"/>
  <c r="I212" i="41"/>
  <c r="M214" i="41"/>
  <c r="O215" i="41"/>
  <c r="I215" i="41" s="1"/>
  <c r="I216" i="41"/>
  <c r="M218" i="41"/>
  <c r="N218" i="41" s="1"/>
  <c r="H218" i="41" s="1"/>
  <c r="O219" i="41"/>
  <c r="I219" i="41" s="1"/>
  <c r="I220" i="41"/>
  <c r="M222" i="41"/>
  <c r="N222" i="41" s="1"/>
  <c r="H222" i="41" s="1"/>
  <c r="O223" i="41"/>
  <c r="I223" i="41" s="1"/>
  <c r="I224" i="41"/>
  <c r="M226" i="41"/>
  <c r="O227" i="41"/>
  <c r="I227" i="41" s="1"/>
  <c r="I228" i="41"/>
  <c r="M230" i="41"/>
  <c r="N230" i="41" s="1"/>
  <c r="H230" i="41" s="1"/>
  <c r="O231" i="41"/>
  <c r="I231" i="41" s="1"/>
  <c r="I232" i="41"/>
  <c r="M234" i="41"/>
  <c r="I236" i="41"/>
  <c r="T237" i="41"/>
  <c r="L238" i="41"/>
  <c r="K242" i="41"/>
  <c r="N242" i="41" s="1"/>
  <c r="H242" i="41" s="1"/>
  <c r="O243" i="41"/>
  <c r="I243" i="41" s="1"/>
  <c r="T245" i="41"/>
  <c r="L246" i="41"/>
  <c r="K250" i="41"/>
  <c r="N250" i="41" s="1"/>
  <c r="H250" i="41" s="1"/>
  <c r="O251" i="41"/>
  <c r="T253" i="41"/>
  <c r="L254" i="41"/>
  <c r="I332" i="41"/>
  <c r="W332" i="41"/>
  <c r="M342" i="41"/>
  <c r="L342" i="41"/>
  <c r="K342" i="41"/>
  <c r="I348" i="41"/>
  <c r="W348" i="41"/>
  <c r="M354" i="41"/>
  <c r="L354" i="41"/>
  <c r="N354" i="41" s="1"/>
  <c r="H354" i="41" s="1"/>
  <c r="K354" i="41"/>
  <c r="M362" i="41"/>
  <c r="L362" i="41"/>
  <c r="K362" i="41"/>
  <c r="M370" i="41"/>
  <c r="L370" i="41"/>
  <c r="K370" i="41"/>
  <c r="M378" i="41"/>
  <c r="L378" i="41"/>
  <c r="K378" i="41"/>
  <c r="W384" i="41"/>
  <c r="M386" i="41"/>
  <c r="L386" i="41"/>
  <c r="K386" i="41"/>
  <c r="W392" i="41"/>
  <c r="I74" i="41"/>
  <c r="H77" i="41"/>
  <c r="I78" i="41"/>
  <c r="H85" i="41"/>
  <c r="H89" i="41"/>
  <c r="I90" i="41"/>
  <c r="H93" i="41"/>
  <c r="I94" i="41"/>
  <c r="H97" i="41"/>
  <c r="I98" i="41"/>
  <c r="H118" i="41"/>
  <c r="H120" i="41"/>
  <c r="H124" i="41"/>
  <c r="H126" i="41"/>
  <c r="H136" i="41"/>
  <c r="H138" i="41"/>
  <c r="H140" i="41"/>
  <c r="H142" i="41"/>
  <c r="H144" i="41"/>
  <c r="H148" i="41"/>
  <c r="H156" i="41"/>
  <c r="H158" i="41"/>
  <c r="H162" i="41"/>
  <c r="H164" i="41"/>
  <c r="H166" i="41"/>
  <c r="M173" i="41"/>
  <c r="H173" i="41"/>
  <c r="N173" i="41"/>
  <c r="H174" i="41"/>
  <c r="K175" i="41"/>
  <c r="M177" i="41"/>
  <c r="N177" i="41" s="1"/>
  <c r="H177" i="41" s="1"/>
  <c r="N178" i="41"/>
  <c r="H178" i="41" s="1"/>
  <c r="K179" i="41"/>
  <c r="M181" i="41"/>
  <c r="H181" i="41"/>
  <c r="N181" i="41"/>
  <c r="H182" i="41"/>
  <c r="K183" i="41"/>
  <c r="M185" i="41"/>
  <c r="N185" i="41" s="1"/>
  <c r="H185" i="41" s="1"/>
  <c r="N186" i="41"/>
  <c r="H186" i="41" s="1"/>
  <c r="K187" i="41"/>
  <c r="L188" i="41"/>
  <c r="N188" i="41" s="1"/>
  <c r="H188" i="41" s="1"/>
  <c r="M189" i="41"/>
  <c r="N189" i="41" s="1"/>
  <c r="H189" i="41" s="1"/>
  <c r="K191" i="41"/>
  <c r="N191" i="41" s="1"/>
  <c r="H191" i="41" s="1"/>
  <c r="L192" i="41"/>
  <c r="N192" i="41" s="1"/>
  <c r="H192" i="41" s="1"/>
  <c r="M193" i="41"/>
  <c r="N193" i="41" s="1"/>
  <c r="H193" i="41" s="1"/>
  <c r="K195" i="41"/>
  <c r="L196" i="41"/>
  <c r="M197" i="41"/>
  <c r="H197" i="41"/>
  <c r="N197" i="41"/>
  <c r="N198" i="41"/>
  <c r="H198" i="41" s="1"/>
  <c r="K199" i="41"/>
  <c r="L200" i="41"/>
  <c r="N200" i="41" s="1"/>
  <c r="H200" i="41" s="1"/>
  <c r="M201" i="41"/>
  <c r="N201" i="41" s="1"/>
  <c r="H201" i="41" s="1"/>
  <c r="K203" i="41"/>
  <c r="N203" i="41" s="1"/>
  <c r="H203" i="41" s="1"/>
  <c r="L204" i="41"/>
  <c r="M205" i="41"/>
  <c r="H205" i="41"/>
  <c r="H206" i="41"/>
  <c r="N206" i="41"/>
  <c r="K207" i="41"/>
  <c r="L208" i="41"/>
  <c r="N208" i="41" s="1"/>
  <c r="H208" i="41" s="1"/>
  <c r="M209" i="41"/>
  <c r="N209" i="41" s="1"/>
  <c r="H209" i="41" s="1"/>
  <c r="K211" i="41"/>
  <c r="N211" i="41" s="1"/>
  <c r="H211" i="41" s="1"/>
  <c r="L212" i="41"/>
  <c r="N212" i="41" s="1"/>
  <c r="H212" i="41" s="1"/>
  <c r="M213" i="41"/>
  <c r="N213" i="41" s="1"/>
  <c r="H213" i="41" s="1"/>
  <c r="N214" i="41"/>
  <c r="H214" i="41" s="1"/>
  <c r="K215" i="41"/>
  <c r="N215" i="41" s="1"/>
  <c r="H215" i="41" s="1"/>
  <c r="L216" i="41"/>
  <c r="N216" i="41" s="1"/>
  <c r="H216" i="41" s="1"/>
  <c r="M217" i="41"/>
  <c r="N217" i="41" s="1"/>
  <c r="H217" i="41" s="1"/>
  <c r="K219" i="41"/>
  <c r="L220" i="41"/>
  <c r="N220" i="41" s="1"/>
  <c r="H220" i="41" s="1"/>
  <c r="M221" i="41"/>
  <c r="N221" i="41" s="1"/>
  <c r="H221" i="41" s="1"/>
  <c r="K223" i="41"/>
  <c r="N223" i="41" s="1"/>
  <c r="H223" i="41" s="1"/>
  <c r="L224" i="41"/>
  <c r="M225" i="41"/>
  <c r="H225" i="41"/>
  <c r="H226" i="41"/>
  <c r="N226" i="41"/>
  <c r="K227" i="41"/>
  <c r="N227" i="41" s="1"/>
  <c r="H227" i="41" s="1"/>
  <c r="L228" i="41"/>
  <c r="N228" i="41" s="1"/>
  <c r="H228" i="41" s="1"/>
  <c r="M229" i="41"/>
  <c r="N229" i="41" s="1"/>
  <c r="H229" i="41" s="1"/>
  <c r="K231" i="41"/>
  <c r="L232" i="41"/>
  <c r="N232" i="41" s="1"/>
  <c r="H232" i="41" s="1"/>
  <c r="M233" i="41"/>
  <c r="N233" i="41" s="1"/>
  <c r="H233" i="41" s="1"/>
  <c r="H234" i="41"/>
  <c r="N234" i="41"/>
  <c r="K235" i="41"/>
  <c r="S235" i="41"/>
  <c r="L236" i="41"/>
  <c r="O237" i="41"/>
  <c r="I237" i="41" s="1"/>
  <c r="M238" i="41"/>
  <c r="T239" i="41"/>
  <c r="L240" i="41"/>
  <c r="N240" i="41" s="1"/>
  <c r="H240" i="41" s="1"/>
  <c r="K244" i="41"/>
  <c r="N244" i="41" s="1"/>
  <c r="H244" i="41" s="1"/>
  <c r="O245" i="41"/>
  <c r="I245" i="41" s="1"/>
  <c r="M246" i="41"/>
  <c r="T247" i="41"/>
  <c r="L248" i="41"/>
  <c r="I251" i="41"/>
  <c r="K252" i="41"/>
  <c r="N252" i="41" s="1"/>
  <c r="H252" i="41" s="1"/>
  <c r="O253" i="41"/>
  <c r="I253" i="41" s="1"/>
  <c r="M254" i="41"/>
  <c r="T255" i="41"/>
  <c r="O255" i="41"/>
  <c r="I255" i="41" s="1"/>
  <c r="O257" i="41"/>
  <c r="I257" i="41" s="1"/>
  <c r="O259" i="41"/>
  <c r="O261" i="41"/>
  <c r="O263" i="41"/>
  <c r="O265" i="41"/>
  <c r="I265" i="41" s="1"/>
  <c r="O267" i="41"/>
  <c r="O269" i="41"/>
  <c r="I269" i="41" s="1"/>
  <c r="O271" i="41"/>
  <c r="O273" i="41"/>
  <c r="I273" i="41" s="1"/>
  <c r="O275" i="41"/>
  <c r="O277" i="41"/>
  <c r="I277" i="41" s="1"/>
  <c r="O279" i="41"/>
  <c r="O281" i="41"/>
  <c r="I281" i="41" s="1"/>
  <c r="O283" i="41"/>
  <c r="O285" i="41"/>
  <c r="I285" i="41" s="1"/>
  <c r="O287" i="41"/>
  <c r="N287" i="41" s="1"/>
  <c r="O291" i="41"/>
  <c r="I291" i="41" s="1"/>
  <c r="O293" i="41"/>
  <c r="O295" i="41"/>
  <c r="O297" i="41"/>
  <c r="O299" i="41"/>
  <c r="N299" i="41" s="1"/>
  <c r="I328" i="41"/>
  <c r="W328" i="41"/>
  <c r="M338" i="41"/>
  <c r="L338" i="41"/>
  <c r="K338" i="41"/>
  <c r="I344" i="41"/>
  <c r="W344" i="41"/>
  <c r="I356" i="41"/>
  <c r="W356" i="41"/>
  <c r="I364" i="41"/>
  <c r="W364" i="41"/>
  <c r="I372" i="41"/>
  <c r="W372" i="41"/>
  <c r="I380" i="41"/>
  <c r="W380" i="41"/>
  <c r="M394" i="41"/>
  <c r="M398" i="41"/>
  <c r="M402" i="41"/>
  <c r="M406" i="41"/>
  <c r="M410" i="41"/>
  <c r="M414" i="41"/>
  <c r="M418" i="41"/>
  <c r="M422" i="41"/>
  <c r="K422" i="41"/>
  <c r="K423" i="41"/>
  <c r="M423" i="41"/>
  <c r="M430" i="41"/>
  <c r="K430" i="41"/>
  <c r="K431" i="41"/>
  <c r="M431" i="41"/>
  <c r="M438" i="41"/>
  <c r="H438" i="41"/>
  <c r="K438" i="41"/>
  <c r="K439" i="41"/>
  <c r="M439" i="41"/>
  <c r="H439" i="41"/>
  <c r="W447" i="41"/>
  <c r="I447" i="41"/>
  <c r="W451" i="41"/>
  <c r="I451" i="41"/>
  <c r="W455" i="41"/>
  <c r="I455" i="41"/>
  <c r="W459" i="41"/>
  <c r="I459" i="41"/>
  <c r="W463" i="41"/>
  <c r="I463" i="41"/>
  <c r="W467" i="41"/>
  <c r="I467" i="41"/>
  <c r="W471" i="41"/>
  <c r="I471" i="41"/>
  <c r="L237" i="41"/>
  <c r="N237" i="41" s="1"/>
  <c r="H237" i="41" s="1"/>
  <c r="I238" i="41"/>
  <c r="L239" i="41"/>
  <c r="N239" i="41" s="1"/>
  <c r="H239" i="41" s="1"/>
  <c r="I240" i="41"/>
  <c r="L241" i="41"/>
  <c r="N241" i="41" s="1"/>
  <c r="I242" i="41"/>
  <c r="L243" i="41"/>
  <c r="N243" i="41" s="1"/>
  <c r="H243" i="41" s="1"/>
  <c r="I244" i="41"/>
  <c r="L245" i="41"/>
  <c r="N245" i="41" s="1"/>
  <c r="H245" i="41" s="1"/>
  <c r="I246" i="41"/>
  <c r="L247" i="41"/>
  <c r="N247" i="41" s="1"/>
  <c r="H247" i="41" s="1"/>
  <c r="I248" i="41"/>
  <c r="L249" i="41"/>
  <c r="N249" i="41" s="1"/>
  <c r="I250" i="41"/>
  <c r="L251" i="41"/>
  <c r="N251" i="41" s="1"/>
  <c r="H251" i="41" s="1"/>
  <c r="I252" i="41"/>
  <c r="L253" i="41"/>
  <c r="N253" i="41" s="1"/>
  <c r="H253" i="41" s="1"/>
  <c r="I254" i="41"/>
  <c r="L255" i="41"/>
  <c r="N255" i="41" s="1"/>
  <c r="H255" i="41" s="1"/>
  <c r="I256" i="41"/>
  <c r="L257" i="41"/>
  <c r="N257" i="41" s="1"/>
  <c r="H257" i="41" s="1"/>
  <c r="I258" i="41"/>
  <c r="L259" i="41"/>
  <c r="N259" i="41" s="1"/>
  <c r="H259" i="41" s="1"/>
  <c r="I260" i="41"/>
  <c r="L261" i="41"/>
  <c r="N261" i="41" s="1"/>
  <c r="H261" i="41" s="1"/>
  <c r="I262" i="41"/>
  <c r="L263" i="41"/>
  <c r="N263" i="41" s="1"/>
  <c r="H263" i="41" s="1"/>
  <c r="I264" i="41"/>
  <c r="L265" i="41"/>
  <c r="N265" i="41" s="1"/>
  <c r="H265" i="41" s="1"/>
  <c r="I266" i="41"/>
  <c r="L267" i="41"/>
  <c r="N267" i="41" s="1"/>
  <c r="H267" i="41" s="1"/>
  <c r="I268" i="41"/>
  <c r="L269" i="41"/>
  <c r="N269" i="41" s="1"/>
  <c r="H269" i="41" s="1"/>
  <c r="I270" i="41"/>
  <c r="L271" i="41"/>
  <c r="N271" i="41" s="1"/>
  <c r="H271" i="41" s="1"/>
  <c r="I272" i="41"/>
  <c r="L273" i="41"/>
  <c r="N273" i="41" s="1"/>
  <c r="H273" i="41" s="1"/>
  <c r="I274" i="41"/>
  <c r="L275" i="41"/>
  <c r="N275" i="41" s="1"/>
  <c r="H275" i="41" s="1"/>
  <c r="I276" i="41"/>
  <c r="L277" i="41"/>
  <c r="N277" i="41" s="1"/>
  <c r="H277" i="41" s="1"/>
  <c r="I278" i="41"/>
  <c r="L279" i="41"/>
  <c r="N279" i="41" s="1"/>
  <c r="H279" i="41" s="1"/>
  <c r="I280" i="41"/>
  <c r="L281" i="41"/>
  <c r="N281" i="41" s="1"/>
  <c r="H281" i="41" s="1"/>
  <c r="I282" i="41"/>
  <c r="L283" i="41"/>
  <c r="N283" i="41" s="1"/>
  <c r="H283" i="41" s="1"/>
  <c r="I284" i="41"/>
  <c r="L285" i="41"/>
  <c r="N285" i="41" s="1"/>
  <c r="H285" i="41" s="1"/>
  <c r="I286" i="41"/>
  <c r="L287" i="41"/>
  <c r="N288" i="41"/>
  <c r="V288" i="41"/>
  <c r="V289" i="41" s="1"/>
  <c r="V290" i="41" s="1"/>
  <c r="L289" i="41"/>
  <c r="I290" i="41"/>
  <c r="N290" i="41"/>
  <c r="L291" i="41"/>
  <c r="N291" i="41" s="1"/>
  <c r="H291" i="41" s="1"/>
  <c r="I292" i="41"/>
  <c r="L293" i="41"/>
  <c r="N293" i="41" s="1"/>
  <c r="H293" i="41" s="1"/>
  <c r="I294" i="41"/>
  <c r="L295" i="41"/>
  <c r="N295" i="41" s="1"/>
  <c r="H295" i="41" s="1"/>
  <c r="I296" i="41"/>
  <c r="L297" i="41"/>
  <c r="N297" i="41" s="1"/>
  <c r="H297" i="41" s="1"/>
  <c r="I298" i="41"/>
  <c r="L299" i="41"/>
  <c r="L301" i="41"/>
  <c r="I302" i="41"/>
  <c r="L303" i="41"/>
  <c r="N303" i="41" s="1"/>
  <c r="H303" i="41" s="1"/>
  <c r="I304" i="41"/>
  <c r="L305" i="41"/>
  <c r="N305" i="41" s="1"/>
  <c r="H305" i="41" s="1"/>
  <c r="I306" i="41"/>
  <c r="L307" i="41"/>
  <c r="N307" i="41" s="1"/>
  <c r="H307" i="41" s="1"/>
  <c r="I308" i="41"/>
  <c r="L309" i="41"/>
  <c r="N309" i="41" s="1"/>
  <c r="H309" i="41" s="1"/>
  <c r="I310" i="41"/>
  <c r="L311" i="41"/>
  <c r="N311" i="41" s="1"/>
  <c r="H311" i="41" s="1"/>
  <c r="I312" i="41"/>
  <c r="L313" i="41"/>
  <c r="N313" i="41" s="1"/>
  <c r="H313" i="41" s="1"/>
  <c r="I314" i="41"/>
  <c r="L315" i="41"/>
  <c r="N315" i="41" s="1"/>
  <c r="H315" i="41" s="1"/>
  <c r="I316" i="41"/>
  <c r="L317" i="41"/>
  <c r="N317" i="41" s="1"/>
  <c r="H317" i="41" s="1"/>
  <c r="I318" i="41"/>
  <c r="L319" i="41"/>
  <c r="N319" i="41" s="1"/>
  <c r="H319" i="41" s="1"/>
  <c r="I320" i="41"/>
  <c r="L321" i="41"/>
  <c r="N321" i="41" s="1"/>
  <c r="H321" i="41" s="1"/>
  <c r="I322" i="41"/>
  <c r="L323" i="41"/>
  <c r="N323" i="41" s="1"/>
  <c r="H323" i="41" s="1"/>
  <c r="I324" i="41"/>
  <c r="L325" i="41"/>
  <c r="N325" i="41" s="1"/>
  <c r="H325" i="41" s="1"/>
  <c r="I327" i="41"/>
  <c r="M329" i="41"/>
  <c r="O330" i="41"/>
  <c r="I330" i="41" s="1"/>
  <c r="I331" i="41"/>
  <c r="M333" i="41"/>
  <c r="N333" i="41" s="1"/>
  <c r="H333" i="41" s="1"/>
  <c r="O334" i="41"/>
  <c r="I334" i="41" s="1"/>
  <c r="I335" i="41"/>
  <c r="M337" i="41"/>
  <c r="O338" i="41"/>
  <c r="I338" i="41" s="1"/>
  <c r="I339" i="41"/>
  <c r="M341" i="41"/>
  <c r="O342" i="41"/>
  <c r="I342" i="41" s="1"/>
  <c r="I343" i="41"/>
  <c r="M345" i="41"/>
  <c r="N345" i="41" s="1"/>
  <c r="H345" i="41" s="1"/>
  <c r="O346" i="41"/>
  <c r="I346" i="41" s="1"/>
  <c r="I347" i="41"/>
  <c r="M349" i="41"/>
  <c r="N349" i="41" s="1"/>
  <c r="H349" i="41" s="1"/>
  <c r="O350" i="41"/>
  <c r="I350" i="41" s="1"/>
  <c r="I351" i="41"/>
  <c r="M353" i="41"/>
  <c r="N353" i="41" s="1"/>
  <c r="H353" i="41" s="1"/>
  <c r="O354" i="41"/>
  <c r="I354" i="41" s="1"/>
  <c r="I355" i="41"/>
  <c r="M357" i="41"/>
  <c r="N357" i="41" s="1"/>
  <c r="H357" i="41" s="1"/>
  <c r="O358" i="41"/>
  <c r="I358" i="41" s="1"/>
  <c r="I359" i="41"/>
  <c r="M361" i="41"/>
  <c r="N361" i="41" s="1"/>
  <c r="H361" i="41" s="1"/>
  <c r="O362" i="41"/>
  <c r="I362" i="41" s="1"/>
  <c r="I363" i="41"/>
  <c r="M365" i="41"/>
  <c r="N365" i="41" s="1"/>
  <c r="H365" i="41" s="1"/>
  <c r="O366" i="41"/>
  <c r="I366" i="41" s="1"/>
  <c r="I367" i="41"/>
  <c r="M369" i="41"/>
  <c r="N369" i="41" s="1"/>
  <c r="H369" i="41" s="1"/>
  <c r="O370" i="41"/>
  <c r="I370" i="41" s="1"/>
  <c r="I371" i="41"/>
  <c r="M373" i="41"/>
  <c r="N373" i="41" s="1"/>
  <c r="H373" i="41" s="1"/>
  <c r="O374" i="41"/>
  <c r="I374" i="41" s="1"/>
  <c r="I375" i="41"/>
  <c r="M377" i="41"/>
  <c r="N377" i="41" s="1"/>
  <c r="H377" i="41" s="1"/>
  <c r="O378" i="41"/>
  <c r="I378" i="41" s="1"/>
  <c r="I379" i="41"/>
  <c r="M381" i="41"/>
  <c r="N381" i="41" s="1"/>
  <c r="H381" i="41" s="1"/>
  <c r="O382" i="41"/>
  <c r="I382" i="41" s="1"/>
  <c r="I383" i="41"/>
  <c r="M385" i="41"/>
  <c r="N385" i="41" s="1"/>
  <c r="H385" i="41" s="1"/>
  <c r="O386" i="41"/>
  <c r="I386" i="41" s="1"/>
  <c r="I387" i="41"/>
  <c r="M389" i="41"/>
  <c r="N389" i="41" s="1"/>
  <c r="H389" i="41" s="1"/>
  <c r="O390" i="41"/>
  <c r="I390" i="41" s="1"/>
  <c r="I391" i="41"/>
  <c r="M393" i="41"/>
  <c r="N393" i="41" s="1"/>
  <c r="H393" i="41" s="1"/>
  <c r="O394" i="41"/>
  <c r="I394" i="41" s="1"/>
  <c r="I395" i="41"/>
  <c r="M397" i="41"/>
  <c r="N397" i="41" s="1"/>
  <c r="H397" i="41" s="1"/>
  <c r="O398" i="41"/>
  <c r="I398" i="41" s="1"/>
  <c r="I399" i="41"/>
  <c r="M401" i="41"/>
  <c r="N401" i="41" s="1"/>
  <c r="H401" i="41" s="1"/>
  <c r="O402" i="41"/>
  <c r="I402" i="41" s="1"/>
  <c r="I403" i="41"/>
  <c r="M405" i="41"/>
  <c r="N405" i="41" s="1"/>
  <c r="H405" i="41" s="1"/>
  <c r="O406" i="41"/>
  <c r="I406" i="41" s="1"/>
  <c r="I407" i="41"/>
  <c r="M409" i="41"/>
  <c r="N409" i="41" s="1"/>
  <c r="H409" i="41" s="1"/>
  <c r="O410" i="41"/>
  <c r="I410" i="41" s="1"/>
  <c r="I411" i="41"/>
  <c r="M413" i="41"/>
  <c r="N413" i="41" s="1"/>
  <c r="H413" i="41" s="1"/>
  <c r="O414" i="41"/>
  <c r="I414" i="41" s="1"/>
  <c r="I415" i="41"/>
  <c r="M417" i="41"/>
  <c r="N417" i="41" s="1"/>
  <c r="H417" i="41" s="1"/>
  <c r="O418" i="41"/>
  <c r="I418" i="41" s="1"/>
  <c r="I423" i="41"/>
  <c r="M424" i="41"/>
  <c r="K424" i="41"/>
  <c r="K425" i="41"/>
  <c r="M425" i="41"/>
  <c r="I431" i="41"/>
  <c r="M432" i="41"/>
  <c r="K432" i="41"/>
  <c r="K433" i="41"/>
  <c r="M433" i="41"/>
  <c r="I439" i="41"/>
  <c r="M440" i="41"/>
  <c r="K440" i="41"/>
  <c r="K441" i="41"/>
  <c r="M441" i="41"/>
  <c r="M446" i="41"/>
  <c r="K446" i="41"/>
  <c r="M450" i="41"/>
  <c r="K450" i="41"/>
  <c r="M454" i="41"/>
  <c r="K454" i="41"/>
  <c r="M458" i="41"/>
  <c r="K458" i="41"/>
  <c r="M462" i="41"/>
  <c r="K462" i="41"/>
  <c r="M466" i="41"/>
  <c r="K466" i="41"/>
  <c r="M470" i="41"/>
  <c r="K470" i="41"/>
  <c r="M474" i="41"/>
  <c r="K474" i="41"/>
  <c r="L474" i="41"/>
  <c r="K475" i="41"/>
  <c r="M475" i="41"/>
  <c r="L475" i="41"/>
  <c r="W478" i="41"/>
  <c r="W479" i="41"/>
  <c r="I479" i="41"/>
  <c r="H241" i="41"/>
  <c r="H249" i="41"/>
  <c r="K256" i="41"/>
  <c r="N256" i="41" s="1"/>
  <c r="H256" i="41" s="1"/>
  <c r="K258" i="41"/>
  <c r="N258" i="41" s="1"/>
  <c r="H258" i="41" s="1"/>
  <c r="K260" i="41"/>
  <c r="N260" i="41" s="1"/>
  <c r="H260" i="41" s="1"/>
  <c r="K262" i="41"/>
  <c r="N262" i="41" s="1"/>
  <c r="H262" i="41" s="1"/>
  <c r="K264" i="41"/>
  <c r="N264" i="41" s="1"/>
  <c r="H264" i="41" s="1"/>
  <c r="K266" i="41"/>
  <c r="N266" i="41" s="1"/>
  <c r="H266" i="41" s="1"/>
  <c r="K268" i="41"/>
  <c r="N268" i="41" s="1"/>
  <c r="H268" i="41" s="1"/>
  <c r="K270" i="41"/>
  <c r="N270" i="41" s="1"/>
  <c r="H270" i="41" s="1"/>
  <c r="K272" i="41"/>
  <c r="N272" i="41" s="1"/>
  <c r="H272" i="41" s="1"/>
  <c r="K274" i="41"/>
  <c r="N274" i="41" s="1"/>
  <c r="H274" i="41" s="1"/>
  <c r="K276" i="41"/>
  <c r="N276" i="41" s="1"/>
  <c r="H276" i="41" s="1"/>
  <c r="K278" i="41"/>
  <c r="N278" i="41" s="1"/>
  <c r="H278" i="41" s="1"/>
  <c r="K280" i="41"/>
  <c r="N280" i="41" s="1"/>
  <c r="H280" i="41" s="1"/>
  <c r="K282" i="41"/>
  <c r="N282" i="41" s="1"/>
  <c r="H282" i="41" s="1"/>
  <c r="K284" i="41"/>
  <c r="N284" i="41" s="1"/>
  <c r="H284" i="41" s="1"/>
  <c r="K286" i="41"/>
  <c r="N286" i="41" s="1"/>
  <c r="H286" i="41" s="1"/>
  <c r="H287" i="41"/>
  <c r="K288" i="41"/>
  <c r="H289" i="41"/>
  <c r="K290" i="41"/>
  <c r="K292" i="41"/>
  <c r="N292" i="41" s="1"/>
  <c r="H292" i="41" s="1"/>
  <c r="K294" i="41"/>
  <c r="N294" i="41" s="1"/>
  <c r="H294" i="41" s="1"/>
  <c r="K296" i="41"/>
  <c r="N296" i="41" s="1"/>
  <c r="H296" i="41" s="1"/>
  <c r="K298" i="41"/>
  <c r="N298" i="41" s="1"/>
  <c r="H298" i="41" s="1"/>
  <c r="H299" i="41"/>
  <c r="K300" i="41"/>
  <c r="H301" i="41"/>
  <c r="K302" i="41"/>
  <c r="N302" i="41" s="1"/>
  <c r="H302" i="41" s="1"/>
  <c r="K304" i="41"/>
  <c r="N304" i="41" s="1"/>
  <c r="H304" i="41" s="1"/>
  <c r="K306" i="41"/>
  <c r="N306" i="41" s="1"/>
  <c r="H306" i="41" s="1"/>
  <c r="K308" i="41"/>
  <c r="N308" i="41" s="1"/>
  <c r="H308" i="41" s="1"/>
  <c r="K310" i="41"/>
  <c r="N310" i="41" s="1"/>
  <c r="H310" i="41" s="1"/>
  <c r="K312" i="41"/>
  <c r="N312" i="41" s="1"/>
  <c r="H312" i="41" s="1"/>
  <c r="K314" i="41"/>
  <c r="N314" i="41" s="1"/>
  <c r="H314" i="41" s="1"/>
  <c r="K316" i="41"/>
  <c r="N316" i="41" s="1"/>
  <c r="H316" i="41" s="1"/>
  <c r="K318" i="41"/>
  <c r="N318" i="41" s="1"/>
  <c r="H318" i="41" s="1"/>
  <c r="K320" i="41"/>
  <c r="N320" i="41" s="1"/>
  <c r="H320" i="41" s="1"/>
  <c r="K322" i="41"/>
  <c r="N322" i="41" s="1"/>
  <c r="H322" i="41" s="1"/>
  <c r="K324" i="41"/>
  <c r="N324" i="41" s="1"/>
  <c r="H324" i="41" s="1"/>
  <c r="K326" i="41"/>
  <c r="L327" i="41"/>
  <c r="M328" i="41"/>
  <c r="N328" i="41" s="1"/>
  <c r="H328" i="41" s="1"/>
  <c r="N329" i="41"/>
  <c r="H329" i="41" s="1"/>
  <c r="L331" i="41"/>
  <c r="M332" i="41"/>
  <c r="N332" i="41" s="1"/>
  <c r="H332" i="41" s="1"/>
  <c r="L335" i="41"/>
  <c r="M336" i="41"/>
  <c r="N336" i="41" s="1"/>
  <c r="H336" i="41" s="1"/>
  <c r="N337" i="41"/>
  <c r="H337" i="41" s="1"/>
  <c r="L339" i="41"/>
  <c r="M340" i="41"/>
  <c r="N340" i="41" s="1"/>
  <c r="H340" i="41" s="1"/>
  <c r="N341" i="41"/>
  <c r="H341" i="41" s="1"/>
  <c r="L343" i="41"/>
  <c r="M344" i="41"/>
  <c r="N344" i="41" s="1"/>
  <c r="H344" i="41" s="1"/>
  <c r="L347" i="41"/>
  <c r="M348" i="41"/>
  <c r="N348" i="41" s="1"/>
  <c r="H348" i="41" s="1"/>
  <c r="L351" i="41"/>
  <c r="M352" i="41"/>
  <c r="N352" i="41" s="1"/>
  <c r="H352" i="41" s="1"/>
  <c r="L355" i="41"/>
  <c r="M356" i="41"/>
  <c r="N356" i="41" s="1"/>
  <c r="H356" i="41" s="1"/>
  <c r="L359" i="41"/>
  <c r="M360" i="41"/>
  <c r="N360" i="41" s="1"/>
  <c r="H360" i="41" s="1"/>
  <c r="L363" i="41"/>
  <c r="M364" i="41"/>
  <c r="N364" i="41" s="1"/>
  <c r="H364" i="41" s="1"/>
  <c r="L367" i="41"/>
  <c r="M368" i="41"/>
  <c r="N368" i="41" s="1"/>
  <c r="H368" i="41" s="1"/>
  <c r="L371" i="41"/>
  <c r="M372" i="41"/>
  <c r="N372" i="41" s="1"/>
  <c r="H372" i="41" s="1"/>
  <c r="L375" i="41"/>
  <c r="M376" i="41"/>
  <c r="N376" i="41" s="1"/>
  <c r="H376" i="41" s="1"/>
  <c r="L379" i="41"/>
  <c r="M380" i="41"/>
  <c r="N380" i="41" s="1"/>
  <c r="H380" i="41" s="1"/>
  <c r="M384" i="41"/>
  <c r="N384" i="41" s="1"/>
  <c r="H384" i="41" s="1"/>
  <c r="M388" i="41"/>
  <c r="N388" i="41" s="1"/>
  <c r="H388" i="41" s="1"/>
  <c r="M392" i="41"/>
  <c r="N392" i="41" s="1"/>
  <c r="H392" i="41" s="1"/>
  <c r="K394" i="41"/>
  <c r="M396" i="41"/>
  <c r="N396" i="41" s="1"/>
  <c r="H396" i="41" s="1"/>
  <c r="W396" i="41"/>
  <c r="K398" i="41"/>
  <c r="M400" i="41"/>
  <c r="N400" i="41" s="1"/>
  <c r="H400" i="41" s="1"/>
  <c r="W400" i="41"/>
  <c r="K402" i="41"/>
  <c r="M404" i="41"/>
  <c r="N404" i="41" s="1"/>
  <c r="H404" i="41" s="1"/>
  <c r="W404" i="41"/>
  <c r="K406" i="41"/>
  <c r="M408" i="41"/>
  <c r="N408" i="41" s="1"/>
  <c r="H408" i="41" s="1"/>
  <c r="W408" i="41"/>
  <c r="K410" i="41"/>
  <c r="M412" i="41"/>
  <c r="N412" i="41" s="1"/>
  <c r="H412" i="41" s="1"/>
  <c r="W412" i="41"/>
  <c r="K414" i="41"/>
  <c r="M416" i="41"/>
  <c r="N416" i="41" s="1"/>
  <c r="H416" i="41" s="1"/>
  <c r="W416" i="41"/>
  <c r="K418" i="41"/>
  <c r="K419" i="41"/>
  <c r="M419" i="41"/>
  <c r="L422" i="41"/>
  <c r="L423" i="41"/>
  <c r="M426" i="41"/>
  <c r="K426" i="41"/>
  <c r="K427" i="41"/>
  <c r="M427" i="41"/>
  <c r="L430" i="41"/>
  <c r="N430" i="41" s="1"/>
  <c r="H430" i="41" s="1"/>
  <c r="L431" i="41"/>
  <c r="M434" i="41"/>
  <c r="K434" i="41"/>
  <c r="K435" i="41"/>
  <c r="M435" i="41"/>
  <c r="L438" i="41"/>
  <c r="L439" i="41"/>
  <c r="M442" i="41"/>
  <c r="K442" i="41"/>
  <c r="K443" i="41"/>
  <c r="M443" i="41"/>
  <c r="K447" i="41"/>
  <c r="M447" i="41"/>
  <c r="K451" i="41"/>
  <c r="M451" i="41"/>
  <c r="K455" i="41"/>
  <c r="M455" i="41"/>
  <c r="K459" i="41"/>
  <c r="M459" i="41"/>
  <c r="K463" i="41"/>
  <c r="M463" i="41"/>
  <c r="K467" i="41"/>
  <c r="M467" i="41"/>
  <c r="K471" i="41"/>
  <c r="M471" i="41"/>
  <c r="I259" i="41"/>
  <c r="I261" i="41"/>
  <c r="I263" i="41"/>
  <c r="I267" i="41"/>
  <c r="I271" i="41"/>
  <c r="I275" i="41"/>
  <c r="I279" i="41"/>
  <c r="I283" i="41"/>
  <c r="I287" i="41"/>
  <c r="I293" i="41"/>
  <c r="I295" i="41"/>
  <c r="I297" i="41"/>
  <c r="I301" i="41"/>
  <c r="I303" i="41"/>
  <c r="I305" i="41"/>
  <c r="I307" i="41"/>
  <c r="I309" i="41"/>
  <c r="I311" i="41"/>
  <c r="I313" i="41"/>
  <c r="I315" i="41"/>
  <c r="I317" i="41"/>
  <c r="I319" i="41"/>
  <c r="I321" i="41"/>
  <c r="I323" i="41"/>
  <c r="I325" i="41"/>
  <c r="L326" i="41"/>
  <c r="M327" i="41"/>
  <c r="I329" i="41"/>
  <c r="M331" i="41"/>
  <c r="I333" i="41"/>
  <c r="M335" i="41"/>
  <c r="I337" i="41"/>
  <c r="M339" i="41"/>
  <c r="I341" i="41"/>
  <c r="M343" i="41"/>
  <c r="I345" i="41"/>
  <c r="M347" i="41"/>
  <c r="I349" i="41"/>
  <c r="M351" i="41"/>
  <c r="I353" i="41"/>
  <c r="M355" i="41"/>
  <c r="I357" i="41"/>
  <c r="M359" i="41"/>
  <c r="I361" i="41"/>
  <c r="M363" i="41"/>
  <c r="I365" i="41"/>
  <c r="M367" i="41"/>
  <c r="I369" i="41"/>
  <c r="M371" i="41"/>
  <c r="I373" i="41"/>
  <c r="M375" i="41"/>
  <c r="I377" i="41"/>
  <c r="M379" i="41"/>
  <c r="I381" i="41"/>
  <c r="M383" i="41"/>
  <c r="N383" i="41" s="1"/>
  <c r="H383" i="41" s="1"/>
  <c r="O384" i="41"/>
  <c r="I384" i="41" s="1"/>
  <c r="I385" i="41"/>
  <c r="M387" i="41"/>
  <c r="N387" i="41" s="1"/>
  <c r="H387" i="41" s="1"/>
  <c r="O388" i="41"/>
  <c r="I388" i="41" s="1"/>
  <c r="I389" i="41"/>
  <c r="M391" i="41"/>
  <c r="N391" i="41" s="1"/>
  <c r="H391" i="41" s="1"/>
  <c r="O392" i="41"/>
  <c r="I392" i="41" s="1"/>
  <c r="I393" i="41"/>
  <c r="L394" i="41"/>
  <c r="M395" i="41"/>
  <c r="N395" i="41" s="1"/>
  <c r="H395" i="41" s="1"/>
  <c r="I397" i="41"/>
  <c r="L398" i="41"/>
  <c r="M399" i="41"/>
  <c r="N399" i="41" s="1"/>
  <c r="H399" i="41" s="1"/>
  <c r="I401" i="41"/>
  <c r="L402" i="41"/>
  <c r="M403" i="41"/>
  <c r="N403" i="41" s="1"/>
  <c r="H403" i="41" s="1"/>
  <c r="I405" i="41"/>
  <c r="L406" i="41"/>
  <c r="M407" i="41"/>
  <c r="N407" i="41" s="1"/>
  <c r="H407" i="41" s="1"/>
  <c r="I409" i="41"/>
  <c r="L410" i="41"/>
  <c r="M411" i="41"/>
  <c r="N411" i="41" s="1"/>
  <c r="H411" i="41" s="1"/>
  <c r="I413" i="41"/>
  <c r="L414" i="41"/>
  <c r="M415" i="41"/>
  <c r="N415" i="41" s="1"/>
  <c r="H415" i="41" s="1"/>
  <c r="I417" i="41"/>
  <c r="L418" i="41"/>
  <c r="I419" i="41"/>
  <c r="M420" i="41"/>
  <c r="K420" i="41"/>
  <c r="K421" i="41"/>
  <c r="M421" i="41"/>
  <c r="N422" i="41"/>
  <c r="H422" i="41" s="1"/>
  <c r="I427" i="41"/>
  <c r="M428" i="41"/>
  <c r="K428" i="41"/>
  <c r="K429" i="41"/>
  <c r="M429" i="41"/>
  <c r="L433" i="41"/>
  <c r="I435" i="41"/>
  <c r="M436" i="41"/>
  <c r="K436" i="41"/>
  <c r="K437" i="41"/>
  <c r="M437" i="41"/>
  <c r="H437" i="41"/>
  <c r="N439" i="41"/>
  <c r="L440" i="41"/>
  <c r="L441" i="41"/>
  <c r="I443" i="41"/>
  <c r="M444" i="41"/>
  <c r="K444" i="41"/>
  <c r="K445" i="41"/>
  <c r="M445" i="41"/>
  <c r="L445" i="41"/>
  <c r="W446" i="41"/>
  <c r="L447" i="41"/>
  <c r="W450" i="41"/>
  <c r="L451" i="41"/>
  <c r="W454" i="41"/>
  <c r="L455" i="41"/>
  <c r="W458" i="41"/>
  <c r="L459" i="41"/>
  <c r="W462" i="41"/>
  <c r="L463" i="41"/>
  <c r="W466" i="41"/>
  <c r="L467" i="41"/>
  <c r="W470" i="41"/>
  <c r="L471" i="41"/>
  <c r="M482" i="41"/>
  <c r="K482" i="41"/>
  <c r="L482" i="41"/>
  <c r="K483" i="41"/>
  <c r="M483" i="41"/>
  <c r="L483" i="41"/>
  <c r="W486" i="41"/>
  <c r="W487" i="41"/>
  <c r="I487" i="41"/>
  <c r="M452" i="41"/>
  <c r="K452" i="41"/>
  <c r="K453" i="41"/>
  <c r="M453" i="41"/>
  <c r="M460" i="41"/>
  <c r="K460" i="41"/>
  <c r="K461" i="41"/>
  <c r="M461" i="41"/>
  <c r="M468" i="41"/>
  <c r="K468" i="41"/>
  <c r="K469" i="41"/>
  <c r="M469" i="41"/>
  <c r="I475" i="41"/>
  <c r="M476" i="41"/>
  <c r="K476" i="41"/>
  <c r="K477" i="41"/>
  <c r="M477" i="41"/>
  <c r="I483" i="41"/>
  <c r="M484" i="41"/>
  <c r="K484" i="41"/>
  <c r="K485" i="41"/>
  <c r="M485" i="41"/>
  <c r="I491" i="41"/>
  <c r="M492" i="41"/>
  <c r="K492" i="41"/>
  <c r="K493" i="41"/>
  <c r="M493" i="41"/>
  <c r="K496" i="41"/>
  <c r="W498" i="41"/>
  <c r="W502" i="41"/>
  <c r="M520" i="41"/>
  <c r="H520" i="41"/>
  <c r="L520" i="41"/>
  <c r="K520" i="41"/>
  <c r="M524" i="41"/>
  <c r="L524" i="41"/>
  <c r="K524" i="41"/>
  <c r="W526" i="41"/>
  <c r="M540" i="41"/>
  <c r="L540" i="41"/>
  <c r="K540" i="41"/>
  <c r="W542" i="41"/>
  <c r="M478" i="41"/>
  <c r="K478" i="41"/>
  <c r="N478" i="41" s="1"/>
  <c r="H478" i="41" s="1"/>
  <c r="K479" i="41"/>
  <c r="M479" i="41"/>
  <c r="M486" i="41"/>
  <c r="K486" i="41"/>
  <c r="N486" i="41" s="1"/>
  <c r="H486" i="41" s="1"/>
  <c r="K487" i="41"/>
  <c r="M487" i="41"/>
  <c r="L490" i="41"/>
  <c r="L491" i="41"/>
  <c r="M494" i="41"/>
  <c r="L494" i="41"/>
  <c r="I496" i="41"/>
  <c r="M500" i="41"/>
  <c r="H500" i="41"/>
  <c r="L500" i="41"/>
  <c r="K500" i="41"/>
  <c r="M504" i="41"/>
  <c r="L504" i="41"/>
  <c r="K504" i="41"/>
  <c r="W506" i="41"/>
  <c r="W510" i="41"/>
  <c r="M528" i="41"/>
  <c r="L528" i="41"/>
  <c r="K528" i="41"/>
  <c r="W530" i="41"/>
  <c r="M448" i="41"/>
  <c r="K448" i="41"/>
  <c r="K449" i="41"/>
  <c r="M449" i="41"/>
  <c r="L452" i="41"/>
  <c r="L453" i="41"/>
  <c r="M456" i="41"/>
  <c r="K456" i="41"/>
  <c r="K457" i="41"/>
  <c r="M457" i="41"/>
  <c r="L460" i="41"/>
  <c r="L461" i="41"/>
  <c r="M464" i="41"/>
  <c r="K464" i="41"/>
  <c r="K465" i="41"/>
  <c r="M465" i="41"/>
  <c r="L468" i="41"/>
  <c r="L469" i="41"/>
  <c r="M472" i="41"/>
  <c r="K472" i="41"/>
  <c r="K473" i="41"/>
  <c r="M473" i="41"/>
  <c r="L476" i="41"/>
  <c r="L477" i="41"/>
  <c r="M480" i="41"/>
  <c r="K480" i="41"/>
  <c r="K481" i="41"/>
  <c r="M481" i="41"/>
  <c r="L484" i="41"/>
  <c r="L485" i="41"/>
  <c r="M488" i="41"/>
  <c r="K488" i="41"/>
  <c r="K489" i="41"/>
  <c r="M489" i="41"/>
  <c r="L492" i="41"/>
  <c r="L493" i="41"/>
  <c r="K494" i="41"/>
  <c r="M508" i="41"/>
  <c r="H508" i="41"/>
  <c r="L508" i="41"/>
  <c r="K508" i="41"/>
  <c r="M512" i="41"/>
  <c r="L512" i="41"/>
  <c r="K512" i="41"/>
  <c r="W514" i="41"/>
  <c r="M532" i="41"/>
  <c r="L532" i="41"/>
  <c r="K532" i="41"/>
  <c r="W534" i="41"/>
  <c r="M490" i="41"/>
  <c r="K490" i="41"/>
  <c r="K491" i="41"/>
  <c r="M491" i="41"/>
  <c r="M496" i="41"/>
  <c r="L496" i="41"/>
  <c r="M516" i="41"/>
  <c r="L516" i="41"/>
  <c r="K516" i="41"/>
  <c r="W518" i="41"/>
  <c r="W522" i="41"/>
  <c r="M536" i="41"/>
  <c r="L536" i="41"/>
  <c r="K536" i="41"/>
  <c r="W538" i="41"/>
  <c r="M544" i="41"/>
  <c r="M548" i="41"/>
  <c r="M552" i="41"/>
  <c r="M556" i="41"/>
  <c r="M560" i="41"/>
  <c r="T611" i="41"/>
  <c r="T612" i="41"/>
  <c r="O612" i="41"/>
  <c r="T627" i="41"/>
  <c r="T628" i="41"/>
  <c r="O628" i="41"/>
  <c r="N628" i="41" s="1"/>
  <c r="T643" i="41"/>
  <c r="T644" i="41"/>
  <c r="O644" i="41"/>
  <c r="N644" i="41" s="1"/>
  <c r="T656" i="41"/>
  <c r="O656" i="41"/>
  <c r="N656" i="41" s="1"/>
  <c r="W912" i="41"/>
  <c r="T921" i="41"/>
  <c r="O921" i="41"/>
  <c r="N921" i="41" s="1"/>
  <c r="T925" i="41"/>
  <c r="O925" i="41"/>
  <c r="T929" i="41"/>
  <c r="O929" i="41"/>
  <c r="I929" i="41" s="1"/>
  <c r="O420" i="41"/>
  <c r="I420" i="41" s="1"/>
  <c r="O422" i="41"/>
  <c r="I422" i="41" s="1"/>
  <c r="O424" i="41"/>
  <c r="I424" i="41" s="1"/>
  <c r="O426" i="41"/>
  <c r="I426" i="41" s="1"/>
  <c r="O428" i="41"/>
  <c r="I428" i="41" s="1"/>
  <c r="O430" i="41"/>
  <c r="I430" i="41" s="1"/>
  <c r="O432" i="41"/>
  <c r="I432" i="41" s="1"/>
  <c r="O434" i="41"/>
  <c r="I434" i="41" s="1"/>
  <c r="O436" i="41"/>
  <c r="I436" i="41" s="1"/>
  <c r="O440" i="41"/>
  <c r="I440" i="41" s="1"/>
  <c r="O442" i="41"/>
  <c r="I442" i="41" s="1"/>
  <c r="O444" i="41"/>
  <c r="I444" i="41" s="1"/>
  <c r="O446" i="41"/>
  <c r="I446" i="41" s="1"/>
  <c r="O448" i="41"/>
  <c r="I448" i="41" s="1"/>
  <c r="O450" i="41"/>
  <c r="I450" i="41" s="1"/>
  <c r="O452" i="41"/>
  <c r="I452" i="41" s="1"/>
  <c r="O454" i="41"/>
  <c r="I454" i="41" s="1"/>
  <c r="O456" i="41"/>
  <c r="I456" i="41" s="1"/>
  <c r="O458" i="41"/>
  <c r="I458" i="41" s="1"/>
  <c r="O460" i="41"/>
  <c r="I460" i="41" s="1"/>
  <c r="O462" i="41"/>
  <c r="I462" i="41" s="1"/>
  <c r="O464" i="41"/>
  <c r="I464" i="41" s="1"/>
  <c r="O466" i="41"/>
  <c r="I466" i="41" s="1"/>
  <c r="O468" i="41"/>
  <c r="I468" i="41" s="1"/>
  <c r="O470" i="41"/>
  <c r="I470" i="41" s="1"/>
  <c r="O472" i="41"/>
  <c r="I472" i="41" s="1"/>
  <c r="O474" i="41"/>
  <c r="I474" i="41" s="1"/>
  <c r="O476" i="41"/>
  <c r="I476" i="41" s="1"/>
  <c r="O478" i="41"/>
  <c r="I478" i="41" s="1"/>
  <c r="O480" i="41"/>
  <c r="I480" i="41" s="1"/>
  <c r="O482" i="41"/>
  <c r="I482" i="41" s="1"/>
  <c r="O484" i="41"/>
  <c r="I484" i="41" s="1"/>
  <c r="O486" i="41"/>
  <c r="I486" i="41" s="1"/>
  <c r="O488" i="41"/>
  <c r="I488" i="41" s="1"/>
  <c r="O490" i="41"/>
  <c r="I490" i="41" s="1"/>
  <c r="O492" i="41"/>
  <c r="I492" i="41" s="1"/>
  <c r="M495" i="41"/>
  <c r="N495" i="41" s="1"/>
  <c r="H495" i="41" s="1"/>
  <c r="I497" i="41"/>
  <c r="M499" i="41"/>
  <c r="I501" i="41"/>
  <c r="M503" i="41"/>
  <c r="I505" i="41"/>
  <c r="M507" i="41"/>
  <c r="I509" i="41"/>
  <c r="M511" i="41"/>
  <c r="I513" i="41"/>
  <c r="M515" i="41"/>
  <c r="N515" i="41" s="1"/>
  <c r="H515" i="41" s="1"/>
  <c r="I517" i="41"/>
  <c r="M519" i="41"/>
  <c r="I521" i="41"/>
  <c r="M523" i="41"/>
  <c r="N523" i="41" s="1"/>
  <c r="H523" i="41" s="1"/>
  <c r="I525" i="41"/>
  <c r="M527" i="41"/>
  <c r="I529" i="41"/>
  <c r="M531" i="41"/>
  <c r="N531" i="41" s="1"/>
  <c r="H531" i="41" s="1"/>
  <c r="I533" i="41"/>
  <c r="M535" i="41"/>
  <c r="I537" i="41"/>
  <c r="M539" i="41"/>
  <c r="N539" i="41" s="1"/>
  <c r="H539" i="41" s="1"/>
  <c r="I541" i="41"/>
  <c r="M543" i="41"/>
  <c r="I545" i="41"/>
  <c r="M547" i="41"/>
  <c r="N547" i="41" s="1"/>
  <c r="H547" i="41" s="1"/>
  <c r="I549" i="41"/>
  <c r="M551" i="41"/>
  <c r="N551" i="41" s="1"/>
  <c r="H551" i="41" s="1"/>
  <c r="I553" i="41"/>
  <c r="M555" i="41"/>
  <c r="I557" i="41"/>
  <c r="M559" i="41"/>
  <c r="N559" i="41" s="1"/>
  <c r="H559" i="41" s="1"/>
  <c r="I561" i="41"/>
  <c r="L563" i="41"/>
  <c r="O564" i="41"/>
  <c r="I564" i="41" s="1"/>
  <c r="O570" i="41"/>
  <c r="N570" i="41" s="1"/>
  <c r="T571" i="41"/>
  <c r="O572" i="41"/>
  <c r="N572" i="41" s="1"/>
  <c r="O578" i="41"/>
  <c r="N578" i="41" s="1"/>
  <c r="T579" i="41"/>
  <c r="O580" i="41"/>
  <c r="N580" i="41" s="1"/>
  <c r="O586" i="41"/>
  <c r="N586" i="41" s="1"/>
  <c r="T587" i="41"/>
  <c r="O588" i="41"/>
  <c r="O594" i="41"/>
  <c r="N594" i="41" s="1"/>
  <c r="T595" i="41"/>
  <c r="O596" i="41"/>
  <c r="N596" i="41" s="1"/>
  <c r="O602" i="41"/>
  <c r="N602" i="41" s="1"/>
  <c r="T603" i="41"/>
  <c r="O604" i="41"/>
  <c r="I604" i="41" s="1"/>
  <c r="O611" i="41"/>
  <c r="N611" i="41" s="1"/>
  <c r="T615" i="41"/>
  <c r="T616" i="41"/>
  <c r="O616" i="41"/>
  <c r="I616" i="41" s="1"/>
  <c r="O627" i="41"/>
  <c r="N627" i="41" s="1"/>
  <c r="T631" i="41"/>
  <c r="T632" i="41"/>
  <c r="O632" i="41"/>
  <c r="N632" i="41" s="1"/>
  <c r="O643" i="41"/>
  <c r="N643" i="41" s="1"/>
  <c r="T647" i="41"/>
  <c r="T648" i="41"/>
  <c r="O648" i="41"/>
  <c r="N648" i="41" s="1"/>
  <c r="T654" i="41"/>
  <c r="O654" i="41"/>
  <c r="N654" i="41" s="1"/>
  <c r="I672" i="41"/>
  <c r="N672" i="41"/>
  <c r="I680" i="41"/>
  <c r="N680" i="41"/>
  <c r="I688" i="41"/>
  <c r="N688" i="41"/>
  <c r="M498" i="41"/>
  <c r="N498" i="41" s="1"/>
  <c r="H498" i="41" s="1"/>
  <c r="H499" i="41"/>
  <c r="N499" i="41"/>
  <c r="M502" i="41"/>
  <c r="N502" i="41" s="1"/>
  <c r="H502" i="41" s="1"/>
  <c r="N503" i="41"/>
  <c r="H503" i="41" s="1"/>
  <c r="M506" i="41"/>
  <c r="N506" i="41" s="1"/>
  <c r="H506" i="41" s="1"/>
  <c r="H507" i="41"/>
  <c r="N507" i="41"/>
  <c r="M510" i="41"/>
  <c r="N510" i="41" s="1"/>
  <c r="H510" i="41" s="1"/>
  <c r="N511" i="41"/>
  <c r="H511" i="41" s="1"/>
  <c r="M514" i="41"/>
  <c r="N514" i="41"/>
  <c r="H514" i="41" s="1"/>
  <c r="M518" i="41"/>
  <c r="N518" i="41" s="1"/>
  <c r="H518" i="41" s="1"/>
  <c r="H519" i="41"/>
  <c r="N519" i="41"/>
  <c r="M522" i="41"/>
  <c r="N522" i="41" s="1"/>
  <c r="H522" i="41" s="1"/>
  <c r="M526" i="41"/>
  <c r="N526" i="41" s="1"/>
  <c r="H526" i="41" s="1"/>
  <c r="N527" i="41"/>
  <c r="H527" i="41" s="1"/>
  <c r="M530" i="41"/>
  <c r="N530" i="41"/>
  <c r="H530" i="41" s="1"/>
  <c r="M534" i="41"/>
  <c r="N534" i="41" s="1"/>
  <c r="H534" i="41" s="1"/>
  <c r="N535" i="41"/>
  <c r="H535" i="41" s="1"/>
  <c r="M538" i="41"/>
  <c r="N538" i="41" s="1"/>
  <c r="H538" i="41" s="1"/>
  <c r="M542" i="41"/>
  <c r="N542" i="41" s="1"/>
  <c r="H542" i="41" s="1"/>
  <c r="N543" i="41"/>
  <c r="H543" i="41" s="1"/>
  <c r="K544" i="41"/>
  <c r="M546" i="41"/>
  <c r="N546" i="41" s="1"/>
  <c r="H546" i="41" s="1"/>
  <c r="W546" i="41"/>
  <c r="K548" i="41"/>
  <c r="M550" i="41"/>
  <c r="N550" i="41" s="1"/>
  <c r="H550" i="41" s="1"/>
  <c r="W550" i="41"/>
  <c r="K552" i="41"/>
  <c r="M554" i="41"/>
  <c r="N554" i="41" s="1"/>
  <c r="H554" i="41" s="1"/>
  <c r="W554" i="41"/>
  <c r="N555" i="41"/>
  <c r="H555" i="41" s="1"/>
  <c r="K556" i="41"/>
  <c r="M558" i="41"/>
  <c r="N558" i="41" s="1"/>
  <c r="H558" i="41" s="1"/>
  <c r="W558" i="41"/>
  <c r="K560" i="41"/>
  <c r="M562" i="41"/>
  <c r="N562" i="41" s="1"/>
  <c r="H562" i="41" s="1"/>
  <c r="W562" i="41"/>
  <c r="T564" i="41"/>
  <c r="T570" i="41"/>
  <c r="O571" i="41"/>
  <c r="T572" i="41"/>
  <c r="T578" i="41"/>
  <c r="O579" i="41"/>
  <c r="I579" i="41" s="1"/>
  <c r="T580" i="41"/>
  <c r="T586" i="41"/>
  <c r="O587" i="41"/>
  <c r="T588" i="41"/>
  <c r="T594" i="41"/>
  <c r="O595" i="41"/>
  <c r="N595" i="41" s="1"/>
  <c r="T596" i="41"/>
  <c r="T602" i="41"/>
  <c r="O603" i="41"/>
  <c r="I603" i="41" s="1"/>
  <c r="T604" i="41"/>
  <c r="O615" i="41"/>
  <c r="T619" i="41"/>
  <c r="T620" i="41"/>
  <c r="O620" i="41"/>
  <c r="N620" i="41" s="1"/>
  <c r="O631" i="41"/>
  <c r="T635" i="41"/>
  <c r="T636" i="41"/>
  <c r="O636" i="41"/>
  <c r="N636" i="41" s="1"/>
  <c r="O647" i="41"/>
  <c r="T651" i="41"/>
  <c r="T652" i="41"/>
  <c r="O652" i="41"/>
  <c r="N652" i="41" s="1"/>
  <c r="O494" i="41"/>
  <c r="I494" i="41" s="1"/>
  <c r="I495" i="41"/>
  <c r="M497" i="41"/>
  <c r="N497" i="41" s="1"/>
  <c r="H497" i="41" s="1"/>
  <c r="O498" i="41"/>
  <c r="I498" i="41" s="1"/>
  <c r="I499" i="41"/>
  <c r="M501" i="41"/>
  <c r="O502" i="41"/>
  <c r="I502" i="41" s="1"/>
  <c r="I503" i="41"/>
  <c r="M505" i="41"/>
  <c r="N505" i="41" s="1"/>
  <c r="H505" i="41" s="1"/>
  <c r="O506" i="41"/>
  <c r="I506" i="41" s="1"/>
  <c r="I507" i="41"/>
  <c r="M509" i="41"/>
  <c r="O510" i="41"/>
  <c r="I510" i="41" s="1"/>
  <c r="I511" i="41"/>
  <c r="M513" i="41"/>
  <c r="N513" i="41" s="1"/>
  <c r="H513" i="41" s="1"/>
  <c r="O514" i="41"/>
  <c r="I514" i="41" s="1"/>
  <c r="I515" i="41"/>
  <c r="M517" i="41"/>
  <c r="N517" i="41" s="1"/>
  <c r="H517" i="41" s="1"/>
  <c r="O518" i="41"/>
  <c r="I518" i="41" s="1"/>
  <c r="I519" i="41"/>
  <c r="M521" i="41"/>
  <c r="O522" i="41"/>
  <c r="I522" i="41" s="1"/>
  <c r="I523" i="41"/>
  <c r="M525" i="41"/>
  <c r="N525" i="41" s="1"/>
  <c r="H525" i="41" s="1"/>
  <c r="O526" i="41"/>
  <c r="I526" i="41" s="1"/>
  <c r="I527" i="41"/>
  <c r="M529" i="41"/>
  <c r="N529" i="41" s="1"/>
  <c r="H529" i="41" s="1"/>
  <c r="O530" i="41"/>
  <c r="I530" i="41" s="1"/>
  <c r="I531" i="41"/>
  <c r="M533" i="41"/>
  <c r="N533" i="41" s="1"/>
  <c r="H533" i="41" s="1"/>
  <c r="O534" i="41"/>
  <c r="I534" i="41" s="1"/>
  <c r="I535" i="41"/>
  <c r="M537" i="41"/>
  <c r="N537" i="41" s="1"/>
  <c r="H537" i="41" s="1"/>
  <c r="O538" i="41"/>
  <c r="I538" i="41" s="1"/>
  <c r="I539" i="41"/>
  <c r="M541" i="41"/>
  <c r="N541" i="41" s="1"/>
  <c r="H541" i="41" s="1"/>
  <c r="O542" i="41"/>
  <c r="I542" i="41" s="1"/>
  <c r="I543" i="41"/>
  <c r="L544" i="41"/>
  <c r="M545" i="41"/>
  <c r="N545" i="41" s="1"/>
  <c r="H545" i="41" s="1"/>
  <c r="O546" i="41"/>
  <c r="I546" i="41" s="1"/>
  <c r="I547" i="41"/>
  <c r="L548" i="41"/>
  <c r="M549" i="41"/>
  <c r="N549" i="41" s="1"/>
  <c r="H549" i="41" s="1"/>
  <c r="O550" i="41"/>
  <c r="I550" i="41" s="1"/>
  <c r="I551" i="41"/>
  <c r="L552" i="41"/>
  <c r="M553" i="41"/>
  <c r="N553" i="41" s="1"/>
  <c r="H553" i="41" s="1"/>
  <c r="O554" i="41"/>
  <c r="I554" i="41" s="1"/>
  <c r="I555" i="41"/>
  <c r="L556" i="41"/>
  <c r="M557" i="41"/>
  <c r="N557" i="41" s="1"/>
  <c r="H557" i="41" s="1"/>
  <c r="O558" i="41"/>
  <c r="I558" i="41" s="1"/>
  <c r="I559" i="41"/>
  <c r="L560" i="41"/>
  <c r="M561" i="41"/>
  <c r="N561" i="41" s="1"/>
  <c r="H561" i="41" s="1"/>
  <c r="O562" i="41"/>
  <c r="I562" i="41" s="1"/>
  <c r="K563" i="41"/>
  <c r="N563" i="41" s="1"/>
  <c r="H563" i="41" s="1"/>
  <c r="O566" i="41"/>
  <c r="N566" i="41" s="1"/>
  <c r="T567" i="41"/>
  <c r="O568" i="41"/>
  <c r="O574" i="41"/>
  <c r="N574" i="41" s="1"/>
  <c r="T575" i="41"/>
  <c r="O576" i="41"/>
  <c r="I576" i="41" s="1"/>
  <c r="O582" i="41"/>
  <c r="N582" i="41" s="1"/>
  <c r="T583" i="41"/>
  <c r="O584" i="41"/>
  <c r="N584" i="41" s="1"/>
  <c r="O590" i="41"/>
  <c r="N590" i="41" s="1"/>
  <c r="T591" i="41"/>
  <c r="O592" i="41"/>
  <c r="I592" i="41" s="1"/>
  <c r="O598" i="41"/>
  <c r="N598" i="41" s="1"/>
  <c r="T599" i="41"/>
  <c r="O600" i="41"/>
  <c r="N600" i="41" s="1"/>
  <c r="O606" i="41"/>
  <c r="N606" i="41" s="1"/>
  <c r="T607" i="41"/>
  <c r="T608" i="41"/>
  <c r="O608" i="41"/>
  <c r="O619" i="41"/>
  <c r="N619" i="41" s="1"/>
  <c r="T623" i="41"/>
  <c r="T624" i="41"/>
  <c r="O624" i="41"/>
  <c r="O635" i="41"/>
  <c r="N635" i="41" s="1"/>
  <c r="T639" i="41"/>
  <c r="T640" i="41"/>
  <c r="O640" i="41"/>
  <c r="O658" i="41"/>
  <c r="N658" i="41" s="1"/>
  <c r="T658" i="41"/>
  <c r="I668" i="41"/>
  <c r="N668" i="41"/>
  <c r="I676" i="41"/>
  <c r="N676" i="41"/>
  <c r="I684" i="41"/>
  <c r="N684" i="41"/>
  <c r="I692" i="41"/>
  <c r="N692" i="41"/>
  <c r="M729" i="41"/>
  <c r="H729" i="41"/>
  <c r="K729" i="41"/>
  <c r="L729" i="41"/>
  <c r="K730" i="41"/>
  <c r="M730" i="41"/>
  <c r="H730" i="41"/>
  <c r="N730" i="41"/>
  <c r="L730" i="41"/>
  <c r="K815" i="41"/>
  <c r="N815" i="41"/>
  <c r="M815" i="41"/>
  <c r="H815" i="41"/>
  <c r="L815" i="41"/>
  <c r="N568" i="41"/>
  <c r="N576" i="41"/>
  <c r="N588" i="41"/>
  <c r="N604" i="41"/>
  <c r="N608" i="41"/>
  <c r="N612" i="41"/>
  <c r="N624" i="41"/>
  <c r="N640" i="41"/>
  <c r="M661" i="41"/>
  <c r="H661" i="41"/>
  <c r="K661" i="41"/>
  <c r="L661" i="41"/>
  <c r="K662" i="41"/>
  <c r="M662" i="41"/>
  <c r="H662" i="41"/>
  <c r="N662" i="41"/>
  <c r="L662" i="41"/>
  <c r="M663" i="41"/>
  <c r="H663" i="41"/>
  <c r="K663" i="41"/>
  <c r="L663" i="41"/>
  <c r="K664" i="41"/>
  <c r="M664" i="41"/>
  <c r="H664" i="41"/>
  <c r="N664" i="41"/>
  <c r="L664" i="41"/>
  <c r="M665" i="41"/>
  <c r="H665" i="41"/>
  <c r="K665" i="41"/>
  <c r="N665" i="41"/>
  <c r="L665" i="41"/>
  <c r="W719" i="41"/>
  <c r="W720" i="41"/>
  <c r="I720" i="41"/>
  <c r="W721" i="41"/>
  <c r="W722" i="41"/>
  <c r="I722" i="41"/>
  <c r="W723" i="41"/>
  <c r="W724" i="41"/>
  <c r="I724" i="41"/>
  <c r="W725" i="41"/>
  <c r="W726" i="41"/>
  <c r="I726" i="41"/>
  <c r="W822" i="41"/>
  <c r="I563" i="41"/>
  <c r="I565" i="41"/>
  <c r="N565" i="41"/>
  <c r="H565" i="41" s="1"/>
  <c r="L566" i="41"/>
  <c r="I567" i="41"/>
  <c r="N567" i="41"/>
  <c r="L568" i="41"/>
  <c r="I569" i="41"/>
  <c r="N569" i="41"/>
  <c r="L570" i="41"/>
  <c r="I571" i="41"/>
  <c r="N571" i="41"/>
  <c r="L572" i="41"/>
  <c r="I573" i="41"/>
  <c r="N573" i="41"/>
  <c r="L574" i="41"/>
  <c r="I575" i="41"/>
  <c r="N575" i="41"/>
  <c r="L576" i="41"/>
  <c r="I577" i="41"/>
  <c r="N577" i="41"/>
  <c r="L578" i="41"/>
  <c r="L580" i="41"/>
  <c r="I581" i="41"/>
  <c r="N581" i="41"/>
  <c r="L582" i="41"/>
  <c r="I583" i="41"/>
  <c r="N583" i="41"/>
  <c r="L584" i="41"/>
  <c r="I585" i="41"/>
  <c r="N585" i="41"/>
  <c r="L586" i="41"/>
  <c r="I587" i="41"/>
  <c r="N587" i="41"/>
  <c r="L588" i="41"/>
  <c r="I589" i="41"/>
  <c r="N589" i="41"/>
  <c r="L590" i="41"/>
  <c r="I591" i="41"/>
  <c r="N591" i="41"/>
  <c r="L592" i="41"/>
  <c r="I593" i="41"/>
  <c r="N593" i="41"/>
  <c r="L594" i="41"/>
  <c r="I595" i="41"/>
  <c r="L596" i="41"/>
  <c r="I597" i="41"/>
  <c r="N597" i="41"/>
  <c r="L598" i="41"/>
  <c r="I599" i="41"/>
  <c r="N599" i="41"/>
  <c r="L600" i="41"/>
  <c r="I601" i="41"/>
  <c r="N601" i="41"/>
  <c r="L602" i="41"/>
  <c r="L604" i="41"/>
  <c r="I605" i="41"/>
  <c r="N605" i="41"/>
  <c r="L606" i="41"/>
  <c r="I607" i="41"/>
  <c r="N607" i="41"/>
  <c r="L608" i="41"/>
  <c r="I609" i="41"/>
  <c r="N609" i="41"/>
  <c r="L610" i="41"/>
  <c r="L612" i="41"/>
  <c r="I613" i="41"/>
  <c r="N613" i="41"/>
  <c r="L614" i="41"/>
  <c r="I615" i="41"/>
  <c r="N615" i="41"/>
  <c r="L616" i="41"/>
  <c r="I617" i="41"/>
  <c r="N617" i="41"/>
  <c r="L618" i="41"/>
  <c r="L620" i="41"/>
  <c r="I621" i="41"/>
  <c r="N621" i="41"/>
  <c r="L622" i="41"/>
  <c r="I623" i="41"/>
  <c r="N623" i="41"/>
  <c r="L624" i="41"/>
  <c r="I625" i="41"/>
  <c r="N625" i="41"/>
  <c r="L626" i="41"/>
  <c r="L628" i="41"/>
  <c r="I629" i="41"/>
  <c r="N629" i="41"/>
  <c r="L630" i="41"/>
  <c r="I631" i="41"/>
  <c r="N631" i="41"/>
  <c r="L632" i="41"/>
  <c r="I633" i="41"/>
  <c r="N633" i="41"/>
  <c r="L634" i="41"/>
  <c r="L636" i="41"/>
  <c r="I637" i="41"/>
  <c r="N637" i="41"/>
  <c r="L638" i="41"/>
  <c r="I639" i="41"/>
  <c r="N639" i="41"/>
  <c r="L640" i="41"/>
  <c r="I641" i="41"/>
  <c r="N641" i="41"/>
  <c r="L642" i="41"/>
  <c r="I643" i="41"/>
  <c r="I645" i="41"/>
  <c r="N645" i="41"/>
  <c r="I647" i="41"/>
  <c r="N647" i="41"/>
  <c r="I649" i="41"/>
  <c r="N649" i="41"/>
  <c r="I651" i="41"/>
  <c r="N651" i="41"/>
  <c r="L658" i="41"/>
  <c r="I662" i="41"/>
  <c r="I664" i="41"/>
  <c r="I665" i="41"/>
  <c r="K666" i="41"/>
  <c r="M666" i="41"/>
  <c r="H666" i="41"/>
  <c r="M667" i="41"/>
  <c r="H667" i="41"/>
  <c r="K667" i="41"/>
  <c r="K668" i="41"/>
  <c r="M668" i="41"/>
  <c r="H668" i="41"/>
  <c r="M669" i="41"/>
  <c r="H669" i="41"/>
  <c r="K669" i="41"/>
  <c r="K670" i="41"/>
  <c r="M670" i="41"/>
  <c r="H670" i="41"/>
  <c r="M671" i="41"/>
  <c r="H671" i="41"/>
  <c r="K671" i="41"/>
  <c r="K672" i="41"/>
  <c r="M672" i="41"/>
  <c r="H672" i="41"/>
  <c r="M673" i="41"/>
  <c r="H673" i="41"/>
  <c r="K673" i="41"/>
  <c r="K674" i="41"/>
  <c r="M674" i="41"/>
  <c r="H674" i="41"/>
  <c r="M675" i="41"/>
  <c r="H675" i="41"/>
  <c r="K675" i="41"/>
  <c r="K676" i="41"/>
  <c r="M676" i="41"/>
  <c r="H676" i="41"/>
  <c r="M677" i="41"/>
  <c r="H677" i="41"/>
  <c r="K677" i="41"/>
  <c r="K678" i="41"/>
  <c r="M678" i="41"/>
  <c r="H678" i="41"/>
  <c r="M679" i="41"/>
  <c r="H679" i="41"/>
  <c r="K679" i="41"/>
  <c r="K680" i="41"/>
  <c r="M680" i="41"/>
  <c r="H680" i="41"/>
  <c r="M681" i="41"/>
  <c r="H681" i="41"/>
  <c r="K681" i="41"/>
  <c r="K682" i="41"/>
  <c r="M682" i="41"/>
  <c r="H682" i="41"/>
  <c r="M683" i="41"/>
  <c r="H683" i="41"/>
  <c r="K683" i="41"/>
  <c r="K684" i="41"/>
  <c r="M684" i="41"/>
  <c r="H684" i="41"/>
  <c r="M685" i="41"/>
  <c r="H685" i="41"/>
  <c r="K685" i="41"/>
  <c r="K686" i="41"/>
  <c r="M686" i="41"/>
  <c r="H686" i="41"/>
  <c r="M687" i="41"/>
  <c r="H687" i="41"/>
  <c r="K687" i="41"/>
  <c r="K688" i="41"/>
  <c r="M688" i="41"/>
  <c r="H688" i="41"/>
  <c r="M689" i="41"/>
  <c r="H689" i="41"/>
  <c r="K689" i="41"/>
  <c r="K690" i="41"/>
  <c r="M690" i="41"/>
  <c r="H690" i="41"/>
  <c r="M691" i="41"/>
  <c r="H691" i="41"/>
  <c r="K691" i="41"/>
  <c r="K692" i="41"/>
  <c r="M692" i="41"/>
  <c r="H692" i="41"/>
  <c r="M693" i="41"/>
  <c r="H693" i="41"/>
  <c r="K693" i="41"/>
  <c r="K694" i="41"/>
  <c r="M694" i="41"/>
  <c r="H694" i="41"/>
  <c r="M695" i="41"/>
  <c r="H695" i="41"/>
  <c r="K695" i="41"/>
  <c r="K696" i="41"/>
  <c r="M696" i="41"/>
  <c r="H696" i="41"/>
  <c r="M697" i="41"/>
  <c r="H697" i="41"/>
  <c r="K697" i="41"/>
  <c r="K698" i="41"/>
  <c r="M698" i="41"/>
  <c r="H698" i="41"/>
  <c r="M699" i="41"/>
  <c r="H699" i="41"/>
  <c r="K699" i="41"/>
  <c r="K700" i="41"/>
  <c r="M700" i="41"/>
  <c r="H700" i="41"/>
  <c r="M701" i="41"/>
  <c r="H701" i="41"/>
  <c r="K701" i="41"/>
  <c r="K702" i="41"/>
  <c r="M702" i="41"/>
  <c r="H702" i="41"/>
  <c r="M703" i="41"/>
  <c r="H703" i="41"/>
  <c r="K703" i="41"/>
  <c r="K704" i="41"/>
  <c r="M704" i="41"/>
  <c r="H704" i="41"/>
  <c r="M705" i="41"/>
  <c r="H705" i="41"/>
  <c r="K705" i="41"/>
  <c r="K706" i="41"/>
  <c r="M706" i="41"/>
  <c r="H706" i="41"/>
  <c r="M707" i="41"/>
  <c r="H707" i="41"/>
  <c r="K707" i="41"/>
  <c r="K708" i="41"/>
  <c r="M708" i="41"/>
  <c r="H708" i="41"/>
  <c r="M709" i="41"/>
  <c r="H709" i="41"/>
  <c r="K709" i="41"/>
  <c r="K710" i="41"/>
  <c r="M710" i="41"/>
  <c r="H710" i="41"/>
  <c r="M711" i="41"/>
  <c r="H711" i="41"/>
  <c r="K711" i="41"/>
  <c r="K712" i="41"/>
  <c r="M712" i="41"/>
  <c r="H712" i="41"/>
  <c r="M713" i="41"/>
  <c r="H713" i="41"/>
  <c r="K713" i="41"/>
  <c r="K714" i="41"/>
  <c r="M714" i="41"/>
  <c r="H714" i="41"/>
  <c r="M715" i="41"/>
  <c r="H715" i="41"/>
  <c r="K715" i="41"/>
  <c r="K716" i="41"/>
  <c r="M716" i="41"/>
  <c r="H716" i="41"/>
  <c r="M717" i="41"/>
  <c r="H717" i="41"/>
  <c r="K717" i="41"/>
  <c r="K718" i="41"/>
  <c r="M718" i="41"/>
  <c r="H718" i="41"/>
  <c r="I730" i="41"/>
  <c r="K731" i="41"/>
  <c r="M731" i="41"/>
  <c r="H731" i="41"/>
  <c r="L731" i="41"/>
  <c r="I735" i="41"/>
  <c r="I895" i="41"/>
  <c r="N895" i="41"/>
  <c r="O653" i="41"/>
  <c r="I653" i="41" s="1"/>
  <c r="O655" i="41"/>
  <c r="I655" i="41" s="1"/>
  <c r="O657" i="41"/>
  <c r="I657" i="41" s="1"/>
  <c r="M719" i="41"/>
  <c r="H719" i="41"/>
  <c r="K719" i="41"/>
  <c r="K720" i="41"/>
  <c r="M720" i="41"/>
  <c r="H720" i="41"/>
  <c r="M721" i="41"/>
  <c r="H721" i="41"/>
  <c r="K721" i="41"/>
  <c r="K722" i="41"/>
  <c r="M722" i="41"/>
  <c r="H722" i="41"/>
  <c r="M723" i="41"/>
  <c r="H723" i="41"/>
  <c r="K723" i="41"/>
  <c r="K724" i="41"/>
  <c r="M724" i="41"/>
  <c r="H724" i="41"/>
  <c r="M725" i="41"/>
  <c r="H725" i="41"/>
  <c r="K725" i="41"/>
  <c r="K726" i="41"/>
  <c r="M726" i="41"/>
  <c r="H726" i="41"/>
  <c r="W814" i="41"/>
  <c r="K823" i="41"/>
  <c r="N823" i="41"/>
  <c r="M823" i="41"/>
  <c r="H823" i="41"/>
  <c r="L823" i="41"/>
  <c r="T843" i="41"/>
  <c r="O843" i="41"/>
  <c r="I843" i="41" s="1"/>
  <c r="T859" i="41"/>
  <c r="O859" i="41"/>
  <c r="N859" i="41" s="1"/>
  <c r="W871" i="41"/>
  <c r="I871" i="41"/>
  <c r="I566" i="41"/>
  <c r="I568" i="41"/>
  <c r="I574" i="41"/>
  <c r="I580" i="41"/>
  <c r="I582" i="41"/>
  <c r="I588" i="41"/>
  <c r="I594" i="41"/>
  <c r="I596" i="41"/>
  <c r="I598" i="41"/>
  <c r="I600" i="41"/>
  <c r="I608" i="41"/>
  <c r="I610" i="41"/>
  <c r="I612" i="41"/>
  <c r="I614" i="41"/>
  <c r="I618" i="41"/>
  <c r="I620" i="41"/>
  <c r="I622" i="41"/>
  <c r="I624" i="41"/>
  <c r="I626" i="41"/>
  <c r="I628" i="41"/>
  <c r="I630" i="41"/>
  <c r="I634" i="41"/>
  <c r="I636" i="41"/>
  <c r="I638" i="41"/>
  <c r="I640" i="41"/>
  <c r="I642" i="41"/>
  <c r="I644" i="41"/>
  <c r="I646" i="41"/>
  <c r="I650" i="41"/>
  <c r="I652" i="41"/>
  <c r="I654" i="41"/>
  <c r="M659" i="41"/>
  <c r="H659" i="41"/>
  <c r="K659" i="41"/>
  <c r="K660" i="41"/>
  <c r="M660" i="41"/>
  <c r="H660" i="41"/>
  <c r="L694" i="41"/>
  <c r="L695" i="41"/>
  <c r="L697" i="41"/>
  <c r="L698" i="41"/>
  <c r="L699" i="41"/>
  <c r="L700" i="41"/>
  <c r="L701" i="41"/>
  <c r="L702" i="41"/>
  <c r="L703" i="41"/>
  <c r="L704" i="41"/>
  <c r="L705" i="41"/>
  <c r="L706" i="41"/>
  <c r="L707" i="41"/>
  <c r="L708" i="41"/>
  <c r="L709" i="41"/>
  <c r="L710" i="41"/>
  <c r="L711" i="41"/>
  <c r="L716" i="41"/>
  <c r="L717" i="41"/>
  <c r="L718" i="41"/>
  <c r="M727" i="41"/>
  <c r="H727" i="41"/>
  <c r="K727" i="41"/>
  <c r="K728" i="41"/>
  <c r="M728" i="41"/>
  <c r="H728" i="41"/>
  <c r="O659" i="41"/>
  <c r="O661" i="41"/>
  <c r="I661" i="41" s="1"/>
  <c r="T662" i="41"/>
  <c r="O663" i="41"/>
  <c r="N663" i="41" s="1"/>
  <c r="T664" i="41"/>
  <c r="T666" i="41"/>
  <c r="O667" i="41"/>
  <c r="T668" i="41"/>
  <c r="O669" i="41"/>
  <c r="T670" i="41"/>
  <c r="O671" i="41"/>
  <c r="T672" i="41"/>
  <c r="O673" i="41"/>
  <c r="T674" i="41"/>
  <c r="O675" i="41"/>
  <c r="T676" i="41"/>
  <c r="O677" i="41"/>
  <c r="T678" i="41"/>
  <c r="O679" i="41"/>
  <c r="T680" i="41"/>
  <c r="O681" i="41"/>
  <c r="T682" i="41"/>
  <c r="O683" i="41"/>
  <c r="T684" i="41"/>
  <c r="O685" i="41"/>
  <c r="T686" i="41"/>
  <c r="O687" i="41"/>
  <c r="T688" i="41"/>
  <c r="O689" i="41"/>
  <c r="T690" i="41"/>
  <c r="O691" i="41"/>
  <c r="T692" i="41"/>
  <c r="O693" i="41"/>
  <c r="T694" i="41"/>
  <c r="O695" i="41"/>
  <c r="T696" i="41"/>
  <c r="O697" i="41"/>
  <c r="T698" i="41"/>
  <c r="O699" i="41"/>
  <c r="T700" i="41"/>
  <c r="O701" i="41"/>
  <c r="T702" i="41"/>
  <c r="O703" i="41"/>
  <c r="T704" i="41"/>
  <c r="O705" i="41"/>
  <c r="T706" i="41"/>
  <c r="O707" i="41"/>
  <c r="T708" i="41"/>
  <c r="O709" i="41"/>
  <c r="T710" i="41"/>
  <c r="O711" i="41"/>
  <c r="T712" i="41"/>
  <c r="O713" i="41"/>
  <c r="T714" i="41"/>
  <c r="O715" i="41"/>
  <c r="T716" i="41"/>
  <c r="O717" i="41"/>
  <c r="O719" i="41"/>
  <c r="N719" i="41" s="1"/>
  <c r="T720" i="41"/>
  <c r="O721" i="41"/>
  <c r="I721" i="41" s="1"/>
  <c r="T722" i="41"/>
  <c r="O723" i="41"/>
  <c r="N723" i="41" s="1"/>
  <c r="T724" i="41"/>
  <c r="O725" i="41"/>
  <c r="I725" i="41" s="1"/>
  <c r="O727" i="41"/>
  <c r="O729" i="41"/>
  <c r="N729" i="41" s="1"/>
  <c r="O731" i="41"/>
  <c r="I731" i="41" s="1"/>
  <c r="T731" i="41"/>
  <c r="K813" i="41"/>
  <c r="N813" i="41"/>
  <c r="M813" i="41"/>
  <c r="H813" i="41"/>
  <c r="K821" i="41"/>
  <c r="N821" i="41"/>
  <c r="M821" i="41"/>
  <c r="H821" i="41"/>
  <c r="T839" i="41"/>
  <c r="O839" i="41"/>
  <c r="I839" i="41" s="1"/>
  <c r="T855" i="41"/>
  <c r="O855" i="41"/>
  <c r="I883" i="41"/>
  <c r="N883" i="41"/>
  <c r="K819" i="41"/>
  <c r="N819" i="41"/>
  <c r="M819" i="41"/>
  <c r="H819" i="41"/>
  <c r="T831" i="41"/>
  <c r="O831" i="41"/>
  <c r="T835" i="41"/>
  <c r="O835" i="41"/>
  <c r="T851" i="41"/>
  <c r="O851" i="41"/>
  <c r="I851" i="41" s="1"/>
  <c r="I887" i="41"/>
  <c r="N887" i="41"/>
  <c r="K905" i="41"/>
  <c r="N905" i="41"/>
  <c r="M905" i="41"/>
  <c r="H905" i="41"/>
  <c r="L905" i="41"/>
  <c r="M732" i="41"/>
  <c r="H732" i="41"/>
  <c r="K732" i="41"/>
  <c r="K733" i="41"/>
  <c r="M733" i="41"/>
  <c r="H733" i="41"/>
  <c r="M734" i="41"/>
  <c r="H734" i="41"/>
  <c r="K734" i="41"/>
  <c r="K735" i="41"/>
  <c r="M735" i="41"/>
  <c r="H735" i="41"/>
  <c r="M736" i="41"/>
  <c r="H736" i="41"/>
  <c r="K736" i="41"/>
  <c r="K737" i="41"/>
  <c r="M737" i="41"/>
  <c r="H737" i="41"/>
  <c r="M738" i="41"/>
  <c r="H738" i="41"/>
  <c r="K738" i="41"/>
  <c r="K739" i="41"/>
  <c r="M739" i="41"/>
  <c r="H739" i="41"/>
  <c r="M740" i="41"/>
  <c r="H740" i="41"/>
  <c r="K740" i="41"/>
  <c r="K741" i="41"/>
  <c r="M741" i="41"/>
  <c r="H741" i="41"/>
  <c r="M742" i="41"/>
  <c r="H742" i="41"/>
  <c r="K742" i="41"/>
  <c r="K743" i="41"/>
  <c r="M743" i="41"/>
  <c r="H743" i="41"/>
  <c r="M744" i="41"/>
  <c r="H744" i="41"/>
  <c r="K744" i="41"/>
  <c r="K745" i="41"/>
  <c r="M745" i="41"/>
  <c r="H745" i="41"/>
  <c r="M746" i="41"/>
  <c r="H746" i="41"/>
  <c r="K746" i="41"/>
  <c r="K747" i="41"/>
  <c r="M747" i="41"/>
  <c r="H747" i="41"/>
  <c r="M748" i="41"/>
  <c r="H748" i="41"/>
  <c r="K748" i="41"/>
  <c r="K749" i="41"/>
  <c r="M749" i="41"/>
  <c r="H749" i="41"/>
  <c r="M750" i="41"/>
  <c r="H750" i="41"/>
  <c r="K750" i="41"/>
  <c r="K751" i="41"/>
  <c r="M751" i="41"/>
  <c r="H751" i="41"/>
  <c r="M752" i="41"/>
  <c r="H752" i="41"/>
  <c r="K752" i="41"/>
  <c r="K753" i="41"/>
  <c r="M753" i="41"/>
  <c r="H753" i="41"/>
  <c r="M754" i="41"/>
  <c r="H754" i="41"/>
  <c r="K754" i="41"/>
  <c r="K755" i="41"/>
  <c r="M755" i="41"/>
  <c r="H755" i="41"/>
  <c r="M756" i="41"/>
  <c r="H756" i="41"/>
  <c r="K756" i="41"/>
  <c r="K757" i="41"/>
  <c r="M757" i="41"/>
  <c r="H757" i="41"/>
  <c r="M758" i="41"/>
  <c r="H758" i="41"/>
  <c r="K758" i="41"/>
  <c r="K759" i="41"/>
  <c r="M759" i="41"/>
  <c r="H759" i="41"/>
  <c r="M760" i="41"/>
  <c r="H760" i="41"/>
  <c r="K760" i="41"/>
  <c r="K761" i="41"/>
  <c r="M761" i="41"/>
  <c r="H761" i="41"/>
  <c r="M762" i="41"/>
  <c r="H762" i="41"/>
  <c r="K762" i="41"/>
  <c r="K763" i="41"/>
  <c r="M763" i="41"/>
  <c r="H763" i="41"/>
  <c r="M764" i="41"/>
  <c r="H764" i="41"/>
  <c r="K764" i="41"/>
  <c r="K765" i="41"/>
  <c r="M765" i="41"/>
  <c r="H765" i="41"/>
  <c r="M766" i="41"/>
  <c r="H766" i="41"/>
  <c r="K766" i="41"/>
  <c r="K767" i="41"/>
  <c r="M767" i="41"/>
  <c r="H767" i="41"/>
  <c r="M768" i="41"/>
  <c r="H768" i="41"/>
  <c r="K768" i="41"/>
  <c r="K769" i="41"/>
  <c r="M769" i="41"/>
  <c r="H769" i="41"/>
  <c r="M770" i="41"/>
  <c r="H770" i="41"/>
  <c r="K770" i="41"/>
  <c r="K771" i="41"/>
  <c r="M771" i="41"/>
  <c r="H771" i="41"/>
  <c r="M772" i="41"/>
  <c r="H772" i="41"/>
  <c r="K772" i="41"/>
  <c r="K773" i="41"/>
  <c r="M773" i="41"/>
  <c r="H773" i="41"/>
  <c r="M774" i="41"/>
  <c r="H774" i="41"/>
  <c r="K774" i="41"/>
  <c r="K775" i="41"/>
  <c r="M775" i="41"/>
  <c r="H775" i="41"/>
  <c r="M776" i="41"/>
  <c r="H776" i="41"/>
  <c r="K776" i="41"/>
  <c r="K777" i="41"/>
  <c r="M777" i="41"/>
  <c r="H777" i="41"/>
  <c r="M778" i="41"/>
  <c r="H778" i="41"/>
  <c r="K778" i="41"/>
  <c r="K779" i="41"/>
  <c r="M779" i="41"/>
  <c r="H779" i="41"/>
  <c r="M780" i="41"/>
  <c r="H780" i="41"/>
  <c r="K780" i="41"/>
  <c r="K781" i="41"/>
  <c r="M781" i="41"/>
  <c r="H781" i="41"/>
  <c r="M782" i="41"/>
  <c r="H782" i="41"/>
  <c r="K782" i="41"/>
  <c r="K783" i="41"/>
  <c r="M783" i="41"/>
  <c r="H783" i="41"/>
  <c r="M784" i="41"/>
  <c r="H784" i="41"/>
  <c r="K784" i="41"/>
  <c r="K785" i="41"/>
  <c r="M785" i="41"/>
  <c r="H785" i="41"/>
  <c r="M786" i="41"/>
  <c r="H786" i="41"/>
  <c r="K786" i="41"/>
  <c r="K787" i="41"/>
  <c r="M787" i="41"/>
  <c r="H787" i="41"/>
  <c r="M788" i="41"/>
  <c r="H788" i="41"/>
  <c r="K788" i="41"/>
  <c r="K789" i="41"/>
  <c r="M789" i="41"/>
  <c r="H789" i="41"/>
  <c r="M790" i="41"/>
  <c r="H790" i="41"/>
  <c r="K790" i="41"/>
  <c r="K791" i="41"/>
  <c r="M791" i="41"/>
  <c r="H791" i="41"/>
  <c r="M792" i="41"/>
  <c r="H792" i="41"/>
  <c r="K792" i="41"/>
  <c r="K793" i="41"/>
  <c r="M793" i="41"/>
  <c r="H793" i="41"/>
  <c r="M794" i="41"/>
  <c r="H794" i="41"/>
  <c r="K794" i="41"/>
  <c r="K795" i="41"/>
  <c r="M795" i="41"/>
  <c r="H795" i="41"/>
  <c r="M796" i="41"/>
  <c r="H796" i="41"/>
  <c r="K796" i="41"/>
  <c r="K797" i="41"/>
  <c r="M797" i="41"/>
  <c r="H797" i="41"/>
  <c r="M798" i="41"/>
  <c r="H798" i="41"/>
  <c r="K798" i="41"/>
  <c r="K799" i="41"/>
  <c r="M799" i="41"/>
  <c r="H799" i="41"/>
  <c r="M800" i="41"/>
  <c r="H800" i="41"/>
  <c r="K800" i="41"/>
  <c r="K801" i="41"/>
  <c r="M801" i="41"/>
  <c r="H801" i="41"/>
  <c r="M802" i="41"/>
  <c r="H802" i="41"/>
  <c r="K802" i="41"/>
  <c r="K803" i="41"/>
  <c r="M803" i="41"/>
  <c r="H803" i="41"/>
  <c r="M804" i="41"/>
  <c r="H804" i="41"/>
  <c r="K804" i="41"/>
  <c r="K805" i="41"/>
  <c r="M805" i="41"/>
  <c r="H805" i="41"/>
  <c r="M806" i="41"/>
  <c r="H806" i="41"/>
  <c r="K806" i="41"/>
  <c r="K807" i="41"/>
  <c r="M807" i="41"/>
  <c r="H807" i="41"/>
  <c r="M808" i="41"/>
  <c r="H808" i="41"/>
  <c r="K808" i="41"/>
  <c r="K809" i="41"/>
  <c r="M809" i="41"/>
  <c r="H809" i="41"/>
  <c r="M810" i="41"/>
  <c r="H810" i="41"/>
  <c r="K810" i="41"/>
  <c r="K811" i="41"/>
  <c r="M811" i="41"/>
  <c r="H811" i="41"/>
  <c r="K817" i="41"/>
  <c r="N817" i="41"/>
  <c r="M817" i="41"/>
  <c r="H817" i="41"/>
  <c r="L819" i="41"/>
  <c r="N825" i="41"/>
  <c r="K825" i="41"/>
  <c r="M825" i="41"/>
  <c r="H825" i="41"/>
  <c r="T827" i="41"/>
  <c r="O827" i="41"/>
  <c r="I827" i="41" s="1"/>
  <c r="T847" i="41"/>
  <c r="O847" i="41"/>
  <c r="I847" i="41" s="1"/>
  <c r="T876" i="41"/>
  <c r="O876" i="41"/>
  <c r="I876" i="41" s="1"/>
  <c r="I891" i="41"/>
  <c r="N891" i="41"/>
  <c r="O732" i="41"/>
  <c r="T733" i="41"/>
  <c r="O734" i="41"/>
  <c r="T735" i="41"/>
  <c r="O736" i="41"/>
  <c r="T737" i="41"/>
  <c r="O738" i="41"/>
  <c r="T739" i="41"/>
  <c r="O740" i="41"/>
  <c r="T741" i="41"/>
  <c r="O742" i="41"/>
  <c r="T743" i="41"/>
  <c r="O744" i="41"/>
  <c r="T745" i="41"/>
  <c r="O746" i="41"/>
  <c r="T747" i="41"/>
  <c r="O748" i="41"/>
  <c r="T749" i="41"/>
  <c r="O750" i="41"/>
  <c r="T751" i="41"/>
  <c r="O752" i="41"/>
  <c r="T753" i="41"/>
  <c r="O754" i="41"/>
  <c r="T755" i="41"/>
  <c r="O756" i="41"/>
  <c r="T757" i="41"/>
  <c r="O758" i="41"/>
  <c r="T759" i="41"/>
  <c r="O760" i="41"/>
  <c r="T761" i="41"/>
  <c r="O762" i="41"/>
  <c r="T763" i="41"/>
  <c r="O764" i="41"/>
  <c r="T765" i="41"/>
  <c r="O766" i="41"/>
  <c r="T767" i="41"/>
  <c r="O768" i="41"/>
  <c r="T769" i="41"/>
  <c r="O770" i="41"/>
  <c r="T771" i="41"/>
  <c r="O772" i="41"/>
  <c r="T773" i="41"/>
  <c r="O774" i="41"/>
  <c r="T775" i="41"/>
  <c r="O776" i="41"/>
  <c r="T777" i="41"/>
  <c r="O778" i="41"/>
  <c r="T779" i="41"/>
  <c r="O780" i="41"/>
  <c r="T781" i="41"/>
  <c r="O782" i="41"/>
  <c r="T783" i="41"/>
  <c r="O784" i="41"/>
  <c r="T785" i="41"/>
  <c r="O786" i="41"/>
  <c r="T787" i="41"/>
  <c r="O788" i="41"/>
  <c r="T789" i="41"/>
  <c r="O790" i="41"/>
  <c r="T791" i="41"/>
  <c r="O792" i="41"/>
  <c r="T793" i="41"/>
  <c r="O794" i="41"/>
  <c r="T795" i="41"/>
  <c r="O796" i="41"/>
  <c r="T797" i="41"/>
  <c r="O798" i="41"/>
  <c r="T799" i="41"/>
  <c r="O800" i="41"/>
  <c r="T801" i="41"/>
  <c r="O802" i="41"/>
  <c r="T803" i="41"/>
  <c r="O804" i="41"/>
  <c r="T805" i="41"/>
  <c r="O806" i="41"/>
  <c r="T807" i="41"/>
  <c r="O808" i="41"/>
  <c r="T809" i="41"/>
  <c r="O810" i="41"/>
  <c r="T811" i="41"/>
  <c r="K812" i="41"/>
  <c r="O812" i="41"/>
  <c r="T813" i="41"/>
  <c r="K814" i="41"/>
  <c r="O814" i="41"/>
  <c r="N814" i="41" s="1"/>
  <c r="T815" i="41"/>
  <c r="K816" i="41"/>
  <c r="O816" i="41"/>
  <c r="T817" i="41"/>
  <c r="K818" i="41"/>
  <c r="O818" i="41"/>
  <c r="N818" i="41" s="1"/>
  <c r="T819" i="41"/>
  <c r="K820" i="41"/>
  <c r="O820" i="41"/>
  <c r="T821" i="41"/>
  <c r="K822" i="41"/>
  <c r="O822" i="41"/>
  <c r="N822" i="41" s="1"/>
  <c r="T823" i="41"/>
  <c r="K824" i="41"/>
  <c r="O824" i="41"/>
  <c r="W875" i="41"/>
  <c r="T880" i="41"/>
  <c r="O880" i="41"/>
  <c r="N881" i="41"/>
  <c r="N885" i="41"/>
  <c r="N889" i="41"/>
  <c r="N893" i="41"/>
  <c r="L812" i="41"/>
  <c r="I813" i="41"/>
  <c r="L814" i="41"/>
  <c r="I815" i="41"/>
  <c r="L816" i="41"/>
  <c r="I817" i="41"/>
  <c r="L818" i="41"/>
  <c r="I819" i="41"/>
  <c r="L820" i="41"/>
  <c r="I821" i="41"/>
  <c r="L822" i="41"/>
  <c r="I823" i="41"/>
  <c r="L824" i="41"/>
  <c r="I825" i="41"/>
  <c r="I826" i="41"/>
  <c r="W826" i="41"/>
  <c r="T862" i="41"/>
  <c r="T864" i="41"/>
  <c r="T866" i="41"/>
  <c r="T868" i="41"/>
  <c r="T870" i="41"/>
  <c r="K873" i="41"/>
  <c r="L873" i="41"/>
  <c r="N873" i="41"/>
  <c r="H873" i="41"/>
  <c r="W879" i="41"/>
  <c r="K897" i="41"/>
  <c r="N897" i="41"/>
  <c r="M897" i="41"/>
  <c r="H897" i="41"/>
  <c r="L897" i="41"/>
  <c r="W904" i="41"/>
  <c r="K913" i="41"/>
  <c r="N913" i="41"/>
  <c r="M913" i="41"/>
  <c r="H913" i="41"/>
  <c r="L913" i="41"/>
  <c r="H812" i="41"/>
  <c r="H814" i="41"/>
  <c r="H816" i="41"/>
  <c r="H818" i="41"/>
  <c r="H820" i="41"/>
  <c r="H822" i="41"/>
  <c r="H824" i="41"/>
  <c r="T828" i="41"/>
  <c r="O829" i="41"/>
  <c r="N829" i="41" s="1"/>
  <c r="O833" i="41"/>
  <c r="N833" i="41" s="1"/>
  <c r="T836" i="41"/>
  <c r="O837" i="41"/>
  <c r="I837" i="41" s="1"/>
  <c r="T840" i="41"/>
  <c r="O841" i="41"/>
  <c r="N841" i="41" s="1"/>
  <c r="T844" i="41"/>
  <c r="O845" i="41"/>
  <c r="T848" i="41"/>
  <c r="O849" i="41"/>
  <c r="N849" i="41" s="1"/>
  <c r="T852" i="41"/>
  <c r="O853" i="41"/>
  <c r="I853" i="41" s="1"/>
  <c r="T856" i="41"/>
  <c r="O857" i="41"/>
  <c r="N857" i="41" s="1"/>
  <c r="T860" i="41"/>
  <c r="O862" i="41"/>
  <c r="N862" i="41" s="1"/>
  <c r="O864" i="41"/>
  <c r="N864" i="41" s="1"/>
  <c r="O866" i="41"/>
  <c r="N866" i="41" s="1"/>
  <c r="O868" i="41"/>
  <c r="N868" i="41" s="1"/>
  <c r="O870" i="41"/>
  <c r="N870" i="41" s="1"/>
  <c r="T872" i="41"/>
  <c r="O872" i="41"/>
  <c r="I872" i="41" s="1"/>
  <c r="M873" i="41"/>
  <c r="K877" i="41"/>
  <c r="L877" i="41"/>
  <c r="N877" i="41"/>
  <c r="H877" i="41"/>
  <c r="N827" i="41"/>
  <c r="L828" i="41"/>
  <c r="L830" i="41"/>
  <c r="I831" i="41"/>
  <c r="N831" i="41"/>
  <c r="I833" i="41"/>
  <c r="L834" i="41"/>
  <c r="I835" i="41"/>
  <c r="N835" i="41"/>
  <c r="L836" i="41"/>
  <c r="N837" i="41"/>
  <c r="L838" i="41"/>
  <c r="L840" i="41"/>
  <c r="I841" i="41"/>
  <c r="L842" i="41"/>
  <c r="L844" i="41"/>
  <c r="I845" i="41"/>
  <c r="N845" i="41"/>
  <c r="L846" i="41"/>
  <c r="L848" i="41"/>
  <c r="I849" i="41"/>
  <c r="L850" i="41"/>
  <c r="N851" i="41"/>
  <c r="L852" i="41"/>
  <c r="L854" i="41"/>
  <c r="I855" i="41"/>
  <c r="N855" i="41"/>
  <c r="L856" i="41"/>
  <c r="I857" i="41"/>
  <c r="L858" i="41"/>
  <c r="I859" i="41"/>
  <c r="L860" i="41"/>
  <c r="L862" i="41"/>
  <c r="L864" i="41"/>
  <c r="L866" i="41"/>
  <c r="L871" i="41"/>
  <c r="M872" i="41"/>
  <c r="H872" i="41"/>
  <c r="N872" i="41"/>
  <c r="L875" i="41"/>
  <c r="M876" i="41"/>
  <c r="H876" i="41"/>
  <c r="N876" i="41"/>
  <c r="L879" i="41"/>
  <c r="M880" i="41"/>
  <c r="H880" i="41"/>
  <c r="K880" i="41"/>
  <c r="K881" i="41"/>
  <c r="M881" i="41"/>
  <c r="H881" i="41"/>
  <c r="M882" i="41"/>
  <c r="H882" i="41"/>
  <c r="K882" i="41"/>
  <c r="K883" i="41"/>
  <c r="M883" i="41"/>
  <c r="H883" i="41"/>
  <c r="M884" i="41"/>
  <c r="H884" i="41"/>
  <c r="K884" i="41"/>
  <c r="K885" i="41"/>
  <c r="M885" i="41"/>
  <c r="H885" i="41"/>
  <c r="M886" i="41"/>
  <c r="H886" i="41"/>
  <c r="K886" i="41"/>
  <c r="K887" i="41"/>
  <c r="M887" i="41"/>
  <c r="H887" i="41"/>
  <c r="M888" i="41"/>
  <c r="H888" i="41"/>
  <c r="K888" i="41"/>
  <c r="K889" i="41"/>
  <c r="M889" i="41"/>
  <c r="H889" i="41"/>
  <c r="M890" i="41"/>
  <c r="H890" i="41"/>
  <c r="K890" i="41"/>
  <c r="K891" i="41"/>
  <c r="M891" i="41"/>
  <c r="H891" i="41"/>
  <c r="M892" i="41"/>
  <c r="H892" i="41"/>
  <c r="K892" i="41"/>
  <c r="K893" i="41"/>
  <c r="M893" i="41"/>
  <c r="H893" i="41"/>
  <c r="M894" i="41"/>
  <c r="H894" i="41"/>
  <c r="K894" i="41"/>
  <c r="K895" i="41"/>
  <c r="M895" i="41"/>
  <c r="H895" i="41"/>
  <c r="M896" i="41"/>
  <c r="H896" i="41"/>
  <c r="K896" i="41"/>
  <c r="K903" i="41"/>
  <c r="N903" i="41"/>
  <c r="M903" i="41"/>
  <c r="H903" i="41"/>
  <c r="K911" i="41"/>
  <c r="N911" i="41"/>
  <c r="M911" i="41"/>
  <c r="H911" i="41"/>
  <c r="O861" i="41"/>
  <c r="I861" i="41" s="1"/>
  <c r="O863" i="41"/>
  <c r="N863" i="41" s="1"/>
  <c r="O865" i="41"/>
  <c r="I865" i="41" s="1"/>
  <c r="O867" i="41"/>
  <c r="N867" i="41" s="1"/>
  <c r="O869" i="41"/>
  <c r="N869" i="41" s="1"/>
  <c r="M871" i="41"/>
  <c r="I873" i="41"/>
  <c r="M875" i="41"/>
  <c r="I877" i="41"/>
  <c r="M879" i="41"/>
  <c r="K901" i="41"/>
  <c r="N901" i="41"/>
  <c r="M901" i="41"/>
  <c r="H901" i="41"/>
  <c r="K909" i="41"/>
  <c r="N909" i="41"/>
  <c r="M909" i="41"/>
  <c r="H909" i="41"/>
  <c r="K917" i="41"/>
  <c r="N917" i="41"/>
  <c r="M917" i="41"/>
  <c r="H917" i="41"/>
  <c r="I828" i="41"/>
  <c r="I830" i="41"/>
  <c r="I832" i="41"/>
  <c r="I834" i="41"/>
  <c r="I836" i="41"/>
  <c r="I838" i="41"/>
  <c r="I840" i="41"/>
  <c r="I842" i="41"/>
  <c r="I844" i="41"/>
  <c r="I846" i="41"/>
  <c r="I848" i="41"/>
  <c r="I850" i="41"/>
  <c r="I852" i="41"/>
  <c r="I854" i="41"/>
  <c r="I856" i="41"/>
  <c r="I858" i="41"/>
  <c r="I860" i="41"/>
  <c r="I862" i="41"/>
  <c r="I870" i="41"/>
  <c r="H871" i="41"/>
  <c r="N871" i="41"/>
  <c r="M874" i="41"/>
  <c r="H874" i="41"/>
  <c r="N874" i="41"/>
  <c r="H875" i="41"/>
  <c r="N875" i="41"/>
  <c r="M878" i="41"/>
  <c r="H878" i="41"/>
  <c r="N878" i="41"/>
  <c r="H879" i="41"/>
  <c r="N879" i="41"/>
  <c r="L895" i="41"/>
  <c r="K899" i="41"/>
  <c r="N899" i="41"/>
  <c r="M899" i="41"/>
  <c r="H899" i="41"/>
  <c r="L901" i="41"/>
  <c r="K907" i="41"/>
  <c r="N907" i="41"/>
  <c r="M907" i="41"/>
  <c r="H907" i="41"/>
  <c r="L909" i="41"/>
  <c r="K915" i="41"/>
  <c r="N915" i="41"/>
  <c r="M915" i="41"/>
  <c r="H915" i="41"/>
  <c r="L917" i="41"/>
  <c r="T933" i="41"/>
  <c r="O933" i="41"/>
  <c r="T881" i="41"/>
  <c r="O882" i="41"/>
  <c r="T883" i="41"/>
  <c r="O884" i="41"/>
  <c r="T885" i="41"/>
  <c r="O886" i="41"/>
  <c r="T887" i="41"/>
  <c r="O888" i="41"/>
  <c r="T889" i="41"/>
  <c r="O890" i="41"/>
  <c r="T891" i="41"/>
  <c r="O892" i="41"/>
  <c r="T893" i="41"/>
  <c r="O894" i="41"/>
  <c r="T895" i="41"/>
  <c r="O896" i="41"/>
  <c r="T897" i="41"/>
  <c r="K898" i="41"/>
  <c r="O898" i="41"/>
  <c r="T899" i="41"/>
  <c r="K900" i="41"/>
  <c r="O900" i="41"/>
  <c r="N900" i="41" s="1"/>
  <c r="T901" i="41"/>
  <c r="K902" i="41"/>
  <c r="O902" i="41"/>
  <c r="T903" i="41"/>
  <c r="K904" i="41"/>
  <c r="O904" i="41"/>
  <c r="N904" i="41" s="1"/>
  <c r="T905" i="41"/>
  <c r="K906" i="41"/>
  <c r="O906" i="41"/>
  <c r="T907" i="41"/>
  <c r="K908" i="41"/>
  <c r="O908" i="41"/>
  <c r="N908" i="41" s="1"/>
  <c r="T909" i="41"/>
  <c r="K910" i="41"/>
  <c r="O910" i="41"/>
  <c r="T911" i="41"/>
  <c r="K912" i="41"/>
  <c r="O912" i="41"/>
  <c r="N912" i="41" s="1"/>
  <c r="T913" i="41"/>
  <c r="K914" i="41"/>
  <c r="O914" i="41"/>
  <c r="T915" i="41"/>
  <c r="K916" i="41"/>
  <c r="O916" i="41"/>
  <c r="N916" i="41" s="1"/>
  <c r="T917" i="41"/>
  <c r="K918" i="41"/>
  <c r="O918" i="41"/>
  <c r="W919" i="41"/>
  <c r="K949" i="41"/>
  <c r="N949" i="41"/>
  <c r="M949" i="41"/>
  <c r="L949" i="41"/>
  <c r="H949" i="41"/>
  <c r="K953" i="41"/>
  <c r="N953" i="41"/>
  <c r="M953" i="41"/>
  <c r="H953" i="41"/>
  <c r="L953" i="41"/>
  <c r="W962" i="41"/>
  <c r="I897" i="41"/>
  <c r="L898" i="41"/>
  <c r="I899" i="41"/>
  <c r="L900" i="41"/>
  <c r="I901" i="41"/>
  <c r="L902" i="41"/>
  <c r="I903" i="41"/>
  <c r="L904" i="41"/>
  <c r="I905" i="41"/>
  <c r="L906" i="41"/>
  <c r="I907" i="41"/>
  <c r="L908" i="41"/>
  <c r="I909" i="41"/>
  <c r="L910" i="41"/>
  <c r="I911" i="41"/>
  <c r="L912" i="41"/>
  <c r="I913" i="41"/>
  <c r="L914" i="41"/>
  <c r="I915" i="41"/>
  <c r="L916" i="41"/>
  <c r="I917" i="41"/>
  <c r="L918" i="41"/>
  <c r="H898" i="41"/>
  <c r="H900" i="41"/>
  <c r="H902" i="41"/>
  <c r="H904" i="41"/>
  <c r="H906" i="41"/>
  <c r="H908" i="41"/>
  <c r="H910" i="41"/>
  <c r="H912" i="41"/>
  <c r="H914" i="41"/>
  <c r="H916" i="41"/>
  <c r="H918" i="41"/>
  <c r="O919" i="41"/>
  <c r="I919" i="41" s="1"/>
  <c r="T922" i="41"/>
  <c r="O923" i="41"/>
  <c r="I923" i="41" s="1"/>
  <c r="T926" i="41"/>
  <c r="O927" i="41"/>
  <c r="I927" i="41" s="1"/>
  <c r="T930" i="41"/>
  <c r="O931" i="41"/>
  <c r="I931" i="41" s="1"/>
  <c r="T934" i="41"/>
  <c r="O935" i="41"/>
  <c r="I935" i="41" s="1"/>
  <c r="T936" i="41"/>
  <c r="T938" i="41"/>
  <c r="T940" i="41"/>
  <c r="T942" i="41"/>
  <c r="T944" i="41"/>
  <c r="T946" i="41"/>
  <c r="W954" i="41"/>
  <c r="K961" i="41"/>
  <c r="N961" i="41"/>
  <c r="M961" i="41"/>
  <c r="H961" i="41"/>
  <c r="L961" i="41"/>
  <c r="L920" i="41"/>
  <c r="L922" i="41"/>
  <c r="L924" i="41"/>
  <c r="I925" i="41"/>
  <c r="N925" i="41"/>
  <c r="L926" i="41"/>
  <c r="L928" i="41"/>
  <c r="L930" i="41"/>
  <c r="N931" i="41"/>
  <c r="L932" i="41"/>
  <c r="I933" i="41"/>
  <c r="N933" i="41"/>
  <c r="L934" i="41"/>
  <c r="L936" i="41"/>
  <c r="L938" i="41"/>
  <c r="L940" i="41"/>
  <c r="L942" i="41"/>
  <c r="L944" i="41"/>
  <c r="L946" i="41"/>
  <c r="W947" i="41"/>
  <c r="I947" i="41"/>
  <c r="K955" i="41"/>
  <c r="N955" i="41"/>
  <c r="M955" i="41"/>
  <c r="H955" i="41"/>
  <c r="K963" i="41"/>
  <c r="N963" i="41"/>
  <c r="M963" i="41"/>
  <c r="H963" i="41"/>
  <c r="T976" i="41"/>
  <c r="O976" i="41"/>
  <c r="N976" i="41" s="1"/>
  <c r="O937" i="41"/>
  <c r="N937" i="41" s="1"/>
  <c r="O939" i="41"/>
  <c r="I939" i="41" s="1"/>
  <c r="O941" i="41"/>
  <c r="N941" i="41" s="1"/>
  <c r="O943" i="41"/>
  <c r="I943" i="41" s="1"/>
  <c r="O945" i="41"/>
  <c r="N945" i="41" s="1"/>
  <c r="T948" i="41"/>
  <c r="K957" i="41"/>
  <c r="N957" i="41"/>
  <c r="M957" i="41"/>
  <c r="H957" i="41"/>
  <c r="K965" i="41"/>
  <c r="N965" i="41"/>
  <c r="M965" i="41"/>
  <c r="H965" i="41"/>
  <c r="T972" i="41"/>
  <c r="O972" i="41"/>
  <c r="I972" i="41" s="1"/>
  <c r="I920" i="41"/>
  <c r="I922" i="41"/>
  <c r="I924" i="41"/>
  <c r="I926" i="41"/>
  <c r="I928" i="41"/>
  <c r="I930" i="41"/>
  <c r="I932" i="41"/>
  <c r="I934" i="41"/>
  <c r="I936" i="41"/>
  <c r="I938" i="41"/>
  <c r="I940" i="41"/>
  <c r="I942" i="41"/>
  <c r="I944" i="41"/>
  <c r="I946" i="41"/>
  <c r="K947" i="41"/>
  <c r="N947" i="41"/>
  <c r="O948" i="41"/>
  <c r="K951" i="41"/>
  <c r="N951" i="41"/>
  <c r="M951" i="41"/>
  <c r="H951" i="41"/>
  <c r="L957" i="41"/>
  <c r="K959" i="41"/>
  <c r="N959" i="41"/>
  <c r="M959" i="41"/>
  <c r="H959" i="41"/>
  <c r="L965" i="41"/>
  <c r="L967" i="41"/>
  <c r="N967" i="41"/>
  <c r="M967" i="41"/>
  <c r="K967" i="41"/>
  <c r="H967" i="41"/>
  <c r="T968" i="41"/>
  <c r="O968" i="41"/>
  <c r="N968" i="41" s="1"/>
  <c r="O950" i="41"/>
  <c r="N950" i="41" s="1"/>
  <c r="O952" i="41"/>
  <c r="O954" i="41"/>
  <c r="N954" i="41" s="1"/>
  <c r="O956" i="41"/>
  <c r="O958" i="41"/>
  <c r="N958" i="41" s="1"/>
  <c r="O960" i="41"/>
  <c r="O962" i="41"/>
  <c r="N962" i="41" s="1"/>
  <c r="O964" i="41"/>
  <c r="O966" i="41"/>
  <c r="N966" i="41" s="1"/>
  <c r="N972" i="41"/>
  <c r="N984" i="41"/>
  <c r="N992" i="41"/>
  <c r="L948" i="41"/>
  <c r="I949" i="41"/>
  <c r="L950" i="41"/>
  <c r="I951" i="41"/>
  <c r="L952" i="41"/>
  <c r="I953" i="41"/>
  <c r="L954" i="41"/>
  <c r="I955" i="41"/>
  <c r="L956" i="41"/>
  <c r="I957" i="41"/>
  <c r="L958" i="41"/>
  <c r="I959" i="41"/>
  <c r="L960" i="41"/>
  <c r="I961" i="41"/>
  <c r="L962" i="41"/>
  <c r="I963" i="41"/>
  <c r="L964" i="41"/>
  <c r="I965" i="41"/>
  <c r="L966" i="41"/>
  <c r="I967" i="41"/>
  <c r="W967" i="41"/>
  <c r="O969" i="41"/>
  <c r="I969" i="41" s="1"/>
  <c r="O973" i="41"/>
  <c r="I973" i="41" s="1"/>
  <c r="O977" i="41"/>
  <c r="I977" i="41" s="1"/>
  <c r="T978" i="41"/>
  <c r="N982" i="41"/>
  <c r="N990" i="41"/>
  <c r="N998" i="41"/>
  <c r="H948" i="41"/>
  <c r="H950" i="41"/>
  <c r="H952" i="41"/>
  <c r="H954" i="41"/>
  <c r="H956" i="41"/>
  <c r="H958" i="41"/>
  <c r="H960" i="41"/>
  <c r="H962" i="41"/>
  <c r="H964" i="41"/>
  <c r="H966" i="41"/>
  <c r="T969" i="41"/>
  <c r="O970" i="41"/>
  <c r="N970" i="41" s="1"/>
  <c r="T973" i="41"/>
  <c r="O974" i="41"/>
  <c r="I974" i="41" s="1"/>
  <c r="T977" i="41"/>
  <c r="O978" i="41"/>
  <c r="N978" i="41" s="1"/>
  <c r="N980" i="41"/>
  <c r="N988" i="41"/>
  <c r="N996" i="41"/>
  <c r="L968" i="41"/>
  <c r="L970" i="41"/>
  <c r="I971" i="41"/>
  <c r="N971" i="41"/>
  <c r="L972" i="41"/>
  <c r="L974" i="41"/>
  <c r="I975" i="41"/>
  <c r="N975" i="41"/>
  <c r="L976" i="41"/>
  <c r="N977" i="41"/>
  <c r="L978" i="41"/>
  <c r="L980" i="41"/>
  <c r="L982" i="41"/>
  <c r="L984" i="41"/>
  <c r="L986" i="41"/>
  <c r="L988" i="41"/>
  <c r="L990" i="41"/>
  <c r="L992" i="41"/>
  <c r="L994" i="41"/>
  <c r="L996" i="41"/>
  <c r="L998" i="41"/>
  <c r="L1000" i="41"/>
  <c r="O979" i="41"/>
  <c r="N979" i="41" s="1"/>
  <c r="T980" i="41"/>
  <c r="O981" i="41"/>
  <c r="N981" i="41" s="1"/>
  <c r="T982" i="41"/>
  <c r="O983" i="41"/>
  <c r="N983" i="41" s="1"/>
  <c r="T984" i="41"/>
  <c r="O985" i="41"/>
  <c r="N985" i="41" s="1"/>
  <c r="T986" i="41"/>
  <c r="O987" i="41"/>
  <c r="N987" i="41" s="1"/>
  <c r="T988" i="41"/>
  <c r="O989" i="41"/>
  <c r="N989" i="41" s="1"/>
  <c r="T990" i="41"/>
  <c r="O991" i="41"/>
  <c r="N991" i="41" s="1"/>
  <c r="T992" i="41"/>
  <c r="O993" i="41"/>
  <c r="N993" i="41" s="1"/>
  <c r="T994" i="41"/>
  <c r="O995" i="41"/>
  <c r="N995" i="41" s="1"/>
  <c r="T996" i="41"/>
  <c r="O997" i="41"/>
  <c r="N997" i="41" s="1"/>
  <c r="T998" i="41"/>
  <c r="K999" i="41"/>
  <c r="O999" i="41"/>
  <c r="N999" i="41" s="1"/>
  <c r="H1000" i="41"/>
  <c r="M1000" i="41"/>
  <c r="T1000" i="41"/>
  <c r="I980" i="41"/>
  <c r="I982" i="41"/>
  <c r="I984" i="41"/>
  <c r="I986" i="41"/>
  <c r="I988" i="41"/>
  <c r="I990" i="41"/>
  <c r="I992" i="41"/>
  <c r="I994" i="41"/>
  <c r="I996" i="41"/>
  <c r="I998" i="41"/>
  <c r="I1000" i="41"/>
  <c r="N1000" i="41"/>
  <c r="D2" i="40"/>
  <c r="V160" i="40"/>
  <c r="S159" i="40"/>
  <c r="N50" i="40"/>
  <c r="H50" i="40" s="1"/>
  <c r="N62" i="40"/>
  <c r="H62" i="40" s="1"/>
  <c r="V24" i="40"/>
  <c r="V25" i="40" s="1"/>
  <c r="N70" i="40"/>
  <c r="H70" i="40" s="1"/>
  <c r="N82" i="40"/>
  <c r="H82" i="40" s="1"/>
  <c r="L25" i="40"/>
  <c r="O28" i="40"/>
  <c r="L29" i="40"/>
  <c r="N29" i="40" s="1"/>
  <c r="H29" i="40" s="1"/>
  <c r="O32" i="40"/>
  <c r="N32" i="40" s="1"/>
  <c r="L33" i="40"/>
  <c r="O36" i="40"/>
  <c r="I36" i="40" s="1"/>
  <c r="L37" i="40"/>
  <c r="O40" i="40"/>
  <c r="L41" i="40"/>
  <c r="N41" i="40" s="1"/>
  <c r="H41" i="40" s="1"/>
  <c r="L45" i="40"/>
  <c r="O48" i="40"/>
  <c r="I48" i="40" s="1"/>
  <c r="L49" i="40"/>
  <c r="N49" i="40" s="1"/>
  <c r="H49" i="40" s="1"/>
  <c r="O52" i="40"/>
  <c r="L53" i="40"/>
  <c r="V55" i="40"/>
  <c r="V56" i="40" s="1"/>
  <c r="V57" i="40" s="1"/>
  <c r="L57" i="40"/>
  <c r="O60" i="40"/>
  <c r="I60" i="40" s="1"/>
  <c r="L61" i="40"/>
  <c r="O64" i="40"/>
  <c r="I64" i="40" s="1"/>
  <c r="L65" i="40"/>
  <c r="O68" i="40"/>
  <c r="I68" i="40" s="1"/>
  <c r="L69" i="40"/>
  <c r="O72" i="40"/>
  <c r="I72" i="40" s="1"/>
  <c r="L73" i="40"/>
  <c r="L77" i="40"/>
  <c r="O80" i="40"/>
  <c r="I80" i="40" s="1"/>
  <c r="L81" i="40"/>
  <c r="O84" i="40"/>
  <c r="I84" i="40" s="1"/>
  <c r="L85" i="40"/>
  <c r="O88" i="40"/>
  <c r="N88" i="40" s="1"/>
  <c r="L89" i="40"/>
  <c r="O92" i="40"/>
  <c r="L93" i="40"/>
  <c r="O96" i="40"/>
  <c r="N96" i="40" s="1"/>
  <c r="L97" i="40"/>
  <c r="M99" i="40"/>
  <c r="K99" i="40"/>
  <c r="K100" i="40"/>
  <c r="M100" i="40"/>
  <c r="M101" i="40"/>
  <c r="K101" i="40"/>
  <c r="K102" i="40"/>
  <c r="M102" i="40"/>
  <c r="M103" i="40"/>
  <c r="K103" i="40"/>
  <c r="K104" i="40"/>
  <c r="M104" i="40"/>
  <c r="H104" i="40"/>
  <c r="M105" i="40"/>
  <c r="H105" i="40"/>
  <c r="K105" i="40"/>
  <c r="K106" i="40"/>
  <c r="M106" i="40"/>
  <c r="H106" i="40"/>
  <c r="M107" i="40"/>
  <c r="K107" i="40"/>
  <c r="K108" i="40"/>
  <c r="M108" i="40"/>
  <c r="M109" i="40"/>
  <c r="K109" i="40"/>
  <c r="K110" i="40"/>
  <c r="M110" i="40"/>
  <c r="M111" i="40"/>
  <c r="K111" i="40"/>
  <c r="K112" i="40"/>
  <c r="M112" i="40"/>
  <c r="M113" i="40"/>
  <c r="K113" i="40"/>
  <c r="K114" i="40"/>
  <c r="M114" i="40"/>
  <c r="M115" i="40"/>
  <c r="K115" i="40"/>
  <c r="K116" i="40"/>
  <c r="M116" i="40"/>
  <c r="M117" i="40"/>
  <c r="H117" i="40"/>
  <c r="K117" i="40"/>
  <c r="K118" i="40"/>
  <c r="M118" i="40"/>
  <c r="H118" i="40"/>
  <c r="M119" i="40"/>
  <c r="H119" i="40"/>
  <c r="K119" i="40"/>
  <c r="K120" i="40"/>
  <c r="M120" i="40"/>
  <c r="M121" i="40"/>
  <c r="K121" i="40"/>
  <c r="K122" i="40"/>
  <c r="M122" i="40"/>
  <c r="M123" i="40"/>
  <c r="K123" i="40"/>
  <c r="K124" i="40"/>
  <c r="M124" i="40"/>
  <c r="H124" i="40"/>
  <c r="M125" i="40"/>
  <c r="H125" i="40"/>
  <c r="K125" i="40"/>
  <c r="K126" i="40"/>
  <c r="M126" i="40"/>
  <c r="H126" i="40"/>
  <c r="M127" i="40"/>
  <c r="K127" i="40"/>
  <c r="K128" i="40"/>
  <c r="M128" i="40"/>
  <c r="M129" i="40"/>
  <c r="K129" i="40"/>
  <c r="K130" i="40"/>
  <c r="M130" i="40"/>
  <c r="M131" i="40"/>
  <c r="K131" i="40"/>
  <c r="K132" i="40"/>
  <c r="M132" i="40"/>
  <c r="M133" i="40"/>
  <c r="K133" i="40"/>
  <c r="K134" i="40"/>
  <c r="M134" i="40"/>
  <c r="M135" i="40"/>
  <c r="K135" i="40"/>
  <c r="K136" i="40"/>
  <c r="M136" i="40"/>
  <c r="M137" i="40"/>
  <c r="H137" i="40"/>
  <c r="K137" i="40"/>
  <c r="K138" i="40"/>
  <c r="M138" i="40"/>
  <c r="H138" i="40"/>
  <c r="M139" i="40"/>
  <c r="H139" i="40"/>
  <c r="K139" i="40"/>
  <c r="K140" i="40"/>
  <c r="M140" i="40"/>
  <c r="M141" i="40"/>
  <c r="K141" i="40"/>
  <c r="K142" i="40"/>
  <c r="M142" i="40"/>
  <c r="M143" i="40"/>
  <c r="K143" i="40"/>
  <c r="K144" i="40"/>
  <c r="M144" i="40"/>
  <c r="M145" i="40"/>
  <c r="K145" i="40"/>
  <c r="K146" i="40"/>
  <c r="N146" i="40" s="1"/>
  <c r="H146" i="40" s="1"/>
  <c r="M146" i="40"/>
  <c r="M147" i="40"/>
  <c r="H147" i="40"/>
  <c r="K147" i="40"/>
  <c r="K148" i="40"/>
  <c r="M148" i="40"/>
  <c r="H148" i="40"/>
  <c r="M149" i="40"/>
  <c r="H149" i="40"/>
  <c r="K149" i="40"/>
  <c r="K150" i="40"/>
  <c r="M150" i="40"/>
  <c r="M151" i="40"/>
  <c r="K151" i="40"/>
  <c r="K152" i="40"/>
  <c r="M152" i="40"/>
  <c r="M153" i="40"/>
  <c r="K153" i="40"/>
  <c r="K154" i="40"/>
  <c r="M154" i="40"/>
  <c r="M155" i="40"/>
  <c r="K155" i="40"/>
  <c r="K156" i="40"/>
  <c r="M156" i="40"/>
  <c r="H156" i="40"/>
  <c r="M157" i="40"/>
  <c r="H157" i="40"/>
  <c r="K157" i="40"/>
  <c r="K158" i="40"/>
  <c r="M158" i="40"/>
  <c r="H158" i="40"/>
  <c r="M159" i="40"/>
  <c r="H159" i="40"/>
  <c r="K159" i="40"/>
  <c r="K160" i="40"/>
  <c r="M160" i="40"/>
  <c r="M161" i="40"/>
  <c r="K161" i="40"/>
  <c r="K162" i="40"/>
  <c r="M162" i="40"/>
  <c r="H162" i="40"/>
  <c r="M163" i="40"/>
  <c r="H163" i="40"/>
  <c r="K163" i="40"/>
  <c r="K164" i="40"/>
  <c r="M164" i="40"/>
  <c r="H164" i="40"/>
  <c r="M165" i="40"/>
  <c r="K165" i="40"/>
  <c r="K166" i="40"/>
  <c r="M166" i="40"/>
  <c r="M167" i="40"/>
  <c r="K167" i="40"/>
  <c r="K168" i="40"/>
  <c r="M168" i="40"/>
  <c r="M169" i="40"/>
  <c r="K169" i="40"/>
  <c r="K170" i="40"/>
  <c r="M170" i="40"/>
  <c r="M171" i="40"/>
  <c r="K171" i="40"/>
  <c r="O23" i="40"/>
  <c r="N23" i="40" s="1"/>
  <c r="L24" i="40"/>
  <c r="S24" i="40"/>
  <c r="O27" i="40"/>
  <c r="I27" i="40" s="1"/>
  <c r="L28" i="40"/>
  <c r="O31" i="40"/>
  <c r="I31" i="40" s="1"/>
  <c r="L32" i="40"/>
  <c r="O35" i="40"/>
  <c r="I35" i="40" s="1"/>
  <c r="L36" i="40"/>
  <c r="O39" i="40"/>
  <c r="I39" i="40" s="1"/>
  <c r="L40" i="40"/>
  <c r="O43" i="40"/>
  <c r="N43" i="40" s="1"/>
  <c r="L44" i="40"/>
  <c r="S44" i="40"/>
  <c r="O47" i="40"/>
  <c r="I47" i="40" s="1"/>
  <c r="L48" i="40"/>
  <c r="K51" i="40"/>
  <c r="O51" i="40"/>
  <c r="I51" i="40" s="1"/>
  <c r="L52" i="40"/>
  <c r="N52" i="40" s="1"/>
  <c r="H52" i="40" s="1"/>
  <c r="M53" i="40"/>
  <c r="O55" i="40"/>
  <c r="N55" i="40" s="1"/>
  <c r="L56" i="40"/>
  <c r="S56" i="40"/>
  <c r="H57" i="40"/>
  <c r="M57" i="40"/>
  <c r="O59" i="40"/>
  <c r="I59" i="40" s="1"/>
  <c r="L60" i="40"/>
  <c r="N60" i="40" s="1"/>
  <c r="H60" i="40" s="1"/>
  <c r="M61" i="40"/>
  <c r="O63" i="40"/>
  <c r="I63" i="40" s="1"/>
  <c r="L64" i="40"/>
  <c r="N64" i="40" s="1"/>
  <c r="H64" i="40" s="1"/>
  <c r="H65" i="40"/>
  <c r="M65" i="40"/>
  <c r="O67" i="40"/>
  <c r="N67" i="40" s="1"/>
  <c r="L68" i="40"/>
  <c r="N68" i="40" s="1"/>
  <c r="H68" i="40" s="1"/>
  <c r="M69" i="40"/>
  <c r="O71" i="40"/>
  <c r="I71" i="40" s="1"/>
  <c r="L72" i="40"/>
  <c r="N72" i="40" s="1"/>
  <c r="H72" i="40" s="1"/>
  <c r="M73" i="40"/>
  <c r="O75" i="40"/>
  <c r="N75" i="40" s="1"/>
  <c r="L76" i="40"/>
  <c r="S76" i="40"/>
  <c r="H77" i="40"/>
  <c r="M77" i="40"/>
  <c r="O79" i="40"/>
  <c r="I79" i="40" s="1"/>
  <c r="L80" i="40"/>
  <c r="N80" i="40" s="1"/>
  <c r="H80" i="40" s="1"/>
  <c r="M81" i="40"/>
  <c r="O83" i="40"/>
  <c r="I83" i="40" s="1"/>
  <c r="L84" i="40"/>
  <c r="N84" i="40" s="1"/>
  <c r="H84" i="40" s="1"/>
  <c r="M85" i="40"/>
  <c r="O87" i="40"/>
  <c r="N87" i="40" s="1"/>
  <c r="L88" i="40"/>
  <c r="H89" i="40"/>
  <c r="M89" i="40"/>
  <c r="O91" i="40"/>
  <c r="I91" i="40" s="1"/>
  <c r="L92" i="40"/>
  <c r="N92" i="40" s="1"/>
  <c r="H92" i="40" s="1"/>
  <c r="M93" i="40"/>
  <c r="L96" i="40"/>
  <c r="I162" i="40"/>
  <c r="I164" i="40"/>
  <c r="L23" i="40"/>
  <c r="S23" i="40"/>
  <c r="H24" i="40"/>
  <c r="M24" i="40"/>
  <c r="I25" i="40"/>
  <c r="N25" i="40"/>
  <c r="O26" i="40"/>
  <c r="I26" i="40" s="1"/>
  <c r="L27" i="40"/>
  <c r="N27" i="40" s="1"/>
  <c r="H27" i="40" s="1"/>
  <c r="M28" i="40"/>
  <c r="I29" i="40"/>
  <c r="O30" i="40"/>
  <c r="I30" i="40" s="1"/>
  <c r="L31" i="40"/>
  <c r="N31" i="40" s="1"/>
  <c r="H31" i="40" s="1"/>
  <c r="H32" i="40"/>
  <c r="M32" i="40"/>
  <c r="O34" i="40"/>
  <c r="N34" i="40" s="1"/>
  <c r="L35" i="40"/>
  <c r="N35" i="40" s="1"/>
  <c r="H35" i="40" s="1"/>
  <c r="M36" i="40"/>
  <c r="I37" i="40"/>
  <c r="N37" i="40"/>
  <c r="H37" i="40" s="1"/>
  <c r="O38" i="40"/>
  <c r="I38" i="40" s="1"/>
  <c r="L39" i="40"/>
  <c r="N39" i="40" s="1"/>
  <c r="H39" i="40" s="1"/>
  <c r="M40" i="40"/>
  <c r="I41" i="40"/>
  <c r="O42" i="40"/>
  <c r="I42" i="40" s="1"/>
  <c r="L43" i="40"/>
  <c r="H44" i="40"/>
  <c r="M44" i="40"/>
  <c r="I45" i="40"/>
  <c r="N45" i="40"/>
  <c r="O46" i="40"/>
  <c r="I46" i="40" s="1"/>
  <c r="L47" i="40"/>
  <c r="N47" i="40" s="1"/>
  <c r="H47" i="40" s="1"/>
  <c r="M48" i="40"/>
  <c r="I49" i="40"/>
  <c r="O50" i="40"/>
  <c r="I50" i="40" s="1"/>
  <c r="L51" i="40"/>
  <c r="I53" i="40"/>
  <c r="O54" i="40"/>
  <c r="N54" i="40" s="1"/>
  <c r="L55" i="40"/>
  <c r="I57" i="40"/>
  <c r="N57" i="40"/>
  <c r="O58" i="40"/>
  <c r="I58" i="40" s="1"/>
  <c r="L59" i="40"/>
  <c r="N59" i="40" s="1"/>
  <c r="H59" i="40" s="1"/>
  <c r="I61" i="40"/>
  <c r="O62" i="40"/>
  <c r="I62" i="40" s="1"/>
  <c r="L63" i="40"/>
  <c r="N63" i="40" s="1"/>
  <c r="I65" i="40"/>
  <c r="N65" i="40"/>
  <c r="L67" i="40"/>
  <c r="I69" i="40"/>
  <c r="O70" i="40"/>
  <c r="I70" i="40" s="1"/>
  <c r="L71" i="40"/>
  <c r="N71" i="40" s="1"/>
  <c r="I73" i="40"/>
  <c r="O74" i="40"/>
  <c r="I74" i="40" s="1"/>
  <c r="L75" i="40"/>
  <c r="I77" i="40"/>
  <c r="N77" i="40"/>
  <c r="O78" i="40"/>
  <c r="I78" i="40" s="1"/>
  <c r="L79" i="40"/>
  <c r="N79" i="40" s="1"/>
  <c r="I81" i="40"/>
  <c r="O82" i="40"/>
  <c r="I82" i="40" s="1"/>
  <c r="L83" i="40"/>
  <c r="N83" i="40" s="1"/>
  <c r="I85" i="40"/>
  <c r="O86" i="40"/>
  <c r="I86" i="40" s="1"/>
  <c r="L87" i="40"/>
  <c r="V89" i="40"/>
  <c r="V90" i="40" s="1"/>
  <c r="O90" i="40"/>
  <c r="N90" i="40" s="1"/>
  <c r="L91" i="40"/>
  <c r="N91" i="40" s="1"/>
  <c r="I93" i="40"/>
  <c r="O94" i="40"/>
  <c r="N94" i="40" s="1"/>
  <c r="L95" i="40"/>
  <c r="S95" i="40"/>
  <c r="H96" i="40"/>
  <c r="M96" i="40"/>
  <c r="I97" i="40"/>
  <c r="N97" i="40"/>
  <c r="H97" i="40" s="1"/>
  <c r="T98" i="40"/>
  <c r="L99" i="40"/>
  <c r="L100" i="40"/>
  <c r="L101" i="40"/>
  <c r="L102" i="40"/>
  <c r="L103" i="40"/>
  <c r="L104" i="40"/>
  <c r="L105" i="40"/>
  <c r="L106" i="40"/>
  <c r="L107" i="40"/>
  <c r="L108" i="40"/>
  <c r="L109" i="40"/>
  <c r="N109" i="40" s="1"/>
  <c r="H109" i="40" s="1"/>
  <c r="L110" i="40"/>
  <c r="L111" i="40"/>
  <c r="L112" i="40"/>
  <c r="L113" i="40"/>
  <c r="L114" i="40"/>
  <c r="L115" i="40"/>
  <c r="L116" i="40"/>
  <c r="L117" i="40"/>
  <c r="L118" i="40"/>
  <c r="L119" i="40"/>
  <c r="L120" i="40"/>
  <c r="N120" i="40" s="1"/>
  <c r="H120" i="40" s="1"/>
  <c r="L121" i="40"/>
  <c r="L122" i="40"/>
  <c r="L123" i="40"/>
  <c r="L124" i="40"/>
  <c r="L125" i="40"/>
  <c r="L126" i="40"/>
  <c r="L127" i="40"/>
  <c r="L128" i="40"/>
  <c r="L129" i="40"/>
  <c r="L130" i="40"/>
  <c r="L131" i="40"/>
  <c r="L132" i="40"/>
  <c r="L133" i="40"/>
  <c r="L134" i="40"/>
  <c r="L135" i="40"/>
  <c r="L136" i="40"/>
  <c r="L137" i="40"/>
  <c r="L138" i="40"/>
  <c r="L139" i="40"/>
  <c r="L140" i="40"/>
  <c r="L141" i="40"/>
  <c r="L142" i="40"/>
  <c r="N142" i="40" s="1"/>
  <c r="H142" i="40" s="1"/>
  <c r="L143" i="40"/>
  <c r="L144" i="40"/>
  <c r="L145" i="40"/>
  <c r="L146" i="40"/>
  <c r="L147" i="40"/>
  <c r="L148" i="40"/>
  <c r="L149" i="40"/>
  <c r="L150" i="40"/>
  <c r="N150" i="40" s="1"/>
  <c r="H150" i="40" s="1"/>
  <c r="L151" i="40"/>
  <c r="L152" i="40"/>
  <c r="L153" i="40"/>
  <c r="L154" i="40"/>
  <c r="L155" i="40"/>
  <c r="L156" i="40"/>
  <c r="L157" i="40"/>
  <c r="L158" i="40"/>
  <c r="L159" i="40"/>
  <c r="L160" i="40"/>
  <c r="L161" i="40"/>
  <c r="L162" i="40"/>
  <c r="L163" i="40"/>
  <c r="L164" i="40"/>
  <c r="L165" i="40"/>
  <c r="L166" i="40"/>
  <c r="L167" i="40"/>
  <c r="L168" i="40"/>
  <c r="L169" i="40"/>
  <c r="L170" i="40"/>
  <c r="W171" i="40"/>
  <c r="I172" i="40"/>
  <c r="H23" i="40"/>
  <c r="I28" i="40"/>
  <c r="I40" i="40"/>
  <c r="H43" i="40"/>
  <c r="I52" i="40"/>
  <c r="H55" i="40"/>
  <c r="H63" i="40"/>
  <c r="H67" i="40"/>
  <c r="H71" i="40"/>
  <c r="H75" i="40"/>
  <c r="H79" i="40"/>
  <c r="H83" i="40"/>
  <c r="H87" i="40"/>
  <c r="H91" i="40"/>
  <c r="I92" i="40"/>
  <c r="H95" i="40"/>
  <c r="N99" i="40"/>
  <c r="H99" i="40" s="1"/>
  <c r="N104" i="40"/>
  <c r="N106" i="40"/>
  <c r="N107" i="40"/>
  <c r="H107" i="40" s="1"/>
  <c r="N115" i="40"/>
  <c r="H115" i="40" s="1"/>
  <c r="N124" i="40"/>
  <c r="N126" i="40"/>
  <c r="M173" i="40"/>
  <c r="H173" i="40"/>
  <c r="L173" i="40"/>
  <c r="K173" i="40"/>
  <c r="I98" i="40"/>
  <c r="N98" i="40"/>
  <c r="H98" i="40" s="1"/>
  <c r="O99" i="40"/>
  <c r="I99" i="40" s="1"/>
  <c r="T100" i="40"/>
  <c r="O101" i="40"/>
  <c r="I101" i="40" s="1"/>
  <c r="T102" i="40"/>
  <c r="O103" i="40"/>
  <c r="I103" i="40" s="1"/>
  <c r="T104" i="40"/>
  <c r="T106" i="40"/>
  <c r="O107" i="40"/>
  <c r="I107" i="40" s="1"/>
  <c r="T108" i="40"/>
  <c r="O109" i="40"/>
  <c r="I109" i="40" s="1"/>
  <c r="T110" i="40"/>
  <c r="O111" i="40"/>
  <c r="I111" i="40" s="1"/>
  <c r="T112" i="40"/>
  <c r="O113" i="40"/>
  <c r="I113" i="40" s="1"/>
  <c r="T114" i="40"/>
  <c r="O115" i="40"/>
  <c r="I115" i="40" s="1"/>
  <c r="T116" i="40"/>
  <c r="O117" i="40"/>
  <c r="I117" i="40" s="1"/>
  <c r="O119" i="40"/>
  <c r="I119" i="40" s="1"/>
  <c r="T120" i="40"/>
  <c r="O121" i="40"/>
  <c r="I121" i="40" s="1"/>
  <c r="T122" i="40"/>
  <c r="O123" i="40"/>
  <c r="I123" i="40" s="1"/>
  <c r="T124" i="40"/>
  <c r="T126" i="40"/>
  <c r="O127" i="40"/>
  <c r="I127" i="40" s="1"/>
  <c r="T128" i="40"/>
  <c r="O129" i="40"/>
  <c r="I129" i="40" s="1"/>
  <c r="T130" i="40"/>
  <c r="O131" i="40"/>
  <c r="I131" i="40" s="1"/>
  <c r="T132" i="40"/>
  <c r="O133" i="40"/>
  <c r="I133" i="40" s="1"/>
  <c r="T134" i="40"/>
  <c r="O135" i="40"/>
  <c r="I135" i="40" s="1"/>
  <c r="T136" i="40"/>
  <c r="O137" i="40"/>
  <c r="I137" i="40" s="1"/>
  <c r="O139" i="40"/>
  <c r="I139" i="40" s="1"/>
  <c r="T140" i="40"/>
  <c r="O141" i="40"/>
  <c r="I141" i="40" s="1"/>
  <c r="T142" i="40"/>
  <c r="O143" i="40"/>
  <c r="I143" i="40" s="1"/>
  <c r="T144" i="40"/>
  <c r="O145" i="40"/>
  <c r="I145" i="40" s="1"/>
  <c r="T146" i="40"/>
  <c r="O147" i="40"/>
  <c r="I147" i="40" s="1"/>
  <c r="O149" i="40"/>
  <c r="I149" i="40" s="1"/>
  <c r="T150" i="40"/>
  <c r="O151" i="40"/>
  <c r="I151" i="40" s="1"/>
  <c r="T152" i="40"/>
  <c r="O153" i="40"/>
  <c r="I153" i="40" s="1"/>
  <c r="T154" i="40"/>
  <c r="O155" i="40"/>
  <c r="I155" i="40" s="1"/>
  <c r="T156" i="40"/>
  <c r="O157" i="40"/>
  <c r="N157" i="40" s="1"/>
  <c r="O159" i="40"/>
  <c r="T160" i="40"/>
  <c r="O161" i="40"/>
  <c r="I161" i="40" s="1"/>
  <c r="T162" i="40"/>
  <c r="T164" i="40"/>
  <c r="O165" i="40"/>
  <c r="I165" i="40" s="1"/>
  <c r="T166" i="40"/>
  <c r="O167" i="40"/>
  <c r="I167" i="40" s="1"/>
  <c r="T168" i="40"/>
  <c r="O169" i="40"/>
  <c r="I169" i="40" s="1"/>
  <c r="T170" i="40"/>
  <c r="O171" i="40"/>
  <c r="I171" i="40" s="1"/>
  <c r="M172" i="40"/>
  <c r="T172" i="40"/>
  <c r="O173" i="40"/>
  <c r="N173" i="40" s="1"/>
  <c r="W173" i="40"/>
  <c r="H174" i="40"/>
  <c r="M174" i="40"/>
  <c r="K175" i="40"/>
  <c r="O175" i="40"/>
  <c r="N175" i="40" s="1"/>
  <c r="W175" i="40"/>
  <c r="M176" i="40"/>
  <c r="T176" i="40"/>
  <c r="K177" i="40"/>
  <c r="O177" i="40"/>
  <c r="I177" i="40" s="1"/>
  <c r="W177" i="40"/>
  <c r="M178" i="40"/>
  <c r="T178" i="40"/>
  <c r="K179" i="40"/>
  <c r="W179" i="40"/>
  <c r="M180" i="40"/>
  <c r="T180" i="40"/>
  <c r="K181" i="40"/>
  <c r="W181" i="40"/>
  <c r="H182" i="40"/>
  <c r="M182" i="40"/>
  <c r="K183" i="40"/>
  <c r="O183" i="40"/>
  <c r="N183" i="40" s="1"/>
  <c r="W183" i="40"/>
  <c r="M184" i="40"/>
  <c r="T184" i="40"/>
  <c r="K185" i="40"/>
  <c r="O185" i="40"/>
  <c r="I185" i="40" s="1"/>
  <c r="W185" i="40"/>
  <c r="M186" i="40"/>
  <c r="T186" i="40"/>
  <c r="K187" i="40"/>
  <c r="O187" i="40"/>
  <c r="W187" i="40"/>
  <c r="M188" i="40"/>
  <c r="T188" i="40"/>
  <c r="K189" i="40"/>
  <c r="O189" i="40"/>
  <c r="I189" i="40" s="1"/>
  <c r="W189" i="40"/>
  <c r="M190" i="40"/>
  <c r="T190" i="40"/>
  <c r="K191" i="40"/>
  <c r="O191" i="40"/>
  <c r="I191" i="40" s="1"/>
  <c r="W191" i="40"/>
  <c r="M192" i="40"/>
  <c r="T192" i="40"/>
  <c r="K193" i="40"/>
  <c r="O193" i="40"/>
  <c r="I193" i="40" s="1"/>
  <c r="W193" i="40"/>
  <c r="M194" i="40"/>
  <c r="T194" i="40"/>
  <c r="K195" i="40"/>
  <c r="O195" i="40"/>
  <c r="N195" i="40" s="1"/>
  <c r="W195" i="40"/>
  <c r="H196" i="40"/>
  <c r="M196" i="40"/>
  <c r="K197" i="40"/>
  <c r="O197" i="40"/>
  <c r="N197" i="40" s="1"/>
  <c r="W197" i="40"/>
  <c r="M198" i="40"/>
  <c r="K199" i="40"/>
  <c r="O199" i="40"/>
  <c r="I199" i="40" s="1"/>
  <c r="W199" i="40"/>
  <c r="M200" i="40"/>
  <c r="K201" i="40"/>
  <c r="O201" i="40"/>
  <c r="I201" i="40" s="1"/>
  <c r="W201" i="40"/>
  <c r="M202" i="40"/>
  <c r="K203" i="40"/>
  <c r="O203" i="40"/>
  <c r="W203" i="40"/>
  <c r="H204" i="40"/>
  <c r="M204" i="40"/>
  <c r="K205" i="40"/>
  <c r="W205" i="40"/>
  <c r="H206" i="40"/>
  <c r="M206" i="40"/>
  <c r="K207" i="40"/>
  <c r="O207" i="40"/>
  <c r="I207" i="40" s="1"/>
  <c r="W207" i="40"/>
  <c r="M208" i="40"/>
  <c r="K209" i="40"/>
  <c r="O209" i="40"/>
  <c r="I209" i="40" s="1"/>
  <c r="W209" i="40"/>
  <c r="M210" i="40"/>
  <c r="K211" i="40"/>
  <c r="O211" i="40"/>
  <c r="I211" i="40" s="1"/>
  <c r="W211" i="40"/>
  <c r="M212" i="40"/>
  <c r="K213" i="40"/>
  <c r="O213" i="40"/>
  <c r="W213" i="40"/>
  <c r="M214" i="40"/>
  <c r="T214" i="40"/>
  <c r="K215" i="40"/>
  <c r="O215" i="40"/>
  <c r="I215" i="40" s="1"/>
  <c r="W215" i="40"/>
  <c r="M216" i="40"/>
  <c r="T216" i="40"/>
  <c r="K217" i="40"/>
  <c r="O217" i="40"/>
  <c r="W217" i="40"/>
  <c r="M218" i="40"/>
  <c r="T218" i="40"/>
  <c r="K219" i="40"/>
  <c r="O219" i="40"/>
  <c r="I219" i="40" s="1"/>
  <c r="W219" i="40"/>
  <c r="M220" i="40"/>
  <c r="T220" i="40"/>
  <c r="K221" i="40"/>
  <c r="O221" i="40"/>
  <c r="I221" i="40" s="1"/>
  <c r="W221" i="40"/>
  <c r="M222" i="40"/>
  <c r="T222" i="40"/>
  <c r="K223" i="40"/>
  <c r="O223" i="40"/>
  <c r="I223" i="40" s="1"/>
  <c r="W223" i="40"/>
  <c r="H224" i="40"/>
  <c r="M224" i="40"/>
  <c r="T224" i="40"/>
  <c r="K225" i="40"/>
  <c r="W225" i="40"/>
  <c r="H226" i="40"/>
  <c r="M226" i="40"/>
  <c r="T226" i="40"/>
  <c r="K227" i="40"/>
  <c r="O227" i="40"/>
  <c r="W227" i="40"/>
  <c r="M228" i="40"/>
  <c r="T228" i="40"/>
  <c r="K229" i="40"/>
  <c r="O229" i="40"/>
  <c r="I229" i="40" s="1"/>
  <c r="W229" i="40"/>
  <c r="M230" i="40"/>
  <c r="T230" i="40"/>
  <c r="K231" i="40"/>
  <c r="O231" i="40"/>
  <c r="W231" i="40"/>
  <c r="M232" i="40"/>
  <c r="T232" i="40"/>
  <c r="K233" i="40"/>
  <c r="O233" i="40"/>
  <c r="I233" i="40" s="1"/>
  <c r="W233" i="40"/>
  <c r="H234" i="40"/>
  <c r="M234" i="40"/>
  <c r="K235" i="40"/>
  <c r="W235" i="40"/>
  <c r="H236" i="40"/>
  <c r="M236" i="40"/>
  <c r="T236" i="40"/>
  <c r="K237" i="40"/>
  <c r="O237" i="40"/>
  <c r="I237" i="40" s="1"/>
  <c r="W237" i="40"/>
  <c r="M238" i="40"/>
  <c r="T238" i="40"/>
  <c r="K239" i="40"/>
  <c r="O239" i="40"/>
  <c r="W239" i="40"/>
  <c r="M240" i="40"/>
  <c r="T240" i="40"/>
  <c r="K241" i="40"/>
  <c r="O241" i="40"/>
  <c r="W241" i="40"/>
  <c r="M242" i="40"/>
  <c r="T242" i="40"/>
  <c r="K243" i="40"/>
  <c r="O243" i="40"/>
  <c r="I243" i="40" s="1"/>
  <c r="W243" i="40"/>
  <c r="M244" i="40"/>
  <c r="T244" i="40"/>
  <c r="K245" i="40"/>
  <c r="O245" i="40"/>
  <c r="I245" i="40" s="1"/>
  <c r="W245" i="40"/>
  <c r="M246" i="40"/>
  <c r="T246" i="40"/>
  <c r="K247" i="40"/>
  <c r="O247" i="40"/>
  <c r="W247" i="40"/>
  <c r="M248" i="40"/>
  <c r="T248" i="40"/>
  <c r="K249" i="40"/>
  <c r="O249" i="40"/>
  <c r="I249" i="40" s="1"/>
  <c r="W249" i="40"/>
  <c r="M250" i="40"/>
  <c r="T250" i="40"/>
  <c r="K251" i="40"/>
  <c r="O251" i="40"/>
  <c r="I251" i="40" s="1"/>
  <c r="W251" i="40"/>
  <c r="M252" i="40"/>
  <c r="T252" i="40"/>
  <c r="K253" i="40"/>
  <c r="O253" i="40"/>
  <c r="I253" i="40" s="1"/>
  <c r="W253" i="40"/>
  <c r="M254" i="40"/>
  <c r="T254" i="40"/>
  <c r="K255" i="40"/>
  <c r="O255" i="40"/>
  <c r="W255" i="40"/>
  <c r="M256" i="40"/>
  <c r="T256" i="40"/>
  <c r="K257" i="40"/>
  <c r="O257" i="40"/>
  <c r="W257" i="40"/>
  <c r="M258" i="40"/>
  <c r="T258" i="40"/>
  <c r="K259" i="40"/>
  <c r="O259" i="40"/>
  <c r="I259" i="40" s="1"/>
  <c r="W259" i="40"/>
  <c r="M260" i="40"/>
  <c r="T260" i="40"/>
  <c r="K261" i="40"/>
  <c r="O261" i="40"/>
  <c r="I261" i="40" s="1"/>
  <c r="W261" i="40"/>
  <c r="M262" i="40"/>
  <c r="T262" i="40"/>
  <c r="K263" i="40"/>
  <c r="O263" i="40"/>
  <c r="W263" i="40"/>
  <c r="M264" i="40"/>
  <c r="T264" i="40"/>
  <c r="K265" i="40"/>
  <c r="O265" i="40"/>
  <c r="I265" i="40" s="1"/>
  <c r="W265" i="40"/>
  <c r="M266" i="40"/>
  <c r="T266" i="40"/>
  <c r="K267" i="40"/>
  <c r="O267" i="40"/>
  <c r="I267" i="40" s="1"/>
  <c r="W267" i="40"/>
  <c r="M268" i="40"/>
  <c r="T268" i="40"/>
  <c r="K269" i="40"/>
  <c r="O269" i="40"/>
  <c r="I269" i="40" s="1"/>
  <c r="W269" i="40"/>
  <c r="M270" i="40"/>
  <c r="T270" i="40"/>
  <c r="K271" i="40"/>
  <c r="O271" i="40"/>
  <c r="W271" i="40"/>
  <c r="M272" i="40"/>
  <c r="T272" i="40"/>
  <c r="K273" i="40"/>
  <c r="O273" i="40"/>
  <c r="W273" i="40"/>
  <c r="M274" i="40"/>
  <c r="T274" i="40"/>
  <c r="K275" i="40"/>
  <c r="O275" i="40"/>
  <c r="I275" i="40" s="1"/>
  <c r="W275" i="40"/>
  <c r="M276" i="40"/>
  <c r="T276" i="40"/>
  <c r="K277" i="40"/>
  <c r="O277" i="40"/>
  <c r="I277" i="40" s="1"/>
  <c r="W277" i="40"/>
  <c r="M278" i="40"/>
  <c r="T278" i="40"/>
  <c r="K279" i="40"/>
  <c r="O279" i="40"/>
  <c r="W279" i="40"/>
  <c r="M280" i="40"/>
  <c r="T280" i="40"/>
  <c r="K281" i="40"/>
  <c r="O281" i="40"/>
  <c r="I281" i="40" s="1"/>
  <c r="W281" i="40"/>
  <c r="M282" i="40"/>
  <c r="T282" i="40"/>
  <c r="K283" i="40"/>
  <c r="O283" i="40"/>
  <c r="I283" i="40" s="1"/>
  <c r="W283" i="40"/>
  <c r="M284" i="40"/>
  <c r="T284" i="40"/>
  <c r="K285" i="40"/>
  <c r="O285" i="40"/>
  <c r="I285" i="40" s="1"/>
  <c r="W285" i="40"/>
  <c r="M286" i="40"/>
  <c r="T286" i="40"/>
  <c r="K287" i="40"/>
  <c r="O287" i="40"/>
  <c r="N287" i="40" s="1"/>
  <c r="W287" i="40"/>
  <c r="H288" i="40"/>
  <c r="M288" i="40"/>
  <c r="T288" i="40"/>
  <c r="K289" i="40"/>
  <c r="W289" i="40"/>
  <c r="H290" i="40"/>
  <c r="M290" i="40"/>
  <c r="T290" i="40"/>
  <c r="K291" i="40"/>
  <c r="O291" i="40"/>
  <c r="I291" i="40" s="1"/>
  <c r="W291" i="40"/>
  <c r="M292" i="40"/>
  <c r="T292" i="40"/>
  <c r="K293" i="40"/>
  <c r="O293" i="40"/>
  <c r="W293" i="40"/>
  <c r="M294" i="40"/>
  <c r="T294" i="40"/>
  <c r="K295" i="40"/>
  <c r="O295" i="40"/>
  <c r="I295" i="40" s="1"/>
  <c r="W295" i="40"/>
  <c r="M296" i="40"/>
  <c r="T296" i="40"/>
  <c r="K297" i="40"/>
  <c r="O297" i="40"/>
  <c r="I297" i="40" s="1"/>
  <c r="I298" i="40"/>
  <c r="I306" i="40"/>
  <c r="M307" i="40"/>
  <c r="K307" i="40"/>
  <c r="K308" i="40"/>
  <c r="M308" i="40"/>
  <c r="I314" i="40"/>
  <c r="M315" i="40"/>
  <c r="K315" i="40"/>
  <c r="K316" i="40"/>
  <c r="M316" i="40"/>
  <c r="I322" i="40"/>
  <c r="M323" i="40"/>
  <c r="K323" i="40"/>
  <c r="K324" i="40"/>
  <c r="M324" i="40"/>
  <c r="L175" i="40"/>
  <c r="I176" i="40"/>
  <c r="L177" i="40"/>
  <c r="I178" i="40"/>
  <c r="L179" i="40"/>
  <c r="I180" i="40"/>
  <c r="L181" i="40"/>
  <c r="L183" i="40"/>
  <c r="I184" i="40"/>
  <c r="L185" i="40"/>
  <c r="I186" i="40"/>
  <c r="L187" i="40"/>
  <c r="I188" i="40"/>
  <c r="L189" i="40"/>
  <c r="I190" i="40"/>
  <c r="L191" i="40"/>
  <c r="I192" i="40"/>
  <c r="L193" i="40"/>
  <c r="I194" i="40"/>
  <c r="L195" i="40"/>
  <c r="L197" i="40"/>
  <c r="I198" i="40"/>
  <c r="L199" i="40"/>
  <c r="I200" i="40"/>
  <c r="L201" i="40"/>
  <c r="I202" i="40"/>
  <c r="L203" i="40"/>
  <c r="I204" i="40"/>
  <c r="L205" i="40"/>
  <c r="I206" i="40"/>
  <c r="L207" i="40"/>
  <c r="I208" i="40"/>
  <c r="L209" i="40"/>
  <c r="I210" i="40"/>
  <c r="L211" i="40"/>
  <c r="I212" i="40"/>
  <c r="L213" i="40"/>
  <c r="I214" i="40"/>
  <c r="L215" i="40"/>
  <c r="I216" i="40"/>
  <c r="L217" i="40"/>
  <c r="I218" i="40"/>
  <c r="L219" i="40"/>
  <c r="I220" i="40"/>
  <c r="L221" i="40"/>
  <c r="I222" i="40"/>
  <c r="L223" i="40"/>
  <c r="I224" i="40"/>
  <c r="L225" i="40"/>
  <c r="I226" i="40"/>
  <c r="L227" i="40"/>
  <c r="I228" i="40"/>
  <c r="L229" i="40"/>
  <c r="I230" i="40"/>
  <c r="L231" i="40"/>
  <c r="I232" i="40"/>
  <c r="L233" i="40"/>
  <c r="I234" i="40"/>
  <c r="L235" i="40"/>
  <c r="I236" i="40"/>
  <c r="L237" i="40"/>
  <c r="I238" i="40"/>
  <c r="L239" i="40"/>
  <c r="I240" i="40"/>
  <c r="L241" i="40"/>
  <c r="I242" i="40"/>
  <c r="L243" i="40"/>
  <c r="I244" i="40"/>
  <c r="L245" i="40"/>
  <c r="I246" i="40"/>
  <c r="L247" i="40"/>
  <c r="I248" i="40"/>
  <c r="L249" i="40"/>
  <c r="I250" i="40"/>
  <c r="L251" i="40"/>
  <c r="I252" i="40"/>
  <c r="L253" i="40"/>
  <c r="I254" i="40"/>
  <c r="L255" i="40"/>
  <c r="I256" i="40"/>
  <c r="L257" i="40"/>
  <c r="I258" i="40"/>
  <c r="L259" i="40"/>
  <c r="I260" i="40"/>
  <c r="L261" i="40"/>
  <c r="I262" i="40"/>
  <c r="L263" i="40"/>
  <c r="I264" i="40"/>
  <c r="L265" i="40"/>
  <c r="I266" i="40"/>
  <c r="L267" i="40"/>
  <c r="I268" i="40"/>
  <c r="L269" i="40"/>
  <c r="I270" i="40"/>
  <c r="L271" i="40"/>
  <c r="I272" i="40"/>
  <c r="L273" i="40"/>
  <c r="I274" i="40"/>
  <c r="L275" i="40"/>
  <c r="I276" i="40"/>
  <c r="L277" i="40"/>
  <c r="I278" i="40"/>
  <c r="L279" i="40"/>
  <c r="I280" i="40"/>
  <c r="L281" i="40"/>
  <c r="I282" i="40"/>
  <c r="L283" i="40"/>
  <c r="I284" i="40"/>
  <c r="L285" i="40"/>
  <c r="I286" i="40"/>
  <c r="L287" i="40"/>
  <c r="V288" i="40"/>
  <c r="V289" i="40" s="1"/>
  <c r="V290" i="40" s="1"/>
  <c r="L289" i="40"/>
  <c r="I290" i="40"/>
  <c r="N290" i="40"/>
  <c r="L291" i="40"/>
  <c r="I292" i="40"/>
  <c r="L293" i="40"/>
  <c r="I294" i="40"/>
  <c r="L295" i="40"/>
  <c r="I296" i="40"/>
  <c r="L297" i="40"/>
  <c r="M299" i="40"/>
  <c r="H299" i="40"/>
  <c r="K299" i="40"/>
  <c r="K300" i="40"/>
  <c r="M300" i="40"/>
  <c r="H300" i="40"/>
  <c r="M301" i="40"/>
  <c r="H301" i="40"/>
  <c r="K301" i="40"/>
  <c r="K302" i="40"/>
  <c r="M302" i="40"/>
  <c r="L305" i="40"/>
  <c r="L306" i="40"/>
  <c r="M309" i="40"/>
  <c r="K309" i="40"/>
  <c r="K310" i="40"/>
  <c r="M310" i="40"/>
  <c r="L313" i="40"/>
  <c r="L314" i="40"/>
  <c r="M317" i="40"/>
  <c r="K317" i="40"/>
  <c r="K318" i="40"/>
  <c r="M318" i="40"/>
  <c r="L321" i="40"/>
  <c r="L322" i="40"/>
  <c r="K172" i="40"/>
  <c r="K174" i="40"/>
  <c r="H175" i="40"/>
  <c r="M175" i="40"/>
  <c r="K176" i="40"/>
  <c r="N176" i="40" s="1"/>
  <c r="H176" i="40" s="1"/>
  <c r="M177" i="40"/>
  <c r="K178" i="40"/>
  <c r="M179" i="40"/>
  <c r="K180" i="40"/>
  <c r="H181" i="40"/>
  <c r="M181" i="40"/>
  <c r="K182" i="40"/>
  <c r="H183" i="40"/>
  <c r="M183" i="40"/>
  <c r="K184" i="40"/>
  <c r="N184" i="40" s="1"/>
  <c r="H184" i="40" s="1"/>
  <c r="M185" i="40"/>
  <c r="K186" i="40"/>
  <c r="M187" i="40"/>
  <c r="K188" i="40"/>
  <c r="M189" i="40"/>
  <c r="K190" i="40"/>
  <c r="M191" i="40"/>
  <c r="K192" i="40"/>
  <c r="N192" i="40" s="1"/>
  <c r="H192" i="40" s="1"/>
  <c r="M193" i="40"/>
  <c r="K194" i="40"/>
  <c r="H195" i="40"/>
  <c r="M195" i="40"/>
  <c r="K196" i="40"/>
  <c r="H197" i="40"/>
  <c r="M197" i="40"/>
  <c r="K198" i="40"/>
  <c r="M199" i="40"/>
  <c r="K200" i="40"/>
  <c r="M201" i="40"/>
  <c r="K202" i="40"/>
  <c r="M203" i="40"/>
  <c r="K204" i="40"/>
  <c r="H205" i="40"/>
  <c r="M205" i="40"/>
  <c r="K206" i="40"/>
  <c r="M207" i="40"/>
  <c r="K208" i="40"/>
  <c r="N208" i="40" s="1"/>
  <c r="H208" i="40" s="1"/>
  <c r="M209" i="40"/>
  <c r="K210" i="40"/>
  <c r="N210" i="40" s="1"/>
  <c r="H210" i="40" s="1"/>
  <c r="M211" i="40"/>
  <c r="K212" i="40"/>
  <c r="N212" i="40" s="1"/>
  <c r="H212" i="40" s="1"/>
  <c r="M213" i="40"/>
  <c r="K214" i="40"/>
  <c r="N214" i="40" s="1"/>
  <c r="H214" i="40" s="1"/>
  <c r="M215" i="40"/>
  <c r="K216" i="40"/>
  <c r="M217" i="40"/>
  <c r="K218" i="40"/>
  <c r="M219" i="40"/>
  <c r="K220" i="40"/>
  <c r="N220" i="40" s="1"/>
  <c r="H220" i="40" s="1"/>
  <c r="M221" i="40"/>
  <c r="K222" i="40"/>
  <c r="N222" i="40" s="1"/>
  <c r="H222" i="40" s="1"/>
  <c r="M223" i="40"/>
  <c r="K224" i="40"/>
  <c r="H225" i="40"/>
  <c r="M225" i="40"/>
  <c r="K226" i="40"/>
  <c r="M227" i="40"/>
  <c r="K228" i="40"/>
  <c r="N228" i="40" s="1"/>
  <c r="H228" i="40" s="1"/>
  <c r="M229" i="40"/>
  <c r="K230" i="40"/>
  <c r="M231" i="40"/>
  <c r="K232" i="40"/>
  <c r="M233" i="40"/>
  <c r="K234" i="40"/>
  <c r="H235" i="40"/>
  <c r="M235" i="40"/>
  <c r="K236" i="40"/>
  <c r="M237" i="40"/>
  <c r="K238" i="40"/>
  <c r="M239" i="40"/>
  <c r="K240" i="40"/>
  <c r="M241" i="40"/>
  <c r="K242" i="40"/>
  <c r="N242" i="40" s="1"/>
  <c r="H242" i="40" s="1"/>
  <c r="M243" i="40"/>
  <c r="K244" i="40"/>
  <c r="N244" i="40" s="1"/>
  <c r="H244" i="40" s="1"/>
  <c r="M245" i="40"/>
  <c r="K246" i="40"/>
  <c r="M247" i="40"/>
  <c r="K248" i="40"/>
  <c r="M249" i="40"/>
  <c r="K250" i="40"/>
  <c r="N250" i="40" s="1"/>
  <c r="H250" i="40" s="1"/>
  <c r="M251" i="40"/>
  <c r="K252" i="40"/>
  <c r="N252" i="40" s="1"/>
  <c r="H252" i="40" s="1"/>
  <c r="M253" i="40"/>
  <c r="K254" i="40"/>
  <c r="M255" i="40"/>
  <c r="K256" i="40"/>
  <c r="M257" i="40"/>
  <c r="K258" i="40"/>
  <c r="N258" i="40" s="1"/>
  <c r="H258" i="40" s="1"/>
  <c r="M259" i="40"/>
  <c r="K260" i="40"/>
  <c r="N260" i="40" s="1"/>
  <c r="H260" i="40" s="1"/>
  <c r="M261" i="40"/>
  <c r="K262" i="40"/>
  <c r="M263" i="40"/>
  <c r="K264" i="40"/>
  <c r="M265" i="40"/>
  <c r="K266" i="40"/>
  <c r="N266" i="40" s="1"/>
  <c r="H266" i="40" s="1"/>
  <c r="M267" i="40"/>
  <c r="K268" i="40"/>
  <c r="N268" i="40" s="1"/>
  <c r="H268" i="40" s="1"/>
  <c r="M269" i="40"/>
  <c r="K270" i="40"/>
  <c r="M271" i="40"/>
  <c r="K272" i="40"/>
  <c r="M273" i="40"/>
  <c r="K274" i="40"/>
  <c r="N274" i="40" s="1"/>
  <c r="H274" i="40" s="1"/>
  <c r="M275" i="40"/>
  <c r="K276" i="40"/>
  <c r="N276" i="40" s="1"/>
  <c r="H276" i="40" s="1"/>
  <c r="M277" i="40"/>
  <c r="K278" i="40"/>
  <c r="M279" i="40"/>
  <c r="K280" i="40"/>
  <c r="M281" i="40"/>
  <c r="K282" i="40"/>
  <c r="N282" i="40" s="1"/>
  <c r="H282" i="40" s="1"/>
  <c r="M283" i="40"/>
  <c r="K284" i="40"/>
  <c r="N284" i="40" s="1"/>
  <c r="H284" i="40" s="1"/>
  <c r="M285" i="40"/>
  <c r="K286" i="40"/>
  <c r="H287" i="40"/>
  <c r="M287" i="40"/>
  <c r="K288" i="40"/>
  <c r="H289" i="40"/>
  <c r="M289" i="40"/>
  <c r="K290" i="40"/>
  <c r="M291" i="40"/>
  <c r="K292" i="40"/>
  <c r="M293" i="40"/>
  <c r="K294" i="40"/>
  <c r="M295" i="40"/>
  <c r="K296" i="40"/>
  <c r="N296" i="40" s="1"/>
  <c r="H296" i="40" s="1"/>
  <c r="M297" i="40"/>
  <c r="M298" i="40"/>
  <c r="N298" i="40" s="1"/>
  <c r="H298" i="40" s="1"/>
  <c r="I302" i="40"/>
  <c r="M303" i="40"/>
  <c r="K303" i="40"/>
  <c r="K304" i="40"/>
  <c r="M304" i="40"/>
  <c r="L307" i="40"/>
  <c r="L308" i="40"/>
  <c r="I310" i="40"/>
  <c r="M311" i="40"/>
  <c r="K311" i="40"/>
  <c r="K312" i="40"/>
  <c r="M312" i="40"/>
  <c r="L315" i="40"/>
  <c r="L316" i="40"/>
  <c r="I318" i="40"/>
  <c r="M319" i="40"/>
  <c r="K319" i="40"/>
  <c r="K320" i="40"/>
  <c r="M320" i="40"/>
  <c r="L323" i="40"/>
  <c r="I175" i="40"/>
  <c r="I179" i="40"/>
  <c r="I181" i="40"/>
  <c r="I183" i="40"/>
  <c r="I187" i="40"/>
  <c r="I195" i="40"/>
  <c r="I203" i="40"/>
  <c r="I213" i="40"/>
  <c r="I217" i="40"/>
  <c r="I227" i="40"/>
  <c r="I231" i="40"/>
  <c r="I239" i="40"/>
  <c r="I241" i="40"/>
  <c r="I247" i="40"/>
  <c r="I255" i="40"/>
  <c r="I257" i="40"/>
  <c r="I263" i="40"/>
  <c r="I271" i="40"/>
  <c r="I273" i="40"/>
  <c r="I279" i="40"/>
  <c r="I287" i="40"/>
  <c r="I293" i="40"/>
  <c r="L299" i="40"/>
  <c r="L300" i="40"/>
  <c r="L301" i="40"/>
  <c r="L302" i="40"/>
  <c r="M305" i="40"/>
  <c r="K305" i="40"/>
  <c r="K306" i="40"/>
  <c r="M306" i="40"/>
  <c r="L309" i="40"/>
  <c r="L310" i="40"/>
  <c r="M313" i="40"/>
  <c r="K313" i="40"/>
  <c r="K314" i="40"/>
  <c r="M314" i="40"/>
  <c r="L317" i="40"/>
  <c r="L318" i="40"/>
  <c r="M321" i="40"/>
  <c r="K321" i="40"/>
  <c r="K322" i="40"/>
  <c r="M322" i="40"/>
  <c r="L326" i="40"/>
  <c r="L328" i="40"/>
  <c r="L330" i="40"/>
  <c r="L332" i="40"/>
  <c r="L334" i="40"/>
  <c r="L336" i="40"/>
  <c r="L338" i="40"/>
  <c r="L340" i="40"/>
  <c r="L342" i="40"/>
  <c r="L344" i="40"/>
  <c r="L346" i="40"/>
  <c r="L348" i="40"/>
  <c r="L350" i="40"/>
  <c r="L352" i="40"/>
  <c r="L354" i="40"/>
  <c r="L356" i="40"/>
  <c r="L358" i="40"/>
  <c r="L360" i="40"/>
  <c r="L362" i="40"/>
  <c r="L364" i="40"/>
  <c r="L366" i="40"/>
  <c r="L368" i="40"/>
  <c r="L370" i="40"/>
  <c r="L372" i="40"/>
  <c r="L374" i="40"/>
  <c r="L376" i="40"/>
  <c r="L378" i="40"/>
  <c r="L380" i="40"/>
  <c r="L382" i="40"/>
  <c r="L384" i="40"/>
  <c r="M386" i="40"/>
  <c r="K386" i="40"/>
  <c r="K387" i="40"/>
  <c r="M387" i="40"/>
  <c r="M388" i="40"/>
  <c r="K388" i="40"/>
  <c r="K389" i="40"/>
  <c r="M389" i="40"/>
  <c r="M390" i="40"/>
  <c r="K390" i="40"/>
  <c r="K391" i="40"/>
  <c r="M391" i="40"/>
  <c r="M392" i="40"/>
  <c r="K392" i="40"/>
  <c r="K393" i="40"/>
  <c r="M393" i="40"/>
  <c r="M394" i="40"/>
  <c r="K394" i="40"/>
  <c r="K395" i="40"/>
  <c r="M395" i="40"/>
  <c r="M396" i="40"/>
  <c r="K396" i="40"/>
  <c r="K397" i="40"/>
  <c r="M397" i="40"/>
  <c r="M398" i="40"/>
  <c r="K398" i="40"/>
  <c r="K399" i="40"/>
  <c r="M399" i="40"/>
  <c r="M400" i="40"/>
  <c r="K400" i="40"/>
  <c r="K401" i="40"/>
  <c r="M401" i="40"/>
  <c r="M402" i="40"/>
  <c r="K402" i="40"/>
  <c r="K403" i="40"/>
  <c r="M403" i="40"/>
  <c r="M404" i="40"/>
  <c r="K404" i="40"/>
  <c r="K405" i="40"/>
  <c r="M405" i="40"/>
  <c r="M406" i="40"/>
  <c r="K406" i="40"/>
  <c r="K407" i="40"/>
  <c r="M407" i="40"/>
  <c r="M408" i="40"/>
  <c r="K408" i="40"/>
  <c r="K409" i="40"/>
  <c r="M409" i="40"/>
  <c r="M410" i="40"/>
  <c r="K410" i="40"/>
  <c r="K411" i="40"/>
  <c r="M411" i="40"/>
  <c r="M412" i="40"/>
  <c r="K412" i="40"/>
  <c r="K413" i="40"/>
  <c r="M413" i="40"/>
  <c r="M414" i="40"/>
  <c r="K414" i="40"/>
  <c r="K415" i="40"/>
  <c r="M415" i="40"/>
  <c r="M416" i="40"/>
  <c r="K416" i="40"/>
  <c r="K417" i="40"/>
  <c r="M417" i="40"/>
  <c r="M418" i="40"/>
  <c r="K418" i="40"/>
  <c r="K419" i="40"/>
  <c r="M419" i="40"/>
  <c r="M420" i="40"/>
  <c r="K420" i="40"/>
  <c r="K421" i="40"/>
  <c r="M421" i="40"/>
  <c r="M422" i="40"/>
  <c r="K422" i="40"/>
  <c r="K423" i="40"/>
  <c r="M423" i="40"/>
  <c r="M424" i="40"/>
  <c r="K424" i="40"/>
  <c r="K425" i="40"/>
  <c r="M425" i="40"/>
  <c r="M426" i="40"/>
  <c r="K426" i="40"/>
  <c r="K427" i="40"/>
  <c r="M427" i="40"/>
  <c r="M428" i="40"/>
  <c r="K428" i="40"/>
  <c r="K429" i="40"/>
  <c r="M429" i="40"/>
  <c r="M430" i="40"/>
  <c r="K430" i="40"/>
  <c r="K431" i="40"/>
  <c r="M431" i="40"/>
  <c r="M432" i="40"/>
  <c r="K432" i="40"/>
  <c r="K433" i="40"/>
  <c r="M433" i="40"/>
  <c r="M434" i="40"/>
  <c r="K434" i="40"/>
  <c r="K435" i="40"/>
  <c r="M435" i="40"/>
  <c r="M436" i="40"/>
  <c r="K436" i="40"/>
  <c r="K437" i="40"/>
  <c r="M437" i="40"/>
  <c r="H437" i="40"/>
  <c r="M438" i="40"/>
  <c r="H438" i="40"/>
  <c r="K438" i="40"/>
  <c r="K439" i="40"/>
  <c r="M439" i="40"/>
  <c r="H439" i="40"/>
  <c r="M440" i="40"/>
  <c r="K440" i="40"/>
  <c r="O299" i="40"/>
  <c r="N299" i="40" s="1"/>
  <c r="O301" i="40"/>
  <c r="N301" i="40" s="1"/>
  <c r="O303" i="40"/>
  <c r="I303" i="40" s="1"/>
  <c r="O305" i="40"/>
  <c r="I305" i="40" s="1"/>
  <c r="O307" i="40"/>
  <c r="I307" i="40" s="1"/>
  <c r="O309" i="40"/>
  <c r="I309" i="40" s="1"/>
  <c r="O311" i="40"/>
  <c r="I311" i="40" s="1"/>
  <c r="O313" i="40"/>
  <c r="I313" i="40" s="1"/>
  <c r="O315" i="40"/>
  <c r="I315" i="40" s="1"/>
  <c r="O317" i="40"/>
  <c r="I317" i="40" s="1"/>
  <c r="O319" i="40"/>
  <c r="I319" i="40" s="1"/>
  <c r="O321" i="40"/>
  <c r="I321" i="40" s="1"/>
  <c r="O323" i="40"/>
  <c r="I323" i="40" s="1"/>
  <c r="K325" i="40"/>
  <c r="O325" i="40"/>
  <c r="I325" i="40" s="1"/>
  <c r="M326" i="40"/>
  <c r="K327" i="40"/>
  <c r="O327" i="40"/>
  <c r="I327" i="40" s="1"/>
  <c r="M328" i="40"/>
  <c r="K329" i="40"/>
  <c r="O329" i="40"/>
  <c r="I329" i="40" s="1"/>
  <c r="M330" i="40"/>
  <c r="K331" i="40"/>
  <c r="O331" i="40"/>
  <c r="I331" i="40" s="1"/>
  <c r="M332" i="40"/>
  <c r="K333" i="40"/>
  <c r="O333" i="40"/>
  <c r="I333" i="40" s="1"/>
  <c r="M334" i="40"/>
  <c r="K335" i="40"/>
  <c r="O335" i="40"/>
  <c r="I335" i="40" s="1"/>
  <c r="M336" i="40"/>
  <c r="K337" i="40"/>
  <c r="O337" i="40"/>
  <c r="I337" i="40" s="1"/>
  <c r="M338" i="40"/>
  <c r="K339" i="40"/>
  <c r="O339" i="40"/>
  <c r="I339" i="40" s="1"/>
  <c r="M340" i="40"/>
  <c r="K341" i="40"/>
  <c r="O341" i="40"/>
  <c r="I341" i="40" s="1"/>
  <c r="M342" i="40"/>
  <c r="K343" i="40"/>
  <c r="O343" i="40"/>
  <c r="I343" i="40" s="1"/>
  <c r="M344" i="40"/>
  <c r="K345" i="40"/>
  <c r="O345" i="40"/>
  <c r="I345" i="40" s="1"/>
  <c r="M346" i="40"/>
  <c r="K347" i="40"/>
  <c r="O347" i="40"/>
  <c r="I347" i="40" s="1"/>
  <c r="M348" i="40"/>
  <c r="N348" i="40" s="1"/>
  <c r="H348" i="40" s="1"/>
  <c r="K349" i="40"/>
  <c r="O349" i="40"/>
  <c r="I349" i="40" s="1"/>
  <c r="M350" i="40"/>
  <c r="K351" i="40"/>
  <c r="O351" i="40"/>
  <c r="I351" i="40" s="1"/>
  <c r="M352" i="40"/>
  <c r="K353" i="40"/>
  <c r="O353" i="40"/>
  <c r="I353" i="40" s="1"/>
  <c r="M354" i="40"/>
  <c r="K355" i="40"/>
  <c r="O355" i="40"/>
  <c r="I355" i="40" s="1"/>
  <c r="M356" i="40"/>
  <c r="K357" i="40"/>
  <c r="O357" i="40"/>
  <c r="I357" i="40" s="1"/>
  <c r="M358" i="40"/>
  <c r="K359" i="40"/>
  <c r="O359" i="40"/>
  <c r="I359" i="40" s="1"/>
  <c r="M360" i="40"/>
  <c r="K361" i="40"/>
  <c r="O361" i="40"/>
  <c r="I361" i="40" s="1"/>
  <c r="M362" i="40"/>
  <c r="K363" i="40"/>
  <c r="O363" i="40"/>
  <c r="I363" i="40" s="1"/>
  <c r="M364" i="40"/>
  <c r="K365" i="40"/>
  <c r="O365" i="40"/>
  <c r="I365" i="40" s="1"/>
  <c r="M366" i="40"/>
  <c r="K367" i="40"/>
  <c r="O367" i="40"/>
  <c r="I367" i="40" s="1"/>
  <c r="M368" i="40"/>
  <c r="K369" i="40"/>
  <c r="O369" i="40"/>
  <c r="I369" i="40" s="1"/>
  <c r="M370" i="40"/>
  <c r="K371" i="40"/>
  <c r="O371" i="40"/>
  <c r="I371" i="40" s="1"/>
  <c r="M372" i="40"/>
  <c r="K373" i="40"/>
  <c r="O373" i="40"/>
  <c r="I373" i="40" s="1"/>
  <c r="M374" i="40"/>
  <c r="K375" i="40"/>
  <c r="O375" i="40"/>
  <c r="I375" i="40" s="1"/>
  <c r="M376" i="40"/>
  <c r="K377" i="40"/>
  <c r="O377" i="40"/>
  <c r="I377" i="40" s="1"/>
  <c r="M378" i="40"/>
  <c r="K379" i="40"/>
  <c r="O379" i="40"/>
  <c r="I379" i="40" s="1"/>
  <c r="M380" i="40"/>
  <c r="K381" i="40"/>
  <c r="O381" i="40"/>
  <c r="I381" i="40" s="1"/>
  <c r="M382" i="40"/>
  <c r="K383" i="40"/>
  <c r="O383" i="40"/>
  <c r="I383" i="40" s="1"/>
  <c r="M384" i="40"/>
  <c r="O385" i="40"/>
  <c r="I385" i="40" s="1"/>
  <c r="T385" i="40"/>
  <c r="L385" i="40"/>
  <c r="I387" i="40"/>
  <c r="I389" i="40"/>
  <c r="I439" i="40"/>
  <c r="W441" i="40"/>
  <c r="I324" i="40"/>
  <c r="L325" i="40"/>
  <c r="I326" i="40"/>
  <c r="L327" i="40"/>
  <c r="I328" i="40"/>
  <c r="L329" i="40"/>
  <c r="I330" i="40"/>
  <c r="L331" i="40"/>
  <c r="I332" i="40"/>
  <c r="N332" i="40"/>
  <c r="H332" i="40" s="1"/>
  <c r="L333" i="40"/>
  <c r="I334" i="40"/>
  <c r="L335" i="40"/>
  <c r="I336" i="40"/>
  <c r="N336" i="40"/>
  <c r="H336" i="40" s="1"/>
  <c r="L337" i="40"/>
  <c r="I338" i="40"/>
  <c r="L339" i="40"/>
  <c r="I340" i="40"/>
  <c r="N340" i="40"/>
  <c r="H340" i="40" s="1"/>
  <c r="L341" i="40"/>
  <c r="I342" i="40"/>
  <c r="L343" i="40"/>
  <c r="I344" i="40"/>
  <c r="L345" i="40"/>
  <c r="I346" i="40"/>
  <c r="L347" i="40"/>
  <c r="I348" i="40"/>
  <c r="L349" i="40"/>
  <c r="I350" i="40"/>
  <c r="L351" i="40"/>
  <c r="I352" i="40"/>
  <c r="N352" i="40"/>
  <c r="H352" i="40" s="1"/>
  <c r="L353" i="40"/>
  <c r="I354" i="40"/>
  <c r="L355" i="40"/>
  <c r="I356" i="40"/>
  <c r="N356" i="40"/>
  <c r="H356" i="40" s="1"/>
  <c r="L357" i="40"/>
  <c r="I358" i="40"/>
  <c r="L359" i="40"/>
  <c r="I360" i="40"/>
  <c r="L361" i="40"/>
  <c r="I362" i="40"/>
  <c r="L363" i="40"/>
  <c r="I364" i="40"/>
  <c r="N364" i="40"/>
  <c r="H364" i="40" s="1"/>
  <c r="L365" i="40"/>
  <c r="I366" i="40"/>
  <c r="L367" i="40"/>
  <c r="I368" i="40"/>
  <c r="N368" i="40"/>
  <c r="H368" i="40" s="1"/>
  <c r="L369" i="40"/>
  <c r="I370" i="40"/>
  <c r="L371" i="40"/>
  <c r="I372" i="40"/>
  <c r="N372" i="40"/>
  <c r="H372" i="40" s="1"/>
  <c r="L373" i="40"/>
  <c r="I374" i="40"/>
  <c r="L375" i="40"/>
  <c r="I376" i="40"/>
  <c r="L377" i="40"/>
  <c r="I378" i="40"/>
  <c r="L379" i="40"/>
  <c r="I380" i="40"/>
  <c r="N380" i="40"/>
  <c r="H380" i="40" s="1"/>
  <c r="L381" i="40"/>
  <c r="I382" i="40"/>
  <c r="L383" i="40"/>
  <c r="I384" i="40"/>
  <c r="N384" i="40"/>
  <c r="H384" i="40" s="1"/>
  <c r="M385" i="40"/>
  <c r="L386" i="40"/>
  <c r="L387" i="40"/>
  <c r="N387" i="40" s="1"/>
  <c r="H387" i="40" s="1"/>
  <c r="L388" i="40"/>
  <c r="L389" i="40"/>
  <c r="L390" i="40"/>
  <c r="L391" i="40"/>
  <c r="N391" i="40" s="1"/>
  <c r="H391" i="40" s="1"/>
  <c r="L392" i="40"/>
  <c r="L393" i="40"/>
  <c r="L394" i="40"/>
  <c r="L395" i="40"/>
  <c r="N395" i="40" s="1"/>
  <c r="H395" i="40" s="1"/>
  <c r="L396" i="40"/>
  <c r="L397" i="40"/>
  <c r="L398" i="40"/>
  <c r="L399" i="40"/>
  <c r="N399" i="40" s="1"/>
  <c r="H399" i="40" s="1"/>
  <c r="L400" i="40"/>
  <c r="L401" i="40"/>
  <c r="L402" i="40"/>
  <c r="N402" i="40" s="1"/>
  <c r="H402" i="40" s="1"/>
  <c r="L403" i="40"/>
  <c r="N403" i="40" s="1"/>
  <c r="H403" i="40" s="1"/>
  <c r="L404" i="40"/>
  <c r="L405" i="40"/>
  <c r="L406" i="40"/>
  <c r="L407" i="40"/>
  <c r="L408" i="40"/>
  <c r="L409" i="40"/>
  <c r="L410" i="40"/>
  <c r="L411" i="40"/>
  <c r="L412" i="40"/>
  <c r="L413" i="40"/>
  <c r="L414" i="40"/>
  <c r="L415" i="40"/>
  <c r="L416" i="40"/>
  <c r="L417" i="40"/>
  <c r="L418" i="40"/>
  <c r="L419" i="40"/>
  <c r="L420" i="40"/>
  <c r="L421" i="40"/>
  <c r="L422" i="40"/>
  <c r="L423" i="40"/>
  <c r="L424" i="40"/>
  <c r="L425" i="40"/>
  <c r="L426" i="40"/>
  <c r="L427" i="40"/>
  <c r="L428" i="40"/>
  <c r="L429" i="40"/>
  <c r="L430" i="40"/>
  <c r="L431" i="40"/>
  <c r="L432" i="40"/>
  <c r="L433" i="40"/>
  <c r="L434" i="40"/>
  <c r="L435" i="40"/>
  <c r="L436" i="40"/>
  <c r="L437" i="40"/>
  <c r="L438" i="40"/>
  <c r="L439" i="40"/>
  <c r="W440" i="40"/>
  <c r="L440" i="40"/>
  <c r="N386" i="40"/>
  <c r="H386" i="40" s="1"/>
  <c r="N397" i="40"/>
  <c r="H397" i="40" s="1"/>
  <c r="O386" i="40"/>
  <c r="I386" i="40" s="1"/>
  <c r="T387" i="40"/>
  <c r="O388" i="40"/>
  <c r="I388" i="40" s="1"/>
  <c r="T389" i="40"/>
  <c r="O390" i="40"/>
  <c r="I390" i="40" s="1"/>
  <c r="T391" i="40"/>
  <c r="O392" i="40"/>
  <c r="I392" i="40" s="1"/>
  <c r="T393" i="40"/>
  <c r="O394" i="40"/>
  <c r="I394" i="40" s="1"/>
  <c r="T395" i="40"/>
  <c r="O396" i="40"/>
  <c r="I396" i="40" s="1"/>
  <c r="T397" i="40"/>
  <c r="O398" i="40"/>
  <c r="I398" i="40" s="1"/>
  <c r="T399" i="40"/>
  <c r="O400" i="40"/>
  <c r="I400" i="40" s="1"/>
  <c r="T401" i="40"/>
  <c r="O402" i="40"/>
  <c r="I402" i="40" s="1"/>
  <c r="T403" i="40"/>
  <c r="O404" i="40"/>
  <c r="I404" i="40" s="1"/>
  <c r="T405" i="40"/>
  <c r="O406" i="40"/>
  <c r="I406" i="40" s="1"/>
  <c r="T407" i="40"/>
  <c r="O408" i="40"/>
  <c r="I408" i="40" s="1"/>
  <c r="T409" i="40"/>
  <c r="O410" i="40"/>
  <c r="I410" i="40" s="1"/>
  <c r="T411" i="40"/>
  <c r="O412" i="40"/>
  <c r="I412" i="40" s="1"/>
  <c r="T413" i="40"/>
  <c r="O414" i="40"/>
  <c r="I414" i="40" s="1"/>
  <c r="T415" i="40"/>
  <c r="O416" i="40"/>
  <c r="I416" i="40" s="1"/>
  <c r="T417" i="40"/>
  <c r="O418" i="40"/>
  <c r="I418" i="40" s="1"/>
  <c r="T419" i="40"/>
  <c r="O420" i="40"/>
  <c r="I420" i="40" s="1"/>
  <c r="T421" i="40"/>
  <c r="O422" i="40"/>
  <c r="I422" i="40" s="1"/>
  <c r="T423" i="40"/>
  <c r="O424" i="40"/>
  <c r="I424" i="40" s="1"/>
  <c r="T425" i="40"/>
  <c r="O426" i="40"/>
  <c r="I426" i="40" s="1"/>
  <c r="T427" i="40"/>
  <c r="O428" i="40"/>
  <c r="I428" i="40" s="1"/>
  <c r="T429" i="40"/>
  <c r="O430" i="40"/>
  <c r="I430" i="40" s="1"/>
  <c r="T431" i="40"/>
  <c r="O432" i="40"/>
  <c r="I432" i="40" s="1"/>
  <c r="T433" i="40"/>
  <c r="O434" i="40"/>
  <c r="I434" i="40" s="1"/>
  <c r="T435" i="40"/>
  <c r="O436" i="40"/>
  <c r="I436" i="40" s="1"/>
  <c r="T437" i="40"/>
  <c r="T439" i="40"/>
  <c r="O440" i="40"/>
  <c r="I440" i="40" s="1"/>
  <c r="M441" i="40"/>
  <c r="T441" i="40"/>
  <c r="K442" i="40"/>
  <c r="O442" i="40"/>
  <c r="I442" i="40" s="1"/>
  <c r="W442" i="40"/>
  <c r="M443" i="40"/>
  <c r="T443" i="40"/>
  <c r="K444" i="40"/>
  <c r="O444" i="40"/>
  <c r="I444" i="40" s="1"/>
  <c r="W444" i="40"/>
  <c r="M445" i="40"/>
  <c r="T445" i="40"/>
  <c r="K446" i="40"/>
  <c r="O446" i="40"/>
  <c r="I446" i="40" s="1"/>
  <c r="W446" i="40"/>
  <c r="M447" i="40"/>
  <c r="T447" i="40"/>
  <c r="K448" i="40"/>
  <c r="O448" i="40"/>
  <c r="W448" i="40"/>
  <c r="M449" i="40"/>
  <c r="T449" i="40"/>
  <c r="K450" i="40"/>
  <c r="O450" i="40"/>
  <c r="I450" i="40" s="1"/>
  <c r="W450" i="40"/>
  <c r="M451" i="40"/>
  <c r="T451" i="40"/>
  <c r="K452" i="40"/>
  <c r="O452" i="40"/>
  <c r="I452" i="40" s="1"/>
  <c r="W452" i="40"/>
  <c r="M453" i="40"/>
  <c r="T453" i="40"/>
  <c r="K454" i="40"/>
  <c r="O454" i="40"/>
  <c r="I454" i="40" s="1"/>
  <c r="W454" i="40"/>
  <c r="M455" i="40"/>
  <c r="T455" i="40"/>
  <c r="K456" i="40"/>
  <c r="O456" i="40"/>
  <c r="W456" i="40"/>
  <c r="M457" i="40"/>
  <c r="T457" i="40"/>
  <c r="K458" i="40"/>
  <c r="O458" i="40"/>
  <c r="I458" i="40" s="1"/>
  <c r="W458" i="40"/>
  <c r="M459" i="40"/>
  <c r="T459" i="40"/>
  <c r="K460" i="40"/>
  <c r="O460" i="40"/>
  <c r="I460" i="40" s="1"/>
  <c r="W460" i="40"/>
  <c r="M461" i="40"/>
  <c r="T461" i="40"/>
  <c r="K462" i="40"/>
  <c r="O462" i="40"/>
  <c r="I462" i="40" s="1"/>
  <c r="W462" i="40"/>
  <c r="M463" i="40"/>
  <c r="T463" i="40"/>
  <c r="K464" i="40"/>
  <c r="O464" i="40"/>
  <c r="W464" i="40"/>
  <c r="M465" i="40"/>
  <c r="T465" i="40"/>
  <c r="K466" i="40"/>
  <c r="O466" i="40"/>
  <c r="I466" i="40" s="1"/>
  <c r="W466" i="40"/>
  <c r="M467" i="40"/>
  <c r="T467" i="40"/>
  <c r="K468" i="40"/>
  <c r="O468" i="40"/>
  <c r="I468" i="40" s="1"/>
  <c r="W468" i="40"/>
  <c r="M469" i="40"/>
  <c r="T469" i="40"/>
  <c r="K470" i="40"/>
  <c r="O470" i="40"/>
  <c r="I470" i="40" s="1"/>
  <c r="W470" i="40"/>
  <c r="M471" i="40"/>
  <c r="T471" i="40"/>
  <c r="K472" i="40"/>
  <c r="O472" i="40"/>
  <c r="W472" i="40"/>
  <c r="M473" i="40"/>
  <c r="T473" i="40"/>
  <c r="K474" i="40"/>
  <c r="O474" i="40"/>
  <c r="I474" i="40" s="1"/>
  <c r="W474" i="40"/>
  <c r="M475" i="40"/>
  <c r="T475" i="40"/>
  <c r="K476" i="40"/>
  <c r="O476" i="40"/>
  <c r="I476" i="40" s="1"/>
  <c r="W476" i="40"/>
  <c r="M477" i="40"/>
  <c r="T477" i="40"/>
  <c r="K478" i="40"/>
  <c r="O478" i="40"/>
  <c r="I478" i="40" s="1"/>
  <c r="W478" i="40"/>
  <c r="M479" i="40"/>
  <c r="T479" i="40"/>
  <c r="K480" i="40"/>
  <c r="O480" i="40"/>
  <c r="W480" i="40"/>
  <c r="M481" i="40"/>
  <c r="T481" i="40"/>
  <c r="K482" i="40"/>
  <c r="O482" i="40"/>
  <c r="I482" i="40" s="1"/>
  <c r="W482" i="40"/>
  <c r="M483" i="40"/>
  <c r="T483" i="40"/>
  <c r="M484" i="40"/>
  <c r="N484" i="40" s="1"/>
  <c r="H484" i="40" s="1"/>
  <c r="L487" i="40"/>
  <c r="M488" i="40"/>
  <c r="N488" i="40" s="1"/>
  <c r="H488" i="40" s="1"/>
  <c r="L491" i="40"/>
  <c r="M492" i="40"/>
  <c r="N492" i="40" s="1"/>
  <c r="H492" i="40" s="1"/>
  <c r="L495" i="40"/>
  <c r="N495" i="40" s="1"/>
  <c r="H495" i="40" s="1"/>
  <c r="M496" i="40"/>
  <c r="L499" i="40"/>
  <c r="M500" i="40"/>
  <c r="H500" i="40"/>
  <c r="H501" i="40"/>
  <c r="N501" i="40"/>
  <c r="L503" i="40"/>
  <c r="M504" i="40"/>
  <c r="K507" i="40"/>
  <c r="N507" i="40"/>
  <c r="L442" i="40"/>
  <c r="I443" i="40"/>
  <c r="L444" i="40"/>
  <c r="I445" i="40"/>
  <c r="L446" i="40"/>
  <c r="I447" i="40"/>
  <c r="L448" i="40"/>
  <c r="I449" i="40"/>
  <c r="L450" i="40"/>
  <c r="I451" i="40"/>
  <c r="L452" i="40"/>
  <c r="I453" i="40"/>
  <c r="L454" i="40"/>
  <c r="I455" i="40"/>
  <c r="L456" i="40"/>
  <c r="I457" i="40"/>
  <c r="L458" i="40"/>
  <c r="I459" i="40"/>
  <c r="L460" i="40"/>
  <c r="I461" i="40"/>
  <c r="L462" i="40"/>
  <c r="I463" i="40"/>
  <c r="L464" i="40"/>
  <c r="I465" i="40"/>
  <c r="L466" i="40"/>
  <c r="I467" i="40"/>
  <c r="L468" i="40"/>
  <c r="I469" i="40"/>
  <c r="L470" i="40"/>
  <c r="I471" i="40"/>
  <c r="L472" i="40"/>
  <c r="I473" i="40"/>
  <c r="L474" i="40"/>
  <c r="I475" i="40"/>
  <c r="L476" i="40"/>
  <c r="I477" i="40"/>
  <c r="L478" i="40"/>
  <c r="I479" i="40"/>
  <c r="L480" i="40"/>
  <c r="I481" i="40"/>
  <c r="L482" i="40"/>
  <c r="I483" i="40"/>
  <c r="I485" i="40"/>
  <c r="M487" i="40"/>
  <c r="O488" i="40"/>
  <c r="I488" i="40" s="1"/>
  <c r="I489" i="40"/>
  <c r="M491" i="40"/>
  <c r="O492" i="40"/>
  <c r="I492" i="40" s="1"/>
  <c r="I493" i="40"/>
  <c r="M495" i="40"/>
  <c r="O496" i="40"/>
  <c r="I496" i="40" s="1"/>
  <c r="I497" i="40"/>
  <c r="M499" i="40"/>
  <c r="I501" i="40"/>
  <c r="M503" i="40"/>
  <c r="O504" i="40"/>
  <c r="I504" i="40" s="1"/>
  <c r="I505" i="40"/>
  <c r="T506" i="40"/>
  <c r="K441" i="40"/>
  <c r="M442" i="40"/>
  <c r="K443" i="40"/>
  <c r="N443" i="40" s="1"/>
  <c r="H443" i="40" s="1"/>
  <c r="M444" i="40"/>
  <c r="K445" i="40"/>
  <c r="N445" i="40" s="1"/>
  <c r="H445" i="40" s="1"/>
  <c r="M446" i="40"/>
  <c r="K447" i="40"/>
  <c r="M448" i="40"/>
  <c r="K449" i="40"/>
  <c r="M450" i="40"/>
  <c r="K451" i="40"/>
  <c r="N451" i="40" s="1"/>
  <c r="H451" i="40" s="1"/>
  <c r="M452" i="40"/>
  <c r="K453" i="40"/>
  <c r="N453" i="40" s="1"/>
  <c r="H453" i="40" s="1"/>
  <c r="M454" i="40"/>
  <c r="K455" i="40"/>
  <c r="M456" i="40"/>
  <c r="K457" i="40"/>
  <c r="M458" i="40"/>
  <c r="K459" i="40"/>
  <c r="N459" i="40" s="1"/>
  <c r="H459" i="40" s="1"/>
  <c r="M460" i="40"/>
  <c r="K461" i="40"/>
  <c r="N461" i="40" s="1"/>
  <c r="H461" i="40" s="1"/>
  <c r="M462" i="40"/>
  <c r="K463" i="40"/>
  <c r="M464" i="40"/>
  <c r="K465" i="40"/>
  <c r="M466" i="40"/>
  <c r="K467" i="40"/>
  <c r="N467" i="40" s="1"/>
  <c r="H467" i="40" s="1"/>
  <c r="M468" i="40"/>
  <c r="K469" i="40"/>
  <c r="N469" i="40" s="1"/>
  <c r="H469" i="40" s="1"/>
  <c r="M470" i="40"/>
  <c r="K471" i="40"/>
  <c r="M472" i="40"/>
  <c r="K473" i="40"/>
  <c r="M474" i="40"/>
  <c r="K475" i="40"/>
  <c r="N475" i="40" s="1"/>
  <c r="H475" i="40" s="1"/>
  <c r="M476" i="40"/>
  <c r="K477" i="40"/>
  <c r="N477" i="40" s="1"/>
  <c r="H477" i="40" s="1"/>
  <c r="M478" i="40"/>
  <c r="K479" i="40"/>
  <c r="M480" i="40"/>
  <c r="K481" i="40"/>
  <c r="M482" i="40"/>
  <c r="K483" i="40"/>
  <c r="N483" i="40" s="1"/>
  <c r="H483" i="40" s="1"/>
  <c r="L485" i="40"/>
  <c r="M486" i="40"/>
  <c r="N486" i="40" s="1"/>
  <c r="H486" i="40" s="1"/>
  <c r="L489" i="40"/>
  <c r="M490" i="40"/>
  <c r="N490" i="40" s="1"/>
  <c r="H490" i="40" s="1"/>
  <c r="N491" i="40"/>
  <c r="H491" i="40" s="1"/>
  <c r="L493" i="40"/>
  <c r="M494" i="40"/>
  <c r="N494" i="40" s="1"/>
  <c r="H494" i="40" s="1"/>
  <c r="K496" i="40"/>
  <c r="N496" i="40" s="1"/>
  <c r="H496" i="40" s="1"/>
  <c r="L497" i="40"/>
  <c r="M498" i="40"/>
  <c r="N498" i="40" s="1"/>
  <c r="H498" i="40" s="1"/>
  <c r="H499" i="40"/>
  <c r="N499" i="40"/>
  <c r="K500" i="40"/>
  <c r="L501" i="40"/>
  <c r="M502" i="40"/>
  <c r="N502" i="40" s="1"/>
  <c r="H502" i="40" s="1"/>
  <c r="K504" i="40"/>
  <c r="L505" i="40"/>
  <c r="M506" i="40"/>
  <c r="N506" i="40" s="1"/>
  <c r="H506" i="40" s="1"/>
  <c r="L507" i="40"/>
  <c r="I448" i="40"/>
  <c r="I456" i="40"/>
  <c r="I464" i="40"/>
  <c r="I472" i="40"/>
  <c r="I480" i="40"/>
  <c r="M485" i="40"/>
  <c r="O486" i="40"/>
  <c r="I486" i="40" s="1"/>
  <c r="I487" i="40"/>
  <c r="M489" i="40"/>
  <c r="O490" i="40"/>
  <c r="I490" i="40" s="1"/>
  <c r="I491" i="40"/>
  <c r="M493" i="40"/>
  <c r="I495" i="40"/>
  <c r="M497" i="40"/>
  <c r="I499" i="40"/>
  <c r="M501" i="40"/>
  <c r="O502" i="40"/>
  <c r="I502" i="40" s="1"/>
  <c r="I503" i="40"/>
  <c r="M505" i="40"/>
  <c r="O506" i="40"/>
  <c r="I506" i="40" s="1"/>
  <c r="S508" i="40"/>
  <c r="T510" i="40"/>
  <c r="T512" i="40"/>
  <c r="T514" i="40"/>
  <c r="O516" i="40"/>
  <c r="I516" i="40" s="1"/>
  <c r="O518" i="40"/>
  <c r="O522" i="40"/>
  <c r="O524" i="40"/>
  <c r="O526" i="40"/>
  <c r="I526" i="40" s="1"/>
  <c r="O528" i="40"/>
  <c r="I528" i="40" s="1"/>
  <c r="O530" i="40"/>
  <c r="O532" i="40"/>
  <c r="I532" i="40" s="1"/>
  <c r="O534" i="40"/>
  <c r="I534" i="40" s="1"/>
  <c r="O536" i="40"/>
  <c r="I536" i="40" s="1"/>
  <c r="O538" i="40"/>
  <c r="O540" i="40"/>
  <c r="I540" i="40" s="1"/>
  <c r="O542" i="40"/>
  <c r="I542" i="40" s="1"/>
  <c r="O544" i="40"/>
  <c r="I544" i="40" s="1"/>
  <c r="O546" i="40"/>
  <c r="O548" i="40"/>
  <c r="I548" i="40" s="1"/>
  <c r="O550" i="40"/>
  <c r="I550" i="40" s="1"/>
  <c r="O552" i="40"/>
  <c r="I552" i="40" s="1"/>
  <c r="O554" i="40"/>
  <c r="O556" i="40"/>
  <c r="I556" i="40" s="1"/>
  <c r="W585" i="40"/>
  <c r="N605" i="40"/>
  <c r="N613" i="40"/>
  <c r="N621" i="40"/>
  <c r="N629" i="40"/>
  <c r="I507" i="40"/>
  <c r="L508" i="40"/>
  <c r="I509" i="40"/>
  <c r="N509" i="40"/>
  <c r="L510" i="40"/>
  <c r="N510" i="40" s="1"/>
  <c r="H510" i="40" s="1"/>
  <c r="I511" i="40"/>
  <c r="L512" i="40"/>
  <c r="I513" i="40"/>
  <c r="L514" i="40"/>
  <c r="I515" i="40"/>
  <c r="L516" i="40"/>
  <c r="I517" i="40"/>
  <c r="L518" i="40"/>
  <c r="I519" i="40"/>
  <c r="N519" i="40"/>
  <c r="L520" i="40"/>
  <c r="S520" i="40"/>
  <c r="I521" i="40"/>
  <c r="N521" i="40"/>
  <c r="L522" i="40"/>
  <c r="I523" i="40"/>
  <c r="L524" i="40"/>
  <c r="I525" i="40"/>
  <c r="L526" i="40"/>
  <c r="I527" i="40"/>
  <c r="L528" i="40"/>
  <c r="I529" i="40"/>
  <c r="L530" i="40"/>
  <c r="I531" i="40"/>
  <c r="L532" i="40"/>
  <c r="I533" i="40"/>
  <c r="L534" i="40"/>
  <c r="I535" i="40"/>
  <c r="L536" i="40"/>
  <c r="I537" i="40"/>
  <c r="L538" i="40"/>
  <c r="I539" i="40"/>
  <c r="L540" i="40"/>
  <c r="I541" i="40"/>
  <c r="L542" i="40"/>
  <c r="I543" i="40"/>
  <c r="L544" i="40"/>
  <c r="I545" i="40"/>
  <c r="L546" i="40"/>
  <c r="I547" i="40"/>
  <c r="L548" i="40"/>
  <c r="I549" i="40"/>
  <c r="L550" i="40"/>
  <c r="I551" i="40"/>
  <c r="L552" i="40"/>
  <c r="I553" i="40"/>
  <c r="L554" i="40"/>
  <c r="I555" i="40"/>
  <c r="L556" i="40"/>
  <c r="H508" i="40"/>
  <c r="K509" i="40"/>
  <c r="K511" i="40"/>
  <c r="N511" i="40" s="1"/>
  <c r="H511" i="40" s="1"/>
  <c r="M512" i="40"/>
  <c r="K513" i="40"/>
  <c r="N513" i="40" s="1"/>
  <c r="H513" i="40" s="1"/>
  <c r="M514" i="40"/>
  <c r="K515" i="40"/>
  <c r="N515" i="40" s="1"/>
  <c r="H515" i="40" s="1"/>
  <c r="M516" i="40"/>
  <c r="K517" i="40"/>
  <c r="N517" i="40" s="1"/>
  <c r="H517" i="40" s="1"/>
  <c r="M518" i="40"/>
  <c r="K519" i="40"/>
  <c r="H520" i="40"/>
  <c r="M520" i="40"/>
  <c r="K521" i="40"/>
  <c r="M522" i="40"/>
  <c r="K523" i="40"/>
  <c r="N523" i="40" s="1"/>
  <c r="H523" i="40" s="1"/>
  <c r="M524" i="40"/>
  <c r="K525" i="40"/>
  <c r="N525" i="40" s="1"/>
  <c r="H525" i="40" s="1"/>
  <c r="M526" i="40"/>
  <c r="K527" i="40"/>
  <c r="N527" i="40" s="1"/>
  <c r="H527" i="40" s="1"/>
  <c r="M528" i="40"/>
  <c r="K529" i="40"/>
  <c r="N529" i="40" s="1"/>
  <c r="H529" i="40" s="1"/>
  <c r="M530" i="40"/>
  <c r="K531" i="40"/>
  <c r="N531" i="40" s="1"/>
  <c r="H531" i="40" s="1"/>
  <c r="M532" i="40"/>
  <c r="K533" i="40"/>
  <c r="N533" i="40" s="1"/>
  <c r="H533" i="40" s="1"/>
  <c r="M534" i="40"/>
  <c r="K535" i="40"/>
  <c r="N535" i="40" s="1"/>
  <c r="H535" i="40" s="1"/>
  <c r="M536" i="40"/>
  <c r="K537" i="40"/>
  <c r="N537" i="40" s="1"/>
  <c r="H537" i="40" s="1"/>
  <c r="M538" i="40"/>
  <c r="K539" i="40"/>
  <c r="N539" i="40" s="1"/>
  <c r="H539" i="40" s="1"/>
  <c r="M540" i="40"/>
  <c r="K541" i="40"/>
  <c r="N541" i="40" s="1"/>
  <c r="H541" i="40" s="1"/>
  <c r="M542" i="40"/>
  <c r="K543" i="40"/>
  <c r="N543" i="40" s="1"/>
  <c r="H543" i="40" s="1"/>
  <c r="M544" i="40"/>
  <c r="K545" i="40"/>
  <c r="N545" i="40" s="1"/>
  <c r="H545" i="40" s="1"/>
  <c r="M546" i="40"/>
  <c r="K547" i="40"/>
  <c r="N547" i="40" s="1"/>
  <c r="H547" i="40" s="1"/>
  <c r="M548" i="40"/>
  <c r="K549" i="40"/>
  <c r="N549" i="40" s="1"/>
  <c r="H549" i="40" s="1"/>
  <c r="M550" i="40"/>
  <c r="K551" i="40"/>
  <c r="N551" i="40" s="1"/>
  <c r="H551" i="40" s="1"/>
  <c r="M552" i="40"/>
  <c r="K553" i="40"/>
  <c r="N553" i="40" s="1"/>
  <c r="H553" i="40" s="1"/>
  <c r="M554" i="40"/>
  <c r="K555" i="40"/>
  <c r="N555" i="40" s="1"/>
  <c r="H555" i="40" s="1"/>
  <c r="M556" i="40"/>
  <c r="M557" i="40"/>
  <c r="K557" i="40"/>
  <c r="K558" i="40"/>
  <c r="M558" i="40"/>
  <c r="M559" i="40"/>
  <c r="K559" i="40"/>
  <c r="K560" i="40"/>
  <c r="M560" i="40"/>
  <c r="M561" i="40"/>
  <c r="K561" i="40"/>
  <c r="K562" i="40"/>
  <c r="M562" i="40"/>
  <c r="M563" i="40"/>
  <c r="K563" i="40"/>
  <c r="K564" i="40"/>
  <c r="M564" i="40"/>
  <c r="M565" i="40"/>
  <c r="K565" i="40"/>
  <c r="K566" i="40"/>
  <c r="M566" i="40"/>
  <c r="H566" i="40"/>
  <c r="M567" i="40"/>
  <c r="H567" i="40"/>
  <c r="K567" i="40"/>
  <c r="K568" i="40"/>
  <c r="M568" i="40"/>
  <c r="H568" i="40"/>
  <c r="M569" i="40"/>
  <c r="H569" i="40"/>
  <c r="K569" i="40"/>
  <c r="K570" i="40"/>
  <c r="M570" i="40"/>
  <c r="H570" i="40"/>
  <c r="M571" i="40"/>
  <c r="H571" i="40"/>
  <c r="K571" i="40"/>
  <c r="K572" i="40"/>
  <c r="M572" i="40"/>
  <c r="H572" i="40"/>
  <c r="M573" i="40"/>
  <c r="H573" i="40"/>
  <c r="K573" i="40"/>
  <c r="K574" i="40"/>
  <c r="M574" i="40"/>
  <c r="H574" i="40"/>
  <c r="M575" i="40"/>
  <c r="H575" i="40"/>
  <c r="K575" i="40"/>
  <c r="K576" i="40"/>
  <c r="M576" i="40"/>
  <c r="H576" i="40"/>
  <c r="M577" i="40"/>
  <c r="H577" i="40"/>
  <c r="K577" i="40"/>
  <c r="K578" i="40"/>
  <c r="M578" i="40"/>
  <c r="H578" i="40"/>
  <c r="M579" i="40"/>
  <c r="H579" i="40"/>
  <c r="K579" i="40"/>
  <c r="K580" i="40"/>
  <c r="M580" i="40"/>
  <c r="H580" i="40"/>
  <c r="M581" i="40"/>
  <c r="H581" i="40"/>
  <c r="K581" i="40"/>
  <c r="K582" i="40"/>
  <c r="M582" i="40"/>
  <c r="H582" i="40"/>
  <c r="M583" i="40"/>
  <c r="H583" i="40"/>
  <c r="K583" i="40"/>
  <c r="K584" i="40"/>
  <c r="M584" i="40"/>
  <c r="H584" i="40"/>
  <c r="M585" i="40"/>
  <c r="H585" i="40"/>
  <c r="K585" i="40"/>
  <c r="N609" i="40"/>
  <c r="N617" i="40"/>
  <c r="N625" i="40"/>
  <c r="N633" i="40"/>
  <c r="I510" i="40"/>
  <c r="I512" i="40"/>
  <c r="I514" i="40"/>
  <c r="I518" i="40"/>
  <c r="I522" i="40"/>
  <c r="I524" i="40"/>
  <c r="I530" i="40"/>
  <c r="I538" i="40"/>
  <c r="I546" i="40"/>
  <c r="I554" i="40"/>
  <c r="I558" i="40"/>
  <c r="I560" i="40"/>
  <c r="I562" i="40"/>
  <c r="W586" i="40"/>
  <c r="O557" i="40"/>
  <c r="I557" i="40" s="1"/>
  <c r="T558" i="40"/>
  <c r="O559" i="40"/>
  <c r="I559" i="40" s="1"/>
  <c r="T560" i="40"/>
  <c r="O561" i="40"/>
  <c r="I561" i="40" s="1"/>
  <c r="T562" i="40"/>
  <c r="O563" i="40"/>
  <c r="I563" i="40" s="1"/>
  <c r="T564" i="40"/>
  <c r="O565" i="40"/>
  <c r="I565" i="40" s="1"/>
  <c r="T566" i="40"/>
  <c r="O567" i="40"/>
  <c r="T568" i="40"/>
  <c r="O569" i="40"/>
  <c r="T570" i="40"/>
  <c r="O571" i="40"/>
  <c r="T572" i="40"/>
  <c r="O573" i="40"/>
  <c r="T574" i="40"/>
  <c r="O575" i="40"/>
  <c r="T576" i="40"/>
  <c r="O577" i="40"/>
  <c r="T578" i="40"/>
  <c r="O579" i="40"/>
  <c r="T580" i="40"/>
  <c r="O581" i="40"/>
  <c r="T582" i="40"/>
  <c r="O583" i="40"/>
  <c r="T584" i="40"/>
  <c r="O585" i="40"/>
  <c r="H586" i="40"/>
  <c r="M586" i="40"/>
  <c r="T586" i="40"/>
  <c r="K587" i="40"/>
  <c r="O587" i="40"/>
  <c r="N587" i="40" s="1"/>
  <c r="W587" i="40"/>
  <c r="H588" i="40"/>
  <c r="M588" i="40"/>
  <c r="T588" i="40"/>
  <c r="K589" i="40"/>
  <c r="O589" i="40"/>
  <c r="N589" i="40" s="1"/>
  <c r="W589" i="40"/>
  <c r="H590" i="40"/>
  <c r="M590" i="40"/>
  <c r="T590" i="40"/>
  <c r="K591" i="40"/>
  <c r="O591" i="40"/>
  <c r="N591" i="40" s="1"/>
  <c r="W591" i="40"/>
  <c r="H592" i="40"/>
  <c r="M592" i="40"/>
  <c r="T592" i="40"/>
  <c r="K593" i="40"/>
  <c r="O593" i="40"/>
  <c r="N593" i="40" s="1"/>
  <c r="W593" i="40"/>
  <c r="H594" i="40"/>
  <c r="M594" i="40"/>
  <c r="T594" i="40"/>
  <c r="K595" i="40"/>
  <c r="O595" i="40"/>
  <c r="N595" i="40" s="1"/>
  <c r="W595" i="40"/>
  <c r="H596" i="40"/>
  <c r="M596" i="40"/>
  <c r="T596" i="40"/>
  <c r="K597" i="40"/>
  <c r="O597" i="40"/>
  <c r="N597" i="40" s="1"/>
  <c r="W597" i="40"/>
  <c r="H598" i="40"/>
  <c r="M598" i="40"/>
  <c r="T598" i="40"/>
  <c r="K599" i="40"/>
  <c r="O599" i="40"/>
  <c r="N599" i="40" s="1"/>
  <c r="W599" i="40"/>
  <c r="H600" i="40"/>
  <c r="M600" i="40"/>
  <c r="T600" i="40"/>
  <c r="K601" i="40"/>
  <c r="O601" i="40"/>
  <c r="N601" i="40" s="1"/>
  <c r="W601" i="40"/>
  <c r="H602" i="40"/>
  <c r="M602" i="40"/>
  <c r="T602" i="40"/>
  <c r="K603" i="40"/>
  <c r="W603" i="40"/>
  <c r="H604" i="40"/>
  <c r="M604" i="40"/>
  <c r="T604" i="40"/>
  <c r="K605" i="40"/>
  <c r="W605" i="40"/>
  <c r="H606" i="40"/>
  <c r="M606" i="40"/>
  <c r="T606" i="40"/>
  <c r="K607" i="40"/>
  <c r="W607" i="40"/>
  <c r="H608" i="40"/>
  <c r="M608" i="40"/>
  <c r="T608" i="40"/>
  <c r="K609" i="40"/>
  <c r="W609" i="40"/>
  <c r="H610" i="40"/>
  <c r="M610" i="40"/>
  <c r="T610" i="40"/>
  <c r="K611" i="40"/>
  <c r="W611" i="40"/>
  <c r="H612" i="40"/>
  <c r="M612" i="40"/>
  <c r="T612" i="40"/>
  <c r="K613" i="40"/>
  <c r="W613" i="40"/>
  <c r="H614" i="40"/>
  <c r="M614" i="40"/>
  <c r="T614" i="40"/>
  <c r="K615" i="40"/>
  <c r="W615" i="40"/>
  <c r="H616" i="40"/>
  <c r="M616" i="40"/>
  <c r="T616" i="40"/>
  <c r="K617" i="40"/>
  <c r="W617" i="40"/>
  <c r="H618" i="40"/>
  <c r="M618" i="40"/>
  <c r="T618" i="40"/>
  <c r="K619" i="40"/>
  <c r="W619" i="40"/>
  <c r="H620" i="40"/>
  <c r="M620" i="40"/>
  <c r="T620" i="40"/>
  <c r="K621" i="40"/>
  <c r="W621" i="40"/>
  <c r="H622" i="40"/>
  <c r="M622" i="40"/>
  <c r="T622" i="40"/>
  <c r="K623" i="40"/>
  <c r="W623" i="40"/>
  <c r="H624" i="40"/>
  <c r="M624" i="40"/>
  <c r="T624" i="40"/>
  <c r="K625" i="40"/>
  <c r="W625" i="40"/>
  <c r="H626" i="40"/>
  <c r="M626" i="40"/>
  <c r="T626" i="40"/>
  <c r="K627" i="40"/>
  <c r="W627" i="40"/>
  <c r="H628" i="40"/>
  <c r="M628" i="40"/>
  <c r="T628" i="40"/>
  <c r="K629" i="40"/>
  <c r="W629" i="40"/>
  <c r="H630" i="40"/>
  <c r="M630" i="40"/>
  <c r="T630" i="40"/>
  <c r="K631" i="40"/>
  <c r="W631" i="40"/>
  <c r="H632" i="40"/>
  <c r="M632" i="40"/>
  <c r="T632" i="40"/>
  <c r="K633" i="40"/>
  <c r="W633" i="40"/>
  <c r="H634" i="40"/>
  <c r="M634" i="40"/>
  <c r="T634" i="40"/>
  <c r="K635" i="40"/>
  <c r="W635" i="40"/>
  <c r="H636" i="40"/>
  <c r="M636" i="40"/>
  <c r="T636" i="40"/>
  <c r="K637" i="40"/>
  <c r="O637" i="40"/>
  <c r="I638" i="40"/>
  <c r="I644" i="40"/>
  <c r="M645" i="40"/>
  <c r="H645" i="40"/>
  <c r="K645" i="40"/>
  <c r="K646" i="40"/>
  <c r="M646" i="40"/>
  <c r="H646" i="40"/>
  <c r="I652" i="40"/>
  <c r="M653" i="40"/>
  <c r="H653" i="40"/>
  <c r="K653" i="40"/>
  <c r="K654" i="40"/>
  <c r="M654" i="40"/>
  <c r="H654" i="40"/>
  <c r="I660" i="40"/>
  <c r="M661" i="40"/>
  <c r="H661" i="40"/>
  <c r="K661" i="40"/>
  <c r="K662" i="40"/>
  <c r="M662" i="40"/>
  <c r="H662" i="40"/>
  <c r="L587" i="40"/>
  <c r="I588" i="40"/>
  <c r="L589" i="40"/>
  <c r="I590" i="40"/>
  <c r="L591" i="40"/>
  <c r="I592" i="40"/>
  <c r="L593" i="40"/>
  <c r="I594" i="40"/>
  <c r="N594" i="40"/>
  <c r="L595" i="40"/>
  <c r="I596" i="40"/>
  <c r="N596" i="40"/>
  <c r="L597" i="40"/>
  <c r="I598" i="40"/>
  <c r="N598" i="40"/>
  <c r="L599" i="40"/>
  <c r="I600" i="40"/>
  <c r="N600" i="40"/>
  <c r="L601" i="40"/>
  <c r="I602" i="40"/>
  <c r="N602" i="40"/>
  <c r="L603" i="40"/>
  <c r="I604" i="40"/>
  <c r="N604" i="40"/>
  <c r="L605" i="40"/>
  <c r="I606" i="40"/>
  <c r="N606" i="40"/>
  <c r="L607" i="40"/>
  <c r="I608" i="40"/>
  <c r="N608" i="40"/>
  <c r="L609" i="40"/>
  <c r="I610" i="40"/>
  <c r="N610" i="40"/>
  <c r="L611" i="40"/>
  <c r="I612" i="40"/>
  <c r="N612" i="40"/>
  <c r="L613" i="40"/>
  <c r="I614" i="40"/>
  <c r="N614" i="40"/>
  <c r="L615" i="40"/>
  <c r="I616" i="40"/>
  <c r="N616" i="40"/>
  <c r="L617" i="40"/>
  <c r="I618" i="40"/>
  <c r="N618" i="40"/>
  <c r="L619" i="40"/>
  <c r="I620" i="40"/>
  <c r="N620" i="40"/>
  <c r="L621" i="40"/>
  <c r="I622" i="40"/>
  <c r="N622" i="40"/>
  <c r="L623" i="40"/>
  <c r="I624" i="40"/>
  <c r="N624" i="40"/>
  <c r="L625" i="40"/>
  <c r="I626" i="40"/>
  <c r="N626" i="40"/>
  <c r="L627" i="40"/>
  <c r="I628" i="40"/>
  <c r="N628" i="40"/>
  <c r="L629" i="40"/>
  <c r="I630" i="40"/>
  <c r="N630" i="40"/>
  <c r="L631" i="40"/>
  <c r="I632" i="40"/>
  <c r="N632" i="40"/>
  <c r="L633" i="40"/>
  <c r="I634" i="40"/>
  <c r="N634" i="40"/>
  <c r="L635" i="40"/>
  <c r="I636" i="40"/>
  <c r="N636" i="40"/>
  <c r="L637" i="40"/>
  <c r="M639" i="40"/>
  <c r="H639" i="40"/>
  <c r="K639" i="40"/>
  <c r="K640" i="40"/>
  <c r="M640" i="40"/>
  <c r="H640" i="40"/>
  <c r="N642" i="40"/>
  <c r="L643" i="40"/>
  <c r="L644" i="40"/>
  <c r="I646" i="40"/>
  <c r="M647" i="40"/>
  <c r="H647" i="40"/>
  <c r="K647" i="40"/>
  <c r="K648" i="40"/>
  <c r="M648" i="40"/>
  <c r="H648" i="40"/>
  <c r="N650" i="40"/>
  <c r="L651" i="40"/>
  <c r="L652" i="40"/>
  <c r="I654" i="40"/>
  <c r="M655" i="40"/>
  <c r="H655" i="40"/>
  <c r="K655" i="40"/>
  <c r="K656" i="40"/>
  <c r="M656" i="40"/>
  <c r="H656" i="40"/>
  <c r="N658" i="40"/>
  <c r="L659" i="40"/>
  <c r="L660" i="40"/>
  <c r="I662" i="40"/>
  <c r="M663" i="40"/>
  <c r="H663" i="40"/>
  <c r="K663" i="40"/>
  <c r="K664" i="40"/>
  <c r="M664" i="40"/>
  <c r="H664" i="40"/>
  <c r="K666" i="40"/>
  <c r="N666" i="40"/>
  <c r="M666" i="40"/>
  <c r="H666" i="40"/>
  <c r="W667" i="40"/>
  <c r="K586" i="40"/>
  <c r="H587" i="40"/>
  <c r="M587" i="40"/>
  <c r="K588" i="40"/>
  <c r="H589" i="40"/>
  <c r="M589" i="40"/>
  <c r="K590" i="40"/>
  <c r="H591" i="40"/>
  <c r="M591" i="40"/>
  <c r="K592" i="40"/>
  <c r="H593" i="40"/>
  <c r="M593" i="40"/>
  <c r="K594" i="40"/>
  <c r="H595" i="40"/>
  <c r="M595" i="40"/>
  <c r="K596" i="40"/>
  <c r="H597" i="40"/>
  <c r="M597" i="40"/>
  <c r="K598" i="40"/>
  <c r="H599" i="40"/>
  <c r="M599" i="40"/>
  <c r="K600" i="40"/>
  <c r="H601" i="40"/>
  <c r="M601" i="40"/>
  <c r="K602" i="40"/>
  <c r="H603" i="40"/>
  <c r="M603" i="40"/>
  <c r="K604" i="40"/>
  <c r="H605" i="40"/>
  <c r="M605" i="40"/>
  <c r="K606" i="40"/>
  <c r="H607" i="40"/>
  <c r="M607" i="40"/>
  <c r="K608" i="40"/>
  <c r="H609" i="40"/>
  <c r="M609" i="40"/>
  <c r="K610" i="40"/>
  <c r="H611" i="40"/>
  <c r="M611" i="40"/>
  <c r="K612" i="40"/>
  <c r="H613" i="40"/>
  <c r="M613" i="40"/>
  <c r="K614" i="40"/>
  <c r="H615" i="40"/>
  <c r="M615" i="40"/>
  <c r="K616" i="40"/>
  <c r="H617" i="40"/>
  <c r="M617" i="40"/>
  <c r="K618" i="40"/>
  <c r="H619" i="40"/>
  <c r="M619" i="40"/>
  <c r="K620" i="40"/>
  <c r="H621" i="40"/>
  <c r="M621" i="40"/>
  <c r="K622" i="40"/>
  <c r="H623" i="40"/>
  <c r="M623" i="40"/>
  <c r="K624" i="40"/>
  <c r="H625" i="40"/>
  <c r="M625" i="40"/>
  <c r="K626" i="40"/>
  <c r="H627" i="40"/>
  <c r="M627" i="40"/>
  <c r="K628" i="40"/>
  <c r="H629" i="40"/>
  <c r="M629" i="40"/>
  <c r="K630" i="40"/>
  <c r="H631" i="40"/>
  <c r="M631" i="40"/>
  <c r="K632" i="40"/>
  <c r="H633" i="40"/>
  <c r="M633" i="40"/>
  <c r="K634" i="40"/>
  <c r="H635" i="40"/>
  <c r="M635" i="40"/>
  <c r="K636" i="40"/>
  <c r="H637" i="40"/>
  <c r="M637" i="40"/>
  <c r="M638" i="40"/>
  <c r="I640" i="40"/>
  <c r="M641" i="40"/>
  <c r="H641" i="40"/>
  <c r="K641" i="40"/>
  <c r="K642" i="40"/>
  <c r="M642" i="40"/>
  <c r="H642" i="40"/>
  <c r="I648" i="40"/>
  <c r="M649" i="40"/>
  <c r="H649" i="40"/>
  <c r="K649" i="40"/>
  <c r="K650" i="40"/>
  <c r="M650" i="40"/>
  <c r="H650" i="40"/>
  <c r="I656" i="40"/>
  <c r="M657" i="40"/>
  <c r="H657" i="40"/>
  <c r="K657" i="40"/>
  <c r="K658" i="40"/>
  <c r="M658" i="40"/>
  <c r="H658" i="40"/>
  <c r="I664" i="40"/>
  <c r="M665" i="40"/>
  <c r="H665" i="40"/>
  <c r="K665" i="40"/>
  <c r="L666" i="40"/>
  <c r="I591" i="40"/>
  <c r="I601" i="40"/>
  <c r="I603" i="40"/>
  <c r="I605" i="40"/>
  <c r="I607" i="40"/>
  <c r="I609" i="40"/>
  <c r="I611" i="40"/>
  <c r="I613" i="40"/>
  <c r="I615" i="40"/>
  <c r="I617" i="40"/>
  <c r="I619" i="40"/>
  <c r="I621" i="40"/>
  <c r="I623" i="40"/>
  <c r="I625" i="40"/>
  <c r="I627" i="40"/>
  <c r="I629" i="40"/>
  <c r="I631" i="40"/>
  <c r="I633" i="40"/>
  <c r="I635" i="40"/>
  <c r="L639" i="40"/>
  <c r="L640" i="40"/>
  <c r="M643" i="40"/>
  <c r="H643" i="40"/>
  <c r="K643" i="40"/>
  <c r="K644" i="40"/>
  <c r="M644" i="40"/>
  <c r="H644" i="40"/>
  <c r="L647" i="40"/>
  <c r="L648" i="40"/>
  <c r="M651" i="40"/>
  <c r="H651" i="40"/>
  <c r="K651" i="40"/>
  <c r="K652" i="40"/>
  <c r="M652" i="40"/>
  <c r="H652" i="40"/>
  <c r="L655" i="40"/>
  <c r="L656" i="40"/>
  <c r="M659" i="40"/>
  <c r="H659" i="40"/>
  <c r="K659" i="40"/>
  <c r="K660" i="40"/>
  <c r="M660" i="40"/>
  <c r="H660" i="40"/>
  <c r="L663" i="40"/>
  <c r="L664" i="40"/>
  <c r="O639" i="40"/>
  <c r="N639" i="40" s="1"/>
  <c r="O641" i="40"/>
  <c r="O643" i="40"/>
  <c r="I643" i="40" s="1"/>
  <c r="O645" i="40"/>
  <c r="O647" i="40"/>
  <c r="I647" i="40" s="1"/>
  <c r="O649" i="40"/>
  <c r="O651" i="40"/>
  <c r="N651" i="40" s="1"/>
  <c r="O653" i="40"/>
  <c r="O655" i="40"/>
  <c r="N655" i="40" s="1"/>
  <c r="O657" i="40"/>
  <c r="O659" i="40"/>
  <c r="N659" i="40" s="1"/>
  <c r="O661" i="40"/>
  <c r="O663" i="40"/>
  <c r="N663" i="40" s="1"/>
  <c r="O665" i="40"/>
  <c r="K667" i="40"/>
  <c r="O667" i="40"/>
  <c r="N667" i="40" s="1"/>
  <c r="H668" i="40"/>
  <c r="M668" i="40"/>
  <c r="K669" i="40"/>
  <c r="O669" i="40"/>
  <c r="N669" i="40" s="1"/>
  <c r="W669" i="40"/>
  <c r="H670" i="40"/>
  <c r="M670" i="40"/>
  <c r="K671" i="40"/>
  <c r="O671" i="40"/>
  <c r="N671" i="40" s="1"/>
  <c r="W671" i="40"/>
  <c r="H672" i="40"/>
  <c r="M672" i="40"/>
  <c r="K673" i="40"/>
  <c r="O673" i="40"/>
  <c r="N673" i="40" s="1"/>
  <c r="W673" i="40"/>
  <c r="H674" i="40"/>
  <c r="M674" i="40"/>
  <c r="K675" i="40"/>
  <c r="O675" i="40"/>
  <c r="N675" i="40" s="1"/>
  <c r="W675" i="40"/>
  <c r="H676" i="40"/>
  <c r="M676" i="40"/>
  <c r="K677" i="40"/>
  <c r="O677" i="40"/>
  <c r="N677" i="40" s="1"/>
  <c r="W677" i="40"/>
  <c r="H678" i="40"/>
  <c r="M678" i="40"/>
  <c r="K679" i="40"/>
  <c r="O679" i="40"/>
  <c r="N679" i="40" s="1"/>
  <c r="W679" i="40"/>
  <c r="H680" i="40"/>
  <c r="M680" i="40"/>
  <c r="K681" i="40"/>
  <c r="T681" i="40"/>
  <c r="T682" i="40"/>
  <c r="M684" i="40"/>
  <c r="W685" i="40"/>
  <c r="O687" i="40"/>
  <c r="N687" i="40" s="1"/>
  <c r="O691" i="40"/>
  <c r="N691" i="40" s="1"/>
  <c r="O695" i="40"/>
  <c r="N695" i="40" s="1"/>
  <c r="O699" i="40"/>
  <c r="N699" i="40" s="1"/>
  <c r="O703" i="40"/>
  <c r="N703" i="40" s="1"/>
  <c r="O707" i="40"/>
  <c r="N707" i="40" s="1"/>
  <c r="O711" i="40"/>
  <c r="N711" i="40" s="1"/>
  <c r="O715" i="40"/>
  <c r="N715" i="40" s="1"/>
  <c r="O719" i="40"/>
  <c r="N719" i="40" s="1"/>
  <c r="O723" i="40"/>
  <c r="N723" i="40" s="1"/>
  <c r="O727" i="40"/>
  <c r="N727" i="40" s="1"/>
  <c r="N744" i="40"/>
  <c r="N752" i="40"/>
  <c r="N760" i="40"/>
  <c r="N768" i="40"/>
  <c r="N776" i="40"/>
  <c r="N784" i="40"/>
  <c r="N792" i="40"/>
  <c r="I666" i="40"/>
  <c r="L667" i="40"/>
  <c r="I668" i="40"/>
  <c r="N668" i="40"/>
  <c r="L669" i="40"/>
  <c r="I670" i="40"/>
  <c r="N670" i="40"/>
  <c r="L671" i="40"/>
  <c r="I672" i="40"/>
  <c r="N672" i="40"/>
  <c r="L673" i="40"/>
  <c r="I674" i="40"/>
  <c r="N674" i="40"/>
  <c r="L675" i="40"/>
  <c r="I676" i="40"/>
  <c r="N676" i="40"/>
  <c r="L677" i="40"/>
  <c r="I678" i="40"/>
  <c r="N678" i="40"/>
  <c r="L679" i="40"/>
  <c r="I680" i="40"/>
  <c r="N680" i="40"/>
  <c r="M681" i="40"/>
  <c r="N682" i="40"/>
  <c r="M682" i="40"/>
  <c r="O684" i="40"/>
  <c r="N684" i="40" s="1"/>
  <c r="H667" i="40"/>
  <c r="K668" i="40"/>
  <c r="H669" i="40"/>
  <c r="K670" i="40"/>
  <c r="H671" i="40"/>
  <c r="K672" i="40"/>
  <c r="H673" i="40"/>
  <c r="K674" i="40"/>
  <c r="H675" i="40"/>
  <c r="K676" i="40"/>
  <c r="H677" i="40"/>
  <c r="K678" i="40"/>
  <c r="H679" i="40"/>
  <c r="K680" i="40"/>
  <c r="H681" i="40"/>
  <c r="N681" i="40"/>
  <c r="W681" i="40"/>
  <c r="H682" i="40"/>
  <c r="K684" i="40"/>
  <c r="T685" i="40"/>
  <c r="T688" i="40"/>
  <c r="O689" i="40"/>
  <c r="N689" i="40" s="1"/>
  <c r="T692" i="40"/>
  <c r="O693" i="40"/>
  <c r="N693" i="40" s="1"/>
  <c r="T696" i="40"/>
  <c r="O697" i="40"/>
  <c r="N697" i="40" s="1"/>
  <c r="T700" i="40"/>
  <c r="O701" i="40"/>
  <c r="N701" i="40" s="1"/>
  <c r="T704" i="40"/>
  <c r="O705" i="40"/>
  <c r="N705" i="40" s="1"/>
  <c r="T708" i="40"/>
  <c r="O709" i="40"/>
  <c r="N709" i="40" s="1"/>
  <c r="T712" i="40"/>
  <c r="O713" i="40"/>
  <c r="N713" i="40" s="1"/>
  <c r="T716" i="40"/>
  <c r="O717" i="40"/>
  <c r="N717" i="40" s="1"/>
  <c r="T720" i="40"/>
  <c r="O721" i="40"/>
  <c r="N721" i="40" s="1"/>
  <c r="T724" i="40"/>
  <c r="O725" i="40"/>
  <c r="N725" i="40" s="1"/>
  <c r="T728" i="40"/>
  <c r="O729" i="40"/>
  <c r="N729" i="40" s="1"/>
  <c r="T730" i="40"/>
  <c r="T732" i="40"/>
  <c r="T734" i="40"/>
  <c r="T736" i="40"/>
  <c r="N740" i="40"/>
  <c r="N748" i="40"/>
  <c r="N756" i="40"/>
  <c r="N764" i="40"/>
  <c r="N772" i="40"/>
  <c r="N780" i="40"/>
  <c r="N788" i="40"/>
  <c r="I673" i="40"/>
  <c r="I675" i="40"/>
  <c r="T683" i="40"/>
  <c r="L686" i="40"/>
  <c r="I687" i="40"/>
  <c r="L688" i="40"/>
  <c r="L690" i="40"/>
  <c r="I691" i="40"/>
  <c r="L692" i="40"/>
  <c r="L694" i="40"/>
  <c r="L696" i="40"/>
  <c r="I697" i="40"/>
  <c r="L698" i="40"/>
  <c r="L700" i="40"/>
  <c r="L702" i="40"/>
  <c r="I703" i="40"/>
  <c r="L704" i="40"/>
  <c r="L706" i="40"/>
  <c r="I707" i="40"/>
  <c r="L708" i="40"/>
  <c r="L710" i="40"/>
  <c r="L712" i="40"/>
  <c r="I713" i="40"/>
  <c r="L714" i="40"/>
  <c r="I715" i="40"/>
  <c r="L716" i="40"/>
  <c r="L718" i="40"/>
  <c r="I719" i="40"/>
  <c r="L720" i="40"/>
  <c r="L722" i="40"/>
  <c r="I723" i="40"/>
  <c r="L724" i="40"/>
  <c r="L726" i="40"/>
  <c r="L728" i="40"/>
  <c r="L730" i="40"/>
  <c r="L732" i="40"/>
  <c r="L734" i="40"/>
  <c r="L736" i="40"/>
  <c r="L738" i="40"/>
  <c r="L740" i="40"/>
  <c r="L742" i="40"/>
  <c r="L744" i="40"/>
  <c r="L746" i="40"/>
  <c r="L748" i="40"/>
  <c r="L750" i="40"/>
  <c r="L752" i="40"/>
  <c r="L754" i="40"/>
  <c r="L756" i="40"/>
  <c r="L758" i="40"/>
  <c r="L760" i="40"/>
  <c r="L762" i="40"/>
  <c r="L764" i="40"/>
  <c r="L766" i="40"/>
  <c r="L768" i="40"/>
  <c r="L770" i="40"/>
  <c r="L772" i="40"/>
  <c r="L774" i="40"/>
  <c r="L776" i="40"/>
  <c r="L778" i="40"/>
  <c r="L780" i="40"/>
  <c r="L782" i="40"/>
  <c r="L784" i="40"/>
  <c r="L786" i="40"/>
  <c r="L788" i="40"/>
  <c r="L790" i="40"/>
  <c r="L792" i="40"/>
  <c r="I793" i="40"/>
  <c r="M795" i="40"/>
  <c r="I796" i="40"/>
  <c r="I797" i="40"/>
  <c r="I803" i="40"/>
  <c r="M804" i="40"/>
  <c r="H804" i="40"/>
  <c r="K804" i="40"/>
  <c r="K805" i="40"/>
  <c r="M805" i="40"/>
  <c r="H805" i="40"/>
  <c r="I811" i="40"/>
  <c r="M812" i="40"/>
  <c r="H812" i="40"/>
  <c r="K812" i="40"/>
  <c r="K813" i="40"/>
  <c r="M813" i="40"/>
  <c r="H813" i="40"/>
  <c r="I819" i="40"/>
  <c r="M820" i="40"/>
  <c r="H820" i="40"/>
  <c r="K820" i="40"/>
  <c r="K821" i="40"/>
  <c r="M821" i="40"/>
  <c r="H821" i="40"/>
  <c r="I827" i="40"/>
  <c r="M828" i="40"/>
  <c r="H828" i="40"/>
  <c r="K828" i="40"/>
  <c r="K829" i="40"/>
  <c r="M829" i="40"/>
  <c r="H829" i="40"/>
  <c r="O731" i="40"/>
  <c r="N731" i="40" s="1"/>
  <c r="O733" i="40"/>
  <c r="N733" i="40" s="1"/>
  <c r="O735" i="40"/>
  <c r="N735" i="40" s="1"/>
  <c r="O737" i="40"/>
  <c r="N737" i="40" s="1"/>
  <c r="T738" i="40"/>
  <c r="O739" i="40"/>
  <c r="N739" i="40" s="1"/>
  <c r="T740" i="40"/>
  <c r="O741" i="40"/>
  <c r="N741" i="40" s="1"/>
  <c r="T742" i="40"/>
  <c r="O743" i="40"/>
  <c r="N743" i="40" s="1"/>
  <c r="T744" i="40"/>
  <c r="O745" i="40"/>
  <c r="N745" i="40" s="1"/>
  <c r="T746" i="40"/>
  <c r="O747" i="40"/>
  <c r="N747" i="40" s="1"/>
  <c r="T748" i="40"/>
  <c r="O749" i="40"/>
  <c r="N749" i="40" s="1"/>
  <c r="T750" i="40"/>
  <c r="O751" i="40"/>
  <c r="N751" i="40" s="1"/>
  <c r="T752" i="40"/>
  <c r="O753" i="40"/>
  <c r="N753" i="40" s="1"/>
  <c r="T754" i="40"/>
  <c r="O755" i="40"/>
  <c r="N755" i="40" s="1"/>
  <c r="T756" i="40"/>
  <c r="O757" i="40"/>
  <c r="N757" i="40" s="1"/>
  <c r="T758" i="40"/>
  <c r="O759" i="40"/>
  <c r="N759" i="40" s="1"/>
  <c r="T760" i="40"/>
  <c r="O761" i="40"/>
  <c r="N761" i="40" s="1"/>
  <c r="T762" i="40"/>
  <c r="O763" i="40"/>
  <c r="N763" i="40" s="1"/>
  <c r="T764" i="40"/>
  <c r="O765" i="40"/>
  <c r="N765" i="40" s="1"/>
  <c r="T766" i="40"/>
  <c r="O767" i="40"/>
  <c r="N767" i="40" s="1"/>
  <c r="T768" i="40"/>
  <c r="O769" i="40"/>
  <c r="N769" i="40" s="1"/>
  <c r="T770" i="40"/>
  <c r="O771" i="40"/>
  <c r="N771" i="40" s="1"/>
  <c r="T772" i="40"/>
  <c r="O773" i="40"/>
  <c r="N773" i="40" s="1"/>
  <c r="T774" i="40"/>
  <c r="O775" i="40"/>
  <c r="N775" i="40" s="1"/>
  <c r="T776" i="40"/>
  <c r="O777" i="40"/>
  <c r="N777" i="40" s="1"/>
  <c r="T778" i="40"/>
  <c r="O779" i="40"/>
  <c r="N779" i="40" s="1"/>
  <c r="T780" i="40"/>
  <c r="O781" i="40"/>
  <c r="N781" i="40" s="1"/>
  <c r="T782" i="40"/>
  <c r="O783" i="40"/>
  <c r="N783" i="40" s="1"/>
  <c r="T784" i="40"/>
  <c r="O785" i="40"/>
  <c r="N785" i="40" s="1"/>
  <c r="T786" i="40"/>
  <c r="O787" i="40"/>
  <c r="N787" i="40" s="1"/>
  <c r="T788" i="40"/>
  <c r="O789" i="40"/>
  <c r="N789" i="40" s="1"/>
  <c r="T790" i="40"/>
  <c r="O791" i="40"/>
  <c r="N791" i="40" s="1"/>
  <c r="T792" i="40"/>
  <c r="M794" i="40"/>
  <c r="H794" i="40"/>
  <c r="W794" i="40"/>
  <c r="K796" i="40"/>
  <c r="M798" i="40"/>
  <c r="H798" i="40"/>
  <c r="K798" i="40"/>
  <c r="K799" i="40"/>
  <c r="M799" i="40"/>
  <c r="H799" i="40"/>
  <c r="L802" i="40"/>
  <c r="L803" i="40"/>
  <c r="I805" i="40"/>
  <c r="M806" i="40"/>
  <c r="H806" i="40"/>
  <c r="K806" i="40"/>
  <c r="K807" i="40"/>
  <c r="M807" i="40"/>
  <c r="H807" i="40"/>
  <c r="L810" i="40"/>
  <c r="L811" i="40"/>
  <c r="I813" i="40"/>
  <c r="M814" i="40"/>
  <c r="H814" i="40"/>
  <c r="K814" i="40"/>
  <c r="K815" i="40"/>
  <c r="M815" i="40"/>
  <c r="H815" i="40"/>
  <c r="L818" i="40"/>
  <c r="L819" i="40"/>
  <c r="I821" i="40"/>
  <c r="M822" i="40"/>
  <c r="H822" i="40"/>
  <c r="K822" i="40"/>
  <c r="K823" i="40"/>
  <c r="M823" i="40"/>
  <c r="H823" i="40"/>
  <c r="L826" i="40"/>
  <c r="L827" i="40"/>
  <c r="I829" i="40"/>
  <c r="M830" i="40"/>
  <c r="H830" i="40"/>
  <c r="L830" i="40"/>
  <c r="K830" i="40"/>
  <c r="I682" i="40"/>
  <c r="I686" i="40"/>
  <c r="I688" i="40"/>
  <c r="I690" i="40"/>
  <c r="I692" i="40"/>
  <c r="I694" i="40"/>
  <c r="I696" i="40"/>
  <c r="I698" i="40"/>
  <c r="I700" i="40"/>
  <c r="I702" i="40"/>
  <c r="I704" i="40"/>
  <c r="I706" i="40"/>
  <c r="I708" i="40"/>
  <c r="I710" i="40"/>
  <c r="I712" i="40"/>
  <c r="I714" i="40"/>
  <c r="I716" i="40"/>
  <c r="I718" i="40"/>
  <c r="I720" i="40"/>
  <c r="I722" i="40"/>
  <c r="I724" i="40"/>
  <c r="I726" i="40"/>
  <c r="I728" i="40"/>
  <c r="I730" i="40"/>
  <c r="I732" i="40"/>
  <c r="I734" i="40"/>
  <c r="I736" i="40"/>
  <c r="I738" i="40"/>
  <c r="I740" i="40"/>
  <c r="I742" i="40"/>
  <c r="I744" i="40"/>
  <c r="I746" i="40"/>
  <c r="I748" i="40"/>
  <c r="I750" i="40"/>
  <c r="I752" i="40"/>
  <c r="I754" i="40"/>
  <c r="I756" i="40"/>
  <c r="I758" i="40"/>
  <c r="I760" i="40"/>
  <c r="I762" i="40"/>
  <c r="I764" i="40"/>
  <c r="I766" i="40"/>
  <c r="I768" i="40"/>
  <c r="I770" i="40"/>
  <c r="I772" i="40"/>
  <c r="I774" i="40"/>
  <c r="I776" i="40"/>
  <c r="I778" i="40"/>
  <c r="I780" i="40"/>
  <c r="I782" i="40"/>
  <c r="I784" i="40"/>
  <c r="I786" i="40"/>
  <c r="I788" i="40"/>
  <c r="I790" i="40"/>
  <c r="I792" i="40"/>
  <c r="M793" i="40"/>
  <c r="O794" i="40"/>
  <c r="I794" i="40" s="1"/>
  <c r="I795" i="40"/>
  <c r="M797" i="40"/>
  <c r="I799" i="40"/>
  <c r="M800" i="40"/>
  <c r="H800" i="40"/>
  <c r="K800" i="40"/>
  <c r="K801" i="40"/>
  <c r="M801" i="40"/>
  <c r="H801" i="40"/>
  <c r="L804" i="40"/>
  <c r="L805" i="40"/>
  <c r="I807" i="40"/>
  <c r="M808" i="40"/>
  <c r="H808" i="40"/>
  <c r="K808" i="40"/>
  <c r="K809" i="40"/>
  <c r="M809" i="40"/>
  <c r="H809" i="40"/>
  <c r="L812" i="40"/>
  <c r="L813" i="40"/>
  <c r="I815" i="40"/>
  <c r="M816" i="40"/>
  <c r="H816" i="40"/>
  <c r="K816" i="40"/>
  <c r="K817" i="40"/>
  <c r="M817" i="40"/>
  <c r="H817" i="40"/>
  <c r="L820" i="40"/>
  <c r="L821" i="40"/>
  <c r="I823" i="40"/>
  <c r="M824" i="40"/>
  <c r="H824" i="40"/>
  <c r="K824" i="40"/>
  <c r="K825" i="40"/>
  <c r="M825" i="40"/>
  <c r="H825" i="40"/>
  <c r="L828" i="40"/>
  <c r="L829" i="40"/>
  <c r="M796" i="40"/>
  <c r="H796" i="40"/>
  <c r="N796" i="40"/>
  <c r="M802" i="40"/>
  <c r="H802" i="40"/>
  <c r="K802" i="40"/>
  <c r="K803" i="40"/>
  <c r="M803" i="40"/>
  <c r="H803" i="40"/>
  <c r="M810" i="40"/>
  <c r="H810" i="40"/>
  <c r="K810" i="40"/>
  <c r="K811" i="40"/>
  <c r="M811" i="40"/>
  <c r="H811" i="40"/>
  <c r="M818" i="40"/>
  <c r="H818" i="40"/>
  <c r="K818" i="40"/>
  <c r="K819" i="40"/>
  <c r="M819" i="40"/>
  <c r="H819" i="40"/>
  <c r="M826" i="40"/>
  <c r="H826" i="40"/>
  <c r="K826" i="40"/>
  <c r="K827" i="40"/>
  <c r="M827" i="40"/>
  <c r="H827" i="40"/>
  <c r="K831" i="40"/>
  <c r="N831" i="40"/>
  <c r="M831" i="40"/>
  <c r="H831" i="40"/>
  <c r="K833" i="40"/>
  <c r="N833" i="40"/>
  <c r="M833" i="40"/>
  <c r="H833" i="40"/>
  <c r="K835" i="40"/>
  <c r="N835" i="40"/>
  <c r="M835" i="40"/>
  <c r="H835" i="40"/>
  <c r="K837" i="40"/>
  <c r="N837" i="40"/>
  <c r="M837" i="40"/>
  <c r="H837" i="40"/>
  <c r="K839" i="40"/>
  <c r="N839" i="40"/>
  <c r="M839" i="40"/>
  <c r="H839" i="40"/>
  <c r="K841" i="40"/>
  <c r="N841" i="40"/>
  <c r="M841" i="40"/>
  <c r="H841" i="40"/>
  <c r="W842" i="40"/>
  <c r="O798" i="40"/>
  <c r="N798" i="40" s="1"/>
  <c r="O800" i="40"/>
  <c r="O802" i="40"/>
  <c r="I802" i="40" s="1"/>
  <c r="O804" i="40"/>
  <c r="O806" i="40"/>
  <c r="N806" i="40" s="1"/>
  <c r="O808" i="40"/>
  <c r="O810" i="40"/>
  <c r="I810" i="40" s="1"/>
  <c r="O812" i="40"/>
  <c r="O814" i="40"/>
  <c r="I814" i="40" s="1"/>
  <c r="O816" i="40"/>
  <c r="O818" i="40"/>
  <c r="N818" i="40" s="1"/>
  <c r="O820" i="40"/>
  <c r="O822" i="40"/>
  <c r="N822" i="40" s="1"/>
  <c r="O824" i="40"/>
  <c r="O826" i="40"/>
  <c r="I826" i="40" s="1"/>
  <c r="O828" i="40"/>
  <c r="O830" i="40"/>
  <c r="N830" i="40" s="1"/>
  <c r="K832" i="40"/>
  <c r="O832" i="40"/>
  <c r="N832" i="40" s="1"/>
  <c r="K834" i="40"/>
  <c r="O834" i="40"/>
  <c r="N834" i="40" s="1"/>
  <c r="K836" i="40"/>
  <c r="O836" i="40"/>
  <c r="N836" i="40" s="1"/>
  <c r="K838" i="40"/>
  <c r="O838" i="40"/>
  <c r="N838" i="40" s="1"/>
  <c r="K840" i="40"/>
  <c r="O840" i="40"/>
  <c r="N840" i="40" s="1"/>
  <c r="K842" i="40"/>
  <c r="O842" i="40"/>
  <c r="N842" i="40" s="1"/>
  <c r="H843" i="40"/>
  <c r="M843" i="40"/>
  <c r="K844" i="40"/>
  <c r="O844" i="40"/>
  <c r="N844" i="40" s="1"/>
  <c r="W844" i="40"/>
  <c r="H845" i="40"/>
  <c r="M845" i="40"/>
  <c r="I831" i="40"/>
  <c r="L832" i="40"/>
  <c r="I833" i="40"/>
  <c r="L834" i="40"/>
  <c r="I835" i="40"/>
  <c r="L836" i="40"/>
  <c r="I837" i="40"/>
  <c r="L838" i="40"/>
  <c r="I839" i="40"/>
  <c r="L840" i="40"/>
  <c r="I841" i="40"/>
  <c r="L842" i="40"/>
  <c r="I843" i="40"/>
  <c r="N843" i="40"/>
  <c r="L844" i="40"/>
  <c r="I845" i="40"/>
  <c r="N845" i="40"/>
  <c r="M846" i="40"/>
  <c r="H846" i="40"/>
  <c r="K846" i="40"/>
  <c r="K847" i="40"/>
  <c r="M847" i="40"/>
  <c r="H847" i="40"/>
  <c r="M848" i="40"/>
  <c r="H848" i="40"/>
  <c r="K848" i="40"/>
  <c r="K849" i="40"/>
  <c r="M849" i="40"/>
  <c r="H849" i="40"/>
  <c r="M850" i="40"/>
  <c r="H850" i="40"/>
  <c r="K850" i="40"/>
  <c r="K851" i="40"/>
  <c r="M851" i="40"/>
  <c r="H851" i="40"/>
  <c r="M852" i="40"/>
  <c r="H852" i="40"/>
  <c r="K852" i="40"/>
  <c r="K853" i="40"/>
  <c r="M853" i="40"/>
  <c r="H853" i="40"/>
  <c r="M854" i="40"/>
  <c r="H854" i="40"/>
  <c r="K854" i="40"/>
  <c r="K855" i="40"/>
  <c r="M855" i="40"/>
  <c r="H855" i="40"/>
  <c r="M856" i="40"/>
  <c r="H856" i="40"/>
  <c r="K856" i="40"/>
  <c r="K857" i="40"/>
  <c r="M857" i="40"/>
  <c r="H857" i="40"/>
  <c r="M858" i="40"/>
  <c r="H858" i="40"/>
  <c r="K858" i="40"/>
  <c r="K859" i="40"/>
  <c r="M859" i="40"/>
  <c r="H859" i="40"/>
  <c r="M860" i="40"/>
  <c r="H860" i="40"/>
  <c r="K860" i="40"/>
  <c r="K861" i="40"/>
  <c r="M861" i="40"/>
  <c r="H861" i="40"/>
  <c r="M862" i="40"/>
  <c r="H862" i="40"/>
  <c r="K862" i="40"/>
  <c r="K863" i="40"/>
  <c r="M863" i="40"/>
  <c r="H863" i="40"/>
  <c r="M864" i="40"/>
  <c r="H864" i="40"/>
  <c r="K864" i="40"/>
  <c r="K865" i="40"/>
  <c r="M865" i="40"/>
  <c r="H865" i="40"/>
  <c r="M866" i="40"/>
  <c r="H866" i="40"/>
  <c r="K866" i="40"/>
  <c r="K867" i="40"/>
  <c r="M867" i="40"/>
  <c r="H867" i="40"/>
  <c r="M868" i="40"/>
  <c r="H868" i="40"/>
  <c r="K868" i="40"/>
  <c r="K869" i="40"/>
  <c r="M869" i="40"/>
  <c r="H869" i="40"/>
  <c r="M870" i="40"/>
  <c r="H870" i="40"/>
  <c r="K870" i="40"/>
  <c r="K871" i="40"/>
  <c r="M871" i="40"/>
  <c r="H871" i="40"/>
  <c r="M872" i="40"/>
  <c r="H872" i="40"/>
  <c r="K872" i="40"/>
  <c r="K873" i="40"/>
  <c r="M873" i="40"/>
  <c r="H873" i="40"/>
  <c r="M874" i="40"/>
  <c r="H874" i="40"/>
  <c r="K874" i="40"/>
  <c r="K875" i="40"/>
  <c r="M875" i="40"/>
  <c r="H875" i="40"/>
  <c r="M876" i="40"/>
  <c r="H876" i="40"/>
  <c r="K876" i="40"/>
  <c r="K877" i="40"/>
  <c r="M877" i="40"/>
  <c r="H877" i="40"/>
  <c r="M878" i="40"/>
  <c r="H878" i="40"/>
  <c r="K878" i="40"/>
  <c r="H832" i="40"/>
  <c r="H834" i="40"/>
  <c r="H836" i="40"/>
  <c r="H838" i="40"/>
  <c r="H840" i="40"/>
  <c r="H842" i="40"/>
  <c r="K843" i="40"/>
  <c r="H844" i="40"/>
  <c r="K845" i="40"/>
  <c r="I847" i="40"/>
  <c r="I849" i="40"/>
  <c r="I851" i="40"/>
  <c r="I853" i="40"/>
  <c r="I855" i="40"/>
  <c r="I857" i="40"/>
  <c r="I859" i="40"/>
  <c r="I861" i="40"/>
  <c r="I863" i="40"/>
  <c r="I865" i="40"/>
  <c r="I867" i="40"/>
  <c r="I869" i="40"/>
  <c r="I871" i="40"/>
  <c r="I873" i="40"/>
  <c r="I875" i="40"/>
  <c r="I877" i="40"/>
  <c r="L878" i="40"/>
  <c r="L872" i="40"/>
  <c r="L873" i="40"/>
  <c r="L874" i="40"/>
  <c r="L875" i="40"/>
  <c r="L876" i="40"/>
  <c r="L877" i="40"/>
  <c r="O846" i="40"/>
  <c r="N846" i="40" s="1"/>
  <c r="T847" i="40"/>
  <c r="O848" i="40"/>
  <c r="N848" i="40" s="1"/>
  <c r="T849" i="40"/>
  <c r="O850" i="40"/>
  <c r="N850" i="40" s="1"/>
  <c r="T851" i="40"/>
  <c r="O852" i="40"/>
  <c r="N852" i="40" s="1"/>
  <c r="T853" i="40"/>
  <c r="O854" i="40"/>
  <c r="N854" i="40" s="1"/>
  <c r="T855" i="40"/>
  <c r="O856" i="40"/>
  <c r="N856" i="40" s="1"/>
  <c r="T857" i="40"/>
  <c r="O858" i="40"/>
  <c r="N858" i="40" s="1"/>
  <c r="T859" i="40"/>
  <c r="O860" i="40"/>
  <c r="N860" i="40" s="1"/>
  <c r="T861" i="40"/>
  <c r="O862" i="40"/>
  <c r="N862" i="40" s="1"/>
  <c r="T863" i="40"/>
  <c r="O864" i="40"/>
  <c r="N864" i="40" s="1"/>
  <c r="T865" i="40"/>
  <c r="O866" i="40"/>
  <c r="N866" i="40" s="1"/>
  <c r="T867" i="40"/>
  <c r="O868" i="40"/>
  <c r="N868" i="40" s="1"/>
  <c r="T869" i="40"/>
  <c r="O870" i="40"/>
  <c r="N870" i="40" s="1"/>
  <c r="T871" i="40"/>
  <c r="O872" i="40"/>
  <c r="N872" i="40" s="1"/>
  <c r="T873" i="40"/>
  <c r="O874" i="40"/>
  <c r="N874" i="40" s="1"/>
  <c r="T875" i="40"/>
  <c r="O876" i="40"/>
  <c r="N876" i="40" s="1"/>
  <c r="T877" i="40"/>
  <c r="O878" i="40"/>
  <c r="N878" i="40" s="1"/>
  <c r="W878" i="40"/>
  <c r="H879" i="40"/>
  <c r="M879" i="40"/>
  <c r="K880" i="40"/>
  <c r="O880" i="40"/>
  <c r="N880" i="40" s="1"/>
  <c r="W880" i="40"/>
  <c r="H881" i="40"/>
  <c r="M881" i="40"/>
  <c r="K882" i="40"/>
  <c r="O882" i="40"/>
  <c r="N882" i="40" s="1"/>
  <c r="W882" i="40"/>
  <c r="H883" i="40"/>
  <c r="M883" i="40"/>
  <c r="K884" i="40"/>
  <c r="O884" i="40"/>
  <c r="N884" i="40" s="1"/>
  <c r="W884" i="40"/>
  <c r="H885" i="40"/>
  <c r="M885" i="40"/>
  <c r="K886" i="40"/>
  <c r="O886" i="40"/>
  <c r="N886" i="40" s="1"/>
  <c r="W886" i="40"/>
  <c r="H887" i="40"/>
  <c r="O891" i="40"/>
  <c r="N891" i="40" s="1"/>
  <c r="O895" i="40"/>
  <c r="I895" i="40" s="1"/>
  <c r="O899" i="40"/>
  <c r="N899" i="40" s="1"/>
  <c r="O903" i="40"/>
  <c r="I903" i="40" s="1"/>
  <c r="O907" i="40"/>
  <c r="N917" i="40"/>
  <c r="N923" i="40"/>
  <c r="N927" i="40"/>
  <c r="N931" i="40"/>
  <c r="I879" i="40"/>
  <c r="N879" i="40"/>
  <c r="L880" i="40"/>
  <c r="I881" i="40"/>
  <c r="N881" i="40"/>
  <c r="L882" i="40"/>
  <c r="I883" i="40"/>
  <c r="N883" i="40"/>
  <c r="L884" i="40"/>
  <c r="I885" i="40"/>
  <c r="N885" i="40"/>
  <c r="L886" i="40"/>
  <c r="I887" i="40"/>
  <c r="K887" i="40"/>
  <c r="T909" i="40"/>
  <c r="T911" i="40"/>
  <c r="K879" i="40"/>
  <c r="H880" i="40"/>
  <c r="M880" i="40"/>
  <c r="K881" i="40"/>
  <c r="H882" i="40"/>
  <c r="M882" i="40"/>
  <c r="K883" i="40"/>
  <c r="H884" i="40"/>
  <c r="M884" i="40"/>
  <c r="K885" i="40"/>
  <c r="H886" i="40"/>
  <c r="M886" i="40"/>
  <c r="L887" i="40"/>
  <c r="W887" i="40"/>
  <c r="T888" i="40"/>
  <c r="O889" i="40"/>
  <c r="T892" i="40"/>
  <c r="O893" i="40"/>
  <c r="N893" i="40" s="1"/>
  <c r="T896" i="40"/>
  <c r="O897" i="40"/>
  <c r="N897" i="40" s="1"/>
  <c r="T900" i="40"/>
  <c r="O901" i="40"/>
  <c r="N901" i="40" s="1"/>
  <c r="T904" i="40"/>
  <c r="O905" i="40"/>
  <c r="N905" i="40" s="1"/>
  <c r="T908" i="40"/>
  <c r="O909" i="40"/>
  <c r="N909" i="40" s="1"/>
  <c r="O911" i="40"/>
  <c r="N911" i="40" s="1"/>
  <c r="N913" i="40"/>
  <c r="N921" i="40"/>
  <c r="N925" i="40"/>
  <c r="N929" i="40"/>
  <c r="N933" i="40"/>
  <c r="I886" i="40"/>
  <c r="M887" i="40"/>
  <c r="T889" i="40"/>
  <c r="T893" i="40"/>
  <c r="T897" i="40"/>
  <c r="T901" i="40"/>
  <c r="T905" i="40"/>
  <c r="I888" i="40"/>
  <c r="N888" i="40"/>
  <c r="L889" i="40"/>
  <c r="I890" i="40"/>
  <c r="N890" i="40"/>
  <c r="L891" i="40"/>
  <c r="I892" i="40"/>
  <c r="N892" i="40"/>
  <c r="L893" i="40"/>
  <c r="I894" i="40"/>
  <c r="N894" i="40"/>
  <c r="L895" i="40"/>
  <c r="I896" i="40"/>
  <c r="N896" i="40"/>
  <c r="L897" i="40"/>
  <c r="I898" i="40"/>
  <c r="N898" i="40"/>
  <c r="L899" i="40"/>
  <c r="I900" i="40"/>
  <c r="N900" i="40"/>
  <c r="L901" i="40"/>
  <c r="I902" i="40"/>
  <c r="N902" i="40"/>
  <c r="L903" i="40"/>
  <c r="I904" i="40"/>
  <c r="N904" i="40"/>
  <c r="L905" i="40"/>
  <c r="I906" i="40"/>
  <c r="N906" i="40"/>
  <c r="L907" i="40"/>
  <c r="I908" i="40"/>
  <c r="N908" i="40"/>
  <c r="L909" i="40"/>
  <c r="L911" i="40"/>
  <c r="L913" i="40"/>
  <c r="L915" i="40"/>
  <c r="L917" i="40"/>
  <c r="L919" i="40"/>
  <c r="L921" i="40"/>
  <c r="L923" i="40"/>
  <c r="L925" i="40"/>
  <c r="L927" i="40"/>
  <c r="L929" i="40"/>
  <c r="L931" i="40"/>
  <c r="L933" i="40"/>
  <c r="L947" i="40"/>
  <c r="K948" i="40"/>
  <c r="M948" i="40"/>
  <c r="H948" i="40"/>
  <c r="M949" i="40"/>
  <c r="H949" i="40"/>
  <c r="K949" i="40"/>
  <c r="I954" i="40"/>
  <c r="I955" i="40"/>
  <c r="K956" i="40"/>
  <c r="M956" i="40"/>
  <c r="H956" i="40"/>
  <c r="M957" i="40"/>
  <c r="H957" i="40"/>
  <c r="K957" i="40"/>
  <c r="I962" i="40"/>
  <c r="O910" i="40"/>
  <c r="I910" i="40" s="1"/>
  <c r="O912" i="40"/>
  <c r="I912" i="40" s="1"/>
  <c r="T913" i="40"/>
  <c r="O914" i="40"/>
  <c r="I914" i="40" s="1"/>
  <c r="T915" i="40"/>
  <c r="O916" i="40"/>
  <c r="I916" i="40" s="1"/>
  <c r="T917" i="40"/>
  <c r="O918" i="40"/>
  <c r="I918" i="40" s="1"/>
  <c r="T919" i="40"/>
  <c r="O920" i="40"/>
  <c r="I920" i="40" s="1"/>
  <c r="T921" i="40"/>
  <c r="O922" i="40"/>
  <c r="I922" i="40" s="1"/>
  <c r="T923" i="40"/>
  <c r="O924" i="40"/>
  <c r="I924" i="40" s="1"/>
  <c r="T925" i="40"/>
  <c r="O926" i="40"/>
  <c r="I926" i="40" s="1"/>
  <c r="T927" i="40"/>
  <c r="O928" i="40"/>
  <c r="I928" i="40" s="1"/>
  <c r="T929" i="40"/>
  <c r="O930" i="40"/>
  <c r="I930" i="40" s="1"/>
  <c r="T931" i="40"/>
  <c r="O932" i="40"/>
  <c r="I932" i="40" s="1"/>
  <c r="T933" i="40"/>
  <c r="O934" i="40"/>
  <c r="I934" i="40" s="1"/>
  <c r="T935" i="40"/>
  <c r="O936" i="40"/>
  <c r="N936" i="40" s="1"/>
  <c r="T937" i="40"/>
  <c r="O938" i="40"/>
  <c r="I938" i="40" s="1"/>
  <c r="T939" i="40"/>
  <c r="O940" i="40"/>
  <c r="I940" i="40" s="1"/>
  <c r="T941" i="40"/>
  <c r="O942" i="40"/>
  <c r="I942" i="40" s="1"/>
  <c r="T943" i="40"/>
  <c r="O944" i="40"/>
  <c r="N944" i="40" s="1"/>
  <c r="T945" i="40"/>
  <c r="M947" i="40"/>
  <c r="I948" i="40"/>
  <c r="I949" i="40"/>
  <c r="K950" i="40"/>
  <c r="M950" i="40"/>
  <c r="H950" i="40"/>
  <c r="M951" i="40"/>
  <c r="H951" i="40"/>
  <c r="K951" i="40"/>
  <c r="N952" i="40"/>
  <c r="N953" i="40"/>
  <c r="L954" i="40"/>
  <c r="L955" i="40"/>
  <c r="I956" i="40"/>
  <c r="I957" i="40"/>
  <c r="K958" i="40"/>
  <c r="M958" i="40"/>
  <c r="H958" i="40"/>
  <c r="M959" i="40"/>
  <c r="H959" i="40"/>
  <c r="K959" i="40"/>
  <c r="N960" i="40"/>
  <c r="N961" i="40"/>
  <c r="L962" i="40"/>
  <c r="I911" i="40"/>
  <c r="I913" i="40"/>
  <c r="I915" i="40"/>
  <c r="I917" i="40"/>
  <c r="I919" i="40"/>
  <c r="I921" i="40"/>
  <c r="I923" i="40"/>
  <c r="I925" i="40"/>
  <c r="I927" i="40"/>
  <c r="I929" i="40"/>
  <c r="I931" i="40"/>
  <c r="I933" i="40"/>
  <c r="I935" i="40"/>
  <c r="I937" i="40"/>
  <c r="I939" i="40"/>
  <c r="I941" i="40"/>
  <c r="I943" i="40"/>
  <c r="I945" i="40"/>
  <c r="M946" i="40"/>
  <c r="H946" i="40"/>
  <c r="H947" i="40"/>
  <c r="N947" i="40"/>
  <c r="I950" i="40"/>
  <c r="I951" i="40"/>
  <c r="K952" i="40"/>
  <c r="M952" i="40"/>
  <c r="H952" i="40"/>
  <c r="M953" i="40"/>
  <c r="H953" i="40"/>
  <c r="K953" i="40"/>
  <c r="I958" i="40"/>
  <c r="I959" i="40"/>
  <c r="K960" i="40"/>
  <c r="M960" i="40"/>
  <c r="H960" i="40"/>
  <c r="M961" i="40"/>
  <c r="H961" i="40"/>
  <c r="K961" i="40"/>
  <c r="N963" i="40"/>
  <c r="M963" i="40"/>
  <c r="H963" i="40"/>
  <c r="K963" i="40"/>
  <c r="N965" i="40"/>
  <c r="O946" i="40"/>
  <c r="I946" i="40" s="1"/>
  <c r="I947" i="40"/>
  <c r="L950" i="40"/>
  <c r="L951" i="40"/>
  <c r="K954" i="40"/>
  <c r="M954" i="40"/>
  <c r="H954" i="40"/>
  <c r="M955" i="40"/>
  <c r="H955" i="40"/>
  <c r="K955" i="40"/>
  <c r="L958" i="40"/>
  <c r="L959" i="40"/>
  <c r="K962" i="40"/>
  <c r="M962" i="40"/>
  <c r="H962" i="40"/>
  <c r="T948" i="40"/>
  <c r="T950" i="40"/>
  <c r="T952" i="40"/>
  <c r="T954" i="40"/>
  <c r="T956" i="40"/>
  <c r="T958" i="40"/>
  <c r="T960" i="40"/>
  <c r="T962" i="40"/>
  <c r="W963" i="40"/>
  <c r="H964" i="40"/>
  <c r="M964" i="40"/>
  <c r="T964" i="40"/>
  <c r="K965" i="40"/>
  <c r="W965" i="40"/>
  <c r="H966" i="40"/>
  <c r="M966" i="40"/>
  <c r="T966" i="40"/>
  <c r="O970" i="40"/>
  <c r="N970" i="40" s="1"/>
  <c r="O974" i="40"/>
  <c r="I974" i="40" s="1"/>
  <c r="I964" i="40"/>
  <c r="L965" i="40"/>
  <c r="I966" i="40"/>
  <c r="N966" i="40"/>
  <c r="L967" i="40"/>
  <c r="N967" i="40"/>
  <c r="K964" i="40"/>
  <c r="H965" i="40"/>
  <c r="M965" i="40"/>
  <c r="K966" i="40"/>
  <c r="H967" i="40"/>
  <c r="O968" i="40"/>
  <c r="N968" i="40" s="1"/>
  <c r="O972" i="40"/>
  <c r="N972" i="40" s="1"/>
  <c r="O976" i="40"/>
  <c r="N976" i="40" s="1"/>
  <c r="O977" i="40"/>
  <c r="I977" i="40" s="1"/>
  <c r="T978" i="40"/>
  <c r="I963" i="40"/>
  <c r="I965" i="40"/>
  <c r="I967" i="40"/>
  <c r="K967" i="40"/>
  <c r="W967" i="40"/>
  <c r="T968" i="40"/>
  <c r="T972" i="40"/>
  <c r="T976" i="40"/>
  <c r="L968" i="40"/>
  <c r="I969" i="40"/>
  <c r="N969" i="40"/>
  <c r="L970" i="40"/>
  <c r="I971" i="40"/>
  <c r="N971" i="40"/>
  <c r="L972" i="40"/>
  <c r="I973" i="40"/>
  <c r="N973" i="40"/>
  <c r="L974" i="40"/>
  <c r="I975" i="40"/>
  <c r="N975" i="40"/>
  <c r="L976" i="40"/>
  <c r="L978" i="40"/>
  <c r="L1000" i="40"/>
  <c r="O979" i="40"/>
  <c r="N979" i="40" s="1"/>
  <c r="T980" i="40"/>
  <c r="O981" i="40"/>
  <c r="I981" i="40" s="1"/>
  <c r="T982" i="40"/>
  <c r="O983" i="40"/>
  <c r="I983" i="40" s="1"/>
  <c r="T984" i="40"/>
  <c r="O985" i="40"/>
  <c r="I985" i="40" s="1"/>
  <c r="T986" i="40"/>
  <c r="O987" i="40"/>
  <c r="N987" i="40" s="1"/>
  <c r="T988" i="40"/>
  <c r="O989" i="40"/>
  <c r="I989" i="40" s="1"/>
  <c r="T990" i="40"/>
  <c r="O991" i="40"/>
  <c r="I991" i="40" s="1"/>
  <c r="T992" i="40"/>
  <c r="O993" i="40"/>
  <c r="I993" i="40" s="1"/>
  <c r="T994" i="40"/>
  <c r="O995" i="40"/>
  <c r="N995" i="40" s="1"/>
  <c r="T996" i="40"/>
  <c r="O997" i="40"/>
  <c r="I997" i="40" s="1"/>
  <c r="T998" i="40"/>
  <c r="K999" i="40"/>
  <c r="O999" i="40"/>
  <c r="I999" i="40" s="1"/>
  <c r="H1000" i="40"/>
  <c r="M1000" i="40"/>
  <c r="T1000" i="40"/>
  <c r="I972" i="40"/>
  <c r="I978" i="40"/>
  <c r="I980" i="40"/>
  <c r="I982" i="40"/>
  <c r="I984" i="40"/>
  <c r="I986" i="40"/>
  <c r="I988" i="40"/>
  <c r="I990" i="40"/>
  <c r="I992" i="40"/>
  <c r="I994" i="40"/>
  <c r="I996" i="40"/>
  <c r="I998" i="40"/>
  <c r="I1000" i="40"/>
  <c r="N1000" i="40"/>
  <c r="D2" i="39"/>
  <c r="S23" i="39"/>
  <c r="V24" i="39"/>
  <c r="V25" i="39" s="1"/>
  <c r="L29" i="39"/>
  <c r="L37" i="39"/>
  <c r="O40" i="39"/>
  <c r="I40" i="39" s="1"/>
  <c r="L45" i="39"/>
  <c r="O52" i="39"/>
  <c r="L57" i="39"/>
  <c r="L61" i="39"/>
  <c r="O64" i="39"/>
  <c r="I64" i="39" s="1"/>
  <c r="L65" i="39"/>
  <c r="I67" i="39"/>
  <c r="O68" i="39"/>
  <c r="I68" i="39" s="1"/>
  <c r="L69" i="39"/>
  <c r="I71" i="39"/>
  <c r="O72" i="39"/>
  <c r="L73" i="39"/>
  <c r="I75" i="39"/>
  <c r="L77" i="39"/>
  <c r="I79" i="39"/>
  <c r="O80" i="39"/>
  <c r="I80" i="39" s="1"/>
  <c r="L81" i="39"/>
  <c r="M89" i="39"/>
  <c r="H89" i="39"/>
  <c r="K89" i="39"/>
  <c r="T116" i="39"/>
  <c r="O28" i="39"/>
  <c r="I28" i="39" s="1"/>
  <c r="O36" i="39"/>
  <c r="L49" i="39"/>
  <c r="V55" i="39"/>
  <c r="V56" i="39" s="1"/>
  <c r="V57" i="39" s="1"/>
  <c r="O23" i="39"/>
  <c r="N23" i="39" s="1"/>
  <c r="L24" i="39"/>
  <c r="S24" i="39"/>
  <c r="H25" i="39"/>
  <c r="M25" i="39"/>
  <c r="T25" i="39"/>
  <c r="I26" i="39"/>
  <c r="O27" i="39"/>
  <c r="I27" i="39" s="1"/>
  <c r="L28" i="39"/>
  <c r="N28" i="39" s="1"/>
  <c r="H28" i="39" s="1"/>
  <c r="M29" i="39"/>
  <c r="T29" i="39"/>
  <c r="O31" i="39"/>
  <c r="W31" i="39"/>
  <c r="L32" i="39"/>
  <c r="H33" i="39"/>
  <c r="M33" i="39"/>
  <c r="O35" i="39"/>
  <c r="I35" i="39" s="1"/>
  <c r="L36" i="39"/>
  <c r="M37" i="39"/>
  <c r="N37" i="39" s="1"/>
  <c r="H37" i="39" s="1"/>
  <c r="O39" i="39"/>
  <c r="I39" i="39" s="1"/>
  <c r="W39" i="39"/>
  <c r="L40" i="39"/>
  <c r="M41" i="39"/>
  <c r="O43" i="39"/>
  <c r="N43" i="39" s="1"/>
  <c r="L44" i="39"/>
  <c r="S44" i="39"/>
  <c r="H45" i="39"/>
  <c r="M45" i="39"/>
  <c r="O47" i="39"/>
  <c r="W47" i="39"/>
  <c r="L48" i="39"/>
  <c r="M49" i="39"/>
  <c r="O51" i="39"/>
  <c r="I51" i="39" s="1"/>
  <c r="L52" i="39"/>
  <c r="M53" i="39"/>
  <c r="O55" i="39"/>
  <c r="N55" i="39" s="1"/>
  <c r="L56" i="39"/>
  <c r="S56" i="39"/>
  <c r="H57" i="39"/>
  <c r="M57" i="39"/>
  <c r="O59" i="39"/>
  <c r="I59" i="39" s="1"/>
  <c r="W59" i="39"/>
  <c r="L60" i="39"/>
  <c r="M61" i="39"/>
  <c r="O63" i="39"/>
  <c r="I63" i="39" s="1"/>
  <c r="L64" i="39"/>
  <c r="H65" i="39"/>
  <c r="M65" i="39"/>
  <c r="K67" i="39"/>
  <c r="M69" i="39"/>
  <c r="T69" i="39"/>
  <c r="N70" i="39"/>
  <c r="H70" i="39" s="1"/>
  <c r="K71" i="39"/>
  <c r="M73" i="39"/>
  <c r="T73" i="39"/>
  <c r="N74" i="39"/>
  <c r="H74" i="39" s="1"/>
  <c r="K75" i="39"/>
  <c r="S76" i="39"/>
  <c r="H77" i="39"/>
  <c r="M77" i="39"/>
  <c r="T77" i="39"/>
  <c r="N78" i="39"/>
  <c r="H78" i="39" s="1"/>
  <c r="K79" i="39"/>
  <c r="M81" i="39"/>
  <c r="T81" i="39"/>
  <c r="M83" i="39"/>
  <c r="N83" i="39" s="1"/>
  <c r="H83" i="39" s="1"/>
  <c r="W84" i="39"/>
  <c r="L89" i="39"/>
  <c r="T92" i="39"/>
  <c r="O92" i="39"/>
  <c r="M97" i="39"/>
  <c r="K97" i="39"/>
  <c r="L97" i="39"/>
  <c r="L25" i="39"/>
  <c r="L33" i="39"/>
  <c r="L41" i="39"/>
  <c r="I47" i="39"/>
  <c r="O48" i="39"/>
  <c r="I48" i="39" s="1"/>
  <c r="L53" i="39"/>
  <c r="N53" i="39" s="1"/>
  <c r="H53" i="39" s="1"/>
  <c r="O60" i="39"/>
  <c r="I60" i="39" s="1"/>
  <c r="H24" i="39"/>
  <c r="I25" i="39"/>
  <c r="N25" i="39"/>
  <c r="K26" i="39"/>
  <c r="N26" i="39" s="1"/>
  <c r="H26" i="39" s="1"/>
  <c r="I29" i="39"/>
  <c r="O30" i="39"/>
  <c r="I30" i="39" s="1"/>
  <c r="L31" i="39"/>
  <c r="N31" i="39" s="1"/>
  <c r="H31" i="39" s="1"/>
  <c r="H32" i="39"/>
  <c r="M32" i="39"/>
  <c r="T32" i="39"/>
  <c r="O34" i="39"/>
  <c r="N34" i="39" s="1"/>
  <c r="L35" i="39"/>
  <c r="N35" i="39" s="1"/>
  <c r="H35" i="39" s="1"/>
  <c r="M36" i="39"/>
  <c r="I37" i="39"/>
  <c r="O38" i="39"/>
  <c r="I38" i="39" s="1"/>
  <c r="L39" i="39"/>
  <c r="N39" i="39" s="1"/>
  <c r="H39" i="39" s="1"/>
  <c r="M40" i="39"/>
  <c r="I41" i="39"/>
  <c r="O42" i="39"/>
  <c r="I42" i="39" s="1"/>
  <c r="L43" i="39"/>
  <c r="H44" i="39"/>
  <c r="M44" i="39"/>
  <c r="I45" i="39"/>
  <c r="N45" i="39"/>
  <c r="O46" i="39"/>
  <c r="I46" i="39" s="1"/>
  <c r="L47" i="39"/>
  <c r="N47" i="39" s="1"/>
  <c r="M48" i="39"/>
  <c r="I49" i="39"/>
  <c r="O50" i="39"/>
  <c r="I50" i="39" s="1"/>
  <c r="L51" i="39"/>
  <c r="N51" i="39" s="1"/>
  <c r="H51" i="39" s="1"/>
  <c r="M52" i="39"/>
  <c r="I53" i="39"/>
  <c r="O54" i="39"/>
  <c r="N54" i="39" s="1"/>
  <c r="L55" i="39"/>
  <c r="H56" i="39"/>
  <c r="M56" i="39"/>
  <c r="I57" i="39"/>
  <c r="N57" i="39"/>
  <c r="O58" i="39"/>
  <c r="I58" i="39" s="1"/>
  <c r="L59" i="39"/>
  <c r="N59" i="39" s="1"/>
  <c r="H59" i="39" s="1"/>
  <c r="M60" i="39"/>
  <c r="I61" i="39"/>
  <c r="N61" i="39"/>
  <c r="H61" i="39" s="1"/>
  <c r="O62" i="39"/>
  <c r="I62" i="39" s="1"/>
  <c r="L63" i="39"/>
  <c r="N63" i="39" s="1"/>
  <c r="H63" i="39" s="1"/>
  <c r="M64" i="39"/>
  <c r="I65" i="39"/>
  <c r="N65" i="39"/>
  <c r="L67" i="39"/>
  <c r="I69" i="39"/>
  <c r="N69" i="39"/>
  <c r="H69" i="39" s="1"/>
  <c r="O70" i="39"/>
  <c r="I70" i="39" s="1"/>
  <c r="L71" i="39"/>
  <c r="I73" i="39"/>
  <c r="N73" i="39"/>
  <c r="H73" i="39" s="1"/>
  <c r="O74" i="39"/>
  <c r="I74" i="39" s="1"/>
  <c r="L75" i="39"/>
  <c r="I77" i="39"/>
  <c r="N77" i="39"/>
  <c r="O78" i="39"/>
  <c r="I78" i="39" s="1"/>
  <c r="L79" i="39"/>
  <c r="I81" i="39"/>
  <c r="N81" i="39"/>
  <c r="H81" i="39" s="1"/>
  <c r="M82" i="39"/>
  <c r="N82" i="39" s="1"/>
  <c r="H82" i="39" s="1"/>
  <c r="T88" i="39"/>
  <c r="V90" i="39"/>
  <c r="V91" i="39" s="1"/>
  <c r="V92" i="39" s="1"/>
  <c r="I91" i="39"/>
  <c r="M93" i="39"/>
  <c r="K93" i="39"/>
  <c r="S95" i="39"/>
  <c r="T100" i="39"/>
  <c r="O100" i="39"/>
  <c r="T108" i="39"/>
  <c r="O108" i="39"/>
  <c r="I31" i="39"/>
  <c r="I32" i="39"/>
  <c r="I36" i="39"/>
  <c r="H43" i="39"/>
  <c r="H47" i="39"/>
  <c r="I52" i="39"/>
  <c r="H55" i="39"/>
  <c r="H67" i="39"/>
  <c r="I72" i="39"/>
  <c r="H75" i="39"/>
  <c r="I83" i="39"/>
  <c r="T84" i="39"/>
  <c r="M85" i="39"/>
  <c r="N85" i="39" s="1"/>
  <c r="H85" i="39" s="1"/>
  <c r="I87" i="39"/>
  <c r="O88" i="39"/>
  <c r="N88" i="39" s="1"/>
  <c r="L93" i="39"/>
  <c r="T104" i="39"/>
  <c r="O104" i="39"/>
  <c r="T112" i="39"/>
  <c r="O116" i="39"/>
  <c r="O86" i="39"/>
  <c r="I86" i="39" s="1"/>
  <c r="L87" i="39"/>
  <c r="O90" i="39"/>
  <c r="N90" i="39" s="1"/>
  <c r="L91" i="39"/>
  <c r="N91" i="39" s="1"/>
  <c r="H91" i="39" s="1"/>
  <c r="O94" i="39"/>
  <c r="T96" i="39"/>
  <c r="O102" i="39"/>
  <c r="O106" i="39"/>
  <c r="O110" i="39"/>
  <c r="I110" i="39" s="1"/>
  <c r="O114" i="39"/>
  <c r="I114" i="39" s="1"/>
  <c r="O122" i="39"/>
  <c r="O126" i="39"/>
  <c r="O130" i="39"/>
  <c r="O134" i="39"/>
  <c r="I134" i="39" s="1"/>
  <c r="O142" i="39"/>
  <c r="O146" i="39"/>
  <c r="O150" i="39"/>
  <c r="O154" i="39"/>
  <c r="I154" i="39" s="1"/>
  <c r="O162" i="39"/>
  <c r="N162" i="39" s="1"/>
  <c r="O166" i="39"/>
  <c r="O170" i="39"/>
  <c r="I170" i="39" s="1"/>
  <c r="O178" i="39"/>
  <c r="I178" i="39" s="1"/>
  <c r="O186" i="39"/>
  <c r="O190" i="39"/>
  <c r="O194" i="39"/>
  <c r="I194" i="39" s="1"/>
  <c r="O198" i="39"/>
  <c r="I198" i="39" s="1"/>
  <c r="O202" i="39"/>
  <c r="O206" i="39"/>
  <c r="O210" i="39"/>
  <c r="I210" i="39" s="1"/>
  <c r="T218" i="39"/>
  <c r="W225" i="39"/>
  <c r="O227" i="39"/>
  <c r="T227" i="39"/>
  <c r="O244" i="39"/>
  <c r="I244" i="39" s="1"/>
  <c r="W249" i="39"/>
  <c r="O260" i="39"/>
  <c r="W265" i="39"/>
  <c r="O276" i="39"/>
  <c r="I276" i="39" s="1"/>
  <c r="W281" i="39"/>
  <c r="W289" i="39"/>
  <c r="V289" i="39"/>
  <c r="V290" i="39" s="1"/>
  <c r="W293" i="39"/>
  <c r="M298" i="39"/>
  <c r="L298" i="39"/>
  <c r="K298" i="39"/>
  <c r="M306" i="39"/>
  <c r="L306" i="39"/>
  <c r="K306" i="39"/>
  <c r="W317" i="39"/>
  <c r="M322" i="39"/>
  <c r="L322" i="39"/>
  <c r="K322" i="39"/>
  <c r="W333" i="39"/>
  <c r="M338" i="39"/>
  <c r="L338" i="39"/>
  <c r="K338" i="39"/>
  <c r="W349" i="39"/>
  <c r="M354" i="39"/>
  <c r="L354" i="39"/>
  <c r="K354" i="39"/>
  <c r="W365" i="39"/>
  <c r="M370" i="39"/>
  <c r="L370" i="39"/>
  <c r="K370" i="39"/>
  <c r="L86" i="39"/>
  <c r="N86" i="39" s="1"/>
  <c r="H86" i="39" s="1"/>
  <c r="L90" i="39"/>
  <c r="I92" i="39"/>
  <c r="O93" i="39"/>
  <c r="I93" i="39" s="1"/>
  <c r="L94" i="39"/>
  <c r="O97" i="39"/>
  <c r="I97" i="39" s="1"/>
  <c r="K98" i="39"/>
  <c r="M102" i="39"/>
  <c r="N106" i="39"/>
  <c r="M106" i="39"/>
  <c r="H106" i="39"/>
  <c r="M110" i="39"/>
  <c r="M114" i="39"/>
  <c r="N114" i="39" s="1"/>
  <c r="H114" i="39" s="1"/>
  <c r="M118" i="39"/>
  <c r="H118" i="39"/>
  <c r="S118" i="39"/>
  <c r="M122" i="39"/>
  <c r="N122" i="39" s="1"/>
  <c r="H122" i="39" s="1"/>
  <c r="N126" i="39"/>
  <c r="M126" i="39"/>
  <c r="H126" i="39"/>
  <c r="M130" i="39"/>
  <c r="N130" i="39" s="1"/>
  <c r="H130" i="39" s="1"/>
  <c r="M134" i="39"/>
  <c r="N134" i="39" s="1"/>
  <c r="H134" i="39" s="1"/>
  <c r="M138" i="39"/>
  <c r="H138" i="39"/>
  <c r="S138" i="39"/>
  <c r="M142" i="39"/>
  <c r="N142" i="39" s="1"/>
  <c r="H142" i="39" s="1"/>
  <c r="M146" i="39"/>
  <c r="N146" i="39" s="1"/>
  <c r="H146" i="39" s="1"/>
  <c r="M150" i="39"/>
  <c r="N150" i="39" s="1"/>
  <c r="H150" i="39" s="1"/>
  <c r="M154" i="39"/>
  <c r="N154" i="39" s="1"/>
  <c r="H154" i="39" s="1"/>
  <c r="M158" i="39"/>
  <c r="H158" i="39"/>
  <c r="S158" i="39"/>
  <c r="M162" i="39"/>
  <c r="H162" i="39"/>
  <c r="M166" i="39"/>
  <c r="N166" i="39" s="1"/>
  <c r="H166" i="39" s="1"/>
  <c r="M170" i="39"/>
  <c r="N170" i="39" s="1"/>
  <c r="H170" i="39" s="1"/>
  <c r="M174" i="39"/>
  <c r="H174" i="39"/>
  <c r="S174" i="39"/>
  <c r="M178" i="39"/>
  <c r="M182" i="39"/>
  <c r="H182" i="39"/>
  <c r="S182" i="39"/>
  <c r="M186" i="39"/>
  <c r="M190" i="39"/>
  <c r="M194" i="39"/>
  <c r="M198" i="39"/>
  <c r="M202" i="39"/>
  <c r="N206" i="39"/>
  <c r="M206" i="39"/>
  <c r="H206" i="39"/>
  <c r="M210" i="39"/>
  <c r="T212" i="39"/>
  <c r="N215" i="39"/>
  <c r="H215" i="39" s="1"/>
  <c r="T220" i="39"/>
  <c r="L238" i="39"/>
  <c r="K238" i="39"/>
  <c r="O243" i="39"/>
  <c r="I243" i="39" s="1"/>
  <c r="T243" i="39"/>
  <c r="L254" i="39"/>
  <c r="K254" i="39"/>
  <c r="O259" i="39"/>
  <c r="I259" i="39" s="1"/>
  <c r="T259" i="39"/>
  <c r="L270" i="39"/>
  <c r="K270" i="39"/>
  <c r="O275" i="39"/>
  <c r="I275" i="39" s="1"/>
  <c r="T275" i="39"/>
  <c r="W285" i="39"/>
  <c r="M294" i="39"/>
  <c r="L294" i="39"/>
  <c r="K294" i="39"/>
  <c r="M302" i="39"/>
  <c r="L302" i="39"/>
  <c r="K302" i="39"/>
  <c r="W313" i="39"/>
  <c r="M318" i="39"/>
  <c r="L318" i="39"/>
  <c r="K318" i="39"/>
  <c r="W329" i="39"/>
  <c r="M334" i="39"/>
  <c r="L334" i="39"/>
  <c r="K334" i="39"/>
  <c r="W345" i="39"/>
  <c r="M350" i="39"/>
  <c r="L350" i="39"/>
  <c r="K350" i="39"/>
  <c r="W361" i="39"/>
  <c r="M366" i="39"/>
  <c r="L366" i="39"/>
  <c r="K366" i="39"/>
  <c r="O120" i="39"/>
  <c r="O124" i="39"/>
  <c r="I124" i="39" s="1"/>
  <c r="O128" i="39"/>
  <c r="I128" i="39" s="1"/>
  <c r="O132" i="39"/>
  <c r="I132" i="39" s="1"/>
  <c r="O136" i="39"/>
  <c r="O140" i="39"/>
  <c r="O144" i="39"/>
  <c r="I144" i="39" s="1"/>
  <c r="O152" i="39"/>
  <c r="I152" i="39" s="1"/>
  <c r="O156" i="39"/>
  <c r="O160" i="39"/>
  <c r="O164" i="39"/>
  <c r="O168" i="39"/>
  <c r="I168" i="39" s="1"/>
  <c r="O172" i="39"/>
  <c r="O176" i="39"/>
  <c r="I176" i="39" s="1"/>
  <c r="O180" i="39"/>
  <c r="I180" i="39" s="1"/>
  <c r="O184" i="39"/>
  <c r="I184" i="39" s="1"/>
  <c r="O188" i="39"/>
  <c r="O192" i="39"/>
  <c r="I192" i="39" s="1"/>
  <c r="O200" i="39"/>
  <c r="O204" i="39"/>
  <c r="I204" i="39" s="1"/>
  <c r="O208" i="39"/>
  <c r="T214" i="39"/>
  <c r="N229" i="39"/>
  <c r="H229" i="39" s="1"/>
  <c r="L230" i="39"/>
  <c r="K230" i="39"/>
  <c r="S235" i="39"/>
  <c r="O236" i="39"/>
  <c r="N236" i="39" s="1"/>
  <c r="W241" i="39"/>
  <c r="O252" i="39"/>
  <c r="W257" i="39"/>
  <c r="O268" i="39"/>
  <c r="W273" i="39"/>
  <c r="M286" i="39"/>
  <c r="L286" i="39"/>
  <c r="K286" i="39"/>
  <c r="M290" i="39"/>
  <c r="H290" i="39"/>
  <c r="L290" i="39"/>
  <c r="K290" i="39"/>
  <c r="N295" i="39"/>
  <c r="H295" i="39" s="1"/>
  <c r="N303" i="39"/>
  <c r="H303" i="39" s="1"/>
  <c r="W309" i="39"/>
  <c r="M314" i="39"/>
  <c r="L314" i="39"/>
  <c r="K314" i="39"/>
  <c r="N319" i="39"/>
  <c r="H319" i="39" s="1"/>
  <c r="W325" i="39"/>
  <c r="M330" i="39"/>
  <c r="L330" i="39"/>
  <c r="K330" i="39"/>
  <c r="N335" i="39"/>
  <c r="H335" i="39" s="1"/>
  <c r="W341" i="39"/>
  <c r="M346" i="39"/>
  <c r="L346" i="39"/>
  <c r="K346" i="39"/>
  <c r="N351" i="39"/>
  <c r="H351" i="39" s="1"/>
  <c r="W357" i="39"/>
  <c r="M362" i="39"/>
  <c r="L362" i="39"/>
  <c r="K362" i="39"/>
  <c r="N367" i="39"/>
  <c r="H367" i="39" s="1"/>
  <c r="W373" i="39"/>
  <c r="I82" i="39"/>
  <c r="I90" i="39"/>
  <c r="O96" i="39"/>
  <c r="N96" i="39" s="1"/>
  <c r="L98" i="39"/>
  <c r="N98" i="39" s="1"/>
  <c r="H98" i="39" s="1"/>
  <c r="M100" i="39"/>
  <c r="N100" i="39" s="1"/>
  <c r="H100" i="39" s="1"/>
  <c r="L102" i="39"/>
  <c r="N102" i="39" s="1"/>
  <c r="H102" i="39" s="1"/>
  <c r="M104" i="39"/>
  <c r="H104" i="39"/>
  <c r="L106" i="39"/>
  <c r="M108" i="39"/>
  <c r="N108" i="39" s="1"/>
  <c r="H108" i="39" s="1"/>
  <c r="L110" i="39"/>
  <c r="N110" i="39" s="1"/>
  <c r="H110" i="39" s="1"/>
  <c r="M112" i="39"/>
  <c r="N112" i="39" s="1"/>
  <c r="H112" i="39" s="1"/>
  <c r="M116" i="39"/>
  <c r="N116" i="39" s="1"/>
  <c r="H116" i="39" s="1"/>
  <c r="M120" i="39"/>
  <c r="N120" i="39" s="1"/>
  <c r="H120" i="39" s="1"/>
  <c r="M124" i="39"/>
  <c r="H124" i="39"/>
  <c r="M128" i="39"/>
  <c r="N128" i="39" s="1"/>
  <c r="H128" i="39" s="1"/>
  <c r="M132" i="39"/>
  <c r="N132" i="39" s="1"/>
  <c r="H132" i="39" s="1"/>
  <c r="M136" i="39"/>
  <c r="N136" i="39" s="1"/>
  <c r="H136" i="39" s="1"/>
  <c r="M140" i="39"/>
  <c r="N140" i="39" s="1"/>
  <c r="H140" i="39" s="1"/>
  <c r="M144" i="39"/>
  <c r="N144" i="39" s="1"/>
  <c r="H144" i="39" s="1"/>
  <c r="M148" i="39"/>
  <c r="H148" i="39"/>
  <c r="S148" i="39"/>
  <c r="M152" i="39"/>
  <c r="N152" i="39" s="1"/>
  <c r="H152" i="39" s="1"/>
  <c r="N156" i="39"/>
  <c r="M156" i="39"/>
  <c r="H156" i="39"/>
  <c r="V158" i="39"/>
  <c r="V159" i="39" s="1"/>
  <c r="S159" i="39" s="1"/>
  <c r="M160" i="39"/>
  <c r="N160" i="39" s="1"/>
  <c r="H160" i="39" s="1"/>
  <c r="M164" i="39"/>
  <c r="H164" i="39"/>
  <c r="M168" i="39"/>
  <c r="N168" i="39" s="1"/>
  <c r="H168" i="39" s="1"/>
  <c r="M172" i="39"/>
  <c r="N172" i="39" s="1"/>
  <c r="H172" i="39" s="1"/>
  <c r="M176" i="39"/>
  <c r="N176" i="39" s="1"/>
  <c r="H176" i="39" s="1"/>
  <c r="L178" i="39"/>
  <c r="M180" i="39"/>
  <c r="N180" i="39" s="1"/>
  <c r="H180" i="39" s="1"/>
  <c r="L182" i="39"/>
  <c r="M184" i="39"/>
  <c r="N184" i="39" s="1"/>
  <c r="H184" i="39" s="1"/>
  <c r="L186" i="39"/>
  <c r="M188" i="39"/>
  <c r="N188" i="39" s="1"/>
  <c r="H188" i="39" s="1"/>
  <c r="L190" i="39"/>
  <c r="M192" i="39"/>
  <c r="N192" i="39" s="1"/>
  <c r="H192" i="39" s="1"/>
  <c r="L194" i="39"/>
  <c r="M196" i="39"/>
  <c r="H196" i="39"/>
  <c r="S196" i="39"/>
  <c r="L198" i="39"/>
  <c r="N198" i="39" s="1"/>
  <c r="H198" i="39" s="1"/>
  <c r="M200" i="39"/>
  <c r="N200" i="39" s="1"/>
  <c r="H200" i="39" s="1"/>
  <c r="L202" i="39"/>
  <c r="M204" i="39"/>
  <c r="H204" i="39"/>
  <c r="L206" i="39"/>
  <c r="M208" i="39"/>
  <c r="N208" i="39" s="1"/>
  <c r="H208" i="39" s="1"/>
  <c r="L210" i="39"/>
  <c r="W211" i="39"/>
  <c r="T216" i="39"/>
  <c r="O218" i="39"/>
  <c r="N219" i="39"/>
  <c r="H219" i="39" s="1"/>
  <c r="L222" i="39"/>
  <c r="K222" i="39"/>
  <c r="I227" i="39"/>
  <c r="O228" i="39"/>
  <c r="M230" i="39"/>
  <c r="W233" i="39"/>
  <c r="T244" i="39"/>
  <c r="L246" i="39"/>
  <c r="K246" i="39"/>
  <c r="I249" i="39"/>
  <c r="O251" i="39"/>
  <c r="I251" i="39" s="1"/>
  <c r="T251" i="39"/>
  <c r="T260" i="39"/>
  <c r="L262" i="39"/>
  <c r="K262" i="39"/>
  <c r="I265" i="39"/>
  <c r="O267" i="39"/>
  <c r="I267" i="39" s="1"/>
  <c r="T267" i="39"/>
  <c r="T276" i="39"/>
  <c r="L278" i="39"/>
  <c r="K278" i="39"/>
  <c r="I281" i="39"/>
  <c r="N291" i="39"/>
  <c r="H291" i="39" s="1"/>
  <c r="W297" i="39"/>
  <c r="W301" i="39"/>
  <c r="W305" i="39"/>
  <c r="M310" i="39"/>
  <c r="L310" i="39"/>
  <c r="K310" i="39"/>
  <c r="N315" i="39"/>
  <c r="H315" i="39" s="1"/>
  <c r="W321" i="39"/>
  <c r="M326" i="39"/>
  <c r="L326" i="39"/>
  <c r="K326" i="39"/>
  <c r="N331" i="39"/>
  <c r="H331" i="39" s="1"/>
  <c r="W337" i="39"/>
  <c r="M342" i="39"/>
  <c r="L342" i="39"/>
  <c r="K342" i="39"/>
  <c r="N347" i="39"/>
  <c r="H347" i="39" s="1"/>
  <c r="W353" i="39"/>
  <c r="M358" i="39"/>
  <c r="L358" i="39"/>
  <c r="K358" i="39"/>
  <c r="N363" i="39"/>
  <c r="H363" i="39" s="1"/>
  <c r="W369" i="39"/>
  <c r="M374" i="39"/>
  <c r="L374" i="39"/>
  <c r="K374" i="39"/>
  <c r="M378" i="39"/>
  <c r="W381" i="39"/>
  <c r="M383" i="39"/>
  <c r="L383" i="39"/>
  <c r="K383" i="39"/>
  <c r="W389" i="39"/>
  <c r="M391" i="39"/>
  <c r="L391" i="39"/>
  <c r="K391" i="39"/>
  <c r="N391" i="39" s="1"/>
  <c r="H391" i="39" s="1"/>
  <c r="W397" i="39"/>
  <c r="M399" i="39"/>
  <c r="L399" i="39"/>
  <c r="K399" i="39"/>
  <c r="W405" i="39"/>
  <c r="M407" i="39"/>
  <c r="L407" i="39"/>
  <c r="K407" i="39"/>
  <c r="W413" i="39"/>
  <c r="M415" i="39"/>
  <c r="L415" i="39"/>
  <c r="K415" i="39"/>
  <c r="W421" i="39"/>
  <c r="M423" i="39"/>
  <c r="L423" i="39"/>
  <c r="K423" i="39"/>
  <c r="I434" i="39"/>
  <c r="M443" i="39"/>
  <c r="L443" i="39"/>
  <c r="K443" i="39"/>
  <c r="M451" i="39"/>
  <c r="L451" i="39"/>
  <c r="K451" i="39"/>
  <c r="M459" i="39"/>
  <c r="L459" i="39"/>
  <c r="K459" i="39"/>
  <c r="M467" i="39"/>
  <c r="L467" i="39"/>
  <c r="K467" i="39"/>
  <c r="M475" i="39"/>
  <c r="L475" i="39"/>
  <c r="K475" i="39"/>
  <c r="M483" i="39"/>
  <c r="L483" i="39"/>
  <c r="K483" i="39"/>
  <c r="M491" i="39"/>
  <c r="L491" i="39"/>
  <c r="K491" i="39"/>
  <c r="N499" i="39"/>
  <c r="M499" i="39"/>
  <c r="H499" i="39"/>
  <c r="L499" i="39"/>
  <c r="K499" i="39"/>
  <c r="M503" i="39"/>
  <c r="L503" i="39"/>
  <c r="T507" i="39"/>
  <c r="M509" i="39"/>
  <c r="H509" i="39"/>
  <c r="L509" i="39"/>
  <c r="T513" i="39"/>
  <c r="M517" i="39"/>
  <c r="L517" i="39"/>
  <c r="T567" i="39"/>
  <c r="O567" i="39"/>
  <c r="N567" i="39" s="1"/>
  <c r="T575" i="39"/>
  <c r="O575" i="39"/>
  <c r="N575" i="39" s="1"/>
  <c r="T583" i="39"/>
  <c r="O583" i="39"/>
  <c r="M663" i="39"/>
  <c r="H663" i="39"/>
  <c r="L663" i="39"/>
  <c r="K663" i="39"/>
  <c r="K830" i="39"/>
  <c r="N830" i="39"/>
  <c r="M830" i="39"/>
  <c r="L830" i="39"/>
  <c r="H830" i="39"/>
  <c r="I872" i="39"/>
  <c r="N872" i="39"/>
  <c r="I904" i="39"/>
  <c r="W904" i="39"/>
  <c r="L212" i="39"/>
  <c r="L214" i="39"/>
  <c r="L216" i="39"/>
  <c r="L218" i="39"/>
  <c r="L220" i="39"/>
  <c r="I223" i="39"/>
  <c r="T226" i="39"/>
  <c r="M228" i="39"/>
  <c r="I231" i="39"/>
  <c r="T233" i="39"/>
  <c r="T234" i="39"/>
  <c r="M236" i="39"/>
  <c r="I239" i="39"/>
  <c r="T241" i="39"/>
  <c r="T242" i="39"/>
  <c r="M244" i="39"/>
  <c r="I247" i="39"/>
  <c r="T249" i="39"/>
  <c r="T250" i="39"/>
  <c r="M252" i="39"/>
  <c r="I255" i="39"/>
  <c r="T257" i="39"/>
  <c r="T258" i="39"/>
  <c r="M260" i="39"/>
  <c r="I263" i="39"/>
  <c r="T265" i="39"/>
  <c r="T266" i="39"/>
  <c r="M268" i="39"/>
  <c r="I271" i="39"/>
  <c r="T273" i="39"/>
  <c r="T274" i="39"/>
  <c r="M276" i="39"/>
  <c r="I279" i="39"/>
  <c r="T281" i="39"/>
  <c r="O284" i="39"/>
  <c r="O288" i="39"/>
  <c r="O292" i="39"/>
  <c r="I292" i="39" s="1"/>
  <c r="O296" i="39"/>
  <c r="O304" i="39"/>
  <c r="O308" i="39"/>
  <c r="O312" i="39"/>
  <c r="I312" i="39" s="1"/>
  <c r="O316" i="39"/>
  <c r="I316" i="39" s="1"/>
  <c r="O320" i="39"/>
  <c r="O324" i="39"/>
  <c r="O328" i="39"/>
  <c r="I328" i="39" s="1"/>
  <c r="O332" i="39"/>
  <c r="I332" i="39" s="1"/>
  <c r="O336" i="39"/>
  <c r="O340" i="39"/>
  <c r="O344" i="39"/>
  <c r="I344" i="39" s="1"/>
  <c r="O348" i="39"/>
  <c r="I348" i="39" s="1"/>
  <c r="O352" i="39"/>
  <c r="O356" i="39"/>
  <c r="O360" i="39"/>
  <c r="I360" i="39" s="1"/>
  <c r="O364" i="39"/>
  <c r="I364" i="39" s="1"/>
  <c r="O368" i="39"/>
  <c r="O372" i="39"/>
  <c r="O376" i="39"/>
  <c r="I376" i="39" s="1"/>
  <c r="K378" i="39"/>
  <c r="T381" i="39"/>
  <c r="O381" i="39"/>
  <c r="I381" i="39" s="1"/>
  <c r="K382" i="39"/>
  <c r="W384" i="39"/>
  <c r="I384" i="39"/>
  <c r="T389" i="39"/>
  <c r="O389" i="39"/>
  <c r="I389" i="39" s="1"/>
  <c r="K390" i="39"/>
  <c r="W392" i="39"/>
  <c r="I392" i="39"/>
  <c r="T397" i="39"/>
  <c r="O397" i="39"/>
  <c r="I397" i="39" s="1"/>
  <c r="K398" i="39"/>
  <c r="W400" i="39"/>
  <c r="I400" i="39"/>
  <c r="T405" i="39"/>
  <c r="O405" i="39"/>
  <c r="I405" i="39" s="1"/>
  <c r="K406" i="39"/>
  <c r="W408" i="39"/>
  <c r="I408" i="39"/>
  <c r="T413" i="39"/>
  <c r="O413" i="39"/>
  <c r="I413" i="39" s="1"/>
  <c r="K414" i="39"/>
  <c r="W416" i="39"/>
  <c r="I416" i="39"/>
  <c r="T421" i="39"/>
  <c r="O421" i="39"/>
  <c r="I421" i="39" s="1"/>
  <c r="K422" i="39"/>
  <c r="W424" i="39"/>
  <c r="I424" i="39"/>
  <c r="I440" i="39"/>
  <c r="I448" i="39"/>
  <c r="I456" i="39"/>
  <c r="I464" i="39"/>
  <c r="I472" i="39"/>
  <c r="I480" i="39"/>
  <c r="I488" i="39"/>
  <c r="I496" i="39"/>
  <c r="K503" i="39"/>
  <c r="N503" i="39" s="1"/>
  <c r="H503" i="39" s="1"/>
  <c r="M505" i="39"/>
  <c r="L505" i="39"/>
  <c r="K505" i="39"/>
  <c r="K509" i="39"/>
  <c r="M511" i="39"/>
  <c r="L511" i="39"/>
  <c r="K511" i="39"/>
  <c r="K517" i="39"/>
  <c r="M519" i="39"/>
  <c r="H519" i="39"/>
  <c r="L519" i="39"/>
  <c r="K519" i="39"/>
  <c r="M523" i="39"/>
  <c r="L523" i="39"/>
  <c r="T527" i="39"/>
  <c r="M531" i="39"/>
  <c r="L531" i="39"/>
  <c r="T535" i="39"/>
  <c r="M539" i="39"/>
  <c r="L539" i="39"/>
  <c r="T543" i="39"/>
  <c r="M547" i="39"/>
  <c r="L547" i="39"/>
  <c r="T551" i="39"/>
  <c r="M555" i="39"/>
  <c r="L555" i="39"/>
  <c r="T559" i="39"/>
  <c r="M563" i="39"/>
  <c r="L563" i="39"/>
  <c r="T565" i="39"/>
  <c r="O565" i="39"/>
  <c r="T573" i="39"/>
  <c r="O573" i="39"/>
  <c r="I573" i="39" s="1"/>
  <c r="T581" i="39"/>
  <c r="O581" i="39"/>
  <c r="N581" i="39" s="1"/>
  <c r="O589" i="39"/>
  <c r="N589" i="39" s="1"/>
  <c r="M679" i="39"/>
  <c r="H679" i="39"/>
  <c r="L679" i="39"/>
  <c r="K679" i="39"/>
  <c r="I98" i="39"/>
  <c r="O99" i="39"/>
  <c r="I99" i="39" s="1"/>
  <c r="O101" i="39"/>
  <c r="I101" i="39" s="1"/>
  <c r="O103" i="39"/>
  <c r="I103" i="39" s="1"/>
  <c r="O107" i="39"/>
  <c r="I107" i="39" s="1"/>
  <c r="O109" i="39"/>
  <c r="I109" i="39" s="1"/>
  <c r="O111" i="39"/>
  <c r="I111" i="39" s="1"/>
  <c r="O113" i="39"/>
  <c r="I113" i="39" s="1"/>
  <c r="O115" i="39"/>
  <c r="I115" i="39" s="1"/>
  <c r="O117" i="39"/>
  <c r="N117" i="39" s="1"/>
  <c r="O119" i="39"/>
  <c r="N119" i="39" s="1"/>
  <c r="O121" i="39"/>
  <c r="I121" i="39" s="1"/>
  <c r="O123" i="39"/>
  <c r="I123" i="39" s="1"/>
  <c r="O127" i="39"/>
  <c r="I127" i="39" s="1"/>
  <c r="O129" i="39"/>
  <c r="I129" i="39" s="1"/>
  <c r="O131" i="39"/>
  <c r="I131" i="39" s="1"/>
  <c r="O133" i="39"/>
  <c r="I133" i="39" s="1"/>
  <c r="O135" i="39"/>
  <c r="I135" i="39" s="1"/>
  <c r="O137" i="39"/>
  <c r="N137" i="39" s="1"/>
  <c r="O139" i="39"/>
  <c r="N139" i="39" s="1"/>
  <c r="O141" i="39"/>
  <c r="I141" i="39" s="1"/>
  <c r="O143" i="39"/>
  <c r="I143" i="39" s="1"/>
  <c r="O145" i="39"/>
  <c r="I145" i="39" s="1"/>
  <c r="O147" i="39"/>
  <c r="N147" i="39" s="1"/>
  <c r="O149" i="39"/>
  <c r="N149" i="39" s="1"/>
  <c r="O151" i="39"/>
  <c r="I151" i="39" s="1"/>
  <c r="O153" i="39"/>
  <c r="I153" i="39" s="1"/>
  <c r="O155" i="39"/>
  <c r="I155" i="39" s="1"/>
  <c r="O157" i="39"/>
  <c r="N157" i="39" s="1"/>
  <c r="O159" i="39"/>
  <c r="N159" i="39" s="1"/>
  <c r="O161" i="39"/>
  <c r="I161" i="39" s="1"/>
  <c r="O165" i="39"/>
  <c r="I165" i="39" s="1"/>
  <c r="O167" i="39"/>
  <c r="I167" i="39" s="1"/>
  <c r="O169" i="39"/>
  <c r="I169" i="39" s="1"/>
  <c r="O171" i="39"/>
  <c r="I171" i="39" s="1"/>
  <c r="O173" i="39"/>
  <c r="N173" i="39" s="1"/>
  <c r="O175" i="39"/>
  <c r="N175" i="39" s="1"/>
  <c r="O177" i="39"/>
  <c r="I177" i="39" s="1"/>
  <c r="O179" i="39"/>
  <c r="I179" i="39" s="1"/>
  <c r="O181" i="39"/>
  <c r="N181" i="39" s="1"/>
  <c r="O183" i="39"/>
  <c r="N183" i="39" s="1"/>
  <c r="O185" i="39"/>
  <c r="I185" i="39" s="1"/>
  <c r="O187" i="39"/>
  <c r="I187" i="39" s="1"/>
  <c r="O189" i="39"/>
  <c r="I189" i="39" s="1"/>
  <c r="O191" i="39"/>
  <c r="I191" i="39" s="1"/>
  <c r="O193" i="39"/>
  <c r="I193" i="39" s="1"/>
  <c r="O195" i="39"/>
  <c r="N195" i="39" s="1"/>
  <c r="O197" i="39"/>
  <c r="N197" i="39" s="1"/>
  <c r="O199" i="39"/>
  <c r="I199" i="39" s="1"/>
  <c r="O201" i="39"/>
  <c r="I201" i="39" s="1"/>
  <c r="O203" i="39"/>
  <c r="I203" i="39" s="1"/>
  <c r="O207" i="39"/>
  <c r="I207" i="39" s="1"/>
  <c r="O209" i="39"/>
  <c r="I209" i="39" s="1"/>
  <c r="O211" i="39"/>
  <c r="I211" i="39" s="1"/>
  <c r="M212" i="39"/>
  <c r="O213" i="39"/>
  <c r="I213" i="39" s="1"/>
  <c r="M214" i="39"/>
  <c r="O215" i="39"/>
  <c r="I215" i="39" s="1"/>
  <c r="M216" i="39"/>
  <c r="O217" i="39"/>
  <c r="I217" i="39" s="1"/>
  <c r="M218" i="39"/>
  <c r="O219" i="39"/>
  <c r="I219" i="39" s="1"/>
  <c r="M220" i="39"/>
  <c r="O221" i="39"/>
  <c r="I221" i="39" s="1"/>
  <c r="T223" i="39"/>
  <c r="N226" i="39"/>
  <c r="M226" i="39"/>
  <c r="T231" i="39"/>
  <c r="N234" i="39"/>
  <c r="M234" i="39"/>
  <c r="H236" i="39"/>
  <c r="T239" i="39"/>
  <c r="M242" i="39"/>
  <c r="N242" i="39" s="1"/>
  <c r="H242" i="39" s="1"/>
  <c r="T247" i="39"/>
  <c r="M250" i="39"/>
  <c r="N250" i="39" s="1"/>
  <c r="H250" i="39" s="1"/>
  <c r="T255" i="39"/>
  <c r="M258" i="39"/>
  <c r="N258" i="39" s="1"/>
  <c r="H258" i="39" s="1"/>
  <c r="T263" i="39"/>
  <c r="M266" i="39"/>
  <c r="N266" i="39" s="1"/>
  <c r="H266" i="39" s="1"/>
  <c r="T271" i="39"/>
  <c r="M274" i="39"/>
  <c r="N274" i="39" s="1"/>
  <c r="H274" i="39" s="1"/>
  <c r="T279" i="39"/>
  <c r="M282" i="39"/>
  <c r="N282" i="39" s="1"/>
  <c r="H282" i="39" s="1"/>
  <c r="M284" i="39"/>
  <c r="N288" i="39"/>
  <c r="M288" i="39"/>
  <c r="H288" i="39"/>
  <c r="M292" i="39"/>
  <c r="M296" i="39"/>
  <c r="M300" i="39"/>
  <c r="H300" i="39"/>
  <c r="S300" i="39"/>
  <c r="M304" i="39"/>
  <c r="M308" i="39"/>
  <c r="M312" i="39"/>
  <c r="M316" i="39"/>
  <c r="M320" i="39"/>
  <c r="M324" i="39"/>
  <c r="M328" i="39"/>
  <c r="M332" i="39"/>
  <c r="M336" i="39"/>
  <c r="M340" i="39"/>
  <c r="M344" i="39"/>
  <c r="M348" i="39"/>
  <c r="M352" i="39"/>
  <c r="M356" i="39"/>
  <c r="M360" i="39"/>
  <c r="M364" i="39"/>
  <c r="M368" i="39"/>
  <c r="M372" i="39"/>
  <c r="M376" i="39"/>
  <c r="L378" i="39"/>
  <c r="I379" i="39"/>
  <c r="W379" i="39"/>
  <c r="L382" i="39"/>
  <c r="W385" i="39"/>
  <c r="M387" i="39"/>
  <c r="L387" i="39"/>
  <c r="K387" i="39"/>
  <c r="L390" i="39"/>
  <c r="W393" i="39"/>
  <c r="M395" i="39"/>
  <c r="L395" i="39"/>
  <c r="K395" i="39"/>
  <c r="L398" i="39"/>
  <c r="W401" i="39"/>
  <c r="M403" i="39"/>
  <c r="L403" i="39"/>
  <c r="K403" i="39"/>
  <c r="L406" i="39"/>
  <c r="W409" i="39"/>
  <c r="M411" i="39"/>
  <c r="L411" i="39"/>
  <c r="K411" i="39"/>
  <c r="L414" i="39"/>
  <c r="W417" i="39"/>
  <c r="M419" i="39"/>
  <c r="L419" i="39"/>
  <c r="K419" i="39"/>
  <c r="L422" i="39"/>
  <c r="W425" i="39"/>
  <c r="M427" i="39"/>
  <c r="L427" i="39"/>
  <c r="T431" i="39"/>
  <c r="I432" i="39"/>
  <c r="M435" i="39"/>
  <c r="L435" i="39"/>
  <c r="I502" i="39"/>
  <c r="O505" i="39"/>
  <c r="O511" i="39"/>
  <c r="I511" i="39" s="1"/>
  <c r="I516" i="39"/>
  <c r="O519" i="39"/>
  <c r="N519" i="39" s="1"/>
  <c r="K523" i="39"/>
  <c r="M525" i="39"/>
  <c r="L525" i="39"/>
  <c r="K525" i="39"/>
  <c r="K531" i="39"/>
  <c r="M533" i="39"/>
  <c r="L533" i="39"/>
  <c r="K533" i="39"/>
  <c r="K539" i="39"/>
  <c r="M541" i="39"/>
  <c r="L541" i="39"/>
  <c r="K541" i="39"/>
  <c r="K547" i="39"/>
  <c r="M549" i="39"/>
  <c r="L549" i="39"/>
  <c r="K549" i="39"/>
  <c r="K555" i="39"/>
  <c r="M557" i="39"/>
  <c r="L557" i="39"/>
  <c r="K557" i="39"/>
  <c r="K563" i="39"/>
  <c r="T571" i="39"/>
  <c r="O571" i="39"/>
  <c r="I571" i="39" s="1"/>
  <c r="N573" i="39"/>
  <c r="T579" i="39"/>
  <c r="O579" i="39"/>
  <c r="N579" i="39" s="1"/>
  <c r="T587" i="39"/>
  <c r="O587" i="39"/>
  <c r="T589" i="39"/>
  <c r="T600" i="39"/>
  <c r="O600" i="39"/>
  <c r="I600" i="39" s="1"/>
  <c r="T604" i="39"/>
  <c r="O604" i="39"/>
  <c r="T608" i="39"/>
  <c r="O608" i="39"/>
  <c r="N608" i="39" s="1"/>
  <c r="T612" i="39"/>
  <c r="O612" i="39"/>
  <c r="I612" i="39" s="1"/>
  <c r="T616" i="39"/>
  <c r="O616" i="39"/>
  <c r="I616" i="39" s="1"/>
  <c r="T624" i="39"/>
  <c r="O624" i="39"/>
  <c r="I624" i="39" s="1"/>
  <c r="T632" i="39"/>
  <c r="O632" i="39"/>
  <c r="I632" i="39" s="1"/>
  <c r="I100" i="39"/>
  <c r="I102" i="39"/>
  <c r="I106" i="39"/>
  <c r="I108" i="39"/>
  <c r="I112" i="39"/>
  <c r="I116" i="39"/>
  <c r="I120" i="39"/>
  <c r="I122" i="39"/>
  <c r="I126" i="39"/>
  <c r="I130" i="39"/>
  <c r="I136" i="39"/>
  <c r="I140" i="39"/>
  <c r="I142" i="39"/>
  <c r="I146" i="39"/>
  <c r="I150" i="39"/>
  <c r="I156" i="39"/>
  <c r="I160" i="39"/>
  <c r="I162" i="39"/>
  <c r="I166" i="39"/>
  <c r="I172" i="39"/>
  <c r="I186" i="39"/>
  <c r="I188" i="39"/>
  <c r="I190" i="39"/>
  <c r="I200" i="39"/>
  <c r="I202" i="39"/>
  <c r="I206" i="39"/>
  <c r="I208" i="39"/>
  <c r="I212" i="39"/>
  <c r="I214" i="39"/>
  <c r="I216" i="39"/>
  <c r="I218" i="39"/>
  <c r="I220" i="39"/>
  <c r="T221" i="39"/>
  <c r="N224" i="39"/>
  <c r="M224" i="39"/>
  <c r="H226" i="39"/>
  <c r="K228" i="39"/>
  <c r="N228" i="39" s="1"/>
  <c r="H228" i="39" s="1"/>
  <c r="T229" i="39"/>
  <c r="M232" i="39"/>
  <c r="N232" i="39" s="1"/>
  <c r="H232" i="39" s="1"/>
  <c r="H234" i="39"/>
  <c r="K236" i="39"/>
  <c r="T237" i="39"/>
  <c r="M240" i="39"/>
  <c r="N240" i="39" s="1"/>
  <c r="H240" i="39" s="1"/>
  <c r="K244" i="39"/>
  <c r="N244" i="39" s="1"/>
  <c r="H244" i="39" s="1"/>
  <c r="T245" i="39"/>
  <c r="M248" i="39"/>
  <c r="N248" i="39" s="1"/>
  <c r="H248" i="39" s="1"/>
  <c r="K252" i="39"/>
  <c r="N252" i="39" s="1"/>
  <c r="H252" i="39" s="1"/>
  <c r="T253" i="39"/>
  <c r="M256" i="39"/>
  <c r="N256" i="39" s="1"/>
  <c r="H256" i="39" s="1"/>
  <c r="K260" i="39"/>
  <c r="N260" i="39" s="1"/>
  <c r="H260" i="39" s="1"/>
  <c r="T261" i="39"/>
  <c r="M264" i="39"/>
  <c r="N264" i="39" s="1"/>
  <c r="H264" i="39" s="1"/>
  <c r="K268" i="39"/>
  <c r="N268" i="39" s="1"/>
  <c r="H268" i="39" s="1"/>
  <c r="T269" i="39"/>
  <c r="M272" i="39"/>
  <c r="N272" i="39" s="1"/>
  <c r="H272" i="39" s="1"/>
  <c r="K276" i="39"/>
  <c r="N276" i="39" s="1"/>
  <c r="H276" i="39" s="1"/>
  <c r="T277" i="39"/>
  <c r="M280" i="39"/>
  <c r="N280" i="39" s="1"/>
  <c r="H280" i="39" s="1"/>
  <c r="O282" i="39"/>
  <c r="I282" i="39" s="1"/>
  <c r="K284" i="39"/>
  <c r="N284" i="39" s="1"/>
  <c r="H284" i="39" s="1"/>
  <c r="O286" i="39"/>
  <c r="I286" i="39" s="1"/>
  <c r="K288" i="39"/>
  <c r="O290" i="39"/>
  <c r="K292" i="39"/>
  <c r="N292" i="39" s="1"/>
  <c r="H292" i="39" s="1"/>
  <c r="O294" i="39"/>
  <c r="K296" i="39"/>
  <c r="O298" i="39"/>
  <c r="I298" i="39" s="1"/>
  <c r="K300" i="39"/>
  <c r="O302" i="39"/>
  <c r="K304" i="39"/>
  <c r="O306" i="39"/>
  <c r="I306" i="39" s="1"/>
  <c r="K308" i="39"/>
  <c r="O310" i="39"/>
  <c r="K312" i="39"/>
  <c r="O314" i="39"/>
  <c r="I314" i="39" s="1"/>
  <c r="K316" i="39"/>
  <c r="N316" i="39" s="1"/>
  <c r="H316" i="39" s="1"/>
  <c r="O318" i="39"/>
  <c r="K320" i="39"/>
  <c r="O322" i="39"/>
  <c r="I322" i="39" s="1"/>
  <c r="K324" i="39"/>
  <c r="O326" i="39"/>
  <c r="K328" i="39"/>
  <c r="O330" i="39"/>
  <c r="I330" i="39" s="1"/>
  <c r="K332" i="39"/>
  <c r="N332" i="39" s="1"/>
  <c r="H332" i="39" s="1"/>
  <c r="O334" i="39"/>
  <c r="K336" i="39"/>
  <c r="O338" i="39"/>
  <c r="I338" i="39" s="1"/>
  <c r="K340" i="39"/>
  <c r="O342" i="39"/>
  <c r="K344" i="39"/>
  <c r="O346" i="39"/>
  <c r="I346" i="39" s="1"/>
  <c r="K348" i="39"/>
  <c r="N348" i="39" s="1"/>
  <c r="H348" i="39" s="1"/>
  <c r="O350" i="39"/>
  <c r="K352" i="39"/>
  <c r="O354" i="39"/>
  <c r="K356" i="39"/>
  <c r="O358" i="39"/>
  <c r="K360" i="39"/>
  <c r="O362" i="39"/>
  <c r="K364" i="39"/>
  <c r="N364" i="39" s="1"/>
  <c r="H364" i="39" s="1"/>
  <c r="O366" i="39"/>
  <c r="K368" i="39"/>
  <c r="O370" i="39"/>
  <c r="I370" i="39" s="1"/>
  <c r="K372" i="39"/>
  <c r="O374" i="39"/>
  <c r="K376" i="39"/>
  <c r="O378" i="39"/>
  <c r="I378" i="39" s="1"/>
  <c r="W380" i="39"/>
  <c r="I380" i="39"/>
  <c r="M382" i="39"/>
  <c r="T385" i="39"/>
  <c r="O385" i="39"/>
  <c r="I385" i="39" s="1"/>
  <c r="K386" i="39"/>
  <c r="N386" i="39" s="1"/>
  <c r="H386" i="39" s="1"/>
  <c r="W388" i="39"/>
  <c r="I388" i="39"/>
  <c r="M390" i="39"/>
  <c r="T393" i="39"/>
  <c r="O393" i="39"/>
  <c r="I393" i="39" s="1"/>
  <c r="K394" i="39"/>
  <c r="N394" i="39" s="1"/>
  <c r="H394" i="39" s="1"/>
  <c r="W396" i="39"/>
  <c r="I396" i="39"/>
  <c r="M398" i="39"/>
  <c r="T401" i="39"/>
  <c r="O401" i="39"/>
  <c r="I401" i="39" s="1"/>
  <c r="K402" i="39"/>
  <c r="N402" i="39" s="1"/>
  <c r="H402" i="39" s="1"/>
  <c r="W404" i="39"/>
  <c r="I404" i="39"/>
  <c r="M406" i="39"/>
  <c r="T409" i="39"/>
  <c r="O409" i="39"/>
  <c r="I409" i="39" s="1"/>
  <c r="K410" i="39"/>
  <c r="N410" i="39" s="1"/>
  <c r="H410" i="39" s="1"/>
  <c r="W412" i="39"/>
  <c r="I412" i="39"/>
  <c r="M414" i="39"/>
  <c r="T417" i="39"/>
  <c r="O417" i="39"/>
  <c r="I417" i="39" s="1"/>
  <c r="K418" i="39"/>
  <c r="N418" i="39" s="1"/>
  <c r="H418" i="39" s="1"/>
  <c r="W420" i="39"/>
  <c r="I420" i="39"/>
  <c r="M422" i="39"/>
  <c r="T425" i="39"/>
  <c r="O425" i="39"/>
  <c r="I425" i="39" s="1"/>
  <c r="K426" i="39"/>
  <c r="N426" i="39" s="1"/>
  <c r="H426" i="39" s="1"/>
  <c r="K427" i="39"/>
  <c r="M429" i="39"/>
  <c r="L429" i="39"/>
  <c r="K429" i="39"/>
  <c r="N437" i="39"/>
  <c r="M437" i="39"/>
  <c r="H437" i="39"/>
  <c r="L437" i="39"/>
  <c r="K437" i="39"/>
  <c r="M441" i="39"/>
  <c r="L441" i="39"/>
  <c r="T445" i="39"/>
  <c r="I446" i="39"/>
  <c r="M449" i="39"/>
  <c r="L449" i="39"/>
  <c r="T453" i="39"/>
  <c r="I454" i="39"/>
  <c r="M457" i="39"/>
  <c r="L457" i="39"/>
  <c r="T461" i="39"/>
  <c r="I462" i="39"/>
  <c r="M465" i="39"/>
  <c r="L465" i="39"/>
  <c r="N465" i="39" s="1"/>
  <c r="H465" i="39" s="1"/>
  <c r="T469" i="39"/>
  <c r="I470" i="39"/>
  <c r="M473" i="39"/>
  <c r="L473" i="39"/>
  <c r="N473" i="39" s="1"/>
  <c r="H473" i="39" s="1"/>
  <c r="T477" i="39"/>
  <c r="I478" i="39"/>
  <c r="M481" i="39"/>
  <c r="L481" i="39"/>
  <c r="N481" i="39" s="1"/>
  <c r="H481" i="39" s="1"/>
  <c r="T485" i="39"/>
  <c r="I486" i="39"/>
  <c r="M489" i="39"/>
  <c r="L489" i="39"/>
  <c r="N489" i="39" s="1"/>
  <c r="H489" i="39" s="1"/>
  <c r="T493" i="39"/>
  <c r="I494" i="39"/>
  <c r="M497" i="39"/>
  <c r="L497" i="39"/>
  <c r="N497" i="39" s="1"/>
  <c r="H497" i="39" s="1"/>
  <c r="O507" i="39"/>
  <c r="O513" i="39"/>
  <c r="I513" i="39" s="1"/>
  <c r="I522" i="39"/>
  <c r="O525" i="39"/>
  <c r="I530" i="39"/>
  <c r="O533" i="39"/>
  <c r="I533" i="39" s="1"/>
  <c r="I538" i="39"/>
  <c r="O541" i="39"/>
  <c r="I541" i="39" s="1"/>
  <c r="I546" i="39"/>
  <c r="O549" i="39"/>
  <c r="I554" i="39"/>
  <c r="O557" i="39"/>
  <c r="I562" i="39"/>
  <c r="T569" i="39"/>
  <c r="O569" i="39"/>
  <c r="N569" i="39" s="1"/>
  <c r="N571" i="39"/>
  <c r="T577" i="39"/>
  <c r="O577" i="39"/>
  <c r="N577" i="39" s="1"/>
  <c r="T585" i="39"/>
  <c r="O585" i="39"/>
  <c r="N587" i="39"/>
  <c r="T622" i="39"/>
  <c r="O622" i="39"/>
  <c r="T630" i="39"/>
  <c r="O630" i="39"/>
  <c r="I630" i="39" s="1"/>
  <c r="O283" i="39"/>
  <c r="I283" i="39" s="1"/>
  <c r="O285" i="39"/>
  <c r="I285" i="39" s="1"/>
  <c r="O287" i="39"/>
  <c r="O291" i="39"/>
  <c r="I291" i="39" s="1"/>
  <c r="O293" i="39"/>
  <c r="I293" i="39" s="1"/>
  <c r="O295" i="39"/>
  <c r="I295" i="39" s="1"/>
  <c r="O297" i="39"/>
  <c r="I297" i="39" s="1"/>
  <c r="O299" i="39"/>
  <c r="O301" i="39"/>
  <c r="O303" i="39"/>
  <c r="I303" i="39" s="1"/>
  <c r="O305" i="39"/>
  <c r="I305" i="39" s="1"/>
  <c r="O307" i="39"/>
  <c r="I307" i="39" s="1"/>
  <c r="O309" i="39"/>
  <c r="I309" i="39" s="1"/>
  <c r="O311" i="39"/>
  <c r="I311" i="39" s="1"/>
  <c r="O313" i="39"/>
  <c r="I313" i="39" s="1"/>
  <c r="O315" i="39"/>
  <c r="I315" i="39" s="1"/>
  <c r="O317" i="39"/>
  <c r="I317" i="39" s="1"/>
  <c r="O319" i="39"/>
  <c r="I319" i="39" s="1"/>
  <c r="O321" i="39"/>
  <c r="I321" i="39" s="1"/>
  <c r="O323" i="39"/>
  <c r="I323" i="39" s="1"/>
  <c r="O325" i="39"/>
  <c r="I325" i="39" s="1"/>
  <c r="O327" i="39"/>
  <c r="I327" i="39" s="1"/>
  <c r="O329" i="39"/>
  <c r="I329" i="39" s="1"/>
  <c r="O331" i="39"/>
  <c r="I331" i="39" s="1"/>
  <c r="O333" i="39"/>
  <c r="I333" i="39" s="1"/>
  <c r="O335" i="39"/>
  <c r="I335" i="39" s="1"/>
  <c r="O337" i="39"/>
  <c r="I337" i="39" s="1"/>
  <c r="O339" i="39"/>
  <c r="I339" i="39" s="1"/>
  <c r="O341" i="39"/>
  <c r="I341" i="39" s="1"/>
  <c r="O343" i="39"/>
  <c r="I343" i="39" s="1"/>
  <c r="O345" i="39"/>
  <c r="I345" i="39" s="1"/>
  <c r="O347" i="39"/>
  <c r="I347" i="39" s="1"/>
  <c r="O349" i="39"/>
  <c r="I349" i="39" s="1"/>
  <c r="O351" i="39"/>
  <c r="I351" i="39" s="1"/>
  <c r="O353" i="39"/>
  <c r="I353" i="39" s="1"/>
  <c r="O355" i="39"/>
  <c r="I355" i="39" s="1"/>
  <c r="O357" i="39"/>
  <c r="I357" i="39" s="1"/>
  <c r="O359" i="39"/>
  <c r="I359" i="39" s="1"/>
  <c r="O361" i="39"/>
  <c r="I361" i="39" s="1"/>
  <c r="O363" i="39"/>
  <c r="I363" i="39" s="1"/>
  <c r="O365" i="39"/>
  <c r="I365" i="39" s="1"/>
  <c r="O367" i="39"/>
  <c r="I367" i="39" s="1"/>
  <c r="O369" i="39"/>
  <c r="I369" i="39" s="1"/>
  <c r="O371" i="39"/>
  <c r="I371" i="39" s="1"/>
  <c r="O373" i="39"/>
  <c r="I373" i="39" s="1"/>
  <c r="O375" i="39"/>
  <c r="I375" i="39" s="1"/>
  <c r="O377" i="39"/>
  <c r="I377" i="39" s="1"/>
  <c r="M381" i="39"/>
  <c r="N381" i="39" s="1"/>
  <c r="H381" i="39" s="1"/>
  <c r="M385" i="39"/>
  <c r="N385" i="39" s="1"/>
  <c r="H385" i="39" s="1"/>
  <c r="M389" i="39"/>
  <c r="N389" i="39" s="1"/>
  <c r="H389" i="39" s="1"/>
  <c r="M393" i="39"/>
  <c r="N393" i="39" s="1"/>
  <c r="H393" i="39" s="1"/>
  <c r="M397" i="39"/>
  <c r="N397" i="39" s="1"/>
  <c r="H397" i="39" s="1"/>
  <c r="M401" i="39"/>
  <c r="N401" i="39" s="1"/>
  <c r="H401" i="39" s="1"/>
  <c r="M405" i="39"/>
  <c r="N405" i="39" s="1"/>
  <c r="H405" i="39" s="1"/>
  <c r="M409" i="39"/>
  <c r="N409" i="39" s="1"/>
  <c r="H409" i="39" s="1"/>
  <c r="M413" i="39"/>
  <c r="N413" i="39" s="1"/>
  <c r="H413" i="39" s="1"/>
  <c r="M417" i="39"/>
  <c r="N417" i="39" s="1"/>
  <c r="H417" i="39" s="1"/>
  <c r="M421" i="39"/>
  <c r="N421" i="39" s="1"/>
  <c r="H421" i="39" s="1"/>
  <c r="M425" i="39"/>
  <c r="N425" i="39" s="1"/>
  <c r="H425" i="39" s="1"/>
  <c r="I428" i="39"/>
  <c r="M431" i="39"/>
  <c r="O433" i="39"/>
  <c r="I436" i="39"/>
  <c r="O439" i="39"/>
  <c r="I442" i="39"/>
  <c r="M445" i="39"/>
  <c r="O447" i="39"/>
  <c r="I447" i="39" s="1"/>
  <c r="I450" i="39"/>
  <c r="M453" i="39"/>
  <c r="O455" i="39"/>
  <c r="I455" i="39" s="1"/>
  <c r="I458" i="39"/>
  <c r="M461" i="39"/>
  <c r="O463" i="39"/>
  <c r="I466" i="39"/>
  <c r="M469" i="39"/>
  <c r="O471" i="39"/>
  <c r="I474" i="39"/>
  <c r="M477" i="39"/>
  <c r="O479" i="39"/>
  <c r="I482" i="39"/>
  <c r="M485" i="39"/>
  <c r="O487" i="39"/>
  <c r="I490" i="39"/>
  <c r="M493" i="39"/>
  <c r="O495" i="39"/>
  <c r="I495" i="39" s="1"/>
  <c r="I498" i="39"/>
  <c r="O501" i="39"/>
  <c r="I501" i="39" s="1"/>
  <c r="I504" i="39"/>
  <c r="M507" i="39"/>
  <c r="H507" i="39"/>
  <c r="I510" i="39"/>
  <c r="M513" i="39"/>
  <c r="O515" i="39"/>
  <c r="I515" i="39" s="1"/>
  <c r="I518" i="39"/>
  <c r="O521" i="39"/>
  <c r="I524" i="39"/>
  <c r="M527" i="39"/>
  <c r="O529" i="39"/>
  <c r="I529" i="39" s="1"/>
  <c r="I532" i="39"/>
  <c r="M535" i="39"/>
  <c r="O537" i="39"/>
  <c r="I540" i="39"/>
  <c r="M543" i="39"/>
  <c r="O545" i="39"/>
  <c r="I545" i="39" s="1"/>
  <c r="I548" i="39"/>
  <c r="M551" i="39"/>
  <c r="O553" i="39"/>
  <c r="I556" i="39"/>
  <c r="M559" i="39"/>
  <c r="O561" i="39"/>
  <c r="I561" i="39" s="1"/>
  <c r="I564" i="39"/>
  <c r="N592" i="39"/>
  <c r="L592" i="39"/>
  <c r="K592" i="39"/>
  <c r="H592" i="39"/>
  <c r="W595" i="39"/>
  <c r="I595" i="39"/>
  <c r="O598" i="39"/>
  <c r="N598" i="39" s="1"/>
  <c r="T620" i="39"/>
  <c r="O620" i="39"/>
  <c r="T628" i="39"/>
  <c r="O628" i="39"/>
  <c r="I628" i="39" s="1"/>
  <c r="N743" i="39"/>
  <c r="I743" i="39"/>
  <c r="T753" i="39"/>
  <c r="O753" i="39"/>
  <c r="N753" i="39" s="1"/>
  <c r="I222" i="39"/>
  <c r="I224" i="39"/>
  <c r="I226" i="39"/>
  <c r="I228" i="39"/>
  <c r="I230" i="39"/>
  <c r="I232" i="39"/>
  <c r="I234" i="39"/>
  <c r="I236" i="39"/>
  <c r="I238" i="39"/>
  <c r="I240" i="39"/>
  <c r="I242" i="39"/>
  <c r="I246" i="39"/>
  <c r="I248" i="39"/>
  <c r="I250" i="39"/>
  <c r="I252" i="39"/>
  <c r="I254" i="39"/>
  <c r="I256" i="39"/>
  <c r="I258" i="39"/>
  <c r="I260" i="39"/>
  <c r="I262" i="39"/>
  <c r="I264" i="39"/>
  <c r="I266" i="39"/>
  <c r="I268" i="39"/>
  <c r="I270" i="39"/>
  <c r="I272" i="39"/>
  <c r="I274" i="39"/>
  <c r="I278" i="39"/>
  <c r="I280" i="39"/>
  <c r="I284" i="39"/>
  <c r="I294" i="39"/>
  <c r="I296" i="39"/>
  <c r="I302" i="39"/>
  <c r="I304" i="39"/>
  <c r="I308" i="39"/>
  <c r="I310" i="39"/>
  <c r="I318" i="39"/>
  <c r="I320" i="39"/>
  <c r="I324" i="39"/>
  <c r="I326" i="39"/>
  <c r="I334" i="39"/>
  <c r="I336" i="39"/>
  <c r="I340" i="39"/>
  <c r="I342" i="39"/>
  <c r="I350" i="39"/>
  <c r="I352" i="39"/>
  <c r="I354" i="39"/>
  <c r="I356" i="39"/>
  <c r="I358" i="39"/>
  <c r="I362" i="39"/>
  <c r="I366" i="39"/>
  <c r="I368" i="39"/>
  <c r="I372" i="39"/>
  <c r="I374" i="39"/>
  <c r="L379" i="39"/>
  <c r="N379" i="39" s="1"/>
  <c r="H379" i="39" s="1"/>
  <c r="M380" i="39"/>
  <c r="N380" i="39" s="1"/>
  <c r="H380" i="39" s="1"/>
  <c r="I382" i="39"/>
  <c r="M384" i="39"/>
  <c r="N384" i="39" s="1"/>
  <c r="H384" i="39" s="1"/>
  <c r="I386" i="39"/>
  <c r="M388" i="39"/>
  <c r="N388" i="39" s="1"/>
  <c r="H388" i="39" s="1"/>
  <c r="I390" i="39"/>
  <c r="M392" i="39"/>
  <c r="N392" i="39" s="1"/>
  <c r="H392" i="39" s="1"/>
  <c r="I394" i="39"/>
  <c r="M396" i="39"/>
  <c r="N396" i="39" s="1"/>
  <c r="H396" i="39" s="1"/>
  <c r="I398" i="39"/>
  <c r="M400" i="39"/>
  <c r="N400" i="39" s="1"/>
  <c r="H400" i="39" s="1"/>
  <c r="I402" i="39"/>
  <c r="M404" i="39"/>
  <c r="N404" i="39" s="1"/>
  <c r="H404" i="39" s="1"/>
  <c r="I406" i="39"/>
  <c r="M408" i="39"/>
  <c r="N408" i="39" s="1"/>
  <c r="H408" i="39" s="1"/>
  <c r="I410" i="39"/>
  <c r="M412" i="39"/>
  <c r="N412" i="39" s="1"/>
  <c r="H412" i="39" s="1"/>
  <c r="I414" i="39"/>
  <c r="M416" i="39"/>
  <c r="N416" i="39" s="1"/>
  <c r="H416" i="39" s="1"/>
  <c r="I418" i="39"/>
  <c r="M420" i="39"/>
  <c r="N420" i="39" s="1"/>
  <c r="H420" i="39" s="1"/>
  <c r="I422" i="39"/>
  <c r="M424" i="39"/>
  <c r="N424" i="39" s="1"/>
  <c r="H424" i="39" s="1"/>
  <c r="I426" i="39"/>
  <c r="O427" i="39"/>
  <c r="I427" i="39" s="1"/>
  <c r="I430" i="39"/>
  <c r="K431" i="39"/>
  <c r="M433" i="39"/>
  <c r="N433" i="39" s="1"/>
  <c r="H433" i="39" s="1"/>
  <c r="O435" i="39"/>
  <c r="N439" i="39"/>
  <c r="M439" i="39"/>
  <c r="H439" i="39"/>
  <c r="O441" i="39"/>
  <c r="I441" i="39" s="1"/>
  <c r="I444" i="39"/>
  <c r="K445" i="39"/>
  <c r="N445" i="39" s="1"/>
  <c r="H445" i="39" s="1"/>
  <c r="M447" i="39"/>
  <c r="N447" i="39" s="1"/>
  <c r="H447" i="39" s="1"/>
  <c r="O449" i="39"/>
  <c r="I452" i="39"/>
  <c r="K453" i="39"/>
  <c r="M455" i="39"/>
  <c r="N455" i="39" s="1"/>
  <c r="H455" i="39" s="1"/>
  <c r="O457" i="39"/>
  <c r="I460" i="39"/>
  <c r="K461" i="39"/>
  <c r="N461" i="39" s="1"/>
  <c r="H461" i="39" s="1"/>
  <c r="M463" i="39"/>
  <c r="N463" i="39" s="1"/>
  <c r="H463" i="39" s="1"/>
  <c r="O465" i="39"/>
  <c r="I468" i="39"/>
  <c r="K469" i="39"/>
  <c r="M471" i="39"/>
  <c r="N471" i="39" s="1"/>
  <c r="H471" i="39" s="1"/>
  <c r="O473" i="39"/>
  <c r="I473" i="39" s="1"/>
  <c r="I476" i="39"/>
  <c r="K477" i="39"/>
  <c r="N477" i="39" s="1"/>
  <c r="H477" i="39" s="1"/>
  <c r="M479" i="39"/>
  <c r="N479" i="39" s="1"/>
  <c r="H479" i="39" s="1"/>
  <c r="O481" i="39"/>
  <c r="I484" i="39"/>
  <c r="K485" i="39"/>
  <c r="M487" i="39"/>
  <c r="N487" i="39" s="1"/>
  <c r="H487" i="39" s="1"/>
  <c r="O489" i="39"/>
  <c r="I492" i="39"/>
  <c r="K493" i="39"/>
  <c r="N493" i="39" s="1"/>
  <c r="H493" i="39" s="1"/>
  <c r="M495" i="39"/>
  <c r="N495" i="39" s="1"/>
  <c r="H495" i="39" s="1"/>
  <c r="O497" i="39"/>
  <c r="M501" i="39"/>
  <c r="H501" i="39"/>
  <c r="O503" i="39"/>
  <c r="I503" i="39" s="1"/>
  <c r="I506" i="39"/>
  <c r="K507" i="39"/>
  <c r="O509" i="39"/>
  <c r="N509" i="39" s="1"/>
  <c r="I512" i="39"/>
  <c r="K513" i="39"/>
  <c r="N513" i="39" s="1"/>
  <c r="H513" i="39" s="1"/>
  <c r="M515" i="39"/>
  <c r="N515" i="39" s="1"/>
  <c r="H515" i="39" s="1"/>
  <c r="O517" i="39"/>
  <c r="I517" i="39" s="1"/>
  <c r="N521" i="39"/>
  <c r="M521" i="39"/>
  <c r="H521" i="39"/>
  <c r="O523" i="39"/>
  <c r="I526" i="39"/>
  <c r="K527" i="39"/>
  <c r="M529" i="39"/>
  <c r="N529" i="39" s="1"/>
  <c r="H529" i="39" s="1"/>
  <c r="O531" i="39"/>
  <c r="I531" i="39" s="1"/>
  <c r="I534" i="39"/>
  <c r="K535" i="39"/>
  <c r="N535" i="39" s="1"/>
  <c r="H535" i="39" s="1"/>
  <c r="M537" i="39"/>
  <c r="N537" i="39" s="1"/>
  <c r="H537" i="39" s="1"/>
  <c r="O539" i="39"/>
  <c r="I542" i="39"/>
  <c r="K543" i="39"/>
  <c r="N543" i="39" s="1"/>
  <c r="H543" i="39" s="1"/>
  <c r="M545" i="39"/>
  <c r="N545" i="39" s="1"/>
  <c r="H545" i="39" s="1"/>
  <c r="O547" i="39"/>
  <c r="I550" i="39"/>
  <c r="K551" i="39"/>
  <c r="N551" i="39" s="1"/>
  <c r="H551" i="39" s="1"/>
  <c r="M553" i="39"/>
  <c r="N553" i="39" s="1"/>
  <c r="H553" i="39" s="1"/>
  <c r="O555" i="39"/>
  <c r="I558" i="39"/>
  <c r="K559" i="39"/>
  <c r="M561" i="39"/>
  <c r="N561" i="39" s="1"/>
  <c r="H561" i="39" s="1"/>
  <c r="O563" i="39"/>
  <c r="I563" i="39" s="1"/>
  <c r="I589" i="39"/>
  <c r="O590" i="39"/>
  <c r="N590" i="39" s="1"/>
  <c r="M592" i="39"/>
  <c r="O597" i="39"/>
  <c r="N597" i="39" s="1"/>
  <c r="T618" i="39"/>
  <c r="O618" i="39"/>
  <c r="N618" i="39" s="1"/>
  <c r="T626" i="39"/>
  <c r="O626" i="39"/>
  <c r="O634" i="39"/>
  <c r="N634" i="39" s="1"/>
  <c r="T634" i="39"/>
  <c r="L565" i="39"/>
  <c r="I566" i="39"/>
  <c r="L567" i="39"/>
  <c r="I568" i="39"/>
  <c r="L569" i="39"/>
  <c r="I570" i="39"/>
  <c r="L571" i="39"/>
  <c r="I572" i="39"/>
  <c r="L573" i="39"/>
  <c r="I574" i="39"/>
  <c r="L575" i="39"/>
  <c r="I576" i="39"/>
  <c r="L577" i="39"/>
  <c r="I578" i="39"/>
  <c r="L579" i="39"/>
  <c r="I580" i="39"/>
  <c r="L581" i="39"/>
  <c r="I582" i="39"/>
  <c r="L583" i="39"/>
  <c r="I584" i="39"/>
  <c r="L585" i="39"/>
  <c r="I586" i="39"/>
  <c r="L587" i="39"/>
  <c r="I588" i="39"/>
  <c r="M590" i="39"/>
  <c r="I593" i="39"/>
  <c r="T595" i="39"/>
  <c r="T596" i="39"/>
  <c r="M598" i="39"/>
  <c r="N600" i="39"/>
  <c r="N612" i="39"/>
  <c r="N616" i="39"/>
  <c r="N620" i="39"/>
  <c r="N626" i="39"/>
  <c r="N632" i="39"/>
  <c r="T657" i="39"/>
  <c r="I660" i="39"/>
  <c r="T673" i="39"/>
  <c r="I676" i="39"/>
  <c r="K718" i="39"/>
  <c r="L718" i="39"/>
  <c r="N718" i="39"/>
  <c r="H718" i="39"/>
  <c r="M718" i="39"/>
  <c r="K726" i="39"/>
  <c r="L726" i="39"/>
  <c r="N726" i="39"/>
  <c r="H726" i="39"/>
  <c r="M726" i="39"/>
  <c r="K734" i="39"/>
  <c r="N734" i="39"/>
  <c r="M734" i="39"/>
  <c r="L734" i="39"/>
  <c r="H734" i="39"/>
  <c r="K822" i="39"/>
  <c r="N822" i="39"/>
  <c r="M822" i="39"/>
  <c r="L822" i="39"/>
  <c r="H822" i="39"/>
  <c r="M854" i="39"/>
  <c r="K854" i="39"/>
  <c r="N854" i="39"/>
  <c r="L854" i="39"/>
  <c r="H854" i="39"/>
  <c r="K863" i="39"/>
  <c r="N863" i="39"/>
  <c r="L863" i="39"/>
  <c r="H863" i="39"/>
  <c r="M863" i="39"/>
  <c r="K428" i="39"/>
  <c r="N428" i="39" s="1"/>
  <c r="H428" i="39" s="1"/>
  <c r="K430" i="39"/>
  <c r="N430" i="39" s="1"/>
  <c r="H430" i="39" s="1"/>
  <c r="K432" i="39"/>
  <c r="N432" i="39" s="1"/>
  <c r="H432" i="39" s="1"/>
  <c r="K434" i="39"/>
  <c r="N434" i="39" s="1"/>
  <c r="H434" i="39" s="1"/>
  <c r="K436" i="39"/>
  <c r="N436" i="39" s="1"/>
  <c r="H436" i="39" s="1"/>
  <c r="K438" i="39"/>
  <c r="K440" i="39"/>
  <c r="N440" i="39" s="1"/>
  <c r="H440" i="39" s="1"/>
  <c r="K442" i="39"/>
  <c r="N442" i="39" s="1"/>
  <c r="H442" i="39" s="1"/>
  <c r="K444" i="39"/>
  <c r="N444" i="39" s="1"/>
  <c r="H444" i="39" s="1"/>
  <c r="K446" i="39"/>
  <c r="N446" i="39" s="1"/>
  <c r="H446" i="39" s="1"/>
  <c r="K448" i="39"/>
  <c r="N448" i="39" s="1"/>
  <c r="H448" i="39" s="1"/>
  <c r="K450" i="39"/>
  <c r="N450" i="39" s="1"/>
  <c r="H450" i="39" s="1"/>
  <c r="K452" i="39"/>
  <c r="N452" i="39" s="1"/>
  <c r="H452" i="39" s="1"/>
  <c r="K454" i="39"/>
  <c r="N454" i="39" s="1"/>
  <c r="H454" i="39" s="1"/>
  <c r="K456" i="39"/>
  <c r="N456" i="39" s="1"/>
  <c r="H456" i="39" s="1"/>
  <c r="K458" i="39"/>
  <c r="N458" i="39" s="1"/>
  <c r="H458" i="39" s="1"/>
  <c r="K460" i="39"/>
  <c r="N460" i="39" s="1"/>
  <c r="H460" i="39" s="1"/>
  <c r="K462" i="39"/>
  <c r="N462" i="39" s="1"/>
  <c r="H462" i="39" s="1"/>
  <c r="K464" i="39"/>
  <c r="N464" i="39" s="1"/>
  <c r="H464" i="39" s="1"/>
  <c r="K466" i="39"/>
  <c r="N466" i="39" s="1"/>
  <c r="H466" i="39" s="1"/>
  <c r="K468" i="39"/>
  <c r="N468" i="39" s="1"/>
  <c r="H468" i="39" s="1"/>
  <c r="K470" i="39"/>
  <c r="N470" i="39" s="1"/>
  <c r="H470" i="39" s="1"/>
  <c r="K472" i="39"/>
  <c r="N472" i="39" s="1"/>
  <c r="H472" i="39" s="1"/>
  <c r="K474" i="39"/>
  <c r="N474" i="39" s="1"/>
  <c r="H474" i="39" s="1"/>
  <c r="K476" i="39"/>
  <c r="N476" i="39" s="1"/>
  <c r="H476" i="39" s="1"/>
  <c r="K478" i="39"/>
  <c r="N478" i="39" s="1"/>
  <c r="H478" i="39" s="1"/>
  <c r="K480" i="39"/>
  <c r="N480" i="39" s="1"/>
  <c r="H480" i="39" s="1"/>
  <c r="K482" i="39"/>
  <c r="N482" i="39" s="1"/>
  <c r="H482" i="39" s="1"/>
  <c r="K484" i="39"/>
  <c r="N484" i="39" s="1"/>
  <c r="H484" i="39" s="1"/>
  <c r="K486" i="39"/>
  <c r="N486" i="39" s="1"/>
  <c r="H486" i="39" s="1"/>
  <c r="K488" i="39"/>
  <c r="N488" i="39" s="1"/>
  <c r="H488" i="39" s="1"/>
  <c r="K490" i="39"/>
  <c r="N490" i="39" s="1"/>
  <c r="H490" i="39" s="1"/>
  <c r="K492" i="39"/>
  <c r="N492" i="39" s="1"/>
  <c r="H492" i="39" s="1"/>
  <c r="K494" i="39"/>
  <c r="N494" i="39" s="1"/>
  <c r="H494" i="39" s="1"/>
  <c r="K496" i="39"/>
  <c r="N496" i="39" s="1"/>
  <c r="H496" i="39" s="1"/>
  <c r="K498" i="39"/>
  <c r="N498" i="39" s="1"/>
  <c r="H498" i="39" s="1"/>
  <c r="K500" i="39"/>
  <c r="K502" i="39"/>
  <c r="N502" i="39" s="1"/>
  <c r="H502" i="39" s="1"/>
  <c r="K504" i="39"/>
  <c r="N504" i="39" s="1"/>
  <c r="H504" i="39" s="1"/>
  <c r="K506" i="39"/>
  <c r="N506" i="39" s="1"/>
  <c r="H506" i="39" s="1"/>
  <c r="K508" i="39"/>
  <c r="K510" i="39"/>
  <c r="N510" i="39" s="1"/>
  <c r="H510" i="39" s="1"/>
  <c r="K512" i="39"/>
  <c r="N512" i="39" s="1"/>
  <c r="H512" i="39" s="1"/>
  <c r="K514" i="39"/>
  <c r="N514" i="39" s="1"/>
  <c r="H514" i="39" s="1"/>
  <c r="K516" i="39"/>
  <c r="N516" i="39" s="1"/>
  <c r="H516" i="39" s="1"/>
  <c r="K518" i="39"/>
  <c r="N518" i="39" s="1"/>
  <c r="H518" i="39" s="1"/>
  <c r="K520" i="39"/>
  <c r="K522" i="39"/>
  <c r="N522" i="39" s="1"/>
  <c r="H522" i="39" s="1"/>
  <c r="K524" i="39"/>
  <c r="N524" i="39" s="1"/>
  <c r="H524" i="39" s="1"/>
  <c r="K526" i="39"/>
  <c r="N526" i="39" s="1"/>
  <c r="H526" i="39" s="1"/>
  <c r="K528" i="39"/>
  <c r="N528" i="39" s="1"/>
  <c r="H528" i="39" s="1"/>
  <c r="K530" i="39"/>
  <c r="N530" i="39" s="1"/>
  <c r="H530" i="39" s="1"/>
  <c r="K532" i="39"/>
  <c r="N532" i="39" s="1"/>
  <c r="H532" i="39" s="1"/>
  <c r="K534" i="39"/>
  <c r="N534" i="39" s="1"/>
  <c r="H534" i="39" s="1"/>
  <c r="K536" i="39"/>
  <c r="N536" i="39" s="1"/>
  <c r="H536" i="39" s="1"/>
  <c r="K538" i="39"/>
  <c r="N538" i="39" s="1"/>
  <c r="H538" i="39" s="1"/>
  <c r="K540" i="39"/>
  <c r="N540" i="39" s="1"/>
  <c r="H540" i="39" s="1"/>
  <c r="K542" i="39"/>
  <c r="N542" i="39" s="1"/>
  <c r="H542" i="39" s="1"/>
  <c r="K544" i="39"/>
  <c r="N544" i="39" s="1"/>
  <c r="H544" i="39" s="1"/>
  <c r="K546" i="39"/>
  <c r="N546" i="39" s="1"/>
  <c r="H546" i="39" s="1"/>
  <c r="K548" i="39"/>
  <c r="N548" i="39" s="1"/>
  <c r="H548" i="39" s="1"/>
  <c r="K550" i="39"/>
  <c r="N550" i="39" s="1"/>
  <c r="H550" i="39" s="1"/>
  <c r="K552" i="39"/>
  <c r="N552" i="39" s="1"/>
  <c r="H552" i="39" s="1"/>
  <c r="K554" i="39"/>
  <c r="N554" i="39" s="1"/>
  <c r="H554" i="39" s="1"/>
  <c r="K556" i="39"/>
  <c r="N556" i="39" s="1"/>
  <c r="H556" i="39" s="1"/>
  <c r="K558" i="39"/>
  <c r="N558" i="39" s="1"/>
  <c r="H558" i="39" s="1"/>
  <c r="K560" i="39"/>
  <c r="N560" i="39" s="1"/>
  <c r="H560" i="39" s="1"/>
  <c r="K562" i="39"/>
  <c r="N562" i="39" s="1"/>
  <c r="H562" i="39" s="1"/>
  <c r="K564" i="39"/>
  <c r="N564" i="39" s="1"/>
  <c r="H564" i="39" s="1"/>
  <c r="M565" i="39"/>
  <c r="K566" i="39"/>
  <c r="H567" i="39"/>
  <c r="M567" i="39"/>
  <c r="K568" i="39"/>
  <c r="H569" i="39"/>
  <c r="M569" i="39"/>
  <c r="K570" i="39"/>
  <c r="H571" i="39"/>
  <c r="M571" i="39"/>
  <c r="K572" i="39"/>
  <c r="H573" i="39"/>
  <c r="M573" i="39"/>
  <c r="K574" i="39"/>
  <c r="H575" i="39"/>
  <c r="M575" i="39"/>
  <c r="K576" i="39"/>
  <c r="H577" i="39"/>
  <c r="M577" i="39"/>
  <c r="K578" i="39"/>
  <c r="H579" i="39"/>
  <c r="M579" i="39"/>
  <c r="K580" i="39"/>
  <c r="H581" i="39"/>
  <c r="M581" i="39"/>
  <c r="K582" i="39"/>
  <c r="H583" i="39"/>
  <c r="M583" i="39"/>
  <c r="K584" i="39"/>
  <c r="H585" i="39"/>
  <c r="M585" i="39"/>
  <c r="K586" i="39"/>
  <c r="H587" i="39"/>
  <c r="M587" i="39"/>
  <c r="K588" i="39"/>
  <c r="W589" i="39"/>
  <c r="H590" i="39"/>
  <c r="T593" i="39"/>
  <c r="N596" i="39"/>
  <c r="M596" i="39"/>
  <c r="W597" i="39"/>
  <c r="H598" i="39"/>
  <c r="I599" i="39"/>
  <c r="W599" i="39"/>
  <c r="O601" i="39"/>
  <c r="N601" i="39" s="1"/>
  <c r="O605" i="39"/>
  <c r="N605" i="39" s="1"/>
  <c r="O609" i="39"/>
  <c r="N609" i="39" s="1"/>
  <c r="O613" i="39"/>
  <c r="W637" i="39"/>
  <c r="W641" i="39"/>
  <c r="W645" i="39"/>
  <c r="W649" i="39"/>
  <c r="W653" i="39"/>
  <c r="M671" i="39"/>
  <c r="H671" i="39"/>
  <c r="L671" i="39"/>
  <c r="K671" i="39"/>
  <c r="W716" i="39"/>
  <c r="I716" i="39"/>
  <c r="W724" i="39"/>
  <c r="I724" i="39"/>
  <c r="W732" i="39"/>
  <c r="I732" i="39"/>
  <c r="W763" i="39"/>
  <c r="K770" i="39"/>
  <c r="N770" i="39"/>
  <c r="M770" i="39"/>
  <c r="H770" i="39"/>
  <c r="L770" i="39"/>
  <c r="W779" i="39"/>
  <c r="K786" i="39"/>
  <c r="N786" i="39"/>
  <c r="M786" i="39"/>
  <c r="H786" i="39"/>
  <c r="L786" i="39"/>
  <c r="K814" i="39"/>
  <c r="N814" i="39"/>
  <c r="M814" i="39"/>
  <c r="L814" i="39"/>
  <c r="H814" i="39"/>
  <c r="K846" i="39"/>
  <c r="N846" i="39"/>
  <c r="M846" i="39"/>
  <c r="L846" i="39"/>
  <c r="H846" i="39"/>
  <c r="I429" i="39"/>
  <c r="I431" i="39"/>
  <c r="I433" i="39"/>
  <c r="I435" i="39"/>
  <c r="I437" i="39"/>
  <c r="I439" i="39"/>
  <c r="I443" i="39"/>
  <c r="I445" i="39"/>
  <c r="I449" i="39"/>
  <c r="I451" i="39"/>
  <c r="I453" i="39"/>
  <c r="I457" i="39"/>
  <c r="I459" i="39"/>
  <c r="I461" i="39"/>
  <c r="I463" i="39"/>
  <c r="I465" i="39"/>
  <c r="I467" i="39"/>
  <c r="I469" i="39"/>
  <c r="I471" i="39"/>
  <c r="I475" i="39"/>
  <c r="I477" i="39"/>
  <c r="I479" i="39"/>
  <c r="I481" i="39"/>
  <c r="I483" i="39"/>
  <c r="I485" i="39"/>
  <c r="I487" i="39"/>
  <c r="I489" i="39"/>
  <c r="I491" i="39"/>
  <c r="I493" i="39"/>
  <c r="I497" i="39"/>
  <c r="I499" i="39"/>
  <c r="I505" i="39"/>
  <c r="I509" i="39"/>
  <c r="I521" i="39"/>
  <c r="I523" i="39"/>
  <c r="I525" i="39"/>
  <c r="I527" i="39"/>
  <c r="I535" i="39"/>
  <c r="I537" i="39"/>
  <c r="I539" i="39"/>
  <c r="I543" i="39"/>
  <c r="I547" i="39"/>
  <c r="I549" i="39"/>
  <c r="I551" i="39"/>
  <c r="I553" i="39"/>
  <c r="I555" i="39"/>
  <c r="I557" i="39"/>
  <c r="I559" i="39"/>
  <c r="I565" i="39"/>
  <c r="I567" i="39"/>
  <c r="I569" i="39"/>
  <c r="I575" i="39"/>
  <c r="I587" i="39"/>
  <c r="K590" i="39"/>
  <c r="T591" i="39"/>
  <c r="N594" i="39"/>
  <c r="M594" i="39"/>
  <c r="K598" i="39"/>
  <c r="T601" i="39"/>
  <c r="T605" i="39"/>
  <c r="T609" i="39"/>
  <c r="T613" i="39"/>
  <c r="M635" i="39"/>
  <c r="H635" i="39"/>
  <c r="L635" i="39"/>
  <c r="K635" i="39"/>
  <c r="M639" i="39"/>
  <c r="H639" i="39"/>
  <c r="L639" i="39"/>
  <c r="K639" i="39"/>
  <c r="M643" i="39"/>
  <c r="H643" i="39"/>
  <c r="L643" i="39"/>
  <c r="K643" i="39"/>
  <c r="M647" i="39"/>
  <c r="H647" i="39"/>
  <c r="L647" i="39"/>
  <c r="K647" i="39"/>
  <c r="M651" i="39"/>
  <c r="H651" i="39"/>
  <c r="L651" i="39"/>
  <c r="K651" i="39"/>
  <c r="M655" i="39"/>
  <c r="H655" i="39"/>
  <c r="L655" i="39"/>
  <c r="K655" i="39"/>
  <c r="T665" i="39"/>
  <c r="I668" i="39"/>
  <c r="T681" i="39"/>
  <c r="K804" i="39"/>
  <c r="L804" i="39"/>
  <c r="N804" i="39"/>
  <c r="H804" i="39"/>
  <c r="M804" i="39"/>
  <c r="K806" i="39"/>
  <c r="N806" i="39"/>
  <c r="M806" i="39"/>
  <c r="L806" i="39"/>
  <c r="H806" i="39"/>
  <c r="K838" i="39"/>
  <c r="N838" i="39"/>
  <c r="M838" i="39"/>
  <c r="L838" i="39"/>
  <c r="H838" i="39"/>
  <c r="L600" i="39"/>
  <c r="L602" i="39"/>
  <c r="I603" i="39"/>
  <c r="L604" i="39"/>
  <c r="I605" i="39"/>
  <c r="L606" i="39"/>
  <c r="I607" i="39"/>
  <c r="L608" i="39"/>
  <c r="L610" i="39"/>
  <c r="I611" i="39"/>
  <c r="L612" i="39"/>
  <c r="L614" i="39"/>
  <c r="I615" i="39"/>
  <c r="L616" i="39"/>
  <c r="L618" i="39"/>
  <c r="L620" i="39"/>
  <c r="L622" i="39"/>
  <c r="L624" i="39"/>
  <c r="L626" i="39"/>
  <c r="L628" i="39"/>
  <c r="L630" i="39"/>
  <c r="L632" i="39"/>
  <c r="M634" i="39"/>
  <c r="I635" i="39"/>
  <c r="I636" i="39"/>
  <c r="M638" i="39"/>
  <c r="I639" i="39"/>
  <c r="I640" i="39"/>
  <c r="M642" i="39"/>
  <c r="I643" i="39"/>
  <c r="I644" i="39"/>
  <c r="M646" i="39"/>
  <c r="I647" i="39"/>
  <c r="I648" i="39"/>
  <c r="M650" i="39"/>
  <c r="I651" i="39"/>
  <c r="I652" i="39"/>
  <c r="M654" i="39"/>
  <c r="N657" i="39"/>
  <c r="M657" i="39"/>
  <c r="H657" i="39"/>
  <c r="O659" i="39"/>
  <c r="I662" i="39"/>
  <c r="N665" i="39"/>
  <c r="M665" i="39"/>
  <c r="H665" i="39"/>
  <c r="O667" i="39"/>
  <c r="N667" i="39" s="1"/>
  <c r="I670" i="39"/>
  <c r="N673" i="39"/>
  <c r="M673" i="39"/>
  <c r="H673" i="39"/>
  <c r="O675" i="39"/>
  <c r="N675" i="39" s="1"/>
  <c r="I678" i="39"/>
  <c r="N681" i="39"/>
  <c r="M681" i="39"/>
  <c r="H681" i="39"/>
  <c r="T717" i="39"/>
  <c r="O717" i="39"/>
  <c r="N717" i="39" s="1"/>
  <c r="T725" i="39"/>
  <c r="O725" i="39"/>
  <c r="I725" i="39" s="1"/>
  <c r="T733" i="39"/>
  <c r="O733" i="39"/>
  <c r="I733" i="39" s="1"/>
  <c r="W739" i="39"/>
  <c r="K742" i="39"/>
  <c r="N742" i="39"/>
  <c r="M742" i="39"/>
  <c r="L742" i="39"/>
  <c r="H742" i="39"/>
  <c r="N751" i="39"/>
  <c r="I751" i="39"/>
  <c r="O617" i="39"/>
  <c r="N617" i="39" s="1"/>
  <c r="O619" i="39"/>
  <c r="N619" i="39" s="1"/>
  <c r="O621" i="39"/>
  <c r="N621" i="39" s="1"/>
  <c r="O623" i="39"/>
  <c r="N623" i="39" s="1"/>
  <c r="O625" i="39"/>
  <c r="N625" i="39" s="1"/>
  <c r="O627" i="39"/>
  <c r="N627" i="39" s="1"/>
  <c r="O629" i="39"/>
  <c r="N629" i="39" s="1"/>
  <c r="O631" i="39"/>
  <c r="N631" i="39" s="1"/>
  <c r="O633" i="39"/>
  <c r="N633" i="39" s="1"/>
  <c r="M637" i="39"/>
  <c r="H637" i="39"/>
  <c r="M641" i="39"/>
  <c r="H641" i="39"/>
  <c r="M645" i="39"/>
  <c r="H645" i="39"/>
  <c r="M649" i="39"/>
  <c r="H649" i="39"/>
  <c r="M653" i="39"/>
  <c r="H653" i="39"/>
  <c r="I656" i="39"/>
  <c r="N659" i="39"/>
  <c r="M659" i="39"/>
  <c r="H659" i="39"/>
  <c r="O661" i="39"/>
  <c r="N661" i="39" s="1"/>
  <c r="I664" i="39"/>
  <c r="M667" i="39"/>
  <c r="H667" i="39"/>
  <c r="O669" i="39"/>
  <c r="N669" i="39" s="1"/>
  <c r="I672" i="39"/>
  <c r="M675" i="39"/>
  <c r="H675" i="39"/>
  <c r="O677" i="39"/>
  <c r="N677" i="39" s="1"/>
  <c r="I680" i="39"/>
  <c r="W712" i="39"/>
  <c r="I712" i="39"/>
  <c r="K714" i="39"/>
  <c r="L714" i="39"/>
  <c r="N714" i="39"/>
  <c r="H714" i="39"/>
  <c r="W720" i="39"/>
  <c r="I720" i="39"/>
  <c r="K722" i="39"/>
  <c r="L722" i="39"/>
  <c r="N722" i="39"/>
  <c r="H722" i="39"/>
  <c r="W728" i="39"/>
  <c r="I728" i="39"/>
  <c r="K730" i="39"/>
  <c r="L730" i="39"/>
  <c r="N730" i="39"/>
  <c r="H730" i="39"/>
  <c r="T737" i="39"/>
  <c r="O737" i="39"/>
  <c r="N737" i="39" s="1"/>
  <c r="W747" i="39"/>
  <c r="K750" i="39"/>
  <c r="N750" i="39"/>
  <c r="M750" i="39"/>
  <c r="L750" i="39"/>
  <c r="H750" i="39"/>
  <c r="K762" i="39"/>
  <c r="N762" i="39"/>
  <c r="M762" i="39"/>
  <c r="H762" i="39"/>
  <c r="L762" i="39"/>
  <c r="W771" i="39"/>
  <c r="K778" i="39"/>
  <c r="N778" i="39"/>
  <c r="M778" i="39"/>
  <c r="H778" i="39"/>
  <c r="L778" i="39"/>
  <c r="W787" i="39"/>
  <c r="W811" i="39"/>
  <c r="W819" i="39"/>
  <c r="W827" i="39"/>
  <c r="W835" i="39"/>
  <c r="W843" i="39"/>
  <c r="W851" i="39"/>
  <c r="W888" i="39"/>
  <c r="I592" i="39"/>
  <c r="I594" i="39"/>
  <c r="I596" i="39"/>
  <c r="I602" i="39"/>
  <c r="I606" i="39"/>
  <c r="I610" i="39"/>
  <c r="I614" i="39"/>
  <c r="I618" i="39"/>
  <c r="I620" i="39"/>
  <c r="I626" i="39"/>
  <c r="M636" i="39"/>
  <c r="O637" i="39"/>
  <c r="I637" i="39" s="1"/>
  <c r="I638" i="39"/>
  <c r="M640" i="39"/>
  <c r="O641" i="39"/>
  <c r="N641" i="39" s="1"/>
  <c r="I642" i="39"/>
  <c r="M644" i="39"/>
  <c r="O645" i="39"/>
  <c r="I645" i="39" s="1"/>
  <c r="I646" i="39"/>
  <c r="M648" i="39"/>
  <c r="O649" i="39"/>
  <c r="I649" i="39" s="1"/>
  <c r="I650" i="39"/>
  <c r="M652" i="39"/>
  <c r="O653" i="39"/>
  <c r="I653" i="39" s="1"/>
  <c r="I654" i="39"/>
  <c r="O655" i="39"/>
  <c r="N655" i="39" s="1"/>
  <c r="L657" i="39"/>
  <c r="I658" i="39"/>
  <c r="K659" i="39"/>
  <c r="M661" i="39"/>
  <c r="H661" i="39"/>
  <c r="O663" i="39"/>
  <c r="N663" i="39" s="1"/>
  <c r="L665" i="39"/>
  <c r="I666" i="39"/>
  <c r="K667" i="39"/>
  <c r="M669" i="39"/>
  <c r="H669" i="39"/>
  <c r="O671" i="39"/>
  <c r="N671" i="39" s="1"/>
  <c r="L673" i="39"/>
  <c r="I674" i="39"/>
  <c r="K675" i="39"/>
  <c r="M677" i="39"/>
  <c r="H677" i="39"/>
  <c r="O679" i="39"/>
  <c r="N679" i="39" s="1"/>
  <c r="L681" i="39"/>
  <c r="W682" i="39"/>
  <c r="I682" i="39"/>
  <c r="T683" i="39"/>
  <c r="T685" i="39"/>
  <c r="T687" i="39"/>
  <c r="T689" i="39"/>
  <c r="T691" i="39"/>
  <c r="T693" i="39"/>
  <c r="T695" i="39"/>
  <c r="T697" i="39"/>
  <c r="T699" i="39"/>
  <c r="T701" i="39"/>
  <c r="T703" i="39"/>
  <c r="T705" i="39"/>
  <c r="T707" i="39"/>
  <c r="T709" i="39"/>
  <c r="T713" i="39"/>
  <c r="O713" i="39"/>
  <c r="I713" i="39" s="1"/>
  <c r="M714" i="39"/>
  <c r="T721" i="39"/>
  <c r="O721" i="39"/>
  <c r="I721" i="39" s="1"/>
  <c r="M722" i="39"/>
  <c r="T729" i="39"/>
  <c r="O729" i="39"/>
  <c r="I729" i="39" s="1"/>
  <c r="M730" i="39"/>
  <c r="N735" i="39"/>
  <c r="I735" i="39"/>
  <c r="T745" i="39"/>
  <c r="O745" i="39"/>
  <c r="N745" i="39" s="1"/>
  <c r="W755" i="39"/>
  <c r="K796" i="39"/>
  <c r="L796" i="39"/>
  <c r="N796" i="39"/>
  <c r="H796" i="39"/>
  <c r="M796" i="39"/>
  <c r="L683" i="39"/>
  <c r="I684" i="39"/>
  <c r="L685" i="39"/>
  <c r="I686" i="39"/>
  <c r="L687" i="39"/>
  <c r="I688" i="39"/>
  <c r="L689" i="39"/>
  <c r="I690" i="39"/>
  <c r="L691" i="39"/>
  <c r="I692" i="39"/>
  <c r="L693" i="39"/>
  <c r="I694" i="39"/>
  <c r="L695" i="39"/>
  <c r="I696" i="39"/>
  <c r="L697" i="39"/>
  <c r="I698" i="39"/>
  <c r="L699" i="39"/>
  <c r="I700" i="39"/>
  <c r="L701" i="39"/>
  <c r="I702" i="39"/>
  <c r="L703" i="39"/>
  <c r="I704" i="39"/>
  <c r="L705" i="39"/>
  <c r="I706" i="39"/>
  <c r="L707" i="39"/>
  <c r="I708" i="39"/>
  <c r="L709" i="39"/>
  <c r="I710" i="39"/>
  <c r="M713" i="39"/>
  <c r="H713" i="39"/>
  <c r="N713" i="39"/>
  <c r="M717" i="39"/>
  <c r="H717" i="39"/>
  <c r="M721" i="39"/>
  <c r="H721" i="39"/>
  <c r="M725" i="39"/>
  <c r="H725" i="39"/>
  <c r="M729" i="39"/>
  <c r="H729" i="39"/>
  <c r="M733" i="39"/>
  <c r="H733" i="39"/>
  <c r="N733" i="39"/>
  <c r="K736" i="39"/>
  <c r="N736" i="39"/>
  <c r="T739" i="39"/>
  <c r="K744" i="39"/>
  <c r="N744" i="39"/>
  <c r="T747" i="39"/>
  <c r="K752" i="39"/>
  <c r="N752" i="39"/>
  <c r="T755" i="39"/>
  <c r="K764" i="39"/>
  <c r="N764" i="39"/>
  <c r="M764" i="39"/>
  <c r="H764" i="39"/>
  <c r="K772" i="39"/>
  <c r="N772" i="39"/>
  <c r="M772" i="39"/>
  <c r="H772" i="39"/>
  <c r="K780" i="39"/>
  <c r="N780" i="39"/>
  <c r="M780" i="39"/>
  <c r="H780" i="39"/>
  <c r="K788" i="39"/>
  <c r="N788" i="39"/>
  <c r="M788" i="39"/>
  <c r="H788" i="39"/>
  <c r="W794" i="39"/>
  <c r="T795" i="39"/>
  <c r="O795" i="39"/>
  <c r="I795" i="39" s="1"/>
  <c r="W802" i="39"/>
  <c r="T803" i="39"/>
  <c r="O803" i="39"/>
  <c r="I803" i="39" s="1"/>
  <c r="N862" i="39"/>
  <c r="I862" i="39"/>
  <c r="W866" i="39"/>
  <c r="T872" i="39"/>
  <c r="K656" i="39"/>
  <c r="K658" i="39"/>
  <c r="K660" i="39"/>
  <c r="K662" i="39"/>
  <c r="K664" i="39"/>
  <c r="K666" i="39"/>
  <c r="K668" i="39"/>
  <c r="K670" i="39"/>
  <c r="K672" i="39"/>
  <c r="K674" i="39"/>
  <c r="K676" i="39"/>
  <c r="K678" i="39"/>
  <c r="K680" i="39"/>
  <c r="K682" i="39"/>
  <c r="H683" i="39"/>
  <c r="M683" i="39"/>
  <c r="K684" i="39"/>
  <c r="H685" i="39"/>
  <c r="M685" i="39"/>
  <c r="K686" i="39"/>
  <c r="H687" i="39"/>
  <c r="M687" i="39"/>
  <c r="K688" i="39"/>
  <c r="H689" i="39"/>
  <c r="M689" i="39"/>
  <c r="K690" i="39"/>
  <c r="H691" i="39"/>
  <c r="M691" i="39"/>
  <c r="K692" i="39"/>
  <c r="H693" i="39"/>
  <c r="M693" i="39"/>
  <c r="K694" i="39"/>
  <c r="H695" i="39"/>
  <c r="M695" i="39"/>
  <c r="K696" i="39"/>
  <c r="H697" i="39"/>
  <c r="M697" i="39"/>
  <c r="K698" i="39"/>
  <c r="H699" i="39"/>
  <c r="M699" i="39"/>
  <c r="K700" i="39"/>
  <c r="H701" i="39"/>
  <c r="M701" i="39"/>
  <c r="K702" i="39"/>
  <c r="H703" i="39"/>
  <c r="M703" i="39"/>
  <c r="K704" i="39"/>
  <c r="H705" i="39"/>
  <c r="M705" i="39"/>
  <c r="K706" i="39"/>
  <c r="H707" i="39"/>
  <c r="M707" i="39"/>
  <c r="K708" i="39"/>
  <c r="H709" i="39"/>
  <c r="M709" i="39"/>
  <c r="K710" i="39"/>
  <c r="M712" i="39"/>
  <c r="I714" i="39"/>
  <c r="M716" i="39"/>
  <c r="I718" i="39"/>
  <c r="M720" i="39"/>
  <c r="I722" i="39"/>
  <c r="M724" i="39"/>
  <c r="I726" i="39"/>
  <c r="M728" i="39"/>
  <c r="I730" i="39"/>
  <c r="M732" i="39"/>
  <c r="H736" i="39"/>
  <c r="K738" i="39"/>
  <c r="N738" i="39"/>
  <c r="O739" i="39"/>
  <c r="N739" i="39" s="1"/>
  <c r="T741" i="39"/>
  <c r="H744" i="39"/>
  <c r="K746" i="39"/>
  <c r="N746" i="39"/>
  <c r="O747" i="39"/>
  <c r="N747" i="39" s="1"/>
  <c r="T749" i="39"/>
  <c r="H752" i="39"/>
  <c r="K754" i="39"/>
  <c r="N754" i="39"/>
  <c r="O755" i="39"/>
  <c r="N755" i="39" s="1"/>
  <c r="T757" i="39"/>
  <c r="O757" i="39"/>
  <c r="K758" i="39"/>
  <c r="N758" i="39"/>
  <c r="M758" i="39"/>
  <c r="H758" i="39"/>
  <c r="L764" i="39"/>
  <c r="K766" i="39"/>
  <c r="N766" i="39"/>
  <c r="M766" i="39"/>
  <c r="H766" i="39"/>
  <c r="L772" i="39"/>
  <c r="K774" i="39"/>
  <c r="N774" i="39"/>
  <c r="M774" i="39"/>
  <c r="H774" i="39"/>
  <c r="L780" i="39"/>
  <c r="K782" i="39"/>
  <c r="N782" i="39"/>
  <c r="M782" i="39"/>
  <c r="H782" i="39"/>
  <c r="L788" i="39"/>
  <c r="K790" i="39"/>
  <c r="N790" i="39"/>
  <c r="M790" i="39"/>
  <c r="H790" i="39"/>
  <c r="K792" i="39"/>
  <c r="L792" i="39"/>
  <c r="N792" i="39"/>
  <c r="H792" i="39"/>
  <c r="K800" i="39"/>
  <c r="L800" i="39"/>
  <c r="N800" i="39"/>
  <c r="H800" i="39"/>
  <c r="T809" i="39"/>
  <c r="O809" i="39"/>
  <c r="T817" i="39"/>
  <c r="O817" i="39"/>
  <c r="T825" i="39"/>
  <c r="O825" i="39"/>
  <c r="T833" i="39"/>
  <c r="O833" i="39"/>
  <c r="T841" i="39"/>
  <c r="O841" i="39"/>
  <c r="T849" i="39"/>
  <c r="O849" i="39"/>
  <c r="I657" i="39"/>
  <c r="I659" i="39"/>
  <c r="I663" i="39"/>
  <c r="I665" i="39"/>
  <c r="I667" i="39"/>
  <c r="I669" i="39"/>
  <c r="I673" i="39"/>
  <c r="I681" i="39"/>
  <c r="I683" i="39"/>
  <c r="I685" i="39"/>
  <c r="I687" i="39"/>
  <c r="I689" i="39"/>
  <c r="I691" i="39"/>
  <c r="I693" i="39"/>
  <c r="I695" i="39"/>
  <c r="I697" i="39"/>
  <c r="I699" i="39"/>
  <c r="I701" i="39"/>
  <c r="I703" i="39"/>
  <c r="I705" i="39"/>
  <c r="I707" i="39"/>
  <c r="I709" i="39"/>
  <c r="M711" i="39"/>
  <c r="H711" i="39"/>
  <c r="N711" i="39"/>
  <c r="K713" i="39"/>
  <c r="M715" i="39"/>
  <c r="H715" i="39"/>
  <c r="N715" i="39"/>
  <c r="K717" i="39"/>
  <c r="M719" i="39"/>
  <c r="H719" i="39"/>
  <c r="N719" i="39"/>
  <c r="K721" i="39"/>
  <c r="M723" i="39"/>
  <c r="H723" i="39"/>
  <c r="N723" i="39"/>
  <c r="K725" i="39"/>
  <c r="M727" i="39"/>
  <c r="H727" i="39"/>
  <c r="N727" i="39"/>
  <c r="K729" i="39"/>
  <c r="M731" i="39"/>
  <c r="H731" i="39"/>
  <c r="N731" i="39"/>
  <c r="K733" i="39"/>
  <c r="T735" i="39"/>
  <c r="L736" i="39"/>
  <c r="K740" i="39"/>
  <c r="N740" i="39"/>
  <c r="T743" i="39"/>
  <c r="L744" i="39"/>
  <c r="K748" i="39"/>
  <c r="N748" i="39"/>
  <c r="T751" i="39"/>
  <c r="L752" i="39"/>
  <c r="K756" i="39"/>
  <c r="N756" i="39"/>
  <c r="K760" i="39"/>
  <c r="N760" i="39"/>
  <c r="M760" i="39"/>
  <c r="H760" i="39"/>
  <c r="K768" i="39"/>
  <c r="N768" i="39"/>
  <c r="M768" i="39"/>
  <c r="H768" i="39"/>
  <c r="K776" i="39"/>
  <c r="N776" i="39"/>
  <c r="M776" i="39"/>
  <c r="H776" i="39"/>
  <c r="K784" i="39"/>
  <c r="N784" i="39"/>
  <c r="M784" i="39"/>
  <c r="H784" i="39"/>
  <c r="T791" i="39"/>
  <c r="O791" i="39"/>
  <c r="I791" i="39" s="1"/>
  <c r="W798" i="39"/>
  <c r="T799" i="39"/>
  <c r="O799" i="39"/>
  <c r="I799" i="39" s="1"/>
  <c r="N807" i="39"/>
  <c r="I807" i="39"/>
  <c r="N815" i="39"/>
  <c r="I815" i="39"/>
  <c r="N823" i="39"/>
  <c r="I823" i="39"/>
  <c r="N831" i="39"/>
  <c r="I831" i="39"/>
  <c r="N839" i="39"/>
  <c r="I839" i="39"/>
  <c r="N847" i="39"/>
  <c r="I847" i="39"/>
  <c r="O759" i="39"/>
  <c r="O761" i="39"/>
  <c r="N761" i="39" s="1"/>
  <c r="O763" i="39"/>
  <c r="N763" i="39" s="1"/>
  <c r="O765" i="39"/>
  <c r="O767" i="39"/>
  <c r="O769" i="39"/>
  <c r="N769" i="39" s="1"/>
  <c r="O771" i="39"/>
  <c r="N771" i="39" s="1"/>
  <c r="O773" i="39"/>
  <c r="O775" i="39"/>
  <c r="O777" i="39"/>
  <c r="N777" i="39" s="1"/>
  <c r="O779" i="39"/>
  <c r="N779" i="39" s="1"/>
  <c r="O781" i="39"/>
  <c r="O783" i="39"/>
  <c r="O785" i="39"/>
  <c r="N785" i="39" s="1"/>
  <c r="O787" i="39"/>
  <c r="N787" i="39" s="1"/>
  <c r="O789" i="39"/>
  <c r="M791" i="39"/>
  <c r="H791" i="39"/>
  <c r="M795" i="39"/>
  <c r="H795" i="39"/>
  <c r="N795" i="39"/>
  <c r="M799" i="39"/>
  <c r="H799" i="39"/>
  <c r="N799" i="39"/>
  <c r="M803" i="39"/>
  <c r="H803" i="39"/>
  <c r="K808" i="39"/>
  <c r="N808" i="39"/>
  <c r="T811" i="39"/>
  <c r="K816" i="39"/>
  <c r="N816" i="39"/>
  <c r="T819" i="39"/>
  <c r="K824" i="39"/>
  <c r="N824" i="39"/>
  <c r="T827" i="39"/>
  <c r="K832" i="39"/>
  <c r="N832" i="39"/>
  <c r="T835" i="39"/>
  <c r="K840" i="39"/>
  <c r="N840" i="39"/>
  <c r="T843" i="39"/>
  <c r="K848" i="39"/>
  <c r="N848" i="39"/>
  <c r="T851" i="39"/>
  <c r="K855" i="39"/>
  <c r="L855" i="39"/>
  <c r="T864" i="39"/>
  <c r="O864" i="39"/>
  <c r="T866" i="39"/>
  <c r="O866" i="39"/>
  <c r="N866" i="39" s="1"/>
  <c r="W874" i="39"/>
  <c r="K881" i="39"/>
  <c r="N881" i="39"/>
  <c r="M881" i="39"/>
  <c r="H881" i="39"/>
  <c r="L881" i="39"/>
  <c r="K887" i="39"/>
  <c r="N887" i="39"/>
  <c r="M887" i="39"/>
  <c r="H887" i="39"/>
  <c r="W890" i="39"/>
  <c r="K897" i="39"/>
  <c r="N897" i="39"/>
  <c r="M897" i="39"/>
  <c r="H897" i="39"/>
  <c r="L897" i="39"/>
  <c r="K903" i="39"/>
  <c r="N903" i="39"/>
  <c r="M903" i="39"/>
  <c r="H903" i="39"/>
  <c r="I734" i="39"/>
  <c r="L735" i="39"/>
  <c r="I736" i="39"/>
  <c r="L737" i="39"/>
  <c r="I738" i="39"/>
  <c r="L739" i="39"/>
  <c r="I740" i="39"/>
  <c r="L741" i="39"/>
  <c r="I742" i="39"/>
  <c r="L743" i="39"/>
  <c r="I744" i="39"/>
  <c r="L745" i="39"/>
  <c r="I746" i="39"/>
  <c r="L747" i="39"/>
  <c r="I748" i="39"/>
  <c r="L749" i="39"/>
  <c r="I750" i="39"/>
  <c r="L751" i="39"/>
  <c r="I752" i="39"/>
  <c r="L753" i="39"/>
  <c r="I754" i="39"/>
  <c r="L755" i="39"/>
  <c r="I756" i="39"/>
  <c r="L757" i="39"/>
  <c r="I758" i="39"/>
  <c r="L759" i="39"/>
  <c r="I760" i="39"/>
  <c r="L761" i="39"/>
  <c r="I762" i="39"/>
  <c r="L763" i="39"/>
  <c r="I764" i="39"/>
  <c r="L765" i="39"/>
  <c r="I766" i="39"/>
  <c r="L767" i="39"/>
  <c r="I768" i="39"/>
  <c r="L769" i="39"/>
  <c r="I770" i="39"/>
  <c r="L771" i="39"/>
  <c r="I772" i="39"/>
  <c r="L773" i="39"/>
  <c r="I774" i="39"/>
  <c r="L775" i="39"/>
  <c r="I776" i="39"/>
  <c r="L777" i="39"/>
  <c r="I778" i="39"/>
  <c r="L779" i="39"/>
  <c r="I780" i="39"/>
  <c r="L781" i="39"/>
  <c r="I782" i="39"/>
  <c r="L783" i="39"/>
  <c r="I784" i="39"/>
  <c r="L785" i="39"/>
  <c r="I786" i="39"/>
  <c r="L787" i="39"/>
  <c r="I788" i="39"/>
  <c r="L789" i="39"/>
  <c r="I790" i="39"/>
  <c r="I792" i="39"/>
  <c r="M794" i="39"/>
  <c r="I796" i="39"/>
  <c r="M798" i="39"/>
  <c r="I800" i="39"/>
  <c r="M802" i="39"/>
  <c r="I804" i="39"/>
  <c r="T805" i="39"/>
  <c r="H808" i="39"/>
  <c r="K810" i="39"/>
  <c r="N810" i="39"/>
  <c r="O811" i="39"/>
  <c r="N811" i="39" s="1"/>
  <c r="T813" i="39"/>
  <c r="H816" i="39"/>
  <c r="K818" i="39"/>
  <c r="N818" i="39"/>
  <c r="O819" i="39"/>
  <c r="N819" i="39" s="1"/>
  <c r="T821" i="39"/>
  <c r="H824" i="39"/>
  <c r="K826" i="39"/>
  <c r="N826" i="39"/>
  <c r="O827" i="39"/>
  <c r="N827" i="39" s="1"/>
  <c r="T829" i="39"/>
  <c r="H832" i="39"/>
  <c r="K834" i="39"/>
  <c r="N834" i="39"/>
  <c r="O835" i="39"/>
  <c r="N835" i="39" s="1"/>
  <c r="T837" i="39"/>
  <c r="H840" i="39"/>
  <c r="K842" i="39"/>
  <c r="N842" i="39"/>
  <c r="O843" i="39"/>
  <c r="N843" i="39" s="1"/>
  <c r="T845" i="39"/>
  <c r="H848" i="39"/>
  <c r="K850" i="39"/>
  <c r="N850" i="39"/>
  <c r="O851" i="39"/>
  <c r="N851" i="39" s="1"/>
  <c r="T853" i="39"/>
  <c r="H855" i="39"/>
  <c r="T858" i="39"/>
  <c r="O858" i="39"/>
  <c r="N858" i="39" s="1"/>
  <c r="W858" i="39"/>
  <c r="K869" i="39"/>
  <c r="N869" i="39"/>
  <c r="M869" i="39"/>
  <c r="L869" i="39"/>
  <c r="W880" i="39"/>
  <c r="L887" i="39"/>
  <c r="W896" i="39"/>
  <c r="L903" i="39"/>
  <c r="H735" i="39"/>
  <c r="H737" i="39"/>
  <c r="H739" i="39"/>
  <c r="H741" i="39"/>
  <c r="H743" i="39"/>
  <c r="H745" i="39"/>
  <c r="H747" i="39"/>
  <c r="H749" i="39"/>
  <c r="H751" i="39"/>
  <c r="H753" i="39"/>
  <c r="H755" i="39"/>
  <c r="H757" i="39"/>
  <c r="H759" i="39"/>
  <c r="H761" i="39"/>
  <c r="H763" i="39"/>
  <c r="H765" i="39"/>
  <c r="H767" i="39"/>
  <c r="H769" i="39"/>
  <c r="H771" i="39"/>
  <c r="H773" i="39"/>
  <c r="H775" i="39"/>
  <c r="H777" i="39"/>
  <c r="H779" i="39"/>
  <c r="H781" i="39"/>
  <c r="H783" i="39"/>
  <c r="H785" i="39"/>
  <c r="H787" i="39"/>
  <c r="H789" i="39"/>
  <c r="K791" i="39"/>
  <c r="M793" i="39"/>
  <c r="H793" i="39"/>
  <c r="N793" i="39"/>
  <c r="H794" i="39"/>
  <c r="N794" i="39"/>
  <c r="K795" i="39"/>
  <c r="M797" i="39"/>
  <c r="H797" i="39"/>
  <c r="N797" i="39"/>
  <c r="H798" i="39"/>
  <c r="N798" i="39"/>
  <c r="K799" i="39"/>
  <c r="M801" i="39"/>
  <c r="H801" i="39"/>
  <c r="N801" i="39"/>
  <c r="H802" i="39"/>
  <c r="N802" i="39"/>
  <c r="K803" i="39"/>
  <c r="M805" i="39"/>
  <c r="H805" i="39"/>
  <c r="L805" i="39"/>
  <c r="O805" i="39"/>
  <c r="T807" i="39"/>
  <c r="L808" i="39"/>
  <c r="H810" i="39"/>
  <c r="K812" i="39"/>
  <c r="N812" i="39"/>
  <c r="O813" i="39"/>
  <c r="T815" i="39"/>
  <c r="L816" i="39"/>
  <c r="H818" i="39"/>
  <c r="K820" i="39"/>
  <c r="N820" i="39"/>
  <c r="O821" i="39"/>
  <c r="T823" i="39"/>
  <c r="L824" i="39"/>
  <c r="H826" i="39"/>
  <c r="K828" i="39"/>
  <c r="N828" i="39"/>
  <c r="O829" i="39"/>
  <c r="T831" i="39"/>
  <c r="L832" i="39"/>
  <c r="H834" i="39"/>
  <c r="K836" i="39"/>
  <c r="N836" i="39"/>
  <c r="O837" i="39"/>
  <c r="T839" i="39"/>
  <c r="L840" i="39"/>
  <c r="H842" i="39"/>
  <c r="K844" i="39"/>
  <c r="N844" i="39"/>
  <c r="O845" i="39"/>
  <c r="T847" i="39"/>
  <c r="L848" i="39"/>
  <c r="H850" i="39"/>
  <c r="K852" i="39"/>
  <c r="N852" i="39"/>
  <c r="O853" i="39"/>
  <c r="M855" i="39"/>
  <c r="W856" i="39"/>
  <c r="K861" i="39"/>
  <c r="N861" i="39"/>
  <c r="M861" i="39"/>
  <c r="L861" i="39"/>
  <c r="K871" i="39"/>
  <c r="N871" i="39"/>
  <c r="L871" i="39"/>
  <c r="H871" i="39"/>
  <c r="K873" i="39"/>
  <c r="N873" i="39"/>
  <c r="M873" i="39"/>
  <c r="H873" i="39"/>
  <c r="L873" i="39"/>
  <c r="K879" i="39"/>
  <c r="N879" i="39"/>
  <c r="M879" i="39"/>
  <c r="H879" i="39"/>
  <c r="W882" i="39"/>
  <c r="K889" i="39"/>
  <c r="N889" i="39"/>
  <c r="M889" i="39"/>
  <c r="H889" i="39"/>
  <c r="L889" i="39"/>
  <c r="K895" i="39"/>
  <c r="N895" i="39"/>
  <c r="M895" i="39"/>
  <c r="H895" i="39"/>
  <c r="W898" i="39"/>
  <c r="O905" i="39"/>
  <c r="N905" i="39" s="1"/>
  <c r="I907" i="39"/>
  <c r="T917" i="39"/>
  <c r="O917" i="39"/>
  <c r="N917" i="39" s="1"/>
  <c r="I806" i="39"/>
  <c r="L807" i="39"/>
  <c r="I808" i="39"/>
  <c r="L809" i="39"/>
  <c r="I810" i="39"/>
  <c r="L811" i="39"/>
  <c r="I812" i="39"/>
  <c r="L813" i="39"/>
  <c r="I814" i="39"/>
  <c r="L815" i="39"/>
  <c r="I816" i="39"/>
  <c r="L817" i="39"/>
  <c r="I818" i="39"/>
  <c r="L819" i="39"/>
  <c r="I820" i="39"/>
  <c r="L821" i="39"/>
  <c r="I822" i="39"/>
  <c r="L823" i="39"/>
  <c r="I824" i="39"/>
  <c r="L825" i="39"/>
  <c r="I826" i="39"/>
  <c r="L827" i="39"/>
  <c r="I828" i="39"/>
  <c r="L829" i="39"/>
  <c r="I830" i="39"/>
  <c r="L831" i="39"/>
  <c r="I832" i="39"/>
  <c r="L833" i="39"/>
  <c r="I834" i="39"/>
  <c r="L835" i="39"/>
  <c r="I836" i="39"/>
  <c r="L837" i="39"/>
  <c r="I838" i="39"/>
  <c r="L839" i="39"/>
  <c r="I840" i="39"/>
  <c r="L841" i="39"/>
  <c r="I842" i="39"/>
  <c r="L843" i="39"/>
  <c r="I844" i="39"/>
  <c r="L845" i="39"/>
  <c r="I846" i="39"/>
  <c r="L847" i="39"/>
  <c r="I848" i="39"/>
  <c r="L849" i="39"/>
  <c r="I850" i="39"/>
  <c r="L851" i="39"/>
  <c r="I852" i="39"/>
  <c r="L853" i="39"/>
  <c r="I855" i="39"/>
  <c r="K857" i="39"/>
  <c r="N857" i="39"/>
  <c r="T860" i="39"/>
  <c r="K865" i="39"/>
  <c r="N865" i="39"/>
  <c r="T868" i="39"/>
  <c r="K875" i="39"/>
  <c r="N875" i="39"/>
  <c r="M875" i="39"/>
  <c r="H875" i="39"/>
  <c r="K883" i="39"/>
  <c r="N883" i="39"/>
  <c r="M883" i="39"/>
  <c r="H883" i="39"/>
  <c r="K891" i="39"/>
  <c r="N891" i="39"/>
  <c r="M891" i="39"/>
  <c r="H891" i="39"/>
  <c r="K899" i="39"/>
  <c r="N899" i="39"/>
  <c r="M899" i="39"/>
  <c r="H899" i="39"/>
  <c r="N908" i="39"/>
  <c r="L908" i="39"/>
  <c r="K908" i="39"/>
  <c r="H908" i="39"/>
  <c r="W911" i="39"/>
  <c r="I911" i="39"/>
  <c r="H807" i="39"/>
  <c r="H809" i="39"/>
  <c r="H811" i="39"/>
  <c r="H813" i="39"/>
  <c r="H815" i="39"/>
  <c r="H817" i="39"/>
  <c r="H819" i="39"/>
  <c r="H821" i="39"/>
  <c r="H823" i="39"/>
  <c r="H825" i="39"/>
  <c r="H827" i="39"/>
  <c r="H829" i="39"/>
  <c r="H831" i="39"/>
  <c r="H833" i="39"/>
  <c r="H835" i="39"/>
  <c r="H837" i="39"/>
  <c r="H839" i="39"/>
  <c r="H841" i="39"/>
  <c r="H843" i="39"/>
  <c r="H845" i="39"/>
  <c r="H847" i="39"/>
  <c r="H849" i="39"/>
  <c r="H851" i="39"/>
  <c r="H853" i="39"/>
  <c r="M856" i="39"/>
  <c r="H856" i="39"/>
  <c r="N856" i="39"/>
  <c r="H857" i="39"/>
  <c r="K859" i="39"/>
  <c r="N859" i="39"/>
  <c r="O860" i="39"/>
  <c r="T862" i="39"/>
  <c r="H865" i="39"/>
  <c r="K867" i="39"/>
  <c r="N867" i="39"/>
  <c r="O868" i="39"/>
  <c r="T870" i="39"/>
  <c r="L875" i="39"/>
  <c r="K877" i="39"/>
  <c r="N877" i="39"/>
  <c r="M877" i="39"/>
  <c r="H877" i="39"/>
  <c r="L883" i="39"/>
  <c r="K885" i="39"/>
  <c r="N885" i="39"/>
  <c r="M885" i="39"/>
  <c r="H885" i="39"/>
  <c r="L891" i="39"/>
  <c r="K893" i="39"/>
  <c r="N893" i="39"/>
  <c r="M893" i="39"/>
  <c r="H893" i="39"/>
  <c r="L899" i="39"/>
  <c r="K901" i="39"/>
  <c r="N901" i="39"/>
  <c r="M901" i="39"/>
  <c r="H901" i="39"/>
  <c r="O906" i="39"/>
  <c r="N906" i="39" s="1"/>
  <c r="M908" i="39"/>
  <c r="O874" i="39"/>
  <c r="O876" i="39"/>
  <c r="O878" i="39"/>
  <c r="O880" i="39"/>
  <c r="N880" i="39" s="1"/>
  <c r="O882" i="39"/>
  <c r="N882" i="39" s="1"/>
  <c r="O884" i="39"/>
  <c r="O886" i="39"/>
  <c r="O888" i="39"/>
  <c r="N888" i="39" s="1"/>
  <c r="O890" i="39"/>
  <c r="O892" i="39"/>
  <c r="O894" i="39"/>
  <c r="O896" i="39"/>
  <c r="N896" i="39" s="1"/>
  <c r="O898" i="39"/>
  <c r="N898" i="39" s="1"/>
  <c r="O900" i="39"/>
  <c r="O902" i="39"/>
  <c r="T904" i="39"/>
  <c r="M906" i="39"/>
  <c r="I909" i="39"/>
  <c r="T911" i="39"/>
  <c r="T915" i="39"/>
  <c r="I857" i="39"/>
  <c r="L858" i="39"/>
  <c r="I859" i="39"/>
  <c r="L860" i="39"/>
  <c r="I861" i="39"/>
  <c r="L862" i="39"/>
  <c r="I863" i="39"/>
  <c r="L864" i="39"/>
  <c r="I865" i="39"/>
  <c r="L866" i="39"/>
  <c r="I867" i="39"/>
  <c r="L868" i="39"/>
  <c r="I869" i="39"/>
  <c r="L870" i="39"/>
  <c r="I871" i="39"/>
  <c r="L872" i="39"/>
  <c r="I873" i="39"/>
  <c r="L874" i="39"/>
  <c r="I875" i="39"/>
  <c r="L876" i="39"/>
  <c r="I877" i="39"/>
  <c r="L878" i="39"/>
  <c r="I879" i="39"/>
  <c r="L880" i="39"/>
  <c r="I881" i="39"/>
  <c r="L882" i="39"/>
  <c r="I883" i="39"/>
  <c r="L884" i="39"/>
  <c r="I885" i="39"/>
  <c r="L886" i="39"/>
  <c r="I887" i="39"/>
  <c r="L888" i="39"/>
  <c r="I889" i="39"/>
  <c r="L890" i="39"/>
  <c r="I891" i="39"/>
  <c r="L892" i="39"/>
  <c r="I893" i="39"/>
  <c r="L894" i="39"/>
  <c r="I895" i="39"/>
  <c r="L896" i="39"/>
  <c r="I897" i="39"/>
  <c r="L898" i="39"/>
  <c r="I899" i="39"/>
  <c r="L900" i="39"/>
  <c r="I901" i="39"/>
  <c r="L902" i="39"/>
  <c r="I903" i="39"/>
  <c r="N904" i="39"/>
  <c r="M904" i="39"/>
  <c r="W905" i="39"/>
  <c r="H906" i="39"/>
  <c r="T909" i="39"/>
  <c r="K912" i="39"/>
  <c r="N912" i="39"/>
  <c r="T913" i="39"/>
  <c r="O915" i="39"/>
  <c r="N915" i="39" s="1"/>
  <c r="H858" i="39"/>
  <c r="H860" i="39"/>
  <c r="H862" i="39"/>
  <c r="H864" i="39"/>
  <c r="H866" i="39"/>
  <c r="H868" i="39"/>
  <c r="H870" i="39"/>
  <c r="H872" i="39"/>
  <c r="H874" i="39"/>
  <c r="H876" i="39"/>
  <c r="H878" i="39"/>
  <c r="H880" i="39"/>
  <c r="H882" i="39"/>
  <c r="H884" i="39"/>
  <c r="H886" i="39"/>
  <c r="H888" i="39"/>
  <c r="H890" i="39"/>
  <c r="H892" i="39"/>
  <c r="H894" i="39"/>
  <c r="H896" i="39"/>
  <c r="H898" i="39"/>
  <c r="H900" i="39"/>
  <c r="H902" i="39"/>
  <c r="K906" i="39"/>
  <c r="T907" i="39"/>
  <c r="N910" i="39"/>
  <c r="M910" i="39"/>
  <c r="H912" i="39"/>
  <c r="T912" i="39"/>
  <c r="O913" i="39"/>
  <c r="N913" i="39" s="1"/>
  <c r="O919" i="39"/>
  <c r="N919" i="39" s="1"/>
  <c r="O921" i="39"/>
  <c r="N921" i="39" s="1"/>
  <c r="O923" i="39"/>
  <c r="N923" i="39" s="1"/>
  <c r="O925" i="39"/>
  <c r="N925" i="39" s="1"/>
  <c r="I928" i="39"/>
  <c r="M930" i="39"/>
  <c r="W932" i="39"/>
  <c r="I932" i="39"/>
  <c r="K934" i="39"/>
  <c r="N934" i="39"/>
  <c r="T937" i="39"/>
  <c r="W939" i="39"/>
  <c r="H940" i="39"/>
  <c r="I941" i="39"/>
  <c r="K942" i="39"/>
  <c r="N942" i="39"/>
  <c r="T945" i="39"/>
  <c r="K951" i="39"/>
  <c r="M951" i="39"/>
  <c r="H951" i="39"/>
  <c r="N951" i="39"/>
  <c r="L951" i="39"/>
  <c r="T969" i="39"/>
  <c r="O969" i="39"/>
  <c r="I969" i="39" s="1"/>
  <c r="I906" i="39"/>
  <c r="I908" i="39"/>
  <c r="I910" i="39"/>
  <c r="I912" i="39"/>
  <c r="I914" i="39"/>
  <c r="N914" i="39"/>
  <c r="I916" i="39"/>
  <c r="N916" i="39"/>
  <c r="I918" i="39"/>
  <c r="N918" i="39"/>
  <c r="I920" i="39"/>
  <c r="N920" i="39"/>
  <c r="I922" i="39"/>
  <c r="N922" i="39"/>
  <c r="I924" i="39"/>
  <c r="N924" i="39"/>
  <c r="I926" i="39"/>
  <c r="N926" i="39"/>
  <c r="K927" i="39"/>
  <c r="L928" i="39"/>
  <c r="M929" i="39"/>
  <c r="H929" i="39"/>
  <c r="W929" i="39"/>
  <c r="H930" i="39"/>
  <c r="N930" i="39"/>
  <c r="K931" i="39"/>
  <c r="H934" i="39"/>
  <c r="I935" i="39"/>
  <c r="K936" i="39"/>
  <c r="N936" i="39"/>
  <c r="O937" i="39"/>
  <c r="N937" i="39" s="1"/>
  <c r="T939" i="39"/>
  <c r="L940" i="39"/>
  <c r="H942" i="39"/>
  <c r="I943" i="39"/>
  <c r="K944" i="39"/>
  <c r="N944" i="39"/>
  <c r="O945" i="39"/>
  <c r="N945" i="39" s="1"/>
  <c r="M952" i="39"/>
  <c r="H952" i="39"/>
  <c r="K952" i="39"/>
  <c r="N952" i="39"/>
  <c r="L952" i="39"/>
  <c r="K914" i="39"/>
  <c r="K916" i="39"/>
  <c r="K918" i="39"/>
  <c r="K920" i="39"/>
  <c r="K922" i="39"/>
  <c r="K924" i="39"/>
  <c r="K926" i="39"/>
  <c r="M928" i="39"/>
  <c r="O929" i="39"/>
  <c r="N929" i="39" s="1"/>
  <c r="I930" i="39"/>
  <c r="K932" i="39"/>
  <c r="N932" i="39"/>
  <c r="M932" i="39"/>
  <c r="T933" i="39"/>
  <c r="L934" i="39"/>
  <c r="I937" i="39"/>
  <c r="K938" i="39"/>
  <c r="N938" i="39"/>
  <c r="T941" i="39"/>
  <c r="L942" i="39"/>
  <c r="W947" i="39"/>
  <c r="W955" i="39"/>
  <c r="I955" i="39"/>
  <c r="W956" i="39"/>
  <c r="I956" i="39"/>
  <c r="I921" i="39"/>
  <c r="M927" i="39"/>
  <c r="H927" i="39"/>
  <c r="N927" i="39"/>
  <c r="L930" i="39"/>
  <c r="M931" i="39"/>
  <c r="H931" i="39"/>
  <c r="N931" i="39"/>
  <c r="M934" i="39"/>
  <c r="T935" i="39"/>
  <c r="I939" i="39"/>
  <c r="K940" i="39"/>
  <c r="N940" i="39"/>
  <c r="M942" i="39"/>
  <c r="T943" i="39"/>
  <c r="T973" i="39"/>
  <c r="O973" i="39"/>
  <c r="I973" i="39" s="1"/>
  <c r="T977" i="39"/>
  <c r="O977" i="39"/>
  <c r="I977" i="39" s="1"/>
  <c r="T981" i="39"/>
  <c r="O981" i="39"/>
  <c r="N981" i="39" s="1"/>
  <c r="I946" i="39"/>
  <c r="M948" i="39"/>
  <c r="K948" i="39"/>
  <c r="N948" i="39"/>
  <c r="K953" i="39"/>
  <c r="M953" i="39"/>
  <c r="H953" i="39"/>
  <c r="M954" i="39"/>
  <c r="H954" i="39"/>
  <c r="K954" i="39"/>
  <c r="N958" i="39"/>
  <c r="M958" i="39"/>
  <c r="H958" i="39"/>
  <c r="K958" i="39"/>
  <c r="N960" i="39"/>
  <c r="M960" i="39"/>
  <c r="H960" i="39"/>
  <c r="K960" i="39"/>
  <c r="N962" i="39"/>
  <c r="M962" i="39"/>
  <c r="H962" i="39"/>
  <c r="K962" i="39"/>
  <c r="N964" i="39"/>
  <c r="M964" i="39"/>
  <c r="H964" i="39"/>
  <c r="K964" i="39"/>
  <c r="N966" i="39"/>
  <c r="M966" i="39"/>
  <c r="H966" i="39"/>
  <c r="K966" i="39"/>
  <c r="W967" i="39"/>
  <c r="L933" i="39"/>
  <c r="I934" i="39"/>
  <c r="L935" i="39"/>
  <c r="I936" i="39"/>
  <c r="L937" i="39"/>
  <c r="I938" i="39"/>
  <c r="L939" i="39"/>
  <c r="I940" i="39"/>
  <c r="L941" i="39"/>
  <c r="I942" i="39"/>
  <c r="L943" i="39"/>
  <c r="I944" i="39"/>
  <c r="L945" i="39"/>
  <c r="M947" i="39"/>
  <c r="H947" i="39"/>
  <c r="H948" i="39"/>
  <c r="K955" i="39"/>
  <c r="M955" i="39"/>
  <c r="H955" i="39"/>
  <c r="M956" i="39"/>
  <c r="H956" i="39"/>
  <c r="K956" i="39"/>
  <c r="L958" i="39"/>
  <c r="L960" i="39"/>
  <c r="L962" i="39"/>
  <c r="L964" i="39"/>
  <c r="L966" i="39"/>
  <c r="H933" i="39"/>
  <c r="H935" i="39"/>
  <c r="H937" i="39"/>
  <c r="H939" i="39"/>
  <c r="H941" i="39"/>
  <c r="H943" i="39"/>
  <c r="H945" i="39"/>
  <c r="M946" i="39"/>
  <c r="O947" i="39"/>
  <c r="I947" i="39" s="1"/>
  <c r="I948" i="39"/>
  <c r="K949" i="39"/>
  <c r="M949" i="39"/>
  <c r="H949" i="39"/>
  <c r="M950" i="39"/>
  <c r="H950" i="39"/>
  <c r="K950" i="39"/>
  <c r="L953" i="39"/>
  <c r="L954" i="39"/>
  <c r="T949" i="39"/>
  <c r="T951" i="39"/>
  <c r="T953" i="39"/>
  <c r="T955" i="39"/>
  <c r="H957" i="39"/>
  <c r="M957" i="39"/>
  <c r="T957" i="39"/>
  <c r="W958" i="39"/>
  <c r="H959" i="39"/>
  <c r="M959" i="39"/>
  <c r="T959" i="39"/>
  <c r="W960" i="39"/>
  <c r="H961" i="39"/>
  <c r="M961" i="39"/>
  <c r="T961" i="39"/>
  <c r="W962" i="39"/>
  <c r="H963" i="39"/>
  <c r="M963" i="39"/>
  <c r="T963" i="39"/>
  <c r="W964" i="39"/>
  <c r="H965" i="39"/>
  <c r="M965" i="39"/>
  <c r="T965" i="39"/>
  <c r="W966" i="39"/>
  <c r="H967" i="39"/>
  <c r="K957" i="39"/>
  <c r="K959" i="39"/>
  <c r="K961" i="39"/>
  <c r="K963" i="39"/>
  <c r="K965" i="39"/>
  <c r="I958" i="39"/>
  <c r="I960" i="39"/>
  <c r="I962" i="39"/>
  <c r="I964" i="39"/>
  <c r="I966" i="39"/>
  <c r="L967" i="39"/>
  <c r="N967" i="39"/>
  <c r="M967" i="39"/>
  <c r="T983" i="39"/>
  <c r="O983" i="39"/>
  <c r="N983" i="39" s="1"/>
  <c r="N1000" i="39"/>
  <c r="L968" i="39"/>
  <c r="L970" i="39"/>
  <c r="I971" i="39"/>
  <c r="N971" i="39"/>
  <c r="L972" i="39"/>
  <c r="L974" i="39"/>
  <c r="I975" i="39"/>
  <c r="N975" i="39"/>
  <c r="L976" i="39"/>
  <c r="N977" i="39"/>
  <c r="L978" i="39"/>
  <c r="I979" i="39"/>
  <c r="N979" i="39"/>
  <c r="L980" i="39"/>
  <c r="L982" i="39"/>
  <c r="L984" i="39"/>
  <c r="L986" i="39"/>
  <c r="L988" i="39"/>
  <c r="L990" i="39"/>
  <c r="L992" i="39"/>
  <c r="L994" i="39"/>
  <c r="L996" i="39"/>
  <c r="L998" i="39"/>
  <c r="L1000" i="39"/>
  <c r="T984" i="39"/>
  <c r="O985" i="39"/>
  <c r="N985" i="39" s="1"/>
  <c r="T986" i="39"/>
  <c r="O987" i="39"/>
  <c r="N987" i="39" s="1"/>
  <c r="T988" i="39"/>
  <c r="O989" i="39"/>
  <c r="N989" i="39" s="1"/>
  <c r="T990" i="39"/>
  <c r="O991" i="39"/>
  <c r="N991" i="39" s="1"/>
  <c r="T992" i="39"/>
  <c r="O993" i="39"/>
  <c r="N993" i="39" s="1"/>
  <c r="T994" i="39"/>
  <c r="O995" i="39"/>
  <c r="N995" i="39" s="1"/>
  <c r="T996" i="39"/>
  <c r="O997" i="39"/>
  <c r="N997" i="39" s="1"/>
  <c r="T998" i="39"/>
  <c r="O999" i="39"/>
  <c r="N999" i="39" s="1"/>
  <c r="T1000" i="39"/>
  <c r="I968" i="39"/>
  <c r="I970" i="39"/>
  <c r="I972" i="39"/>
  <c r="I974" i="39"/>
  <c r="I976" i="39"/>
  <c r="I978" i="39"/>
  <c r="I980" i="39"/>
  <c r="I982" i="39"/>
  <c r="I984" i="39"/>
  <c r="I986" i="39"/>
  <c r="I988" i="39"/>
  <c r="I990" i="39"/>
  <c r="I992" i="39"/>
  <c r="I994" i="39"/>
  <c r="I996" i="39"/>
  <c r="I998" i="39"/>
  <c r="I1000" i="39"/>
  <c r="E29" i="38"/>
  <c r="E8" i="38"/>
  <c r="E4" i="38"/>
  <c r="E20" i="38"/>
  <c r="E12" i="38"/>
  <c r="N969" i="39" l="1"/>
  <c r="I925" i="39"/>
  <c r="I671" i="39"/>
  <c r="I634" i="39"/>
  <c r="I581" i="39"/>
  <c r="N624" i="39"/>
  <c r="N485" i="39"/>
  <c r="H485" i="39" s="1"/>
  <c r="N453" i="39"/>
  <c r="H453" i="39" s="1"/>
  <c r="N431" i="39"/>
  <c r="H431" i="39" s="1"/>
  <c r="I899" i="40"/>
  <c r="N121" i="40"/>
  <c r="H121" i="40" s="1"/>
  <c r="N969" i="41"/>
  <c r="I868" i="41"/>
  <c r="N853" i="41"/>
  <c r="N847" i="41"/>
  <c r="I586" i="41"/>
  <c r="I572" i="41"/>
  <c r="I635" i="41"/>
  <c r="N616" i="41"/>
  <c r="N494" i="41"/>
  <c r="H494" i="41" s="1"/>
  <c r="N528" i="41"/>
  <c r="H528" i="41" s="1"/>
  <c r="N487" i="41"/>
  <c r="H487" i="41" s="1"/>
  <c r="N467" i="41"/>
  <c r="H467" i="41" s="1"/>
  <c r="N459" i="41"/>
  <c r="H459" i="41" s="1"/>
  <c r="N451" i="41"/>
  <c r="H451" i="41" s="1"/>
  <c r="N424" i="41"/>
  <c r="H424" i="41" s="1"/>
  <c r="N248" i="41"/>
  <c r="H248" i="41" s="1"/>
  <c r="N111" i="41"/>
  <c r="H111" i="41" s="1"/>
  <c r="N110" i="41"/>
  <c r="H110" i="41" s="1"/>
  <c r="N38" i="40"/>
  <c r="H38" i="40" s="1"/>
  <c r="I745" i="39"/>
  <c r="N721" i="39"/>
  <c r="I579" i="39"/>
  <c r="N376" i="39"/>
  <c r="H376" i="39" s="1"/>
  <c r="N360" i="39"/>
  <c r="H360" i="39" s="1"/>
  <c r="N344" i="39"/>
  <c r="H344" i="39" s="1"/>
  <c r="N328" i="39"/>
  <c r="H328" i="39" s="1"/>
  <c r="N312" i="39"/>
  <c r="H312" i="39" s="1"/>
  <c r="I893" i="40"/>
  <c r="N392" i="40"/>
  <c r="H392" i="40" s="1"/>
  <c r="N354" i="40"/>
  <c r="H354" i="40" s="1"/>
  <c r="N292" i="40"/>
  <c r="H292" i="40" s="1"/>
  <c r="N286" i="40"/>
  <c r="H286" i="40" s="1"/>
  <c r="N278" i="40"/>
  <c r="H278" i="40" s="1"/>
  <c r="N270" i="40"/>
  <c r="H270" i="40" s="1"/>
  <c r="N262" i="40"/>
  <c r="H262" i="40" s="1"/>
  <c r="N254" i="40"/>
  <c r="H254" i="40" s="1"/>
  <c r="N246" i="40"/>
  <c r="H246" i="40" s="1"/>
  <c r="N238" i="40"/>
  <c r="H238" i="40" s="1"/>
  <c r="N216" i="40"/>
  <c r="H216" i="40" s="1"/>
  <c r="N152" i="40"/>
  <c r="H152" i="40" s="1"/>
  <c r="I976" i="41"/>
  <c r="N843" i="41"/>
  <c r="I648" i="41"/>
  <c r="I632" i="41"/>
  <c r="N488" i="41"/>
  <c r="H488" i="41" s="1"/>
  <c r="N472" i="41"/>
  <c r="H472" i="41" s="1"/>
  <c r="N456" i="41"/>
  <c r="H456" i="41" s="1"/>
  <c r="N231" i="41"/>
  <c r="H231" i="41" s="1"/>
  <c r="N207" i="41"/>
  <c r="H207" i="41" s="1"/>
  <c r="N183" i="41"/>
  <c r="N171" i="41"/>
  <c r="H171" i="41" s="1"/>
  <c r="I913" i="39"/>
  <c r="N559" i="39"/>
  <c r="H559" i="39" s="1"/>
  <c r="N527" i="39"/>
  <c r="H527" i="39" s="1"/>
  <c r="N124" i="39"/>
  <c r="S90" i="39"/>
  <c r="I197" i="40"/>
  <c r="N230" i="40"/>
  <c r="H230" i="40" s="1"/>
  <c r="N194" i="40"/>
  <c r="H194" i="40" s="1"/>
  <c r="N186" i="40"/>
  <c r="H186" i="40" s="1"/>
  <c r="N172" i="40"/>
  <c r="H172" i="40" s="1"/>
  <c r="I96" i="40"/>
  <c r="N61" i="40"/>
  <c r="H61" i="40" s="1"/>
  <c r="N53" i="40"/>
  <c r="H53" i="40" s="1"/>
  <c r="N171" i="40"/>
  <c r="H171" i="40" s="1"/>
  <c r="N579" i="41"/>
  <c r="N199" i="41"/>
  <c r="H199" i="41" s="1"/>
  <c r="N153" i="41"/>
  <c r="H153" i="41" s="1"/>
  <c r="N107" i="41"/>
  <c r="H107" i="41" s="1"/>
  <c r="N333" i="39"/>
  <c r="H333" i="39" s="1"/>
  <c r="N503" i="40"/>
  <c r="H503" i="40" s="1"/>
  <c r="N376" i="40"/>
  <c r="H376" i="40" s="1"/>
  <c r="N360" i="40"/>
  <c r="H360" i="40" s="1"/>
  <c r="N344" i="40"/>
  <c r="H344" i="40" s="1"/>
  <c r="N328" i="40"/>
  <c r="H328" i="40" s="1"/>
  <c r="I985" i="39"/>
  <c r="I970" i="40"/>
  <c r="N977" i="40"/>
  <c r="I721" i="40"/>
  <c r="N385" i="40"/>
  <c r="H385" i="40" s="1"/>
  <c r="N401" i="40"/>
  <c r="H401" i="40" s="1"/>
  <c r="N393" i="40"/>
  <c r="H393" i="40" s="1"/>
  <c r="N389" i="40"/>
  <c r="H389" i="40" s="1"/>
  <c r="N151" i="40"/>
  <c r="H151" i="40" s="1"/>
  <c r="N113" i="40"/>
  <c r="H113" i="40" s="1"/>
  <c r="N111" i="40"/>
  <c r="H111" i="40" s="1"/>
  <c r="N479" i="41"/>
  <c r="H479" i="41" s="1"/>
  <c r="N127" i="41"/>
  <c r="H127" i="41" s="1"/>
  <c r="N79" i="41"/>
  <c r="H79" i="41" s="1"/>
  <c r="N103" i="39"/>
  <c r="H103" i="39" s="1"/>
  <c r="N423" i="39"/>
  <c r="H423" i="39" s="1"/>
  <c r="N407" i="39"/>
  <c r="H407" i="39" s="1"/>
  <c r="I705" i="40"/>
  <c r="I689" i="40"/>
  <c r="N134" i="40"/>
  <c r="H134" i="40" s="1"/>
  <c r="N130" i="40"/>
  <c r="H130" i="40" s="1"/>
  <c r="N123" i="40"/>
  <c r="H123" i="40" s="1"/>
  <c r="N102" i="40"/>
  <c r="H102" i="40" s="1"/>
  <c r="N435" i="39"/>
  <c r="H435" i="39" s="1"/>
  <c r="I729" i="40"/>
  <c r="N487" i="40"/>
  <c r="H487" i="40" s="1"/>
  <c r="N69" i="40"/>
  <c r="H69" i="40" s="1"/>
  <c r="S25" i="40"/>
  <c r="N386" i="41"/>
  <c r="H386" i="41" s="1"/>
  <c r="N378" i="41"/>
  <c r="H378" i="41" s="1"/>
  <c r="N370" i="41"/>
  <c r="H370" i="41" s="1"/>
  <c r="N362" i="41"/>
  <c r="H362" i="41" s="1"/>
  <c r="I981" i="39"/>
  <c r="I917" i="39"/>
  <c r="I675" i="39"/>
  <c r="N613" i="39"/>
  <c r="I613" i="39"/>
  <c r="I507" i="39"/>
  <c r="N507" i="39"/>
  <c r="N290" i="39"/>
  <c r="I290" i="39"/>
  <c r="I104" i="39"/>
  <c r="N104" i="39"/>
  <c r="N889" i="40"/>
  <c r="I889" i="40"/>
  <c r="N907" i="40"/>
  <c r="I907" i="40"/>
  <c r="N637" i="40"/>
  <c r="I637" i="40"/>
  <c r="N725" i="39"/>
  <c r="N585" i="39"/>
  <c r="I585" i="39"/>
  <c r="N368" i="39"/>
  <c r="H368" i="39" s="1"/>
  <c r="N352" i="39"/>
  <c r="H352" i="39" s="1"/>
  <c r="N336" i="39"/>
  <c r="H336" i="39" s="1"/>
  <c r="N320" i="39"/>
  <c r="H320" i="39" s="1"/>
  <c r="N304" i="39"/>
  <c r="H304" i="39" s="1"/>
  <c r="N296" i="39"/>
  <c r="H296" i="39" s="1"/>
  <c r="N583" i="39"/>
  <c r="I583" i="39"/>
  <c r="N194" i="39"/>
  <c r="H194" i="39" s="1"/>
  <c r="I164" i="39"/>
  <c r="N164" i="39"/>
  <c r="N94" i="39"/>
  <c r="I94" i="39"/>
  <c r="I677" i="39"/>
  <c r="N729" i="39"/>
  <c r="N501" i="39"/>
  <c r="I622" i="39"/>
  <c r="N622" i="39"/>
  <c r="N604" i="39"/>
  <c r="I604" i="39"/>
  <c r="N204" i="39"/>
  <c r="N321" i="40"/>
  <c r="H321" i="40" s="1"/>
  <c r="I978" i="41"/>
  <c r="I606" i="41"/>
  <c r="I627" i="41"/>
  <c r="I619" i="41"/>
  <c r="N592" i="41"/>
  <c r="N442" i="41"/>
  <c r="H442" i="41" s="1"/>
  <c r="N343" i="39"/>
  <c r="H343" i="39" s="1"/>
  <c r="N431" i="41"/>
  <c r="H431" i="41" s="1"/>
  <c r="N423" i="41"/>
  <c r="H423" i="41" s="1"/>
  <c r="N255" i="39"/>
  <c r="H255" i="39" s="1"/>
  <c r="N563" i="39"/>
  <c r="H563" i="39" s="1"/>
  <c r="N539" i="39"/>
  <c r="H539" i="39" s="1"/>
  <c r="N411" i="39"/>
  <c r="H411" i="39" s="1"/>
  <c r="N190" i="39"/>
  <c r="H190" i="39" s="1"/>
  <c r="I909" i="40"/>
  <c r="I880" i="40"/>
  <c r="I699" i="40"/>
  <c r="I671" i="40"/>
  <c r="I593" i="40"/>
  <c r="N564" i="40"/>
  <c r="H564" i="40" s="1"/>
  <c r="N562" i="40"/>
  <c r="H562" i="40" s="1"/>
  <c r="N560" i="40"/>
  <c r="H560" i="40" s="1"/>
  <c r="N294" i="40"/>
  <c r="H294" i="40" s="1"/>
  <c r="N280" i="40"/>
  <c r="H280" i="40" s="1"/>
  <c r="N272" i="40"/>
  <c r="H272" i="40" s="1"/>
  <c r="N264" i="40"/>
  <c r="H264" i="40" s="1"/>
  <c r="N256" i="40"/>
  <c r="H256" i="40" s="1"/>
  <c r="N248" i="40"/>
  <c r="H248" i="40" s="1"/>
  <c r="N240" i="40"/>
  <c r="H240" i="40" s="1"/>
  <c r="N218" i="40"/>
  <c r="H218" i="40" s="1"/>
  <c r="N144" i="40"/>
  <c r="H144" i="40" s="1"/>
  <c r="N140" i="40"/>
  <c r="H140" i="40" s="1"/>
  <c r="N136" i="40"/>
  <c r="H136" i="40" s="1"/>
  <c r="N132" i="40"/>
  <c r="H132" i="40" s="1"/>
  <c r="N128" i="40"/>
  <c r="H128" i="40" s="1"/>
  <c r="N100" i="40"/>
  <c r="H100" i="40" s="1"/>
  <c r="I921" i="41"/>
  <c r="N839" i="41"/>
  <c r="I658" i="41"/>
  <c r="I602" i="41"/>
  <c r="I584" i="41"/>
  <c r="N603" i="41"/>
  <c r="N512" i="41"/>
  <c r="H512" i="41" s="1"/>
  <c r="N504" i="41"/>
  <c r="H504" i="41" s="1"/>
  <c r="N540" i="41"/>
  <c r="H540" i="41" s="1"/>
  <c r="N524" i="41"/>
  <c r="H524" i="41" s="1"/>
  <c r="N271" i="39"/>
  <c r="H271" i="39" s="1"/>
  <c r="N191" i="39"/>
  <c r="H191" i="39" s="1"/>
  <c r="N427" i="39"/>
  <c r="H427" i="39" s="1"/>
  <c r="N372" i="39"/>
  <c r="H372" i="39" s="1"/>
  <c r="N356" i="39"/>
  <c r="H356" i="39" s="1"/>
  <c r="N340" i="39"/>
  <c r="H340" i="39" s="1"/>
  <c r="N324" i="39"/>
  <c r="H324" i="39" s="1"/>
  <c r="N308" i="39"/>
  <c r="H308" i="39" s="1"/>
  <c r="N557" i="39"/>
  <c r="H557" i="39" s="1"/>
  <c r="N541" i="39"/>
  <c r="H541" i="39" s="1"/>
  <c r="N525" i="39"/>
  <c r="H525" i="39" s="1"/>
  <c r="N415" i="39"/>
  <c r="H415" i="39" s="1"/>
  <c r="N399" i="39"/>
  <c r="H399" i="39" s="1"/>
  <c r="N383" i="39"/>
  <c r="H383" i="39" s="1"/>
  <c r="N278" i="39"/>
  <c r="H278" i="39" s="1"/>
  <c r="N246" i="39"/>
  <c r="H246" i="39" s="1"/>
  <c r="I878" i="40"/>
  <c r="I684" i="40"/>
  <c r="I725" i="40"/>
  <c r="I717" i="40"/>
  <c r="I679" i="40"/>
  <c r="N382" i="40"/>
  <c r="H382" i="40" s="1"/>
  <c r="N374" i="40"/>
  <c r="H374" i="40" s="1"/>
  <c r="N366" i="40"/>
  <c r="H366" i="40" s="1"/>
  <c r="N358" i="40"/>
  <c r="H358" i="40" s="1"/>
  <c r="N350" i="40"/>
  <c r="H350" i="40" s="1"/>
  <c r="N342" i="40"/>
  <c r="H342" i="40" s="1"/>
  <c r="N334" i="40"/>
  <c r="H334" i="40" s="1"/>
  <c r="N326" i="40"/>
  <c r="H326" i="40" s="1"/>
  <c r="N404" i="40"/>
  <c r="H404" i="40" s="1"/>
  <c r="N400" i="40"/>
  <c r="H400" i="40" s="1"/>
  <c r="N398" i="40"/>
  <c r="H398" i="40" s="1"/>
  <c r="N396" i="40"/>
  <c r="H396" i="40" s="1"/>
  <c r="N394" i="40"/>
  <c r="H394" i="40" s="1"/>
  <c r="N390" i="40"/>
  <c r="H390" i="40" s="1"/>
  <c r="N388" i="40"/>
  <c r="H388" i="40" s="1"/>
  <c r="N378" i="40"/>
  <c r="H378" i="40" s="1"/>
  <c r="N370" i="40"/>
  <c r="H370" i="40" s="1"/>
  <c r="N362" i="40"/>
  <c r="H362" i="40" s="1"/>
  <c r="N346" i="40"/>
  <c r="H346" i="40" s="1"/>
  <c r="N338" i="40"/>
  <c r="H338" i="40" s="1"/>
  <c r="N330" i="40"/>
  <c r="H330" i="40" s="1"/>
  <c r="N232" i="40"/>
  <c r="H232" i="40" s="1"/>
  <c r="N188" i="40"/>
  <c r="H188" i="40" s="1"/>
  <c r="I32" i="40"/>
  <c r="N81" i="40"/>
  <c r="H81" i="40" s="1"/>
  <c r="N73" i="40"/>
  <c r="H73" i="40" s="1"/>
  <c r="N143" i="40"/>
  <c r="H143" i="40" s="1"/>
  <c r="N135" i="40"/>
  <c r="H135" i="40" s="1"/>
  <c r="N133" i="40"/>
  <c r="H133" i="40" s="1"/>
  <c r="N131" i="40"/>
  <c r="H131" i="40" s="1"/>
  <c r="N129" i="40"/>
  <c r="H129" i="40" s="1"/>
  <c r="N127" i="40"/>
  <c r="H127" i="40" s="1"/>
  <c r="N122" i="40"/>
  <c r="H122" i="40" s="1"/>
  <c r="N116" i="40"/>
  <c r="H116" i="40" s="1"/>
  <c r="N114" i="40"/>
  <c r="H114" i="40" s="1"/>
  <c r="N112" i="40"/>
  <c r="H112" i="40" s="1"/>
  <c r="N110" i="40"/>
  <c r="H110" i="40" s="1"/>
  <c r="N108" i="40"/>
  <c r="H108" i="40" s="1"/>
  <c r="N103" i="40"/>
  <c r="H103" i="40" s="1"/>
  <c r="I970" i="41"/>
  <c r="I866" i="41"/>
  <c r="I656" i="41"/>
  <c r="I570" i="41"/>
  <c r="I611" i="41"/>
  <c r="I299" i="41"/>
  <c r="N342" i="41"/>
  <c r="H342" i="41" s="1"/>
  <c r="N346" i="41"/>
  <c r="H346" i="41" s="1"/>
  <c r="N549" i="39"/>
  <c r="H549" i="39" s="1"/>
  <c r="S290" i="39"/>
  <c r="V291" i="39"/>
  <c r="V292" i="39" s="1"/>
  <c r="I983" i="39"/>
  <c r="I608" i="39"/>
  <c r="I601" i="39"/>
  <c r="I519" i="39"/>
  <c r="N630" i="39"/>
  <c r="N210" i="39"/>
  <c r="H210" i="39" s="1"/>
  <c r="N186" i="39"/>
  <c r="H186" i="39" s="1"/>
  <c r="N178" i="39"/>
  <c r="H178" i="39" s="1"/>
  <c r="I976" i="40"/>
  <c r="I891" i="40"/>
  <c r="N903" i="40"/>
  <c r="I693" i="40"/>
  <c r="I599" i="40"/>
  <c r="I587" i="40"/>
  <c r="N305" i="40"/>
  <c r="H305" i="40" s="1"/>
  <c r="I173" i="40"/>
  <c r="N319" i="40"/>
  <c r="H319" i="40" s="1"/>
  <c r="N200" i="40"/>
  <c r="H200" i="40" s="1"/>
  <c r="N190" i="40"/>
  <c r="H190" i="40" s="1"/>
  <c r="N180" i="40"/>
  <c r="H180" i="40" s="1"/>
  <c r="N85" i="40"/>
  <c r="H85" i="40" s="1"/>
  <c r="N974" i="41"/>
  <c r="N923" i="41"/>
  <c r="I578" i="41"/>
  <c r="N552" i="41"/>
  <c r="H552" i="41" s="1"/>
  <c r="N187" i="41"/>
  <c r="H187" i="41" s="1"/>
  <c r="N175" i="41"/>
  <c r="E3" i="38"/>
  <c r="N973" i="39"/>
  <c r="I919" i="39"/>
  <c r="I905" i="39"/>
  <c r="I598" i="39"/>
  <c r="I590" i="39"/>
  <c r="N628" i="39"/>
  <c r="N517" i="39"/>
  <c r="H517" i="39" s="1"/>
  <c r="N467" i="39"/>
  <c r="H467" i="39" s="1"/>
  <c r="I901" i="40"/>
  <c r="I884" i="40"/>
  <c r="I844" i="40"/>
  <c r="I709" i="40"/>
  <c r="I701" i="40"/>
  <c r="I595" i="40"/>
  <c r="N481" i="40"/>
  <c r="H481" i="40" s="1"/>
  <c r="N473" i="40"/>
  <c r="H473" i="40" s="1"/>
  <c r="N465" i="40"/>
  <c r="H465" i="40" s="1"/>
  <c r="N457" i="40"/>
  <c r="H457" i="40" s="1"/>
  <c r="N449" i="40"/>
  <c r="H449" i="40" s="1"/>
  <c r="N441" i="40"/>
  <c r="H441" i="40" s="1"/>
  <c r="N93" i="40"/>
  <c r="H93" i="40" s="1"/>
  <c r="I968" i="41"/>
  <c r="N973" i="41"/>
  <c r="N929" i="41"/>
  <c r="I864" i="41"/>
  <c r="N516" i="41"/>
  <c r="H516" i="41" s="1"/>
  <c r="N491" i="41"/>
  <c r="H491" i="41" s="1"/>
  <c r="N480" i="41"/>
  <c r="H480" i="41" s="1"/>
  <c r="N464" i="41"/>
  <c r="H464" i="41" s="1"/>
  <c r="N448" i="41"/>
  <c r="H448" i="41" s="1"/>
  <c r="N434" i="41"/>
  <c r="H434" i="41" s="1"/>
  <c r="N219" i="41"/>
  <c r="H219" i="41" s="1"/>
  <c r="N179" i="41"/>
  <c r="H179" i="41" s="1"/>
  <c r="I57" i="41"/>
  <c r="N123" i="41"/>
  <c r="H123" i="41" s="1"/>
  <c r="N101" i="41"/>
  <c r="H101" i="41" s="1"/>
  <c r="N91" i="41"/>
  <c r="H91" i="41" s="1"/>
  <c r="I679" i="39"/>
  <c r="I753" i="39"/>
  <c r="I737" i="39"/>
  <c r="I577" i="39"/>
  <c r="N469" i="39"/>
  <c r="H469" i="39" s="1"/>
  <c r="N555" i="39"/>
  <c r="H555" i="39" s="1"/>
  <c r="N547" i="39"/>
  <c r="H547" i="39" s="1"/>
  <c r="N523" i="39"/>
  <c r="H523" i="39" s="1"/>
  <c r="N511" i="39"/>
  <c r="H511" i="39" s="1"/>
  <c r="N505" i="39"/>
  <c r="H505" i="39" s="1"/>
  <c r="N202" i="39"/>
  <c r="H202" i="39" s="1"/>
  <c r="N29" i="39"/>
  <c r="H29" i="39" s="1"/>
  <c r="N313" i="40"/>
  <c r="H313" i="40" s="1"/>
  <c r="N202" i="40"/>
  <c r="H202" i="40" s="1"/>
  <c r="N198" i="40"/>
  <c r="H198" i="40" s="1"/>
  <c r="N178" i="40"/>
  <c r="H178" i="40" s="1"/>
  <c r="N145" i="40"/>
  <c r="H145" i="40" s="1"/>
  <c r="N141" i="40"/>
  <c r="H141" i="40" s="1"/>
  <c r="N101" i="40"/>
  <c r="H101" i="40" s="1"/>
  <c r="I590" i="41"/>
  <c r="N482" i="41"/>
  <c r="H482" i="41" s="1"/>
  <c r="N436" i="41"/>
  <c r="H436" i="41" s="1"/>
  <c r="N428" i="41"/>
  <c r="H428" i="41" s="1"/>
  <c r="N470" i="41"/>
  <c r="H470" i="41" s="1"/>
  <c r="N446" i="41"/>
  <c r="H446" i="41" s="1"/>
  <c r="N176" i="41"/>
  <c r="H176" i="41" s="1"/>
  <c r="N531" i="39"/>
  <c r="H531" i="39" s="1"/>
  <c r="N533" i="39"/>
  <c r="H533" i="39" s="1"/>
  <c r="N475" i="41"/>
  <c r="H475" i="41" s="1"/>
  <c r="N466" i="41"/>
  <c r="H466" i="41" s="1"/>
  <c r="N458" i="41"/>
  <c r="H458" i="41" s="1"/>
  <c r="N450" i="41"/>
  <c r="H450" i="41" s="1"/>
  <c r="N432" i="41"/>
  <c r="H432" i="41" s="1"/>
  <c r="N103" i="41"/>
  <c r="H103" i="41" s="1"/>
  <c r="N99" i="41"/>
  <c r="H99" i="41" s="1"/>
  <c r="N490" i="41"/>
  <c r="H490" i="41" s="1"/>
  <c r="N457" i="41"/>
  <c r="H457" i="41" s="1"/>
  <c r="N454" i="41"/>
  <c r="H454" i="41" s="1"/>
  <c r="N426" i="41"/>
  <c r="H426" i="41" s="1"/>
  <c r="N474" i="41"/>
  <c r="H474" i="41" s="1"/>
  <c r="N362" i="39"/>
  <c r="H362" i="39" s="1"/>
  <c r="N366" i="39"/>
  <c r="H366" i="39" s="1"/>
  <c r="N350" i="39"/>
  <c r="H350" i="39" s="1"/>
  <c r="N334" i="39"/>
  <c r="H334" i="39" s="1"/>
  <c r="N318" i="39"/>
  <c r="H318" i="39" s="1"/>
  <c r="N302" i="39"/>
  <c r="H302" i="39" s="1"/>
  <c r="N270" i="39"/>
  <c r="H270" i="39" s="1"/>
  <c r="N254" i="39"/>
  <c r="H254" i="39" s="1"/>
  <c r="N203" i="39"/>
  <c r="H203" i="39" s="1"/>
  <c r="N50" i="39"/>
  <c r="H50" i="39" s="1"/>
  <c r="N441" i="39"/>
  <c r="H441" i="39" s="1"/>
  <c r="N97" i="39"/>
  <c r="H97" i="39" s="1"/>
  <c r="N475" i="39"/>
  <c r="H475" i="39" s="1"/>
  <c r="N443" i="39"/>
  <c r="H443" i="39" s="1"/>
  <c r="N326" i="39"/>
  <c r="H326" i="39" s="1"/>
  <c r="I999" i="39"/>
  <c r="I995" i="39"/>
  <c r="I991" i="39"/>
  <c r="I987" i="39"/>
  <c r="N457" i="39"/>
  <c r="H457" i="39" s="1"/>
  <c r="N449" i="39"/>
  <c r="H449" i="39" s="1"/>
  <c r="N429" i="39"/>
  <c r="H429" i="39" s="1"/>
  <c r="N222" i="39"/>
  <c r="H222" i="39" s="1"/>
  <c r="N478" i="40"/>
  <c r="H478" i="40" s="1"/>
  <c r="N377" i="40"/>
  <c r="H377" i="40" s="1"/>
  <c r="N369" i="40"/>
  <c r="H369" i="40" s="1"/>
  <c r="N361" i="40"/>
  <c r="H361" i="40" s="1"/>
  <c r="N353" i="40"/>
  <c r="H353" i="40" s="1"/>
  <c r="N345" i="40"/>
  <c r="H345" i="40" s="1"/>
  <c r="N337" i="40"/>
  <c r="H337" i="40" s="1"/>
  <c r="N329" i="40"/>
  <c r="H329" i="40" s="1"/>
  <c r="N435" i="41"/>
  <c r="H435" i="41" s="1"/>
  <c r="N419" i="41"/>
  <c r="H419" i="41" s="1"/>
  <c r="N165" i="41"/>
  <c r="H165" i="41" s="1"/>
  <c r="N395" i="39"/>
  <c r="H395" i="39" s="1"/>
  <c r="N238" i="39"/>
  <c r="H238" i="39" s="1"/>
  <c r="N93" i="39"/>
  <c r="H93" i="39" s="1"/>
  <c r="N554" i="40"/>
  <c r="H554" i="40" s="1"/>
  <c r="N550" i="40"/>
  <c r="H550" i="40" s="1"/>
  <c r="N546" i="40"/>
  <c r="H546" i="40" s="1"/>
  <c r="N542" i="40"/>
  <c r="H542" i="40" s="1"/>
  <c r="N538" i="40"/>
  <c r="H538" i="40" s="1"/>
  <c r="N534" i="40"/>
  <c r="H534" i="40" s="1"/>
  <c r="N530" i="40"/>
  <c r="H530" i="40" s="1"/>
  <c r="N526" i="40"/>
  <c r="H526" i="40" s="1"/>
  <c r="N522" i="40"/>
  <c r="H522" i="40" s="1"/>
  <c r="N532" i="41"/>
  <c r="H532" i="41" s="1"/>
  <c r="N473" i="41"/>
  <c r="H473" i="41" s="1"/>
  <c r="N444" i="41"/>
  <c r="H444" i="41" s="1"/>
  <c r="N420" i="41"/>
  <c r="H420" i="41" s="1"/>
  <c r="N425" i="41"/>
  <c r="H425" i="41" s="1"/>
  <c r="N279" i="39"/>
  <c r="H279" i="39" s="1"/>
  <c r="N371" i="39"/>
  <c r="H371" i="39" s="1"/>
  <c r="N345" i="39"/>
  <c r="H345" i="39" s="1"/>
  <c r="N329" i="39"/>
  <c r="H329" i="39" s="1"/>
  <c r="N313" i="39"/>
  <c r="H313" i="39" s="1"/>
  <c r="N211" i="39"/>
  <c r="H211" i="39" s="1"/>
  <c r="N151" i="39"/>
  <c r="H151" i="39" s="1"/>
  <c r="N143" i="39"/>
  <c r="H143" i="39" s="1"/>
  <c r="N135" i="39"/>
  <c r="H135" i="39" s="1"/>
  <c r="N107" i="39"/>
  <c r="H107" i="39" s="1"/>
  <c r="N112" i="41"/>
  <c r="H112" i="41" s="1"/>
  <c r="N84" i="41"/>
  <c r="H84" i="41" s="1"/>
  <c r="I997" i="39"/>
  <c r="I993" i="39"/>
  <c r="I989" i="39"/>
  <c r="N485" i="40"/>
  <c r="H485" i="40" s="1"/>
  <c r="N324" i="40"/>
  <c r="H324" i="40" s="1"/>
  <c r="N443" i="41"/>
  <c r="H443" i="41" s="1"/>
  <c r="N427" i="41"/>
  <c r="H427" i="41" s="1"/>
  <c r="N462" i="41"/>
  <c r="H462" i="41" s="1"/>
  <c r="N123" i="39"/>
  <c r="H123" i="39" s="1"/>
  <c r="N355" i="39"/>
  <c r="H355" i="39" s="1"/>
  <c r="N217" i="39"/>
  <c r="H217" i="39" s="1"/>
  <c r="N46" i="39"/>
  <c r="H46" i="39" s="1"/>
  <c r="N111" i="39"/>
  <c r="H111" i="39" s="1"/>
  <c r="N79" i="39"/>
  <c r="H79" i="39" s="1"/>
  <c r="N49" i="39"/>
  <c r="H49" i="39" s="1"/>
  <c r="N895" i="40"/>
  <c r="N481" i="41"/>
  <c r="H481" i="41" s="1"/>
  <c r="N465" i="41"/>
  <c r="H465" i="41" s="1"/>
  <c r="N41" i="41"/>
  <c r="H41" i="41" s="1"/>
  <c r="N30" i="40"/>
  <c r="H30" i="40" s="1"/>
  <c r="N239" i="39"/>
  <c r="H239" i="39" s="1"/>
  <c r="N361" i="39"/>
  <c r="H361" i="39" s="1"/>
  <c r="N339" i="39"/>
  <c r="H339" i="39" s="1"/>
  <c r="N323" i="39"/>
  <c r="H323" i="39" s="1"/>
  <c r="N307" i="39"/>
  <c r="H307" i="39" s="1"/>
  <c r="N283" i="39"/>
  <c r="H283" i="39" s="1"/>
  <c r="N189" i="39"/>
  <c r="H189" i="39" s="1"/>
  <c r="N171" i="39"/>
  <c r="H171" i="39" s="1"/>
  <c r="N113" i="39"/>
  <c r="H113" i="39" s="1"/>
  <c r="N74" i="40"/>
  <c r="H74" i="40" s="1"/>
  <c r="I896" i="39"/>
  <c r="N653" i="39"/>
  <c r="N565" i="39"/>
  <c r="H565" i="39" s="1"/>
  <c r="N414" i="39"/>
  <c r="H414" i="39" s="1"/>
  <c r="N398" i="39"/>
  <c r="H398" i="39" s="1"/>
  <c r="N382" i="39"/>
  <c r="H382" i="39" s="1"/>
  <c r="N214" i="39"/>
  <c r="H214" i="39" s="1"/>
  <c r="N342" i="39"/>
  <c r="H342" i="39" s="1"/>
  <c r="N262" i="39"/>
  <c r="H262" i="39" s="1"/>
  <c r="N314" i="39"/>
  <c r="H314" i="39" s="1"/>
  <c r="N230" i="39"/>
  <c r="H230" i="39" s="1"/>
  <c r="N294" i="39"/>
  <c r="H294" i="39" s="1"/>
  <c r="N52" i="39"/>
  <c r="H52" i="39" s="1"/>
  <c r="N48" i="39"/>
  <c r="H48" i="39" s="1"/>
  <c r="N565" i="40"/>
  <c r="H565" i="40" s="1"/>
  <c r="N563" i="40"/>
  <c r="H563" i="40" s="1"/>
  <c r="N561" i="40"/>
  <c r="H561" i="40" s="1"/>
  <c r="N559" i="40"/>
  <c r="H559" i="40" s="1"/>
  <c r="N557" i="40"/>
  <c r="H557" i="40" s="1"/>
  <c r="N518" i="40"/>
  <c r="H518" i="40" s="1"/>
  <c r="N514" i="40"/>
  <c r="H514" i="40" s="1"/>
  <c r="N470" i="40"/>
  <c r="H470" i="40" s="1"/>
  <c r="N462" i="40"/>
  <c r="H462" i="40" s="1"/>
  <c r="N454" i="40"/>
  <c r="H454" i="40" s="1"/>
  <c r="N446" i="40"/>
  <c r="H446" i="40" s="1"/>
  <c r="N383" i="40"/>
  <c r="H383" i="40" s="1"/>
  <c r="N375" i="40"/>
  <c r="H375" i="40" s="1"/>
  <c r="N367" i="40"/>
  <c r="H367" i="40" s="1"/>
  <c r="N359" i="40"/>
  <c r="H359" i="40" s="1"/>
  <c r="N351" i="40"/>
  <c r="H351" i="40" s="1"/>
  <c r="N343" i="40"/>
  <c r="H343" i="40" s="1"/>
  <c r="N335" i="40"/>
  <c r="H335" i="40" s="1"/>
  <c r="N327" i="40"/>
  <c r="H327" i="40" s="1"/>
  <c r="N310" i="40"/>
  <c r="H310" i="40" s="1"/>
  <c r="N295" i="40"/>
  <c r="H295" i="40" s="1"/>
  <c r="N281" i="40"/>
  <c r="H281" i="40" s="1"/>
  <c r="N273" i="40"/>
  <c r="H273" i="40" s="1"/>
  <c r="N265" i="40"/>
  <c r="H265" i="40" s="1"/>
  <c r="N257" i="40"/>
  <c r="H257" i="40" s="1"/>
  <c r="N249" i="40"/>
  <c r="H249" i="40" s="1"/>
  <c r="N241" i="40"/>
  <c r="H241" i="40" s="1"/>
  <c r="N233" i="40"/>
  <c r="H233" i="40" s="1"/>
  <c r="N219" i="40"/>
  <c r="H219" i="40" s="1"/>
  <c r="N645" i="39"/>
  <c r="N406" i="39"/>
  <c r="H406" i="39" s="1"/>
  <c r="N220" i="39"/>
  <c r="H220" i="39" s="1"/>
  <c r="N212" i="39"/>
  <c r="H212" i="39" s="1"/>
  <c r="N41" i="39"/>
  <c r="H41" i="39" s="1"/>
  <c r="N489" i="40"/>
  <c r="H489" i="40" s="1"/>
  <c r="N476" i="40"/>
  <c r="H476" i="40" s="1"/>
  <c r="N468" i="40"/>
  <c r="H468" i="40" s="1"/>
  <c r="N460" i="40"/>
  <c r="H460" i="40" s="1"/>
  <c r="N452" i="40"/>
  <c r="H452" i="40" s="1"/>
  <c r="N444" i="40"/>
  <c r="H444" i="40" s="1"/>
  <c r="N322" i="40"/>
  <c r="H322" i="40" s="1"/>
  <c r="N306" i="40"/>
  <c r="H306" i="40" s="1"/>
  <c r="N311" i="40"/>
  <c r="H311" i="40" s="1"/>
  <c r="N309" i="40"/>
  <c r="H309" i="40" s="1"/>
  <c r="N293" i="40"/>
  <c r="H293" i="40" s="1"/>
  <c r="N279" i="40"/>
  <c r="H279" i="40" s="1"/>
  <c r="N271" i="40"/>
  <c r="H271" i="40" s="1"/>
  <c r="N263" i="40"/>
  <c r="H263" i="40" s="1"/>
  <c r="N255" i="40"/>
  <c r="H255" i="40" s="1"/>
  <c r="N247" i="40"/>
  <c r="H247" i="40" s="1"/>
  <c r="N239" i="40"/>
  <c r="H239" i="40" s="1"/>
  <c r="N231" i="40"/>
  <c r="H231" i="40" s="1"/>
  <c r="N637" i="39"/>
  <c r="I739" i="39"/>
  <c r="N218" i="39"/>
  <c r="H218" i="39" s="1"/>
  <c r="N483" i="39"/>
  <c r="H483" i="39" s="1"/>
  <c r="N451" i="39"/>
  <c r="H451" i="39" s="1"/>
  <c r="N374" i="39"/>
  <c r="H374" i="39" s="1"/>
  <c r="N310" i="39"/>
  <c r="H310" i="39" s="1"/>
  <c r="N346" i="39"/>
  <c r="H346" i="39" s="1"/>
  <c r="N286" i="39"/>
  <c r="H286" i="39" s="1"/>
  <c r="N298" i="39"/>
  <c r="H298" i="39" s="1"/>
  <c r="N40" i="39"/>
  <c r="H40" i="39" s="1"/>
  <c r="N36" i="39"/>
  <c r="H36" i="39" s="1"/>
  <c r="I968" i="40"/>
  <c r="N974" i="40"/>
  <c r="I905" i="40"/>
  <c r="I897" i="40"/>
  <c r="I727" i="40"/>
  <c r="I711" i="40"/>
  <c r="I695" i="40"/>
  <c r="I677" i="40"/>
  <c r="I669" i="40"/>
  <c r="N516" i="40"/>
  <c r="H516" i="40" s="1"/>
  <c r="N512" i="40"/>
  <c r="H512" i="40" s="1"/>
  <c r="N505" i="40"/>
  <c r="H505" i="40" s="1"/>
  <c r="N479" i="40"/>
  <c r="H479" i="40" s="1"/>
  <c r="N471" i="40"/>
  <c r="H471" i="40" s="1"/>
  <c r="N463" i="40"/>
  <c r="H463" i="40" s="1"/>
  <c r="N455" i="40"/>
  <c r="H455" i="40" s="1"/>
  <c r="N447" i="40"/>
  <c r="H447" i="40" s="1"/>
  <c r="N482" i="40"/>
  <c r="H482" i="40" s="1"/>
  <c r="N474" i="40"/>
  <c r="H474" i="40" s="1"/>
  <c r="N466" i="40"/>
  <c r="H466" i="40" s="1"/>
  <c r="N458" i="40"/>
  <c r="H458" i="40" s="1"/>
  <c r="N450" i="40"/>
  <c r="H450" i="40" s="1"/>
  <c r="N442" i="40"/>
  <c r="H442" i="40" s="1"/>
  <c r="N379" i="40"/>
  <c r="H379" i="40" s="1"/>
  <c r="N371" i="40"/>
  <c r="H371" i="40" s="1"/>
  <c r="N363" i="40"/>
  <c r="H363" i="40" s="1"/>
  <c r="N355" i="40"/>
  <c r="H355" i="40" s="1"/>
  <c r="N347" i="40"/>
  <c r="H347" i="40" s="1"/>
  <c r="N339" i="40"/>
  <c r="H339" i="40" s="1"/>
  <c r="N331" i="40"/>
  <c r="H331" i="40" s="1"/>
  <c r="N318" i="40"/>
  <c r="H318" i="40" s="1"/>
  <c r="N302" i="40"/>
  <c r="H302" i="40" s="1"/>
  <c r="N291" i="40"/>
  <c r="H291" i="40" s="1"/>
  <c r="N285" i="40"/>
  <c r="H285" i="40" s="1"/>
  <c r="N277" i="40"/>
  <c r="H277" i="40" s="1"/>
  <c r="N269" i="40"/>
  <c r="H269" i="40" s="1"/>
  <c r="N261" i="40"/>
  <c r="H261" i="40" s="1"/>
  <c r="N253" i="40"/>
  <c r="H253" i="40" s="1"/>
  <c r="N245" i="40"/>
  <c r="H245" i="40" s="1"/>
  <c r="N237" i="40"/>
  <c r="H237" i="40" s="1"/>
  <c r="N229" i="40"/>
  <c r="H229" i="40" s="1"/>
  <c r="N223" i="40"/>
  <c r="H223" i="40" s="1"/>
  <c r="I929" i="39"/>
  <c r="I880" i="39"/>
  <c r="I747" i="39"/>
  <c r="N419" i="39"/>
  <c r="H419" i="39" s="1"/>
  <c r="N403" i="39"/>
  <c r="H403" i="39" s="1"/>
  <c r="N387" i="39"/>
  <c r="H387" i="39" s="1"/>
  <c r="N422" i="39"/>
  <c r="H422" i="39" s="1"/>
  <c r="N390" i="39"/>
  <c r="H390" i="39" s="1"/>
  <c r="N378" i="39"/>
  <c r="H378" i="39" s="1"/>
  <c r="N216" i="39"/>
  <c r="H216" i="39" s="1"/>
  <c r="N491" i="39"/>
  <c r="H491" i="39" s="1"/>
  <c r="N459" i="39"/>
  <c r="H459" i="39" s="1"/>
  <c r="N358" i="39"/>
  <c r="H358" i="39" s="1"/>
  <c r="N330" i="39"/>
  <c r="H330" i="39" s="1"/>
  <c r="N370" i="39"/>
  <c r="H370" i="39" s="1"/>
  <c r="N354" i="39"/>
  <c r="H354" i="39" s="1"/>
  <c r="N338" i="39"/>
  <c r="H338" i="39" s="1"/>
  <c r="N322" i="39"/>
  <c r="H322" i="39" s="1"/>
  <c r="N306" i="39"/>
  <c r="H306" i="39" s="1"/>
  <c r="N64" i="39"/>
  <c r="H64" i="39" s="1"/>
  <c r="N60" i="39"/>
  <c r="H60" i="39" s="1"/>
  <c r="I882" i="40"/>
  <c r="I597" i="40"/>
  <c r="I589" i="40"/>
  <c r="N556" i="40"/>
  <c r="H556" i="40" s="1"/>
  <c r="N552" i="40"/>
  <c r="H552" i="40" s="1"/>
  <c r="N548" i="40"/>
  <c r="H548" i="40" s="1"/>
  <c r="N544" i="40"/>
  <c r="H544" i="40" s="1"/>
  <c r="N540" i="40"/>
  <c r="H540" i="40" s="1"/>
  <c r="N536" i="40"/>
  <c r="H536" i="40" s="1"/>
  <c r="N532" i="40"/>
  <c r="H532" i="40" s="1"/>
  <c r="N528" i="40"/>
  <c r="H528" i="40" s="1"/>
  <c r="N524" i="40"/>
  <c r="H524" i="40" s="1"/>
  <c r="N504" i="40"/>
  <c r="H504" i="40" s="1"/>
  <c r="N497" i="40"/>
  <c r="H497" i="40" s="1"/>
  <c r="N493" i="40"/>
  <c r="H493" i="40" s="1"/>
  <c r="N480" i="40"/>
  <c r="H480" i="40" s="1"/>
  <c r="N472" i="40"/>
  <c r="H472" i="40" s="1"/>
  <c r="N464" i="40"/>
  <c r="H464" i="40" s="1"/>
  <c r="N456" i="40"/>
  <c r="H456" i="40" s="1"/>
  <c r="N448" i="40"/>
  <c r="H448" i="40" s="1"/>
  <c r="N381" i="40"/>
  <c r="H381" i="40" s="1"/>
  <c r="N373" i="40"/>
  <c r="H373" i="40" s="1"/>
  <c r="N365" i="40"/>
  <c r="H365" i="40" s="1"/>
  <c r="N357" i="40"/>
  <c r="H357" i="40" s="1"/>
  <c r="N349" i="40"/>
  <c r="H349" i="40" s="1"/>
  <c r="N341" i="40"/>
  <c r="H341" i="40" s="1"/>
  <c r="N333" i="40"/>
  <c r="H333" i="40" s="1"/>
  <c r="N325" i="40"/>
  <c r="H325" i="40" s="1"/>
  <c r="N314" i="40"/>
  <c r="H314" i="40" s="1"/>
  <c r="N317" i="40"/>
  <c r="H317" i="40" s="1"/>
  <c r="N297" i="40"/>
  <c r="H297" i="40" s="1"/>
  <c r="N283" i="40"/>
  <c r="H283" i="40" s="1"/>
  <c r="N275" i="40"/>
  <c r="H275" i="40" s="1"/>
  <c r="N267" i="40"/>
  <c r="H267" i="40" s="1"/>
  <c r="N259" i="40"/>
  <c r="H259" i="40" s="1"/>
  <c r="N251" i="40"/>
  <c r="H251" i="40" s="1"/>
  <c r="N243" i="40"/>
  <c r="H243" i="40" s="1"/>
  <c r="N227" i="40"/>
  <c r="H227" i="40" s="1"/>
  <c r="N221" i="40"/>
  <c r="H221" i="40" s="1"/>
  <c r="N217" i="40"/>
  <c r="H217" i="40" s="1"/>
  <c r="N187" i="40"/>
  <c r="H187" i="40" s="1"/>
  <c r="N36" i="40"/>
  <c r="H36" i="40" s="1"/>
  <c r="N28" i="40"/>
  <c r="H28" i="40" s="1"/>
  <c r="I997" i="41"/>
  <c r="I993" i="41"/>
  <c r="I989" i="41"/>
  <c r="I985" i="41"/>
  <c r="I981" i="41"/>
  <c r="N655" i="41"/>
  <c r="N560" i="41"/>
  <c r="H560" i="41" s="1"/>
  <c r="N556" i="41"/>
  <c r="H556" i="41" s="1"/>
  <c r="N496" i="41"/>
  <c r="H496" i="41" s="1"/>
  <c r="N418" i="41"/>
  <c r="H418" i="41" s="1"/>
  <c r="N238" i="41"/>
  <c r="H238" i="41" s="1"/>
  <c r="N246" i="41"/>
  <c r="H246" i="41" s="1"/>
  <c r="N131" i="41"/>
  <c r="H131" i="41" s="1"/>
  <c r="N172" i="41"/>
  <c r="H172" i="41" s="1"/>
  <c r="N40" i="41"/>
  <c r="H40" i="41" s="1"/>
  <c r="N62" i="41"/>
  <c r="H62" i="41" s="1"/>
  <c r="N265" i="39"/>
  <c r="H265" i="39" s="1"/>
  <c r="N259" i="39"/>
  <c r="H259" i="39" s="1"/>
  <c r="N72" i="39"/>
  <c r="H72" i="39" s="1"/>
  <c r="N377" i="39"/>
  <c r="H377" i="39" s="1"/>
  <c r="N215" i="40"/>
  <c r="H215" i="40" s="1"/>
  <c r="N193" i="40"/>
  <c r="H193" i="40" s="1"/>
  <c r="N185" i="40"/>
  <c r="H185" i="40" s="1"/>
  <c r="N48" i="40"/>
  <c r="H48" i="40" s="1"/>
  <c r="I937" i="41"/>
  <c r="I863" i="41"/>
  <c r="N548" i="41"/>
  <c r="H548" i="41" s="1"/>
  <c r="N483" i="41"/>
  <c r="H483" i="41" s="1"/>
  <c r="N414" i="41"/>
  <c r="H414" i="41" s="1"/>
  <c r="N410" i="41"/>
  <c r="H410" i="41" s="1"/>
  <c r="N402" i="41"/>
  <c r="H402" i="41" s="1"/>
  <c r="N161" i="41"/>
  <c r="H161" i="41" s="1"/>
  <c r="N115" i="41"/>
  <c r="H115" i="41" s="1"/>
  <c r="N109" i="41"/>
  <c r="H109" i="41" s="1"/>
  <c r="N36" i="41"/>
  <c r="H36" i="41" s="1"/>
  <c r="N141" i="41"/>
  <c r="H141" i="41" s="1"/>
  <c r="N53" i="41"/>
  <c r="H53" i="41" s="1"/>
  <c r="N257" i="39"/>
  <c r="H257" i="39" s="1"/>
  <c r="N251" i="39"/>
  <c r="H251" i="39" s="1"/>
  <c r="N84" i="39"/>
  <c r="H84" i="39" s="1"/>
  <c r="N68" i="39"/>
  <c r="H68" i="39" s="1"/>
  <c r="N213" i="40"/>
  <c r="H213" i="40" s="1"/>
  <c r="N211" i="40"/>
  <c r="H211" i="40" s="1"/>
  <c r="N209" i="40"/>
  <c r="H209" i="40" s="1"/>
  <c r="N207" i="40"/>
  <c r="H207" i="40" s="1"/>
  <c r="N191" i="40"/>
  <c r="H191" i="40" s="1"/>
  <c r="N179" i="40"/>
  <c r="H179" i="40" s="1"/>
  <c r="N40" i="40"/>
  <c r="H40" i="40" s="1"/>
  <c r="I999" i="41"/>
  <c r="I995" i="41"/>
  <c r="I991" i="41"/>
  <c r="I987" i="41"/>
  <c r="I983" i="41"/>
  <c r="I979" i="41"/>
  <c r="I869" i="41"/>
  <c r="N544" i="41"/>
  <c r="H544" i="41" s="1"/>
  <c r="N445" i="41"/>
  <c r="H445" i="41" s="1"/>
  <c r="N406" i="41"/>
  <c r="H406" i="41" s="1"/>
  <c r="N398" i="41"/>
  <c r="H398" i="41" s="1"/>
  <c r="N394" i="41"/>
  <c r="H394" i="41" s="1"/>
  <c r="N169" i="41"/>
  <c r="H169" i="41" s="1"/>
  <c r="N60" i="41"/>
  <c r="H60" i="41" s="1"/>
  <c r="N28" i="41"/>
  <c r="H28" i="41" s="1"/>
  <c r="V58" i="41"/>
  <c r="N61" i="41"/>
  <c r="H61" i="41" s="1"/>
  <c r="N281" i="39"/>
  <c r="H281" i="39" s="1"/>
  <c r="N275" i="39"/>
  <c r="H275" i="39" s="1"/>
  <c r="N249" i="39"/>
  <c r="H249" i="39" s="1"/>
  <c r="N243" i="39"/>
  <c r="H243" i="39" s="1"/>
  <c r="N437" i="41"/>
  <c r="I437" i="41"/>
  <c r="N203" i="40"/>
  <c r="H203" i="40" s="1"/>
  <c r="N201" i="40"/>
  <c r="H201" i="40" s="1"/>
  <c r="N199" i="40"/>
  <c r="H199" i="40" s="1"/>
  <c r="N189" i="40"/>
  <c r="H189" i="40" s="1"/>
  <c r="N177" i="40"/>
  <c r="H177" i="40" s="1"/>
  <c r="I945" i="41"/>
  <c r="N939" i="41"/>
  <c r="N489" i="41"/>
  <c r="H489" i="41" s="1"/>
  <c r="N471" i="41"/>
  <c r="H471" i="41" s="1"/>
  <c r="N463" i="41"/>
  <c r="H463" i="41" s="1"/>
  <c r="N455" i="41"/>
  <c r="H455" i="41" s="1"/>
  <c r="N447" i="41"/>
  <c r="H447" i="41" s="1"/>
  <c r="N254" i="41"/>
  <c r="H254" i="41" s="1"/>
  <c r="N83" i="41"/>
  <c r="H83" i="41" s="1"/>
  <c r="N64" i="41"/>
  <c r="H64" i="41" s="1"/>
  <c r="N92" i="41"/>
  <c r="H92" i="41" s="1"/>
  <c r="N273" i="39"/>
  <c r="H273" i="39" s="1"/>
  <c r="N267" i="39"/>
  <c r="H267" i="39" s="1"/>
  <c r="N241" i="39"/>
  <c r="H241" i="39" s="1"/>
  <c r="N80" i="39"/>
  <c r="H80" i="39" s="1"/>
  <c r="N564" i="41"/>
  <c r="H564" i="41" s="1"/>
  <c r="I950" i="41"/>
  <c r="N943" i="41"/>
  <c r="I941" i="41"/>
  <c r="N935" i="41"/>
  <c r="N927" i="41"/>
  <c r="N919" i="41"/>
  <c r="I962" i="41"/>
  <c r="I896" i="41"/>
  <c r="N896" i="41"/>
  <c r="I892" i="41"/>
  <c r="N892" i="41"/>
  <c r="I888" i="41"/>
  <c r="N888" i="41"/>
  <c r="I884" i="41"/>
  <c r="N884" i="41"/>
  <c r="I908" i="41"/>
  <c r="I867" i="41"/>
  <c r="N861" i="41"/>
  <c r="I829" i="41"/>
  <c r="I880" i="41"/>
  <c r="N880" i="41"/>
  <c r="N820" i="41"/>
  <c r="I820" i="41"/>
  <c r="N812" i="41"/>
  <c r="I812" i="41"/>
  <c r="N731" i="41"/>
  <c r="I814" i="41"/>
  <c r="I729" i="41"/>
  <c r="N657" i="41"/>
  <c r="N653" i="41"/>
  <c r="N661" i="41"/>
  <c r="N721" i="41"/>
  <c r="N964" i="41"/>
  <c r="I964" i="41"/>
  <c r="N956" i="41"/>
  <c r="I956" i="41"/>
  <c r="N914" i="41"/>
  <c r="I914" i="41"/>
  <c r="N906" i="41"/>
  <c r="I906" i="41"/>
  <c r="N898" i="41"/>
  <c r="I898" i="41"/>
  <c r="I900" i="41"/>
  <c r="N808" i="41"/>
  <c r="I808" i="41"/>
  <c r="N804" i="41"/>
  <c r="I804" i="41"/>
  <c r="N800" i="41"/>
  <c r="I800" i="41"/>
  <c r="N796" i="41"/>
  <c r="I796" i="41"/>
  <c r="N792" i="41"/>
  <c r="I792" i="41"/>
  <c r="N788" i="41"/>
  <c r="I788" i="41"/>
  <c r="N784" i="41"/>
  <c r="I784" i="41"/>
  <c r="N780" i="41"/>
  <c r="I780" i="41"/>
  <c r="N776" i="41"/>
  <c r="I776" i="41"/>
  <c r="N772" i="41"/>
  <c r="I772" i="41"/>
  <c r="N768" i="41"/>
  <c r="I768" i="41"/>
  <c r="N764" i="41"/>
  <c r="I764" i="41"/>
  <c r="N760" i="41"/>
  <c r="I760" i="41"/>
  <c r="N756" i="41"/>
  <c r="I756" i="41"/>
  <c r="N752" i="41"/>
  <c r="I752" i="41"/>
  <c r="N748" i="41"/>
  <c r="I748" i="41"/>
  <c r="N744" i="41"/>
  <c r="I744" i="41"/>
  <c r="N740" i="41"/>
  <c r="I740" i="41"/>
  <c r="N736" i="41"/>
  <c r="I736" i="41"/>
  <c r="N732" i="41"/>
  <c r="I732" i="41"/>
  <c r="I715" i="41"/>
  <c r="N715" i="41"/>
  <c r="I711" i="41"/>
  <c r="N711" i="41"/>
  <c r="I707" i="41"/>
  <c r="N707" i="41"/>
  <c r="I703" i="41"/>
  <c r="N703" i="41"/>
  <c r="I699" i="41"/>
  <c r="N699" i="41"/>
  <c r="I695" i="41"/>
  <c r="N695" i="41"/>
  <c r="I691" i="41"/>
  <c r="N691" i="41"/>
  <c r="I687" i="41"/>
  <c r="N687" i="41"/>
  <c r="I683" i="41"/>
  <c r="N683" i="41"/>
  <c r="I679" i="41"/>
  <c r="N679" i="41"/>
  <c r="I675" i="41"/>
  <c r="N675" i="41"/>
  <c r="I671" i="41"/>
  <c r="N671" i="41"/>
  <c r="I667" i="41"/>
  <c r="N667" i="41"/>
  <c r="I663" i="41"/>
  <c r="I723" i="41"/>
  <c r="I719" i="41"/>
  <c r="N536" i="41"/>
  <c r="H536" i="41" s="1"/>
  <c r="N948" i="41"/>
  <c r="I948" i="41"/>
  <c r="I966" i="41"/>
  <c r="I894" i="41"/>
  <c r="N894" i="41"/>
  <c r="I890" i="41"/>
  <c r="N890" i="41"/>
  <c r="I886" i="41"/>
  <c r="N886" i="41"/>
  <c r="I882" i="41"/>
  <c r="N882" i="41"/>
  <c r="N865" i="41"/>
  <c r="N824" i="41"/>
  <c r="I824" i="41"/>
  <c r="N816" i="41"/>
  <c r="I816" i="41"/>
  <c r="N725" i="41"/>
  <c r="I912" i="41"/>
  <c r="I960" i="41"/>
  <c r="N960" i="41"/>
  <c r="I952" i="41"/>
  <c r="N952" i="41"/>
  <c r="I958" i="41"/>
  <c r="I954" i="41"/>
  <c r="N918" i="41"/>
  <c r="I918" i="41"/>
  <c r="N910" i="41"/>
  <c r="I910" i="41"/>
  <c r="N902" i="41"/>
  <c r="I902" i="41"/>
  <c r="I916" i="41"/>
  <c r="I904" i="41"/>
  <c r="N810" i="41"/>
  <c r="I810" i="41"/>
  <c r="N806" i="41"/>
  <c r="I806" i="41"/>
  <c r="N802" i="41"/>
  <c r="I802" i="41"/>
  <c r="N798" i="41"/>
  <c r="I798" i="41"/>
  <c r="N794" i="41"/>
  <c r="I794" i="41"/>
  <c r="N790" i="41"/>
  <c r="I790" i="41"/>
  <c r="N786" i="41"/>
  <c r="I786" i="41"/>
  <c r="N782" i="41"/>
  <c r="I782" i="41"/>
  <c r="N778" i="41"/>
  <c r="I778" i="41"/>
  <c r="N774" i="41"/>
  <c r="I774" i="41"/>
  <c r="N770" i="41"/>
  <c r="I770" i="41"/>
  <c r="N766" i="41"/>
  <c r="I766" i="41"/>
  <c r="N762" i="41"/>
  <c r="I762" i="41"/>
  <c r="N758" i="41"/>
  <c r="I758" i="41"/>
  <c r="N754" i="41"/>
  <c r="I754" i="41"/>
  <c r="N750" i="41"/>
  <c r="I750" i="41"/>
  <c r="N746" i="41"/>
  <c r="I746" i="41"/>
  <c r="N742" i="41"/>
  <c r="I742" i="41"/>
  <c r="N738" i="41"/>
  <c r="I738" i="41"/>
  <c r="I734" i="41"/>
  <c r="N734" i="41"/>
  <c r="I818" i="41"/>
  <c r="N727" i="41"/>
  <c r="I727" i="41"/>
  <c r="I717" i="41"/>
  <c r="N717" i="41"/>
  <c r="I713" i="41"/>
  <c r="N713" i="41"/>
  <c r="I709" i="41"/>
  <c r="N709" i="41"/>
  <c r="I705" i="41"/>
  <c r="N705" i="41"/>
  <c r="I701" i="41"/>
  <c r="N701" i="41"/>
  <c r="I697" i="41"/>
  <c r="N697" i="41"/>
  <c r="I693" i="41"/>
  <c r="N693" i="41"/>
  <c r="I689" i="41"/>
  <c r="N689" i="41"/>
  <c r="I685" i="41"/>
  <c r="N685" i="41"/>
  <c r="I681" i="41"/>
  <c r="N681" i="41"/>
  <c r="I677" i="41"/>
  <c r="N677" i="41"/>
  <c r="I673" i="41"/>
  <c r="N673" i="41"/>
  <c r="I669" i="41"/>
  <c r="N669" i="41"/>
  <c r="N659" i="41"/>
  <c r="I659" i="41"/>
  <c r="I822" i="41"/>
  <c r="S290" i="41"/>
  <c r="V291" i="41"/>
  <c r="V26" i="41"/>
  <c r="S25" i="41"/>
  <c r="N485" i="41"/>
  <c r="H485" i="41" s="1"/>
  <c r="N469" i="41"/>
  <c r="H469" i="41" s="1"/>
  <c r="N460" i="41"/>
  <c r="H460" i="41" s="1"/>
  <c r="N429" i="41"/>
  <c r="H429" i="41" s="1"/>
  <c r="N421" i="41"/>
  <c r="H421" i="41" s="1"/>
  <c r="N371" i="41"/>
  <c r="H371" i="41" s="1"/>
  <c r="N355" i="41"/>
  <c r="H355" i="41" s="1"/>
  <c r="N347" i="41"/>
  <c r="H347" i="41" s="1"/>
  <c r="N331" i="41"/>
  <c r="H331" i="41" s="1"/>
  <c r="N440" i="41"/>
  <c r="H440" i="41" s="1"/>
  <c r="S91" i="41"/>
  <c r="N195" i="41"/>
  <c r="I124" i="41"/>
  <c r="V92" i="41"/>
  <c r="N484" i="41"/>
  <c r="H484" i="41" s="1"/>
  <c r="N468" i="41"/>
  <c r="H468" i="41" s="1"/>
  <c r="N367" i="41"/>
  <c r="H367" i="41" s="1"/>
  <c r="N351" i="41"/>
  <c r="H351" i="41" s="1"/>
  <c r="N335" i="41"/>
  <c r="H335" i="41" s="1"/>
  <c r="N326" i="41"/>
  <c r="H326" i="41" s="1"/>
  <c r="N433" i="41"/>
  <c r="H433" i="41" s="1"/>
  <c r="I77" i="41"/>
  <c r="N77" i="41"/>
  <c r="I106" i="41"/>
  <c r="V158" i="41"/>
  <c r="V159" i="41" s="1"/>
  <c r="I104" i="41"/>
  <c r="N449" i="41"/>
  <c r="H449" i="41" s="1"/>
  <c r="N493" i="41"/>
  <c r="H493" i="41" s="1"/>
  <c r="N477" i="41"/>
  <c r="H477" i="41" s="1"/>
  <c r="N453" i="41"/>
  <c r="H453" i="41" s="1"/>
  <c r="N379" i="41"/>
  <c r="H379" i="41" s="1"/>
  <c r="N363" i="41"/>
  <c r="H363" i="41" s="1"/>
  <c r="N339" i="41"/>
  <c r="H339" i="41" s="1"/>
  <c r="N338" i="41"/>
  <c r="H338" i="41" s="1"/>
  <c r="I164" i="41"/>
  <c r="N43" i="41"/>
  <c r="N492" i="41"/>
  <c r="H492" i="41" s="1"/>
  <c r="N476" i="41"/>
  <c r="H476" i="41" s="1"/>
  <c r="N461" i="41"/>
  <c r="H461" i="41" s="1"/>
  <c r="N452" i="41"/>
  <c r="H452" i="41" s="1"/>
  <c r="N375" i="41"/>
  <c r="H375" i="41" s="1"/>
  <c r="N359" i="41"/>
  <c r="H359" i="41" s="1"/>
  <c r="N343" i="41"/>
  <c r="H343" i="41" s="1"/>
  <c r="N327" i="41"/>
  <c r="H327" i="41" s="1"/>
  <c r="N441" i="41"/>
  <c r="H441" i="41" s="1"/>
  <c r="I156" i="41"/>
  <c r="N156" i="41"/>
  <c r="I96" i="41"/>
  <c r="I126" i="41"/>
  <c r="I162" i="41"/>
  <c r="S290" i="40"/>
  <c r="V291" i="40"/>
  <c r="S57" i="40"/>
  <c r="V58" i="40"/>
  <c r="S90" i="40"/>
  <c r="V91" i="40"/>
  <c r="N997" i="40"/>
  <c r="I995" i="40"/>
  <c r="N989" i="40"/>
  <c r="I987" i="40"/>
  <c r="N981" i="40"/>
  <c r="I979" i="40"/>
  <c r="I944" i="40"/>
  <c r="N938" i="40"/>
  <c r="I936" i="40"/>
  <c r="I876" i="40"/>
  <c r="I874" i="40"/>
  <c r="I872" i="40"/>
  <c r="I870" i="40"/>
  <c r="I868" i="40"/>
  <c r="I866" i="40"/>
  <c r="I864" i="40"/>
  <c r="I862" i="40"/>
  <c r="I860" i="40"/>
  <c r="I858" i="40"/>
  <c r="I856" i="40"/>
  <c r="I854" i="40"/>
  <c r="I852" i="40"/>
  <c r="I850" i="40"/>
  <c r="I848" i="40"/>
  <c r="I846" i="40"/>
  <c r="I836" i="40"/>
  <c r="N794" i="40"/>
  <c r="I787" i="40"/>
  <c r="I779" i="40"/>
  <c r="I771" i="40"/>
  <c r="I763" i="40"/>
  <c r="I755" i="40"/>
  <c r="I747" i="40"/>
  <c r="I739" i="40"/>
  <c r="N802" i="40"/>
  <c r="I655" i="40"/>
  <c r="I639" i="40"/>
  <c r="I585" i="40"/>
  <c r="N585" i="40"/>
  <c r="I581" i="40"/>
  <c r="N581" i="40"/>
  <c r="I577" i="40"/>
  <c r="N577" i="40"/>
  <c r="I573" i="40"/>
  <c r="N573" i="40"/>
  <c r="I569" i="40"/>
  <c r="N569" i="40"/>
  <c r="N647" i="40"/>
  <c r="N558" i="40"/>
  <c r="H558" i="40" s="1"/>
  <c r="N433" i="40"/>
  <c r="H433" i="40" s="1"/>
  <c r="N429" i="40"/>
  <c r="H429" i="40" s="1"/>
  <c r="N425" i="40"/>
  <c r="H425" i="40" s="1"/>
  <c r="N421" i="40"/>
  <c r="H421" i="40" s="1"/>
  <c r="N417" i="40"/>
  <c r="H417" i="40" s="1"/>
  <c r="N413" i="40"/>
  <c r="H413" i="40" s="1"/>
  <c r="N409" i="40"/>
  <c r="H409" i="40" s="1"/>
  <c r="N405" i="40"/>
  <c r="H405" i="40" s="1"/>
  <c r="I301" i="40"/>
  <c r="I299" i="40"/>
  <c r="N315" i="40"/>
  <c r="H315" i="40" s="1"/>
  <c r="N159" i="40"/>
  <c r="I159" i="40"/>
  <c r="N137" i="40"/>
  <c r="I94" i="40"/>
  <c r="I54" i="40"/>
  <c r="V26" i="40"/>
  <c r="N168" i="40"/>
  <c r="H168" i="40" s="1"/>
  <c r="N160" i="40"/>
  <c r="H160" i="40" s="1"/>
  <c r="N153" i="40"/>
  <c r="H153" i="40" s="1"/>
  <c r="N999" i="40"/>
  <c r="N991" i="40"/>
  <c r="N983" i="40"/>
  <c r="N940" i="40"/>
  <c r="N910" i="40"/>
  <c r="I824" i="40"/>
  <c r="N824" i="40"/>
  <c r="I816" i="40"/>
  <c r="N816" i="40"/>
  <c r="I808" i="40"/>
  <c r="N808" i="40"/>
  <c r="I800" i="40"/>
  <c r="N800" i="40"/>
  <c r="I834" i="40"/>
  <c r="I818" i="40"/>
  <c r="I789" i="40"/>
  <c r="I781" i="40"/>
  <c r="I773" i="40"/>
  <c r="I765" i="40"/>
  <c r="I757" i="40"/>
  <c r="I749" i="40"/>
  <c r="I741" i="40"/>
  <c r="I735" i="40"/>
  <c r="I731" i="40"/>
  <c r="N826" i="40"/>
  <c r="I842" i="40"/>
  <c r="N661" i="40"/>
  <c r="I661" i="40"/>
  <c r="N653" i="40"/>
  <c r="I653" i="40"/>
  <c r="N645" i="40"/>
  <c r="I645" i="40"/>
  <c r="I651" i="40"/>
  <c r="I667" i="40"/>
  <c r="N643" i="40"/>
  <c r="N440" i="40"/>
  <c r="H440" i="40" s="1"/>
  <c r="N436" i="40"/>
  <c r="H436" i="40" s="1"/>
  <c r="N432" i="40"/>
  <c r="H432" i="40" s="1"/>
  <c r="N428" i="40"/>
  <c r="H428" i="40" s="1"/>
  <c r="N424" i="40"/>
  <c r="H424" i="40" s="1"/>
  <c r="N420" i="40"/>
  <c r="H420" i="40" s="1"/>
  <c r="N416" i="40"/>
  <c r="H416" i="40" s="1"/>
  <c r="N412" i="40"/>
  <c r="H412" i="40" s="1"/>
  <c r="N408" i="40"/>
  <c r="H408" i="40" s="1"/>
  <c r="N308" i="40"/>
  <c r="H308" i="40" s="1"/>
  <c r="N147" i="40"/>
  <c r="N139" i="40"/>
  <c r="N167" i="40"/>
  <c r="H167" i="40" s="1"/>
  <c r="I87" i="40"/>
  <c r="I75" i="40"/>
  <c r="I67" i="40"/>
  <c r="N993" i="40"/>
  <c r="N985" i="40"/>
  <c r="N942" i="40"/>
  <c r="N934" i="40"/>
  <c r="N932" i="40"/>
  <c r="N930" i="40"/>
  <c r="N928" i="40"/>
  <c r="N926" i="40"/>
  <c r="N924" i="40"/>
  <c r="N922" i="40"/>
  <c r="N920" i="40"/>
  <c r="N918" i="40"/>
  <c r="N916" i="40"/>
  <c r="N914" i="40"/>
  <c r="N912" i="40"/>
  <c r="I840" i="40"/>
  <c r="I832" i="40"/>
  <c r="I791" i="40"/>
  <c r="I783" i="40"/>
  <c r="I775" i="40"/>
  <c r="I767" i="40"/>
  <c r="I759" i="40"/>
  <c r="I751" i="40"/>
  <c r="I743" i="40"/>
  <c r="N814" i="40"/>
  <c r="N810" i="40"/>
  <c r="I663" i="40"/>
  <c r="I583" i="40"/>
  <c r="N583" i="40"/>
  <c r="I579" i="40"/>
  <c r="N579" i="40"/>
  <c r="I575" i="40"/>
  <c r="N575" i="40"/>
  <c r="I571" i="40"/>
  <c r="N571" i="40"/>
  <c r="I567" i="40"/>
  <c r="N567" i="40"/>
  <c r="N435" i="40"/>
  <c r="H435" i="40" s="1"/>
  <c r="N431" i="40"/>
  <c r="H431" i="40" s="1"/>
  <c r="N427" i="40"/>
  <c r="H427" i="40" s="1"/>
  <c r="N423" i="40"/>
  <c r="H423" i="40" s="1"/>
  <c r="N419" i="40"/>
  <c r="H419" i="40" s="1"/>
  <c r="N415" i="40"/>
  <c r="H415" i="40" s="1"/>
  <c r="N411" i="40"/>
  <c r="H411" i="40" s="1"/>
  <c r="N407" i="40"/>
  <c r="H407" i="40" s="1"/>
  <c r="N320" i="40"/>
  <c r="H320" i="40" s="1"/>
  <c r="N312" i="40"/>
  <c r="H312" i="40" s="1"/>
  <c r="N304" i="40"/>
  <c r="H304" i="40" s="1"/>
  <c r="N323" i="40"/>
  <c r="H323" i="40" s="1"/>
  <c r="N307" i="40"/>
  <c r="H307" i="40" s="1"/>
  <c r="N149" i="40"/>
  <c r="N117" i="40"/>
  <c r="I90" i="40"/>
  <c r="N51" i="40"/>
  <c r="H51" i="40" s="1"/>
  <c r="N170" i="40"/>
  <c r="H170" i="40" s="1"/>
  <c r="N166" i="40"/>
  <c r="H166" i="40" s="1"/>
  <c r="N155" i="40"/>
  <c r="H155" i="40" s="1"/>
  <c r="V161" i="40"/>
  <c r="S160" i="40"/>
  <c r="N946" i="40"/>
  <c r="N828" i="40"/>
  <c r="I828" i="40"/>
  <c r="N820" i="40"/>
  <c r="I820" i="40"/>
  <c r="N812" i="40"/>
  <c r="I812" i="40"/>
  <c r="N804" i="40"/>
  <c r="I804" i="40"/>
  <c r="I838" i="40"/>
  <c r="I830" i="40"/>
  <c r="I822" i="40"/>
  <c r="I806" i="40"/>
  <c r="I798" i="40"/>
  <c r="I785" i="40"/>
  <c r="I777" i="40"/>
  <c r="I769" i="40"/>
  <c r="I761" i="40"/>
  <c r="I753" i="40"/>
  <c r="I745" i="40"/>
  <c r="I737" i="40"/>
  <c r="I733" i="40"/>
  <c r="I665" i="40"/>
  <c r="N665" i="40"/>
  <c r="I657" i="40"/>
  <c r="N657" i="40"/>
  <c r="I649" i="40"/>
  <c r="N649" i="40"/>
  <c r="I641" i="40"/>
  <c r="N641" i="40"/>
  <c r="I659" i="40"/>
  <c r="N434" i="40"/>
  <c r="H434" i="40" s="1"/>
  <c r="N430" i="40"/>
  <c r="H430" i="40" s="1"/>
  <c r="N426" i="40"/>
  <c r="H426" i="40" s="1"/>
  <c r="N422" i="40"/>
  <c r="H422" i="40" s="1"/>
  <c r="N418" i="40"/>
  <c r="H418" i="40" s="1"/>
  <c r="N414" i="40"/>
  <c r="H414" i="40" s="1"/>
  <c r="N410" i="40"/>
  <c r="H410" i="40" s="1"/>
  <c r="N406" i="40"/>
  <c r="H406" i="40" s="1"/>
  <c r="N303" i="40"/>
  <c r="H303" i="40" s="1"/>
  <c r="N316" i="40"/>
  <c r="H316" i="40" s="1"/>
  <c r="N119" i="40"/>
  <c r="I34" i="40"/>
  <c r="N169" i="40"/>
  <c r="H169" i="40" s="1"/>
  <c r="N165" i="40"/>
  <c r="H165" i="40" s="1"/>
  <c r="N161" i="40"/>
  <c r="H161" i="40" s="1"/>
  <c r="N154" i="40"/>
  <c r="H154" i="40" s="1"/>
  <c r="I43" i="40"/>
  <c r="I945" i="39"/>
  <c r="N900" i="39"/>
  <c r="I900" i="39"/>
  <c r="N892" i="39"/>
  <c r="I892" i="39"/>
  <c r="N884" i="39"/>
  <c r="I884" i="39"/>
  <c r="N876" i="39"/>
  <c r="I876" i="39"/>
  <c r="N868" i="39"/>
  <c r="I868" i="39"/>
  <c r="N837" i="39"/>
  <c r="I837" i="39"/>
  <c r="N805" i="39"/>
  <c r="I805" i="39"/>
  <c r="I864" i="39"/>
  <c r="N864" i="39"/>
  <c r="N791" i="39"/>
  <c r="I661" i="39"/>
  <c r="I882" i="39"/>
  <c r="I841" i="39"/>
  <c r="N841" i="39"/>
  <c r="I809" i="39"/>
  <c r="N809" i="39"/>
  <c r="I785" i="39"/>
  <c r="I769" i="39"/>
  <c r="I755" i="39"/>
  <c r="I835" i="39"/>
  <c r="I787" i="39"/>
  <c r="I771" i="39"/>
  <c r="N649" i="39"/>
  <c r="I633" i="39"/>
  <c r="I629" i="39"/>
  <c r="I625" i="39"/>
  <c r="I621" i="39"/>
  <c r="I617" i="39"/>
  <c r="I609" i="39"/>
  <c r="I779" i="39"/>
  <c r="I763" i="39"/>
  <c r="I641" i="39"/>
  <c r="S57" i="39"/>
  <c r="V58" i="39"/>
  <c r="S25" i="39"/>
  <c r="V26" i="39"/>
  <c r="N890" i="39"/>
  <c r="I890" i="39"/>
  <c r="N874" i="39"/>
  <c r="I874" i="39"/>
  <c r="N845" i="39"/>
  <c r="I845" i="39"/>
  <c r="N813" i="39"/>
  <c r="I813" i="39"/>
  <c r="I849" i="39"/>
  <c r="N849" i="39"/>
  <c r="I817" i="39"/>
  <c r="N817" i="39"/>
  <c r="I866" i="39"/>
  <c r="I843" i="39"/>
  <c r="I811" i="39"/>
  <c r="N287" i="39"/>
  <c r="I287" i="39"/>
  <c r="N947" i="39"/>
  <c r="I923" i="39"/>
  <c r="I915" i="39"/>
  <c r="N860" i="39"/>
  <c r="I860" i="39"/>
  <c r="N853" i="39"/>
  <c r="I853" i="39"/>
  <c r="N821" i="39"/>
  <c r="I821" i="39"/>
  <c r="N783" i="39"/>
  <c r="I783" i="39"/>
  <c r="N775" i="39"/>
  <c r="I775" i="39"/>
  <c r="N767" i="39"/>
  <c r="I767" i="39"/>
  <c r="N759" i="39"/>
  <c r="I759" i="39"/>
  <c r="I825" i="39"/>
  <c r="N825" i="39"/>
  <c r="I777" i="39"/>
  <c r="I761" i="39"/>
  <c r="I851" i="39"/>
  <c r="I819" i="39"/>
  <c r="I631" i="39"/>
  <c r="I627" i="39"/>
  <c r="I623" i="39"/>
  <c r="I619" i="39"/>
  <c r="I717" i="39"/>
  <c r="I597" i="39"/>
  <c r="N301" i="39"/>
  <c r="I301" i="39"/>
  <c r="V293" i="39"/>
  <c r="I902" i="39"/>
  <c r="N902" i="39"/>
  <c r="I894" i="39"/>
  <c r="N894" i="39"/>
  <c r="I886" i="39"/>
  <c r="N886" i="39"/>
  <c r="I878" i="39"/>
  <c r="N878" i="39"/>
  <c r="N829" i="39"/>
  <c r="I829" i="39"/>
  <c r="I858" i="39"/>
  <c r="N803" i="39"/>
  <c r="N789" i="39"/>
  <c r="I789" i="39"/>
  <c r="N781" i="39"/>
  <c r="I781" i="39"/>
  <c r="N773" i="39"/>
  <c r="I773" i="39"/>
  <c r="N765" i="39"/>
  <c r="I765" i="39"/>
  <c r="I898" i="39"/>
  <c r="I833" i="39"/>
  <c r="N833" i="39"/>
  <c r="N757" i="39"/>
  <c r="I757" i="39"/>
  <c r="I888" i="39"/>
  <c r="I827" i="39"/>
  <c r="I655" i="39"/>
  <c r="N299" i="39"/>
  <c r="I299" i="39"/>
  <c r="V93" i="39"/>
  <c r="S291" i="39"/>
  <c r="S292" i="39" s="1"/>
  <c r="I195" i="39"/>
  <c r="I54" i="39"/>
  <c r="I183" i="39"/>
  <c r="I147" i="39"/>
  <c r="I139" i="39"/>
  <c r="V160" i="39"/>
  <c r="I137" i="39"/>
  <c r="N71" i="39"/>
  <c r="H71" i="39" s="1"/>
  <c r="I34" i="39"/>
  <c r="I197" i="39"/>
  <c r="I181" i="39"/>
  <c r="I173" i="39"/>
  <c r="I175" i="39"/>
  <c r="I159" i="39"/>
  <c r="I119" i="39"/>
  <c r="I149" i="39"/>
  <c r="I117" i="39"/>
  <c r="I96" i="39"/>
  <c r="S91" i="39"/>
  <c r="S92" i="39" s="1"/>
  <c r="I43" i="39"/>
  <c r="A15" i="38"/>
  <c r="A16" i="38"/>
  <c r="A17" i="38"/>
  <c r="A18" i="38"/>
  <c r="A19" i="38"/>
  <c r="A20" i="38"/>
  <c r="A21" i="38"/>
  <c r="A22" i="38"/>
  <c r="A5" i="38"/>
  <c r="A6" i="38"/>
  <c r="A7" i="38"/>
  <c r="A8" i="38"/>
  <c r="A9" i="38"/>
  <c r="A10" i="38"/>
  <c r="A11" i="38"/>
  <c r="A12" i="38"/>
  <c r="A13" i="38"/>
  <c r="A14" i="38"/>
  <c r="A4" i="38"/>
  <c r="V59" i="41" l="1"/>
  <c r="S58" i="41"/>
  <c r="F2" i="38" a="1"/>
  <c r="I2" i="38" s="1"/>
  <c r="S92" i="41"/>
  <c r="V93" i="41"/>
  <c r="V27" i="41"/>
  <c r="S26" i="41"/>
  <c r="S159" i="41"/>
  <c r="V160" i="41"/>
  <c r="V292" i="41"/>
  <c r="S291" i="41"/>
  <c r="S58" i="40"/>
  <c r="V59" i="40"/>
  <c r="V27" i="40"/>
  <c r="S26" i="40"/>
  <c r="V92" i="40"/>
  <c r="S91" i="40"/>
  <c r="S291" i="40"/>
  <c r="V292" i="40"/>
  <c r="V162" i="40"/>
  <c r="S161" i="40"/>
  <c r="S293" i="39"/>
  <c r="V294" i="39"/>
  <c r="S26" i="39"/>
  <c r="V27" i="39"/>
  <c r="V161" i="39"/>
  <c r="S160" i="39"/>
  <c r="S93" i="39"/>
  <c r="V94" i="39"/>
  <c r="S58" i="39"/>
  <c r="V59" i="39"/>
  <c r="R2" i="38" l="1"/>
  <c r="O2" i="38"/>
  <c r="P2" i="38"/>
  <c r="Q2" i="38"/>
  <c r="U2" i="38"/>
  <c r="F2" i="38"/>
  <c r="V2" i="38"/>
  <c r="S2" i="38"/>
  <c r="T2" i="38"/>
  <c r="J2" i="38"/>
  <c r="G2" i="38"/>
  <c r="W2" i="38"/>
  <c r="X2" i="38"/>
  <c r="Y2" i="38"/>
  <c r="N2" i="38"/>
  <c r="K2" i="38"/>
  <c r="L2" i="38"/>
  <c r="M2" i="38"/>
  <c r="H2" i="38"/>
  <c r="S59" i="41"/>
  <c r="V60" i="41"/>
  <c r="S160" i="41"/>
  <c r="V161" i="41"/>
  <c r="V94" i="41"/>
  <c r="S93" i="41"/>
  <c r="S292" i="41"/>
  <c r="V293" i="41"/>
  <c r="S27" i="41"/>
  <c r="V28" i="41"/>
  <c r="S292" i="40"/>
  <c r="V293" i="40"/>
  <c r="S27" i="40"/>
  <c r="V28" i="40"/>
  <c r="V163" i="40"/>
  <c r="V164" i="40" s="1"/>
  <c r="S162" i="40"/>
  <c r="S92" i="40"/>
  <c r="V93" i="40"/>
  <c r="V60" i="40"/>
  <c r="S59" i="40"/>
  <c r="V60" i="39"/>
  <c r="S59" i="39"/>
  <c r="S27" i="39"/>
  <c r="V28" i="39"/>
  <c r="S94" i="39"/>
  <c r="V95" i="39"/>
  <c r="V96" i="39" s="1"/>
  <c r="V162" i="39"/>
  <c r="S161" i="39"/>
  <c r="S294" i="39"/>
  <c r="V295" i="39"/>
  <c r="B570" i="11"/>
  <c r="C570" i="11"/>
  <c r="T570" i="11" s="1"/>
  <c r="D570" i="11"/>
  <c r="K570" i="11" s="1"/>
  <c r="W570" i="11"/>
  <c r="B571" i="11"/>
  <c r="W571" i="11" s="1"/>
  <c r="C571" i="11"/>
  <c r="O571" i="11" s="1"/>
  <c r="D571" i="11"/>
  <c r="H571" i="11" s="1"/>
  <c r="B572" i="11"/>
  <c r="W572" i="11" s="1"/>
  <c r="C572" i="11"/>
  <c r="O572" i="11" s="1"/>
  <c r="I572" i="11" s="1"/>
  <c r="D572" i="11"/>
  <c r="K572" i="11" s="1"/>
  <c r="B573" i="11"/>
  <c r="W573" i="11" s="1"/>
  <c r="C573" i="11"/>
  <c r="O573" i="11" s="1"/>
  <c r="D573" i="11"/>
  <c r="H573" i="11" s="1"/>
  <c r="B574" i="11"/>
  <c r="W574" i="11" s="1"/>
  <c r="C574" i="11"/>
  <c r="O574" i="11" s="1"/>
  <c r="D574" i="11"/>
  <c r="K574" i="11" s="1"/>
  <c r="T574" i="11"/>
  <c r="B575" i="11"/>
  <c r="C575" i="11"/>
  <c r="D575" i="11"/>
  <c r="H575" i="11" s="1"/>
  <c r="O575" i="11"/>
  <c r="I575" i="11" s="1"/>
  <c r="W575" i="11"/>
  <c r="B576" i="11"/>
  <c r="W576" i="11" s="1"/>
  <c r="C576" i="11"/>
  <c r="T576" i="11" s="1"/>
  <c r="D576" i="11"/>
  <c r="K576" i="11" s="1"/>
  <c r="B577" i="11"/>
  <c r="C577" i="11"/>
  <c r="O577" i="11" s="1"/>
  <c r="I577" i="11" s="1"/>
  <c r="D577" i="11"/>
  <c r="H577" i="11" s="1"/>
  <c r="W577" i="11"/>
  <c r="B578" i="11"/>
  <c r="W578" i="11" s="1"/>
  <c r="C578" i="11"/>
  <c r="T578" i="11" s="1"/>
  <c r="D578" i="11"/>
  <c r="K578" i="11" s="1"/>
  <c r="O578" i="11"/>
  <c r="B579" i="11"/>
  <c r="C579" i="11"/>
  <c r="O579" i="11" s="1"/>
  <c r="I579" i="11" s="1"/>
  <c r="D579" i="11"/>
  <c r="H579" i="11" s="1"/>
  <c r="W579" i="11"/>
  <c r="B580" i="11"/>
  <c r="W580" i="11" s="1"/>
  <c r="C580" i="11"/>
  <c r="T580" i="11" s="1"/>
  <c r="D580" i="11"/>
  <c r="K580" i="11" s="1"/>
  <c r="B581" i="11"/>
  <c r="W581" i="11" s="1"/>
  <c r="C581" i="11"/>
  <c r="O581" i="11" s="1"/>
  <c r="I581" i="11" s="1"/>
  <c r="D581" i="11"/>
  <c r="H581" i="11" s="1"/>
  <c r="B582" i="11"/>
  <c r="W582" i="11" s="1"/>
  <c r="C582" i="11"/>
  <c r="O582" i="11" s="1"/>
  <c r="D582" i="11"/>
  <c r="K582" i="11" s="1"/>
  <c r="B583" i="11"/>
  <c r="W583" i="11" s="1"/>
  <c r="C583" i="11"/>
  <c r="O583" i="11" s="1"/>
  <c r="D583" i="11"/>
  <c r="H583" i="11" s="1"/>
  <c r="B584" i="11"/>
  <c r="W584" i="11" s="1"/>
  <c r="C584" i="11"/>
  <c r="T584" i="11" s="1"/>
  <c r="D584" i="11"/>
  <c r="K584" i="11" s="1"/>
  <c r="B585" i="11"/>
  <c r="W585" i="11" s="1"/>
  <c r="C585" i="11"/>
  <c r="O585" i="11" s="1"/>
  <c r="D585" i="11"/>
  <c r="H585" i="11" s="1"/>
  <c r="B586" i="11"/>
  <c r="W586" i="11" s="1"/>
  <c r="C586" i="11"/>
  <c r="O586" i="11" s="1"/>
  <c r="D586" i="11"/>
  <c r="K586" i="11" s="1"/>
  <c r="T586" i="11"/>
  <c r="B587" i="11"/>
  <c r="W587" i="11" s="1"/>
  <c r="C587" i="11"/>
  <c r="O587" i="11" s="1"/>
  <c r="D587" i="11"/>
  <c r="H587" i="11" s="1"/>
  <c r="B588" i="11"/>
  <c r="W588" i="11" s="1"/>
  <c r="C588" i="11"/>
  <c r="O588" i="11" s="1"/>
  <c r="D588" i="11"/>
  <c r="K588" i="11" s="1"/>
  <c r="B589" i="11"/>
  <c r="W589" i="11" s="1"/>
  <c r="C589" i="11"/>
  <c r="O589" i="11" s="1"/>
  <c r="D589" i="11"/>
  <c r="H589" i="11" s="1"/>
  <c r="B590" i="11"/>
  <c r="W590" i="11" s="1"/>
  <c r="C590" i="11"/>
  <c r="O590" i="11" s="1"/>
  <c r="D590" i="11"/>
  <c r="K590" i="11" s="1"/>
  <c r="B591" i="11"/>
  <c r="W591" i="11" s="1"/>
  <c r="C591" i="11"/>
  <c r="D591" i="11"/>
  <c r="H591" i="11" s="1"/>
  <c r="O591" i="11"/>
  <c r="B592" i="11"/>
  <c r="W592" i="11" s="1"/>
  <c r="C592" i="11"/>
  <c r="T592" i="11" s="1"/>
  <c r="D592" i="11"/>
  <c r="K592" i="11" s="1"/>
  <c r="O592" i="11"/>
  <c r="B593" i="11"/>
  <c r="C593" i="11"/>
  <c r="D593" i="11"/>
  <c r="H593" i="11" s="1"/>
  <c r="O593" i="11"/>
  <c r="W593" i="11"/>
  <c r="B594" i="11"/>
  <c r="W594" i="11" s="1"/>
  <c r="C594" i="11"/>
  <c r="O594" i="11" s="1"/>
  <c r="I594" i="11" s="1"/>
  <c r="D594" i="11"/>
  <c r="K594" i="11" s="1"/>
  <c r="H594" i="11"/>
  <c r="T594" i="11"/>
  <c r="B595" i="11"/>
  <c r="W595" i="11" s="1"/>
  <c r="C595" i="11"/>
  <c r="O595" i="11" s="1"/>
  <c r="I595" i="11" s="1"/>
  <c r="D595" i="11"/>
  <c r="H595" i="11" s="1"/>
  <c r="B596" i="11"/>
  <c r="W596" i="11" s="1"/>
  <c r="C596" i="11"/>
  <c r="O596" i="11" s="1"/>
  <c r="N596" i="11" s="1"/>
  <c r="D596" i="11"/>
  <c r="K596" i="11" s="1"/>
  <c r="T596" i="11"/>
  <c r="B597" i="11"/>
  <c r="C597" i="11"/>
  <c r="D597" i="11"/>
  <c r="L597" i="11" s="1"/>
  <c r="O597" i="11"/>
  <c r="W597" i="11"/>
  <c r="B598" i="11"/>
  <c r="C598" i="11"/>
  <c r="T598" i="11" s="1"/>
  <c r="D598" i="11"/>
  <c r="K598" i="11" s="1"/>
  <c r="O598" i="11"/>
  <c r="I598" i="11" s="1"/>
  <c r="W598" i="11"/>
  <c r="B599" i="11"/>
  <c r="C599" i="11"/>
  <c r="O599" i="11" s="1"/>
  <c r="I599" i="11" s="1"/>
  <c r="D599" i="11"/>
  <c r="K599" i="11" s="1"/>
  <c r="W599" i="11"/>
  <c r="B600" i="11"/>
  <c r="C600" i="11"/>
  <c r="O600" i="11" s="1"/>
  <c r="I600" i="11" s="1"/>
  <c r="D600" i="11"/>
  <c r="K600" i="11" s="1"/>
  <c r="M600" i="11"/>
  <c r="W600" i="11"/>
  <c r="B601" i="11"/>
  <c r="W601" i="11" s="1"/>
  <c r="C601" i="11"/>
  <c r="D601" i="11"/>
  <c r="K601" i="11" s="1"/>
  <c r="B602" i="11"/>
  <c r="W602" i="11" s="1"/>
  <c r="C602" i="11"/>
  <c r="T602" i="11" s="1"/>
  <c r="D602" i="11"/>
  <c r="K602" i="11" s="1"/>
  <c r="H602" i="11"/>
  <c r="O602" i="11"/>
  <c r="I602" i="11" s="1"/>
  <c r="B603" i="11"/>
  <c r="C603" i="11"/>
  <c r="O603" i="11" s="1"/>
  <c r="D603" i="11"/>
  <c r="L603" i="11" s="1"/>
  <c r="W603" i="11"/>
  <c r="B604" i="11"/>
  <c r="W604" i="11" s="1"/>
  <c r="C604" i="11"/>
  <c r="D604" i="11"/>
  <c r="L604" i="11" s="1"/>
  <c r="K604" i="11"/>
  <c r="O604" i="11"/>
  <c r="T604" i="11"/>
  <c r="B605" i="11"/>
  <c r="C605" i="11"/>
  <c r="O605" i="11" s="1"/>
  <c r="D605" i="11"/>
  <c r="H605" i="11" s="1"/>
  <c r="W605" i="11"/>
  <c r="B606" i="11"/>
  <c r="C606" i="11"/>
  <c r="O606" i="11" s="1"/>
  <c r="D606" i="11"/>
  <c r="L606" i="11" s="1"/>
  <c r="H606" i="11"/>
  <c r="M606" i="11"/>
  <c r="W606" i="11"/>
  <c r="B607" i="11"/>
  <c r="C607" i="11"/>
  <c r="O607" i="11" s="1"/>
  <c r="D607" i="11"/>
  <c r="K607" i="11" s="1"/>
  <c r="H607" i="11"/>
  <c r="W607" i="11"/>
  <c r="B608" i="11"/>
  <c r="W608" i="11" s="1"/>
  <c r="C608" i="11"/>
  <c r="T608" i="11" s="1"/>
  <c r="D608" i="11"/>
  <c r="K608" i="11" s="1"/>
  <c r="O608" i="11"/>
  <c r="B609" i="11"/>
  <c r="C609" i="11"/>
  <c r="D609" i="11"/>
  <c r="L609" i="11" s="1"/>
  <c r="W609" i="11"/>
  <c r="B610" i="11"/>
  <c r="C610" i="11"/>
  <c r="O610" i="11" s="1"/>
  <c r="D610" i="11"/>
  <c r="K610" i="11" s="1"/>
  <c r="H610" i="11"/>
  <c r="M610" i="11"/>
  <c r="W610" i="11"/>
  <c r="B611" i="11"/>
  <c r="W611" i="11" s="1"/>
  <c r="C611" i="11"/>
  <c r="D611" i="11"/>
  <c r="K611" i="11" s="1"/>
  <c r="H611" i="11"/>
  <c r="B612" i="11"/>
  <c r="W612" i="11" s="1"/>
  <c r="C612" i="11"/>
  <c r="O612" i="11" s="1"/>
  <c r="I612" i="11" s="1"/>
  <c r="D612" i="11"/>
  <c r="K612" i="11" s="1"/>
  <c r="L612" i="11"/>
  <c r="M612" i="11"/>
  <c r="B613" i="11"/>
  <c r="W613" i="11" s="1"/>
  <c r="C613" i="11"/>
  <c r="D613" i="11"/>
  <c r="H613" i="11" s="1"/>
  <c r="B614" i="11"/>
  <c r="W614" i="11" s="1"/>
  <c r="C614" i="11"/>
  <c r="O614" i="11" s="1"/>
  <c r="D614" i="11"/>
  <c r="H614" i="11" s="1"/>
  <c r="B615" i="11"/>
  <c r="W615" i="11" s="1"/>
  <c r="C615" i="11"/>
  <c r="O615" i="11" s="1"/>
  <c r="D615" i="11"/>
  <c r="K615" i="11" s="1"/>
  <c r="H615" i="11"/>
  <c r="L615" i="11"/>
  <c r="M615" i="11"/>
  <c r="B616" i="11"/>
  <c r="C616" i="11"/>
  <c r="O616" i="11" s="1"/>
  <c r="I616" i="11" s="1"/>
  <c r="D616" i="11"/>
  <c r="H616" i="11" s="1"/>
  <c r="W616" i="11"/>
  <c r="B617" i="11"/>
  <c r="C617" i="11"/>
  <c r="O617" i="11" s="1"/>
  <c r="D617" i="11"/>
  <c r="L617" i="11" s="1"/>
  <c r="K617" i="11"/>
  <c r="W617" i="11"/>
  <c r="B618" i="11"/>
  <c r="W618" i="11" s="1"/>
  <c r="C618" i="11"/>
  <c r="O618" i="11" s="1"/>
  <c r="D618" i="11"/>
  <c r="H618" i="11" s="1"/>
  <c r="K618" i="11"/>
  <c r="B619" i="11"/>
  <c r="C619" i="11"/>
  <c r="D619" i="11"/>
  <c r="L619" i="11" s="1"/>
  <c r="O619" i="11"/>
  <c r="W619" i="11"/>
  <c r="B620" i="11"/>
  <c r="W620" i="11" s="1"/>
  <c r="C620" i="11"/>
  <c r="O620" i="11" s="1"/>
  <c r="D620" i="11"/>
  <c r="H620" i="11" s="1"/>
  <c r="K620" i="11"/>
  <c r="B621" i="11"/>
  <c r="W621" i="11" s="1"/>
  <c r="C621" i="11"/>
  <c r="D621" i="11"/>
  <c r="L621" i="11" s="1"/>
  <c r="B622" i="11"/>
  <c r="W622" i="11" s="1"/>
  <c r="C622" i="11"/>
  <c r="O622" i="11" s="1"/>
  <c r="D622" i="11"/>
  <c r="H622" i="11" s="1"/>
  <c r="B623" i="11"/>
  <c r="C623" i="11"/>
  <c r="O623" i="11" s="1"/>
  <c r="D623" i="11"/>
  <c r="L623" i="11" s="1"/>
  <c r="H623" i="11"/>
  <c r="M623" i="11"/>
  <c r="W623" i="11"/>
  <c r="B624" i="11"/>
  <c r="W624" i="11" s="1"/>
  <c r="C624" i="11"/>
  <c r="O624" i="11" s="1"/>
  <c r="D624" i="11"/>
  <c r="H624" i="11" s="1"/>
  <c r="K624" i="11"/>
  <c r="B625" i="11"/>
  <c r="W625" i="11" s="1"/>
  <c r="C625" i="11"/>
  <c r="O625" i="11" s="1"/>
  <c r="D625" i="11"/>
  <c r="H625" i="11" s="1"/>
  <c r="B626" i="11"/>
  <c r="W626" i="11" s="1"/>
  <c r="C626" i="11"/>
  <c r="T626" i="11" s="1"/>
  <c r="D626" i="11"/>
  <c r="K626" i="11" s="1"/>
  <c r="B627" i="11"/>
  <c r="W627" i="11" s="1"/>
  <c r="C627" i="11"/>
  <c r="O627" i="11" s="1"/>
  <c r="D627" i="11"/>
  <c r="B628" i="11"/>
  <c r="W628" i="11" s="1"/>
  <c r="C628" i="11"/>
  <c r="T628" i="11" s="1"/>
  <c r="D628" i="11"/>
  <c r="K628" i="11" s="1"/>
  <c r="L628" i="11"/>
  <c r="B629" i="11"/>
  <c r="W629" i="11" s="1"/>
  <c r="C629" i="11"/>
  <c r="O629" i="11" s="1"/>
  <c r="D629" i="11"/>
  <c r="B630" i="11"/>
  <c r="W630" i="11" s="1"/>
  <c r="C630" i="11"/>
  <c r="T630" i="11" s="1"/>
  <c r="D630" i="11"/>
  <c r="K630" i="11" s="1"/>
  <c r="L630" i="11"/>
  <c r="B631" i="11"/>
  <c r="W631" i="11" s="1"/>
  <c r="C631" i="11"/>
  <c r="O631" i="11" s="1"/>
  <c r="D631" i="11"/>
  <c r="B632" i="11"/>
  <c r="W632" i="11" s="1"/>
  <c r="C632" i="11"/>
  <c r="T632" i="11" s="1"/>
  <c r="D632" i="11"/>
  <c r="K632" i="11" s="1"/>
  <c r="B633" i="11"/>
  <c r="W633" i="11" s="1"/>
  <c r="C633" i="11"/>
  <c r="O633" i="11" s="1"/>
  <c r="I633" i="11" s="1"/>
  <c r="D633" i="11"/>
  <c r="B634" i="11"/>
  <c r="W634" i="11" s="1"/>
  <c r="C634" i="11"/>
  <c r="T634" i="11" s="1"/>
  <c r="D634" i="11"/>
  <c r="K634" i="11" s="1"/>
  <c r="B635" i="11"/>
  <c r="W635" i="11" s="1"/>
  <c r="C635" i="11"/>
  <c r="T635" i="11" s="1"/>
  <c r="D635" i="11"/>
  <c r="B636" i="11"/>
  <c r="W636" i="11" s="1"/>
  <c r="C636" i="11"/>
  <c r="T636" i="11" s="1"/>
  <c r="D636" i="11"/>
  <c r="K636" i="11" s="1"/>
  <c r="L636" i="11"/>
  <c r="B637" i="11"/>
  <c r="W637" i="11" s="1"/>
  <c r="C637" i="11"/>
  <c r="O637" i="11" s="1"/>
  <c r="D637" i="11"/>
  <c r="B638" i="11"/>
  <c r="W638" i="11" s="1"/>
  <c r="C638" i="11"/>
  <c r="T638" i="11" s="1"/>
  <c r="D638" i="11"/>
  <c r="K638" i="11" s="1"/>
  <c r="B639" i="11"/>
  <c r="W639" i="11" s="1"/>
  <c r="C639" i="11"/>
  <c r="O639" i="11" s="1"/>
  <c r="D639" i="11"/>
  <c r="B640" i="11"/>
  <c r="W640" i="11" s="1"/>
  <c r="C640" i="11"/>
  <c r="T640" i="11" s="1"/>
  <c r="D640" i="11"/>
  <c r="K640" i="11" s="1"/>
  <c r="B641" i="11"/>
  <c r="W641" i="11" s="1"/>
  <c r="C641" i="11"/>
  <c r="O641" i="11" s="1"/>
  <c r="D641" i="11"/>
  <c r="B642" i="11"/>
  <c r="W642" i="11" s="1"/>
  <c r="C642" i="11"/>
  <c r="T642" i="11" s="1"/>
  <c r="D642" i="11"/>
  <c r="K642" i="11" s="1"/>
  <c r="B643" i="11"/>
  <c r="W643" i="11" s="1"/>
  <c r="C643" i="11"/>
  <c r="O643" i="11" s="1"/>
  <c r="D643" i="11"/>
  <c r="L643" i="11" s="1"/>
  <c r="B644" i="11"/>
  <c r="W644" i="11" s="1"/>
  <c r="C644" i="11"/>
  <c r="T644" i="11" s="1"/>
  <c r="D644" i="11"/>
  <c r="L644" i="11" s="1"/>
  <c r="B645" i="11"/>
  <c r="W645" i="11" s="1"/>
  <c r="C645" i="11"/>
  <c r="O645" i="11" s="1"/>
  <c r="D645" i="11"/>
  <c r="B646" i="11"/>
  <c r="C646" i="11"/>
  <c r="T646" i="11" s="1"/>
  <c r="D646" i="11"/>
  <c r="L646" i="11" s="1"/>
  <c r="B647" i="11"/>
  <c r="W647" i="11" s="1"/>
  <c r="C647" i="11"/>
  <c r="T647" i="11" s="1"/>
  <c r="D647" i="11"/>
  <c r="L647" i="11" s="1"/>
  <c r="O647" i="11"/>
  <c r="I647" i="11" s="1"/>
  <c r="B648" i="11"/>
  <c r="W648" i="11" s="1"/>
  <c r="C648" i="11"/>
  <c r="T648" i="11" s="1"/>
  <c r="D648" i="11"/>
  <c r="L648" i="11" s="1"/>
  <c r="B649" i="11"/>
  <c r="C649" i="11"/>
  <c r="T649" i="11" s="1"/>
  <c r="D649" i="11"/>
  <c r="L649" i="11" s="1"/>
  <c r="B650" i="11"/>
  <c r="W650" i="11" s="1"/>
  <c r="C650" i="11"/>
  <c r="T650" i="11" s="1"/>
  <c r="D650" i="11"/>
  <c r="B651" i="11"/>
  <c r="W651" i="11" s="1"/>
  <c r="C651" i="11"/>
  <c r="O651" i="11" s="1"/>
  <c r="D651" i="11"/>
  <c r="L651" i="11" s="1"/>
  <c r="B652" i="11"/>
  <c r="W652" i="11" s="1"/>
  <c r="C652" i="11"/>
  <c r="T652" i="11" s="1"/>
  <c r="D652" i="11"/>
  <c r="L652" i="11" s="1"/>
  <c r="B653" i="11"/>
  <c r="W653" i="11" s="1"/>
  <c r="C653" i="11"/>
  <c r="O653" i="11" s="1"/>
  <c r="D653" i="11"/>
  <c r="T653" i="11"/>
  <c r="B654" i="11"/>
  <c r="C654" i="11"/>
  <c r="T654" i="11" s="1"/>
  <c r="D654" i="11"/>
  <c r="L654" i="11"/>
  <c r="B655" i="11"/>
  <c r="W655" i="11" s="1"/>
  <c r="C655" i="11"/>
  <c r="T655" i="11" s="1"/>
  <c r="D655" i="11"/>
  <c r="L655" i="11" s="1"/>
  <c r="O655" i="11"/>
  <c r="I655" i="11" s="1"/>
  <c r="B656" i="11"/>
  <c r="W656" i="11" s="1"/>
  <c r="C656" i="11"/>
  <c r="T656" i="11" s="1"/>
  <c r="D656" i="11"/>
  <c r="L656" i="11" s="1"/>
  <c r="B657" i="11"/>
  <c r="C657" i="11"/>
  <c r="O657" i="11" s="1"/>
  <c r="D657" i="11"/>
  <c r="L657" i="11" s="1"/>
  <c r="B658" i="11"/>
  <c r="W658" i="11" s="1"/>
  <c r="C658" i="11"/>
  <c r="T658" i="11" s="1"/>
  <c r="D658" i="11"/>
  <c r="B659" i="11"/>
  <c r="W659" i="11" s="1"/>
  <c r="C659" i="11"/>
  <c r="O659" i="11" s="1"/>
  <c r="D659" i="11"/>
  <c r="L659" i="11" s="1"/>
  <c r="B660" i="11"/>
  <c r="C660" i="11"/>
  <c r="T660" i="11" s="1"/>
  <c r="D660" i="11"/>
  <c r="K660" i="11" s="1"/>
  <c r="B661" i="11"/>
  <c r="C661" i="11"/>
  <c r="T661" i="11" s="1"/>
  <c r="D661" i="11"/>
  <c r="K661" i="11" s="1"/>
  <c r="B662" i="11"/>
  <c r="C662" i="11"/>
  <c r="T662" i="11" s="1"/>
  <c r="D662" i="11"/>
  <c r="K662" i="11" s="1"/>
  <c r="B663" i="11"/>
  <c r="W663" i="11" s="1"/>
  <c r="C663" i="11"/>
  <c r="T663" i="11" s="1"/>
  <c r="D663" i="11"/>
  <c r="K663" i="11" s="1"/>
  <c r="B664" i="11"/>
  <c r="W664" i="11" s="1"/>
  <c r="C664" i="11"/>
  <c r="D664" i="11"/>
  <c r="K664" i="11" s="1"/>
  <c r="B665" i="11"/>
  <c r="W665" i="11" s="1"/>
  <c r="C665" i="11"/>
  <c r="O665" i="11" s="1"/>
  <c r="D665" i="11"/>
  <c r="M665" i="11" s="1"/>
  <c r="B666" i="11"/>
  <c r="W666" i="11" s="1"/>
  <c r="C666" i="11"/>
  <c r="T666" i="11" s="1"/>
  <c r="D666" i="11"/>
  <c r="B667" i="11"/>
  <c r="W667" i="11" s="1"/>
  <c r="C667" i="11"/>
  <c r="T667" i="11" s="1"/>
  <c r="D667" i="11"/>
  <c r="K667" i="11" s="1"/>
  <c r="B668" i="11"/>
  <c r="W668" i="11" s="1"/>
  <c r="C668" i="11"/>
  <c r="O668" i="11" s="1"/>
  <c r="D668" i="11"/>
  <c r="B669" i="11"/>
  <c r="W669" i="11" s="1"/>
  <c r="C669" i="11"/>
  <c r="O669" i="11" s="1"/>
  <c r="D669" i="11"/>
  <c r="H669" i="11" s="1"/>
  <c r="B670" i="11"/>
  <c r="W670" i="11" s="1"/>
  <c r="C670" i="11"/>
  <c r="O670" i="11" s="1"/>
  <c r="I670" i="11" s="1"/>
  <c r="D670" i="11"/>
  <c r="B671" i="11"/>
  <c r="W671" i="11" s="1"/>
  <c r="C671" i="11"/>
  <c r="D671" i="11"/>
  <c r="H671" i="11" s="1"/>
  <c r="O671" i="11"/>
  <c r="B672" i="11"/>
  <c r="W672" i="11" s="1"/>
  <c r="C672" i="11"/>
  <c r="O672" i="11" s="1"/>
  <c r="D672" i="11"/>
  <c r="L672" i="11"/>
  <c r="B673" i="11"/>
  <c r="W673" i="11" s="1"/>
  <c r="C673" i="11"/>
  <c r="D673" i="11"/>
  <c r="H673" i="11" s="1"/>
  <c r="L673" i="11"/>
  <c r="O673" i="11"/>
  <c r="B674" i="11"/>
  <c r="W674" i="11" s="1"/>
  <c r="C674" i="11"/>
  <c r="O674" i="11" s="1"/>
  <c r="D674" i="11"/>
  <c r="L674" i="11" s="1"/>
  <c r="T674" i="11"/>
  <c r="B675" i="11"/>
  <c r="C675" i="11"/>
  <c r="O675" i="11" s="1"/>
  <c r="N675" i="11" s="1"/>
  <c r="D675" i="11"/>
  <c r="H675" i="11" s="1"/>
  <c r="K675" i="11"/>
  <c r="B676" i="11"/>
  <c r="W676" i="11" s="1"/>
  <c r="C676" i="11"/>
  <c r="T676" i="11" s="1"/>
  <c r="D676" i="11"/>
  <c r="B677" i="11"/>
  <c r="W677" i="11" s="1"/>
  <c r="C677" i="11"/>
  <c r="O677" i="11" s="1"/>
  <c r="D677" i="11"/>
  <c r="H677" i="11" s="1"/>
  <c r="B678" i="11"/>
  <c r="W678" i="11" s="1"/>
  <c r="C678" i="11"/>
  <c r="T678" i="11" s="1"/>
  <c r="D678" i="11"/>
  <c r="B679" i="11"/>
  <c r="W679" i="11" s="1"/>
  <c r="C679" i="11"/>
  <c r="O679" i="11" s="1"/>
  <c r="D679" i="11"/>
  <c r="H679" i="11" s="1"/>
  <c r="B680" i="11"/>
  <c r="W680" i="11" s="1"/>
  <c r="C680" i="11"/>
  <c r="O680" i="11" s="1"/>
  <c r="I680" i="11" s="1"/>
  <c r="D680" i="11"/>
  <c r="L680" i="11" s="1"/>
  <c r="B681" i="11"/>
  <c r="W681" i="11" s="1"/>
  <c r="C681" i="11"/>
  <c r="O681" i="11" s="1"/>
  <c r="N681" i="11" s="1"/>
  <c r="D681" i="11"/>
  <c r="H681" i="11" s="1"/>
  <c r="B682" i="11"/>
  <c r="W682" i="11" s="1"/>
  <c r="C682" i="11"/>
  <c r="O682" i="11" s="1"/>
  <c r="I682" i="11" s="1"/>
  <c r="D682" i="11"/>
  <c r="L682" i="11" s="1"/>
  <c r="B683" i="11"/>
  <c r="C683" i="11"/>
  <c r="O683" i="11" s="1"/>
  <c r="D683" i="11"/>
  <c r="H683" i="11" s="1"/>
  <c r="B684" i="11"/>
  <c r="W684" i="11" s="1"/>
  <c r="C684" i="11"/>
  <c r="O684" i="11" s="1"/>
  <c r="I684" i="11" s="1"/>
  <c r="D684" i="11"/>
  <c r="B685" i="11"/>
  <c r="W685" i="11" s="1"/>
  <c r="C685" i="11"/>
  <c r="D685" i="11"/>
  <c r="H685" i="11" s="1"/>
  <c r="O685" i="11"/>
  <c r="B686" i="11"/>
  <c r="W686" i="11" s="1"/>
  <c r="C686" i="11"/>
  <c r="O686" i="11" s="1"/>
  <c r="I686" i="11" s="1"/>
  <c r="D686" i="11"/>
  <c r="B687" i="11"/>
  <c r="W687" i="11" s="1"/>
  <c r="C687" i="11"/>
  <c r="D687" i="11"/>
  <c r="H687" i="11" s="1"/>
  <c r="K687" i="11"/>
  <c r="O687" i="11"/>
  <c r="N687" i="11" s="1"/>
  <c r="B688" i="11"/>
  <c r="W688" i="11" s="1"/>
  <c r="C688" i="11"/>
  <c r="O688" i="11" s="1"/>
  <c r="I688" i="11" s="1"/>
  <c r="D688" i="11"/>
  <c r="L688" i="11"/>
  <c r="B689" i="11"/>
  <c r="W689" i="11" s="1"/>
  <c r="C689" i="11"/>
  <c r="D689" i="11"/>
  <c r="H689" i="11" s="1"/>
  <c r="O689" i="11"/>
  <c r="B690" i="11"/>
  <c r="W690" i="11" s="1"/>
  <c r="C690" i="11"/>
  <c r="O690" i="11" s="1"/>
  <c r="D690" i="11"/>
  <c r="L690" i="11" s="1"/>
  <c r="T690" i="11"/>
  <c r="B691" i="11"/>
  <c r="C691" i="11"/>
  <c r="D691" i="11"/>
  <c r="H691" i="11" s="1"/>
  <c r="K691" i="11"/>
  <c r="O691" i="11"/>
  <c r="B692" i="11"/>
  <c r="W692" i="11" s="1"/>
  <c r="C692" i="11"/>
  <c r="T692" i="11" s="1"/>
  <c r="D692" i="11"/>
  <c r="B693" i="11"/>
  <c r="W693" i="11" s="1"/>
  <c r="C693" i="11"/>
  <c r="O693" i="11" s="1"/>
  <c r="D693" i="11"/>
  <c r="H693" i="11" s="1"/>
  <c r="B694" i="11"/>
  <c r="W694" i="11" s="1"/>
  <c r="C694" i="11"/>
  <c r="O694" i="11" s="1"/>
  <c r="I694" i="11" s="1"/>
  <c r="D694" i="11"/>
  <c r="B695" i="11"/>
  <c r="W695" i="11" s="1"/>
  <c r="C695" i="11"/>
  <c r="D695" i="11"/>
  <c r="H695" i="11" s="1"/>
  <c r="K695" i="11"/>
  <c r="O695" i="11"/>
  <c r="N695" i="11" s="1"/>
  <c r="B696" i="11"/>
  <c r="W696" i="11" s="1"/>
  <c r="C696" i="11"/>
  <c r="O696" i="11" s="1"/>
  <c r="D696" i="11"/>
  <c r="H696" i="11" s="1"/>
  <c r="B697" i="11"/>
  <c r="W697" i="11" s="1"/>
  <c r="C697" i="11"/>
  <c r="T697" i="11" s="1"/>
  <c r="D697" i="11"/>
  <c r="B698" i="11"/>
  <c r="W698" i="11" s="1"/>
  <c r="C698" i="11"/>
  <c r="T698" i="11" s="1"/>
  <c r="D698" i="11"/>
  <c r="K698" i="11" s="1"/>
  <c r="B699" i="11"/>
  <c r="C699" i="11"/>
  <c r="T699" i="11" s="1"/>
  <c r="D699" i="11"/>
  <c r="W699" i="11"/>
  <c r="B700" i="11"/>
  <c r="C700" i="11"/>
  <c r="T700" i="11" s="1"/>
  <c r="D700" i="11"/>
  <c r="K700" i="11" s="1"/>
  <c r="H700" i="11"/>
  <c r="O700" i="11"/>
  <c r="B701" i="11"/>
  <c r="C701" i="11"/>
  <c r="T701" i="11" s="1"/>
  <c r="D701" i="11"/>
  <c r="K701" i="11" s="1"/>
  <c r="O701" i="11"/>
  <c r="B702" i="11"/>
  <c r="W702" i="11" s="1"/>
  <c r="C702" i="11"/>
  <c r="O702" i="11" s="1"/>
  <c r="I702" i="11" s="1"/>
  <c r="D702" i="11"/>
  <c r="K702" i="11" s="1"/>
  <c r="H702" i="11"/>
  <c r="B703" i="11"/>
  <c r="W703" i="11" s="1"/>
  <c r="C703" i="11"/>
  <c r="D703" i="11"/>
  <c r="L703" i="11" s="1"/>
  <c r="K703" i="11"/>
  <c r="B704" i="11"/>
  <c r="W704" i="11" s="1"/>
  <c r="C704" i="11"/>
  <c r="O704" i="11" s="1"/>
  <c r="D704" i="11"/>
  <c r="B705" i="11"/>
  <c r="W705" i="11" s="1"/>
  <c r="C705" i="11"/>
  <c r="T705" i="11" s="1"/>
  <c r="D705" i="11"/>
  <c r="B706" i="11"/>
  <c r="W706" i="11" s="1"/>
  <c r="C706" i="11"/>
  <c r="T706" i="11" s="1"/>
  <c r="D706" i="11"/>
  <c r="K706" i="11" s="1"/>
  <c r="H706" i="11"/>
  <c r="B707" i="11"/>
  <c r="C707" i="11"/>
  <c r="T707" i="11" s="1"/>
  <c r="D707" i="11"/>
  <c r="W707" i="11"/>
  <c r="B708" i="11"/>
  <c r="C708" i="11"/>
  <c r="T708" i="11" s="1"/>
  <c r="D708" i="11"/>
  <c r="K708" i="11" s="1"/>
  <c r="H708" i="11"/>
  <c r="B709" i="11"/>
  <c r="C709" i="11"/>
  <c r="T709" i="11" s="1"/>
  <c r="D709" i="11"/>
  <c r="K709" i="11" s="1"/>
  <c r="B710" i="11"/>
  <c r="W710" i="11" s="1"/>
  <c r="C710" i="11"/>
  <c r="O710" i="11" s="1"/>
  <c r="D710" i="11"/>
  <c r="K710" i="11" s="1"/>
  <c r="M710" i="11"/>
  <c r="B711" i="11"/>
  <c r="W711" i="11" s="1"/>
  <c r="C711" i="11"/>
  <c r="D711" i="11"/>
  <c r="K711" i="11" s="1"/>
  <c r="B712" i="11"/>
  <c r="W712" i="11" s="1"/>
  <c r="C712" i="11"/>
  <c r="T712" i="11" s="1"/>
  <c r="D712" i="11"/>
  <c r="B713" i="11"/>
  <c r="W713" i="11" s="1"/>
  <c r="C713" i="11"/>
  <c r="D713" i="11"/>
  <c r="L713" i="11" s="1"/>
  <c r="B714" i="11"/>
  <c r="C714" i="11"/>
  <c r="T714" i="11" s="1"/>
  <c r="D714" i="11"/>
  <c r="M714" i="11" s="1"/>
  <c r="W714" i="11"/>
  <c r="B715" i="11"/>
  <c r="W715" i="11" s="1"/>
  <c r="C715" i="11"/>
  <c r="O715" i="11" s="1"/>
  <c r="D715" i="11"/>
  <c r="K715" i="11" s="1"/>
  <c r="H715" i="11"/>
  <c r="L715" i="11"/>
  <c r="M715" i="11"/>
  <c r="B716" i="11"/>
  <c r="W716" i="11" s="1"/>
  <c r="C716" i="11"/>
  <c r="O716" i="11" s="1"/>
  <c r="I716" i="11" s="1"/>
  <c r="D716" i="11"/>
  <c r="H716" i="11" s="1"/>
  <c r="B717" i="11"/>
  <c r="W717" i="11" s="1"/>
  <c r="C717" i="11"/>
  <c r="D717" i="11"/>
  <c r="K717" i="11" s="1"/>
  <c r="B718" i="11"/>
  <c r="C718" i="11"/>
  <c r="O718" i="11" s="1"/>
  <c r="I718" i="11" s="1"/>
  <c r="D718" i="11"/>
  <c r="L718" i="11" s="1"/>
  <c r="W718" i="11"/>
  <c r="B719" i="11"/>
  <c r="W719" i="11" s="1"/>
  <c r="C719" i="11"/>
  <c r="O719" i="11" s="1"/>
  <c r="D719" i="11"/>
  <c r="L719" i="11" s="1"/>
  <c r="K719" i="11"/>
  <c r="M719" i="11"/>
  <c r="B720" i="11"/>
  <c r="C720" i="11"/>
  <c r="O720" i="11" s="1"/>
  <c r="I720" i="11" s="1"/>
  <c r="D720" i="11"/>
  <c r="H720" i="11" s="1"/>
  <c r="W720" i="11"/>
  <c r="B721" i="11"/>
  <c r="W721" i="11" s="1"/>
  <c r="C721" i="11"/>
  <c r="D721" i="11"/>
  <c r="H721" i="11" s="1"/>
  <c r="M721" i="11"/>
  <c r="B722" i="11"/>
  <c r="C722" i="11"/>
  <c r="T722" i="11" s="1"/>
  <c r="D722" i="11"/>
  <c r="H722" i="11" s="1"/>
  <c r="O722" i="11"/>
  <c r="I722" i="11" s="1"/>
  <c r="W722" i="11"/>
  <c r="B723" i="11"/>
  <c r="C723" i="11"/>
  <c r="O723" i="11" s="1"/>
  <c r="D723" i="11"/>
  <c r="K723" i="11" s="1"/>
  <c r="W723" i="11"/>
  <c r="B724" i="11"/>
  <c r="W724" i="11" s="1"/>
  <c r="C724" i="11"/>
  <c r="T724" i="11" s="1"/>
  <c r="D724" i="11"/>
  <c r="M724" i="11" s="1"/>
  <c r="O724" i="11"/>
  <c r="B725" i="11"/>
  <c r="W725" i="11" s="1"/>
  <c r="C725" i="11"/>
  <c r="D725" i="11"/>
  <c r="H725" i="11" s="1"/>
  <c r="K725" i="11"/>
  <c r="B726" i="11"/>
  <c r="W726" i="11" s="1"/>
  <c r="C726" i="11"/>
  <c r="O726" i="11" s="1"/>
  <c r="D726" i="11"/>
  <c r="H726" i="11" s="1"/>
  <c r="B727" i="11"/>
  <c r="W727" i="11" s="1"/>
  <c r="C727" i="11"/>
  <c r="O727" i="11" s="1"/>
  <c r="D727" i="11"/>
  <c r="H727" i="11" s="1"/>
  <c r="B728" i="11"/>
  <c r="W728" i="11" s="1"/>
  <c r="C728" i="11"/>
  <c r="O728" i="11" s="1"/>
  <c r="D728" i="11"/>
  <c r="L728" i="11" s="1"/>
  <c r="B729" i="11"/>
  <c r="W729" i="11" s="1"/>
  <c r="C729" i="11"/>
  <c r="D729" i="11"/>
  <c r="L729" i="11" s="1"/>
  <c r="B730" i="11"/>
  <c r="C730" i="11"/>
  <c r="T730" i="11" s="1"/>
  <c r="D730" i="11"/>
  <c r="M730" i="11" s="1"/>
  <c r="W730" i="11"/>
  <c r="B731" i="11"/>
  <c r="W731" i="11" s="1"/>
  <c r="C731" i="11"/>
  <c r="O731" i="11" s="1"/>
  <c r="D731" i="11"/>
  <c r="H731" i="11"/>
  <c r="K731" i="11"/>
  <c r="L731" i="11"/>
  <c r="M731" i="11"/>
  <c r="B732" i="11"/>
  <c r="W732" i="11" s="1"/>
  <c r="C732" i="11"/>
  <c r="O732" i="11" s="1"/>
  <c r="D732" i="11"/>
  <c r="H732" i="11" s="1"/>
  <c r="B733" i="11"/>
  <c r="W733" i="11" s="1"/>
  <c r="C733" i="11"/>
  <c r="D733" i="11"/>
  <c r="K733" i="11" s="1"/>
  <c r="B734" i="11"/>
  <c r="C734" i="11"/>
  <c r="O734" i="11" s="1"/>
  <c r="D734" i="11"/>
  <c r="L734" i="11" s="1"/>
  <c r="H734" i="11"/>
  <c r="W734" i="11"/>
  <c r="B735" i="11"/>
  <c r="C735" i="11"/>
  <c r="O735" i="11" s="1"/>
  <c r="D735" i="11"/>
  <c r="L735" i="11" s="1"/>
  <c r="K735" i="11"/>
  <c r="W735" i="11"/>
  <c r="B736" i="11"/>
  <c r="C736" i="11"/>
  <c r="O736" i="11" s="1"/>
  <c r="I736" i="11" s="1"/>
  <c r="D736" i="11"/>
  <c r="L736" i="11" s="1"/>
  <c r="H736" i="11"/>
  <c r="M736" i="11"/>
  <c r="W736" i="11"/>
  <c r="B737" i="11"/>
  <c r="W737" i="11" s="1"/>
  <c r="C737" i="11"/>
  <c r="D737" i="11"/>
  <c r="H737" i="11" s="1"/>
  <c r="M737" i="11"/>
  <c r="B738" i="11"/>
  <c r="C738" i="11"/>
  <c r="T738" i="11" s="1"/>
  <c r="D738" i="11"/>
  <c r="H738" i="11" s="1"/>
  <c r="O738" i="11"/>
  <c r="I738" i="11" s="1"/>
  <c r="W738" i="11"/>
  <c r="B739" i="11"/>
  <c r="W739" i="11" s="1"/>
  <c r="C739" i="11"/>
  <c r="O739" i="11" s="1"/>
  <c r="D739" i="11"/>
  <c r="K739" i="11" s="1"/>
  <c r="B740" i="11"/>
  <c r="W740" i="11" s="1"/>
  <c r="C740" i="11"/>
  <c r="T740" i="11" s="1"/>
  <c r="D740" i="11"/>
  <c r="M740" i="11" s="1"/>
  <c r="O740" i="11"/>
  <c r="B741" i="11"/>
  <c r="W741" i="11" s="1"/>
  <c r="C741" i="11"/>
  <c r="D741" i="11"/>
  <c r="H741" i="11" s="1"/>
  <c r="K741" i="11"/>
  <c r="M741" i="11"/>
  <c r="B742" i="11"/>
  <c r="W742" i="11" s="1"/>
  <c r="C742" i="11"/>
  <c r="O742" i="11" s="1"/>
  <c r="D742" i="11"/>
  <c r="H742" i="11" s="1"/>
  <c r="L742" i="11"/>
  <c r="B743" i="11"/>
  <c r="C743" i="11"/>
  <c r="O743" i="11" s="1"/>
  <c r="D743" i="11"/>
  <c r="H743" i="11" s="1"/>
  <c r="W743" i="11"/>
  <c r="B744" i="11"/>
  <c r="C744" i="11"/>
  <c r="O744" i="11" s="1"/>
  <c r="I744" i="11" s="1"/>
  <c r="D744" i="11"/>
  <c r="L744" i="11" s="1"/>
  <c r="H744" i="11"/>
  <c r="W744" i="11"/>
  <c r="B745" i="11"/>
  <c r="W745" i="11" s="1"/>
  <c r="C745" i="11"/>
  <c r="D745" i="11"/>
  <c r="L745" i="11" s="1"/>
  <c r="K745" i="11"/>
  <c r="M745" i="11"/>
  <c r="B746" i="11"/>
  <c r="W746" i="11" s="1"/>
  <c r="C746" i="11"/>
  <c r="T746" i="11" s="1"/>
  <c r="D746" i="11"/>
  <c r="M746" i="11" s="1"/>
  <c r="O746" i="11"/>
  <c r="B747" i="11"/>
  <c r="C747" i="11"/>
  <c r="O747" i="11" s="1"/>
  <c r="D747" i="11"/>
  <c r="L747" i="11" s="1"/>
  <c r="M747" i="11"/>
  <c r="W747" i="11"/>
  <c r="B748" i="11"/>
  <c r="W748" i="11" s="1"/>
  <c r="C748" i="11"/>
  <c r="T748" i="11" s="1"/>
  <c r="D748" i="11"/>
  <c r="H748" i="11" s="1"/>
  <c r="B749" i="11"/>
  <c r="C749" i="11"/>
  <c r="D749" i="11"/>
  <c r="K749" i="11" s="1"/>
  <c r="W749" i="11"/>
  <c r="B750" i="11"/>
  <c r="W750" i="11" s="1"/>
  <c r="C750" i="11"/>
  <c r="O750" i="11" s="1"/>
  <c r="D750" i="11"/>
  <c r="L750" i="11" s="1"/>
  <c r="M750" i="11"/>
  <c r="B751" i="11"/>
  <c r="W751" i="11" s="1"/>
  <c r="C751" i="11"/>
  <c r="O751" i="11" s="1"/>
  <c r="D751" i="11"/>
  <c r="L751" i="11" s="1"/>
  <c r="B752" i="11"/>
  <c r="W752" i="11" s="1"/>
  <c r="C752" i="11"/>
  <c r="O752" i="11" s="1"/>
  <c r="D752" i="11"/>
  <c r="H752" i="11" s="1"/>
  <c r="L752" i="11"/>
  <c r="B753" i="11"/>
  <c r="W753" i="11" s="1"/>
  <c r="C753" i="11"/>
  <c r="D753" i="11"/>
  <c r="H753" i="11" s="1"/>
  <c r="B754" i="11"/>
  <c r="W754" i="11" s="1"/>
  <c r="C754" i="11"/>
  <c r="O754" i="11" s="1"/>
  <c r="I754" i="11" s="1"/>
  <c r="D754" i="11"/>
  <c r="H754" i="11" s="1"/>
  <c r="B755" i="11"/>
  <c r="W755" i="11" s="1"/>
  <c r="C755" i="11"/>
  <c r="O755" i="11" s="1"/>
  <c r="D755" i="11"/>
  <c r="K755" i="11" s="1"/>
  <c r="B756" i="11"/>
  <c r="C756" i="11"/>
  <c r="T756" i="11" s="1"/>
  <c r="D756" i="11"/>
  <c r="M756" i="11" s="1"/>
  <c r="L756" i="11"/>
  <c r="W756" i="11"/>
  <c r="B757" i="11"/>
  <c r="W757" i="11" s="1"/>
  <c r="C757" i="11"/>
  <c r="D757" i="11"/>
  <c r="L757" i="11" s="1"/>
  <c r="H757" i="11"/>
  <c r="K757" i="11"/>
  <c r="M757" i="11"/>
  <c r="B758" i="11"/>
  <c r="W758" i="11" s="1"/>
  <c r="C758" i="11"/>
  <c r="O758" i="11" s="1"/>
  <c r="D758" i="11"/>
  <c r="M758" i="11" s="1"/>
  <c r="H758" i="11"/>
  <c r="L758" i="11"/>
  <c r="B759" i="11"/>
  <c r="W759" i="11" s="1"/>
  <c r="C759" i="11"/>
  <c r="O759" i="11" s="1"/>
  <c r="D759" i="11"/>
  <c r="H759" i="11" s="1"/>
  <c r="B760" i="11"/>
  <c r="W760" i="11" s="1"/>
  <c r="C760" i="11"/>
  <c r="O760" i="11" s="1"/>
  <c r="D760" i="11"/>
  <c r="L760" i="11" s="1"/>
  <c r="M760" i="11"/>
  <c r="B761" i="11"/>
  <c r="W761" i="11" s="1"/>
  <c r="C761" i="11"/>
  <c r="D761" i="11"/>
  <c r="L761" i="11" s="1"/>
  <c r="B762" i="11"/>
  <c r="C762" i="11"/>
  <c r="T762" i="11" s="1"/>
  <c r="D762" i="11"/>
  <c r="M762" i="11" s="1"/>
  <c r="W762" i="11"/>
  <c r="B763" i="11"/>
  <c r="C763" i="11"/>
  <c r="O763" i="11" s="1"/>
  <c r="D763" i="11"/>
  <c r="H763" i="11"/>
  <c r="K763" i="11"/>
  <c r="L763" i="11"/>
  <c r="M763" i="11"/>
  <c r="W763" i="11"/>
  <c r="B764" i="11"/>
  <c r="W764" i="11" s="1"/>
  <c r="C764" i="11"/>
  <c r="D764" i="11"/>
  <c r="H764" i="11" s="1"/>
  <c r="O764" i="11"/>
  <c r="T764" i="11"/>
  <c r="B765" i="11"/>
  <c r="W765" i="11" s="1"/>
  <c r="C765" i="11"/>
  <c r="D765" i="11"/>
  <c r="K765" i="11" s="1"/>
  <c r="L765" i="11"/>
  <c r="B766" i="11"/>
  <c r="C766" i="11"/>
  <c r="O766" i="11" s="1"/>
  <c r="I766" i="11" s="1"/>
  <c r="D766" i="11"/>
  <c r="L766" i="11" s="1"/>
  <c r="H766" i="11"/>
  <c r="W766" i="11"/>
  <c r="B767" i="11"/>
  <c r="C767" i="11"/>
  <c r="O767" i="11" s="1"/>
  <c r="I767" i="11" s="1"/>
  <c r="D767" i="11"/>
  <c r="L767" i="11" s="1"/>
  <c r="W767" i="11"/>
  <c r="B768" i="11"/>
  <c r="W768" i="11" s="1"/>
  <c r="C768" i="11"/>
  <c r="T768" i="11" s="1"/>
  <c r="D768" i="11"/>
  <c r="M768" i="11" s="1"/>
  <c r="H768" i="11"/>
  <c r="O768" i="11"/>
  <c r="I768" i="11" s="1"/>
  <c r="B769" i="11"/>
  <c r="C769" i="11"/>
  <c r="O769" i="11" s="1"/>
  <c r="D769" i="11"/>
  <c r="L769" i="11" s="1"/>
  <c r="W769" i="11"/>
  <c r="B770" i="11"/>
  <c r="W770" i="11" s="1"/>
  <c r="C770" i="11"/>
  <c r="T770" i="11" s="1"/>
  <c r="D770" i="11"/>
  <c r="H770" i="11" s="1"/>
  <c r="B771" i="11"/>
  <c r="W771" i="11" s="1"/>
  <c r="C771" i="11"/>
  <c r="T771" i="11" s="1"/>
  <c r="D771" i="11"/>
  <c r="K771" i="11" s="1"/>
  <c r="H771" i="11"/>
  <c r="L771" i="11"/>
  <c r="B772" i="11"/>
  <c r="W772" i="11" s="1"/>
  <c r="C772" i="11"/>
  <c r="O772" i="11" s="1"/>
  <c r="D772" i="11"/>
  <c r="B773" i="11"/>
  <c r="W773" i="11" s="1"/>
  <c r="C773" i="11"/>
  <c r="T773" i="11" s="1"/>
  <c r="D773" i="11"/>
  <c r="L773" i="11" s="1"/>
  <c r="B774" i="11"/>
  <c r="C774" i="11"/>
  <c r="O774" i="11" s="1"/>
  <c r="D774" i="11"/>
  <c r="K774" i="11" s="1"/>
  <c r="T774" i="11"/>
  <c r="B775" i="11"/>
  <c r="W775" i="11" s="1"/>
  <c r="C775" i="11"/>
  <c r="T775" i="11" s="1"/>
  <c r="D775" i="11"/>
  <c r="L775" i="11" s="1"/>
  <c r="O775" i="11"/>
  <c r="B776" i="11"/>
  <c r="C776" i="11"/>
  <c r="O776" i="11" s="1"/>
  <c r="D776" i="11"/>
  <c r="K776" i="11" s="1"/>
  <c r="L776" i="11"/>
  <c r="B777" i="11"/>
  <c r="W777" i="11" s="1"/>
  <c r="C777" i="11"/>
  <c r="T777" i="11" s="1"/>
  <c r="D777" i="11"/>
  <c r="L777" i="11" s="1"/>
  <c r="B778" i="11"/>
  <c r="C778" i="11"/>
  <c r="O778" i="11" s="1"/>
  <c r="D778" i="11"/>
  <c r="K778" i="11" s="1"/>
  <c r="B779" i="11"/>
  <c r="W779" i="11" s="1"/>
  <c r="C779" i="11"/>
  <c r="T779" i="11" s="1"/>
  <c r="D779" i="11"/>
  <c r="L779" i="11" s="1"/>
  <c r="B780" i="11"/>
  <c r="C780" i="11"/>
  <c r="O780" i="11" s="1"/>
  <c r="N780" i="11" s="1"/>
  <c r="D780" i="11"/>
  <c r="K780" i="11" s="1"/>
  <c r="L780" i="11"/>
  <c r="B781" i="11"/>
  <c r="W781" i="11" s="1"/>
  <c r="C781" i="11"/>
  <c r="T781" i="11" s="1"/>
  <c r="D781" i="11"/>
  <c r="L781" i="11" s="1"/>
  <c r="B782" i="11"/>
  <c r="C782" i="11"/>
  <c r="O782" i="11" s="1"/>
  <c r="D782" i="11"/>
  <c r="K782" i="11" s="1"/>
  <c r="B783" i="11"/>
  <c r="W783" i="11" s="1"/>
  <c r="C783" i="11"/>
  <c r="T783" i="11" s="1"/>
  <c r="D783" i="11"/>
  <c r="L783" i="11" s="1"/>
  <c r="B784" i="11"/>
  <c r="C784" i="11"/>
  <c r="O784" i="11" s="1"/>
  <c r="D784" i="11"/>
  <c r="K784" i="11" s="1"/>
  <c r="B785" i="11"/>
  <c r="W785" i="11" s="1"/>
  <c r="C785" i="11"/>
  <c r="T785" i="11" s="1"/>
  <c r="D785" i="11"/>
  <c r="L785" i="11" s="1"/>
  <c r="B786" i="11"/>
  <c r="C786" i="11"/>
  <c r="T786" i="11" s="1"/>
  <c r="D786" i="11"/>
  <c r="K786" i="11" s="1"/>
  <c r="O786" i="11"/>
  <c r="B787" i="11"/>
  <c r="W787" i="11" s="1"/>
  <c r="C787" i="11"/>
  <c r="T787" i="11" s="1"/>
  <c r="D787" i="11"/>
  <c r="L787" i="11" s="1"/>
  <c r="B788" i="11"/>
  <c r="C788" i="11"/>
  <c r="O788" i="11" s="1"/>
  <c r="D788" i="11"/>
  <c r="K788" i="11" s="1"/>
  <c r="L788" i="11"/>
  <c r="B789" i="11"/>
  <c r="W789" i="11" s="1"/>
  <c r="C789" i="11"/>
  <c r="T789" i="11" s="1"/>
  <c r="D789" i="11"/>
  <c r="L789" i="11" s="1"/>
  <c r="B790" i="11"/>
  <c r="C790" i="11"/>
  <c r="O790" i="11" s="1"/>
  <c r="D790" i="11"/>
  <c r="K790" i="11" s="1"/>
  <c r="T790" i="11"/>
  <c r="B791" i="11"/>
  <c r="W791" i="11" s="1"/>
  <c r="C791" i="11"/>
  <c r="T791" i="11" s="1"/>
  <c r="D791" i="11"/>
  <c r="L791" i="11" s="1"/>
  <c r="O791" i="11"/>
  <c r="B792" i="11"/>
  <c r="C792" i="11"/>
  <c r="O792" i="11" s="1"/>
  <c r="D792" i="11"/>
  <c r="K792" i="11" s="1"/>
  <c r="L792" i="11"/>
  <c r="B793" i="11"/>
  <c r="W793" i="11" s="1"/>
  <c r="C793" i="11"/>
  <c r="T793" i="11" s="1"/>
  <c r="D793" i="11"/>
  <c r="L793" i="11" s="1"/>
  <c r="B794" i="11"/>
  <c r="C794" i="11"/>
  <c r="O794" i="11" s="1"/>
  <c r="D794" i="11"/>
  <c r="K794" i="11" s="1"/>
  <c r="B795" i="11"/>
  <c r="W795" i="11" s="1"/>
  <c r="C795" i="11"/>
  <c r="T795" i="11" s="1"/>
  <c r="D795" i="11"/>
  <c r="L795" i="11" s="1"/>
  <c r="B796" i="11"/>
  <c r="C796" i="11"/>
  <c r="O796" i="11" s="1"/>
  <c r="N796" i="11" s="1"/>
  <c r="D796" i="11"/>
  <c r="K796" i="11" s="1"/>
  <c r="L796" i="11"/>
  <c r="B797" i="11"/>
  <c r="W797" i="11" s="1"/>
  <c r="C797" i="11"/>
  <c r="T797" i="11" s="1"/>
  <c r="D797" i="11"/>
  <c r="L797" i="11" s="1"/>
  <c r="B798" i="11"/>
  <c r="C798" i="11"/>
  <c r="O798" i="11" s="1"/>
  <c r="D798" i="11"/>
  <c r="K798" i="11" s="1"/>
  <c r="B799" i="11"/>
  <c r="W799" i="11" s="1"/>
  <c r="C799" i="11"/>
  <c r="T799" i="11" s="1"/>
  <c r="D799" i="11"/>
  <c r="L799" i="11" s="1"/>
  <c r="B800" i="11"/>
  <c r="C800" i="11"/>
  <c r="O800" i="11" s="1"/>
  <c r="D800" i="11"/>
  <c r="K800" i="11" s="1"/>
  <c r="B801" i="11"/>
  <c r="W801" i="11" s="1"/>
  <c r="C801" i="11"/>
  <c r="T801" i="11" s="1"/>
  <c r="D801" i="11"/>
  <c r="L801" i="11" s="1"/>
  <c r="B802" i="11"/>
  <c r="C802" i="11"/>
  <c r="T802" i="11" s="1"/>
  <c r="D802" i="11"/>
  <c r="K802" i="11" s="1"/>
  <c r="O802" i="11"/>
  <c r="B803" i="11"/>
  <c r="W803" i="11" s="1"/>
  <c r="C803" i="11"/>
  <c r="T803" i="11" s="1"/>
  <c r="D803" i="11"/>
  <c r="L803" i="11" s="1"/>
  <c r="B804" i="11"/>
  <c r="C804" i="11"/>
  <c r="O804" i="11" s="1"/>
  <c r="D804" i="11"/>
  <c r="K804" i="11" s="1"/>
  <c r="L804" i="11"/>
  <c r="B805" i="11"/>
  <c r="W805" i="11" s="1"/>
  <c r="C805" i="11"/>
  <c r="T805" i="11" s="1"/>
  <c r="D805" i="11"/>
  <c r="L805" i="11" s="1"/>
  <c r="B806" i="11"/>
  <c r="C806" i="11"/>
  <c r="O806" i="11" s="1"/>
  <c r="D806" i="11"/>
  <c r="K806" i="11" s="1"/>
  <c r="T806" i="11"/>
  <c r="B807" i="11"/>
  <c r="W807" i="11" s="1"/>
  <c r="C807" i="11"/>
  <c r="T807" i="11" s="1"/>
  <c r="D807" i="11"/>
  <c r="L807" i="11" s="1"/>
  <c r="O807" i="11"/>
  <c r="B808" i="11"/>
  <c r="C808" i="11"/>
  <c r="O808" i="11" s="1"/>
  <c r="D808" i="11"/>
  <c r="K808" i="11" s="1"/>
  <c r="L808" i="11"/>
  <c r="B809" i="11"/>
  <c r="W809" i="11" s="1"/>
  <c r="C809" i="11"/>
  <c r="T809" i="11" s="1"/>
  <c r="D809" i="11"/>
  <c r="L809" i="11" s="1"/>
  <c r="B810" i="11"/>
  <c r="C810" i="11"/>
  <c r="O810" i="11" s="1"/>
  <c r="N810" i="11" s="1"/>
  <c r="D810" i="11"/>
  <c r="K810" i="11" s="1"/>
  <c r="B811" i="11"/>
  <c r="W811" i="11" s="1"/>
  <c r="C811" i="11"/>
  <c r="T811" i="11" s="1"/>
  <c r="D811" i="11"/>
  <c r="L811" i="11" s="1"/>
  <c r="B812" i="11"/>
  <c r="C812" i="11"/>
  <c r="T812" i="11" s="1"/>
  <c r="D812" i="11"/>
  <c r="K812" i="11" s="1"/>
  <c r="B813" i="11"/>
  <c r="W813" i="11" s="1"/>
  <c r="C813" i="11"/>
  <c r="T813" i="11" s="1"/>
  <c r="D813" i="11"/>
  <c r="L813" i="11" s="1"/>
  <c r="B814" i="11"/>
  <c r="C814" i="11"/>
  <c r="T814" i="11" s="1"/>
  <c r="D814" i="11"/>
  <c r="K814" i="11" s="1"/>
  <c r="L814" i="11"/>
  <c r="B815" i="11"/>
  <c r="W815" i="11" s="1"/>
  <c r="C815" i="11"/>
  <c r="T815" i="11" s="1"/>
  <c r="D815" i="11"/>
  <c r="L815" i="11" s="1"/>
  <c r="B816" i="11"/>
  <c r="C816" i="11"/>
  <c r="T816" i="11" s="1"/>
  <c r="D816" i="11"/>
  <c r="K816" i="11" s="1"/>
  <c r="B817" i="11"/>
  <c r="W817" i="11" s="1"/>
  <c r="C817" i="11"/>
  <c r="T817" i="11" s="1"/>
  <c r="D817" i="11"/>
  <c r="L817" i="11" s="1"/>
  <c r="B818" i="11"/>
  <c r="W818" i="11" s="1"/>
  <c r="C818" i="11"/>
  <c r="T818" i="11" s="1"/>
  <c r="D818" i="11"/>
  <c r="B819" i="11"/>
  <c r="C819" i="11"/>
  <c r="T819" i="11" s="1"/>
  <c r="D819" i="11"/>
  <c r="L819" i="11" s="1"/>
  <c r="B820" i="11"/>
  <c r="W820" i="11" s="1"/>
  <c r="C820" i="11"/>
  <c r="O820" i="11" s="1"/>
  <c r="D820" i="11"/>
  <c r="L820" i="11" s="1"/>
  <c r="T820" i="11"/>
  <c r="B821" i="11"/>
  <c r="W821" i="11" s="1"/>
  <c r="C821" i="11"/>
  <c r="T821" i="11" s="1"/>
  <c r="D821" i="11"/>
  <c r="L821" i="11" s="1"/>
  <c r="O821" i="11"/>
  <c r="B822" i="11"/>
  <c r="C822" i="11"/>
  <c r="O822" i="11" s="1"/>
  <c r="D822" i="11"/>
  <c r="L822" i="11"/>
  <c r="B823" i="11"/>
  <c r="W823" i="11" s="1"/>
  <c r="C823" i="11"/>
  <c r="T823" i="11" s="1"/>
  <c r="D823" i="11"/>
  <c r="B824" i="11"/>
  <c r="W824" i="11" s="1"/>
  <c r="C824" i="11"/>
  <c r="O824" i="11" s="1"/>
  <c r="I824" i="11" s="1"/>
  <c r="D824" i="11"/>
  <c r="L824" i="11" s="1"/>
  <c r="B825" i="11"/>
  <c r="W825" i="11" s="1"/>
  <c r="C825" i="11"/>
  <c r="T825" i="11" s="1"/>
  <c r="D825" i="11"/>
  <c r="L825" i="11" s="1"/>
  <c r="B826" i="11"/>
  <c r="W826" i="11" s="1"/>
  <c r="C826" i="11"/>
  <c r="T826" i="11" s="1"/>
  <c r="D826" i="11"/>
  <c r="B827" i="11"/>
  <c r="C827" i="11"/>
  <c r="T827" i="11" s="1"/>
  <c r="D827" i="11"/>
  <c r="L827" i="11" s="1"/>
  <c r="B828" i="11"/>
  <c r="W828" i="11" s="1"/>
  <c r="C828" i="11"/>
  <c r="T828" i="11" s="1"/>
  <c r="D828" i="11"/>
  <c r="L828" i="11" s="1"/>
  <c r="B829" i="11"/>
  <c r="W829" i="11" s="1"/>
  <c r="C829" i="11"/>
  <c r="T829" i="11" s="1"/>
  <c r="D829" i="11"/>
  <c r="L829" i="11" s="1"/>
  <c r="B830" i="11"/>
  <c r="C830" i="11"/>
  <c r="O830" i="11" s="1"/>
  <c r="D830" i="11"/>
  <c r="L830" i="11" s="1"/>
  <c r="T830" i="11"/>
  <c r="B831" i="11"/>
  <c r="W831" i="11" s="1"/>
  <c r="C831" i="11"/>
  <c r="T831" i="11" s="1"/>
  <c r="D831" i="11"/>
  <c r="B832" i="11"/>
  <c r="W832" i="11" s="1"/>
  <c r="C832" i="11"/>
  <c r="O832" i="11" s="1"/>
  <c r="D832" i="11"/>
  <c r="L832" i="11" s="1"/>
  <c r="B833" i="11"/>
  <c r="W833" i="11" s="1"/>
  <c r="C833" i="11"/>
  <c r="T833" i="11" s="1"/>
  <c r="D833" i="11"/>
  <c r="L833" i="11" s="1"/>
  <c r="B834" i="11"/>
  <c r="W834" i="11" s="1"/>
  <c r="C834" i="11"/>
  <c r="T834" i="11" s="1"/>
  <c r="D834" i="11"/>
  <c r="B835" i="11"/>
  <c r="C835" i="11"/>
  <c r="T835" i="11" s="1"/>
  <c r="D835" i="11"/>
  <c r="L835" i="11" s="1"/>
  <c r="B836" i="11"/>
  <c r="W836" i="11" s="1"/>
  <c r="C836" i="11"/>
  <c r="O836" i="11" s="1"/>
  <c r="D836" i="11"/>
  <c r="L836" i="11"/>
  <c r="B837" i="11"/>
  <c r="W837" i="11" s="1"/>
  <c r="C837" i="11"/>
  <c r="T837" i="11" s="1"/>
  <c r="D837" i="11"/>
  <c r="L837" i="11" s="1"/>
  <c r="B838" i="11"/>
  <c r="C838" i="11"/>
  <c r="O838" i="11" s="1"/>
  <c r="N838" i="11" s="1"/>
  <c r="D838" i="11"/>
  <c r="L838" i="11"/>
  <c r="B839" i="11"/>
  <c r="W839" i="11" s="1"/>
  <c r="C839" i="11"/>
  <c r="T839" i="11" s="1"/>
  <c r="D839" i="11"/>
  <c r="B840" i="11"/>
  <c r="W840" i="11" s="1"/>
  <c r="C840" i="11"/>
  <c r="O840" i="11" s="1"/>
  <c r="I840" i="11" s="1"/>
  <c r="D840" i="11"/>
  <c r="L840" i="11" s="1"/>
  <c r="B841" i="11"/>
  <c r="W841" i="11" s="1"/>
  <c r="C841" i="11"/>
  <c r="T841" i="11" s="1"/>
  <c r="D841" i="11"/>
  <c r="L841" i="11" s="1"/>
  <c r="O841" i="11"/>
  <c r="B842" i="11"/>
  <c r="W842" i="11" s="1"/>
  <c r="C842" i="11"/>
  <c r="T842" i="11" s="1"/>
  <c r="D842" i="11"/>
  <c r="O842" i="11"/>
  <c r="B843" i="11"/>
  <c r="C843" i="11"/>
  <c r="T843" i="11" s="1"/>
  <c r="D843" i="11"/>
  <c r="L843" i="11" s="1"/>
  <c r="O843" i="11"/>
  <c r="B844" i="11"/>
  <c r="W844" i="11" s="1"/>
  <c r="C844" i="11"/>
  <c r="O844" i="11" s="1"/>
  <c r="D844" i="11"/>
  <c r="L844" i="11" s="1"/>
  <c r="B845" i="11"/>
  <c r="W845" i="11" s="1"/>
  <c r="C845" i="11"/>
  <c r="T845" i="11" s="1"/>
  <c r="D845" i="11"/>
  <c r="L845" i="11" s="1"/>
  <c r="O845" i="11"/>
  <c r="B846" i="11"/>
  <c r="C846" i="11"/>
  <c r="T846" i="11" s="1"/>
  <c r="D846" i="11"/>
  <c r="K846" i="11" s="1"/>
  <c r="O846" i="11"/>
  <c r="B847" i="11"/>
  <c r="C847" i="11"/>
  <c r="T847" i="11" s="1"/>
  <c r="D847" i="11"/>
  <c r="K847" i="11" s="1"/>
  <c r="L847" i="11"/>
  <c r="B848" i="11"/>
  <c r="W848" i="11" s="1"/>
  <c r="C848" i="11"/>
  <c r="T848" i="11" s="1"/>
  <c r="D848" i="11"/>
  <c r="K848" i="11" s="1"/>
  <c r="L848" i="11"/>
  <c r="O848" i="11"/>
  <c r="I848" i="11" s="1"/>
  <c r="B849" i="11"/>
  <c r="W849" i="11" s="1"/>
  <c r="C849" i="11"/>
  <c r="D849" i="11"/>
  <c r="K849" i="11" s="1"/>
  <c r="B850" i="11"/>
  <c r="W850" i="11" s="1"/>
  <c r="C850" i="11"/>
  <c r="T850" i="11" s="1"/>
  <c r="D850" i="11"/>
  <c r="B851" i="11"/>
  <c r="W851" i="11" s="1"/>
  <c r="C851" i="11"/>
  <c r="T851" i="11" s="1"/>
  <c r="D851" i="11"/>
  <c r="B852" i="11"/>
  <c r="W852" i="11" s="1"/>
  <c r="C852" i="11"/>
  <c r="O852" i="11" s="1"/>
  <c r="D852" i="11"/>
  <c r="K852" i="11" s="1"/>
  <c r="H852" i="11"/>
  <c r="M852" i="11"/>
  <c r="B853" i="11"/>
  <c r="C853" i="11"/>
  <c r="T853" i="11" s="1"/>
  <c r="D853" i="11"/>
  <c r="L853" i="11" s="1"/>
  <c r="B854" i="11"/>
  <c r="C854" i="11"/>
  <c r="T854" i="11" s="1"/>
  <c r="D854" i="11"/>
  <c r="K854" i="11" s="1"/>
  <c r="B855" i="11"/>
  <c r="C855" i="11"/>
  <c r="T855" i="11" s="1"/>
  <c r="D855" i="11"/>
  <c r="K855" i="11" s="1"/>
  <c r="B856" i="11"/>
  <c r="W856" i="11" s="1"/>
  <c r="C856" i="11"/>
  <c r="T856" i="11" s="1"/>
  <c r="D856" i="11"/>
  <c r="K856" i="11" s="1"/>
  <c r="B857" i="11"/>
  <c r="W857" i="11" s="1"/>
  <c r="C857" i="11"/>
  <c r="O857" i="11" s="1"/>
  <c r="D857" i="11"/>
  <c r="H857" i="11" s="1"/>
  <c r="B858" i="11"/>
  <c r="W858" i="11" s="1"/>
  <c r="C858" i="11"/>
  <c r="O858" i="11" s="1"/>
  <c r="I858" i="11" s="1"/>
  <c r="D858" i="11"/>
  <c r="K858" i="11" s="1"/>
  <c r="H858" i="11"/>
  <c r="M858" i="11"/>
  <c r="B859" i="11"/>
  <c r="W859" i="11" s="1"/>
  <c r="C859" i="11"/>
  <c r="O859" i="11" s="1"/>
  <c r="D859" i="11"/>
  <c r="H859" i="11" s="1"/>
  <c r="L859" i="11"/>
  <c r="B860" i="11"/>
  <c r="W860" i="11" s="1"/>
  <c r="C860" i="11"/>
  <c r="O860" i="11" s="1"/>
  <c r="D860" i="11"/>
  <c r="K860" i="11" s="1"/>
  <c r="B861" i="11"/>
  <c r="W861" i="11" s="1"/>
  <c r="C861" i="11"/>
  <c r="O861" i="11" s="1"/>
  <c r="D861" i="11"/>
  <c r="H861" i="11" s="1"/>
  <c r="B862" i="11"/>
  <c r="W862" i="11" s="1"/>
  <c r="C862" i="11"/>
  <c r="T862" i="11" s="1"/>
  <c r="D862" i="11"/>
  <c r="H862" i="11"/>
  <c r="K862" i="11"/>
  <c r="L862" i="11"/>
  <c r="M862" i="11"/>
  <c r="B863" i="11"/>
  <c r="W863" i="11" s="1"/>
  <c r="C863" i="11"/>
  <c r="O863" i="11" s="1"/>
  <c r="D863" i="11"/>
  <c r="H863" i="11" s="1"/>
  <c r="B864" i="11"/>
  <c r="W864" i="11" s="1"/>
  <c r="C864" i="11"/>
  <c r="T864" i="11" s="1"/>
  <c r="D864" i="11"/>
  <c r="H864" i="11" s="1"/>
  <c r="M864" i="11"/>
  <c r="B865" i="11"/>
  <c r="C865" i="11"/>
  <c r="O865" i="11" s="1"/>
  <c r="D865" i="11"/>
  <c r="H865" i="11" s="1"/>
  <c r="W865" i="11"/>
  <c r="B866" i="11"/>
  <c r="W866" i="11" s="1"/>
  <c r="C866" i="11"/>
  <c r="T866" i="11" s="1"/>
  <c r="D866" i="11"/>
  <c r="L866" i="11" s="1"/>
  <c r="M866" i="11"/>
  <c r="B867" i="11"/>
  <c r="C867" i="11"/>
  <c r="D867" i="11"/>
  <c r="H867" i="11" s="1"/>
  <c r="O867" i="11"/>
  <c r="W867" i="11"/>
  <c r="B868" i="11"/>
  <c r="W868" i="11" s="1"/>
  <c r="C868" i="11"/>
  <c r="T868" i="11" s="1"/>
  <c r="D868" i="11"/>
  <c r="K868" i="11" s="1"/>
  <c r="H868" i="11"/>
  <c r="B869" i="11"/>
  <c r="W869" i="11" s="1"/>
  <c r="C869" i="11"/>
  <c r="O869" i="11" s="1"/>
  <c r="D869" i="11"/>
  <c r="H869" i="11" s="1"/>
  <c r="L869" i="11"/>
  <c r="B870" i="11"/>
  <c r="W870" i="11" s="1"/>
  <c r="C870" i="11"/>
  <c r="O870" i="11" s="1"/>
  <c r="D870" i="11"/>
  <c r="K870" i="11" s="1"/>
  <c r="L870" i="11"/>
  <c r="B871" i="11"/>
  <c r="W871" i="11" s="1"/>
  <c r="C871" i="11"/>
  <c r="O871" i="11" s="1"/>
  <c r="D871" i="11"/>
  <c r="H871" i="11" s="1"/>
  <c r="B872" i="11"/>
  <c r="W872" i="11" s="1"/>
  <c r="C872" i="11"/>
  <c r="T872" i="11" s="1"/>
  <c r="D872" i="11"/>
  <c r="K872" i="11" s="1"/>
  <c r="H872" i="11"/>
  <c r="L872" i="11"/>
  <c r="M872" i="11"/>
  <c r="B873" i="11"/>
  <c r="C873" i="11"/>
  <c r="D873" i="11"/>
  <c r="H873" i="11" s="1"/>
  <c r="O873" i="11"/>
  <c r="W873" i="11"/>
  <c r="B874" i="11"/>
  <c r="W874" i="11" s="1"/>
  <c r="C874" i="11"/>
  <c r="T874" i="11" s="1"/>
  <c r="D874" i="11"/>
  <c r="K874" i="11" s="1"/>
  <c r="B875" i="11"/>
  <c r="W875" i="11" s="1"/>
  <c r="C875" i="11"/>
  <c r="O875" i="11" s="1"/>
  <c r="D875" i="11"/>
  <c r="H875" i="11" s="1"/>
  <c r="B876" i="11"/>
  <c r="W876" i="11" s="1"/>
  <c r="C876" i="11"/>
  <c r="T876" i="11" s="1"/>
  <c r="D876" i="11"/>
  <c r="H876" i="11" s="1"/>
  <c r="K876" i="11"/>
  <c r="M876" i="11"/>
  <c r="B877" i="11"/>
  <c r="W877" i="11" s="1"/>
  <c r="C877" i="11"/>
  <c r="D877" i="11"/>
  <c r="H877" i="11" s="1"/>
  <c r="O877" i="11"/>
  <c r="B878" i="11"/>
  <c r="W878" i="11" s="1"/>
  <c r="C878" i="11"/>
  <c r="T878" i="11" s="1"/>
  <c r="D878" i="11"/>
  <c r="K878" i="11" s="1"/>
  <c r="H878" i="11"/>
  <c r="M878" i="11"/>
  <c r="B879" i="11"/>
  <c r="W879" i="11" s="1"/>
  <c r="C879" i="11"/>
  <c r="O879" i="11" s="1"/>
  <c r="D879" i="11"/>
  <c r="H879" i="11" s="1"/>
  <c r="B880" i="11"/>
  <c r="W880" i="11" s="1"/>
  <c r="C880" i="11"/>
  <c r="T880" i="11" s="1"/>
  <c r="D880" i="11"/>
  <c r="L880" i="11" s="1"/>
  <c r="H880" i="11"/>
  <c r="K880" i="11"/>
  <c r="M880" i="11"/>
  <c r="O880" i="11"/>
  <c r="B881" i="11"/>
  <c r="W881" i="11" s="1"/>
  <c r="C881" i="11"/>
  <c r="O881" i="11" s="1"/>
  <c r="D881" i="11"/>
  <c r="H881" i="11" s="1"/>
  <c r="L881" i="11"/>
  <c r="B882" i="11"/>
  <c r="W882" i="11" s="1"/>
  <c r="C882" i="11"/>
  <c r="T882" i="11" s="1"/>
  <c r="D882" i="11"/>
  <c r="L882" i="11" s="1"/>
  <c r="M882" i="11"/>
  <c r="B883" i="11"/>
  <c r="C883" i="11"/>
  <c r="D883" i="11"/>
  <c r="H883" i="11" s="1"/>
  <c r="O883" i="11"/>
  <c r="W883" i="11"/>
  <c r="B884" i="11"/>
  <c r="W884" i="11" s="1"/>
  <c r="C884" i="11"/>
  <c r="T884" i="11" s="1"/>
  <c r="D884" i="11"/>
  <c r="L884" i="11" s="1"/>
  <c r="M884" i="11"/>
  <c r="B885" i="11"/>
  <c r="W885" i="11" s="1"/>
  <c r="C885" i="11"/>
  <c r="O885" i="11" s="1"/>
  <c r="D885" i="11"/>
  <c r="H885" i="11" s="1"/>
  <c r="B886" i="11"/>
  <c r="W886" i="11" s="1"/>
  <c r="C886" i="11"/>
  <c r="T886" i="11" s="1"/>
  <c r="D886" i="11"/>
  <c r="K886" i="11" s="1"/>
  <c r="B887" i="11"/>
  <c r="C887" i="11"/>
  <c r="D887" i="11"/>
  <c r="H887" i="11" s="1"/>
  <c r="O887" i="11"/>
  <c r="W887" i="11"/>
  <c r="B888" i="11"/>
  <c r="W888" i="11" s="1"/>
  <c r="C888" i="11"/>
  <c r="T888" i="11" s="1"/>
  <c r="D888" i="11"/>
  <c r="K888" i="11" s="1"/>
  <c r="H888" i="11"/>
  <c r="B889" i="11"/>
  <c r="W889" i="11" s="1"/>
  <c r="C889" i="11"/>
  <c r="T889" i="11" s="1"/>
  <c r="D889" i="11"/>
  <c r="K889" i="11" s="1"/>
  <c r="B890" i="11"/>
  <c r="W890" i="11" s="1"/>
  <c r="C890" i="11"/>
  <c r="T890" i="11" s="1"/>
  <c r="D890" i="11"/>
  <c r="H890" i="11" s="1"/>
  <c r="B891" i="11"/>
  <c r="C891" i="11"/>
  <c r="T891" i="11" s="1"/>
  <c r="D891" i="11"/>
  <c r="K891" i="11" s="1"/>
  <c r="W891" i="11"/>
  <c r="B892" i="11"/>
  <c r="W892" i="11" s="1"/>
  <c r="C892" i="11"/>
  <c r="T892" i="11" s="1"/>
  <c r="D892" i="11"/>
  <c r="K892" i="11" s="1"/>
  <c r="H892" i="11"/>
  <c r="M892" i="11"/>
  <c r="O892" i="11"/>
  <c r="I892" i="11" s="1"/>
  <c r="B893" i="11"/>
  <c r="W893" i="11" s="1"/>
  <c r="C893" i="11"/>
  <c r="T893" i="11" s="1"/>
  <c r="D893" i="11"/>
  <c r="K893" i="11" s="1"/>
  <c r="O893" i="11"/>
  <c r="I893" i="11" s="1"/>
  <c r="B894" i="11"/>
  <c r="W894" i="11" s="1"/>
  <c r="C894" i="11"/>
  <c r="T894" i="11" s="1"/>
  <c r="D894" i="11"/>
  <c r="H894" i="11" s="1"/>
  <c r="O894" i="11"/>
  <c r="B895" i="11"/>
  <c r="C895" i="11"/>
  <c r="T895" i="11" s="1"/>
  <c r="D895" i="11"/>
  <c r="K895" i="11" s="1"/>
  <c r="W895" i="11"/>
  <c r="B896" i="11"/>
  <c r="W896" i="11" s="1"/>
  <c r="C896" i="11"/>
  <c r="O896" i="11" s="1"/>
  <c r="I896" i="11" s="1"/>
  <c r="D896" i="11"/>
  <c r="K896" i="11" s="1"/>
  <c r="H896" i="11"/>
  <c r="B897" i="11"/>
  <c r="W897" i="11" s="1"/>
  <c r="C897" i="11"/>
  <c r="T897" i="11" s="1"/>
  <c r="D897" i="11"/>
  <c r="K897" i="11" s="1"/>
  <c r="B898" i="11"/>
  <c r="W898" i="11" s="1"/>
  <c r="C898" i="11"/>
  <c r="T898" i="11" s="1"/>
  <c r="D898" i="11"/>
  <c r="K898" i="11" s="1"/>
  <c r="B899" i="11"/>
  <c r="W899" i="11" s="1"/>
  <c r="C899" i="11"/>
  <c r="T899" i="11" s="1"/>
  <c r="D899" i="11"/>
  <c r="K899" i="11" s="1"/>
  <c r="B900" i="11"/>
  <c r="W900" i="11" s="1"/>
  <c r="C900" i="11"/>
  <c r="O900" i="11" s="1"/>
  <c r="D900" i="11"/>
  <c r="K900" i="11" s="1"/>
  <c r="L900" i="11"/>
  <c r="B901" i="11"/>
  <c r="W901" i="11" s="1"/>
  <c r="C901" i="11"/>
  <c r="T901" i="11" s="1"/>
  <c r="D901" i="11"/>
  <c r="B902" i="11"/>
  <c r="W902" i="11" s="1"/>
  <c r="C902" i="11"/>
  <c r="O902" i="11" s="1"/>
  <c r="I902" i="11" s="1"/>
  <c r="D902" i="11"/>
  <c r="K902" i="11" s="1"/>
  <c r="B903" i="11"/>
  <c r="W903" i="11" s="1"/>
  <c r="C903" i="11"/>
  <c r="T903" i="11" s="1"/>
  <c r="D903" i="11"/>
  <c r="K903" i="11" s="1"/>
  <c r="B904" i="11"/>
  <c r="W904" i="11" s="1"/>
  <c r="C904" i="11"/>
  <c r="T904" i="11" s="1"/>
  <c r="D904" i="11"/>
  <c r="K904" i="11" s="1"/>
  <c r="B905" i="11"/>
  <c r="W905" i="11" s="1"/>
  <c r="C905" i="11"/>
  <c r="T905" i="11" s="1"/>
  <c r="D905" i="11"/>
  <c r="K905" i="11" s="1"/>
  <c r="B906" i="11"/>
  <c r="W906" i="11" s="1"/>
  <c r="C906" i="11"/>
  <c r="O906" i="11" s="1"/>
  <c r="D906" i="11"/>
  <c r="K906" i="11" s="1"/>
  <c r="B907" i="11"/>
  <c r="W907" i="11" s="1"/>
  <c r="C907" i="11"/>
  <c r="T907" i="11" s="1"/>
  <c r="D907" i="11"/>
  <c r="K907" i="11" s="1"/>
  <c r="B908" i="11"/>
  <c r="W908" i="11" s="1"/>
  <c r="C908" i="11"/>
  <c r="O908" i="11" s="1"/>
  <c r="I908" i="11" s="1"/>
  <c r="D908" i="11"/>
  <c r="K908" i="11" s="1"/>
  <c r="H908" i="11"/>
  <c r="L908" i="11"/>
  <c r="M908" i="11"/>
  <c r="B909" i="11"/>
  <c r="W909" i="11" s="1"/>
  <c r="C909" i="11"/>
  <c r="T909" i="11" s="1"/>
  <c r="D909" i="11"/>
  <c r="B910" i="11"/>
  <c r="W910" i="11" s="1"/>
  <c r="C910" i="11"/>
  <c r="T910" i="11" s="1"/>
  <c r="D910" i="11"/>
  <c r="K910" i="11" s="1"/>
  <c r="M910" i="11"/>
  <c r="O910" i="11"/>
  <c r="B911" i="11"/>
  <c r="W911" i="11" s="1"/>
  <c r="C911" i="11"/>
  <c r="T911" i="11" s="1"/>
  <c r="D911" i="11"/>
  <c r="B912" i="11"/>
  <c r="W912" i="11" s="1"/>
  <c r="C912" i="11"/>
  <c r="O912" i="11" s="1"/>
  <c r="D912" i="11"/>
  <c r="K912" i="11" s="1"/>
  <c r="H912" i="11"/>
  <c r="L912" i="11"/>
  <c r="B913" i="11"/>
  <c r="C913" i="11"/>
  <c r="T913" i="11" s="1"/>
  <c r="D913" i="11"/>
  <c r="K913" i="11" s="1"/>
  <c r="B914" i="11"/>
  <c r="W914" i="11" s="1"/>
  <c r="C914" i="11"/>
  <c r="T914" i="11" s="1"/>
  <c r="D914" i="11"/>
  <c r="K914" i="11" s="1"/>
  <c r="B915" i="11"/>
  <c r="C915" i="11"/>
  <c r="O915" i="11" s="1"/>
  <c r="D915" i="11"/>
  <c r="K915" i="11" s="1"/>
  <c r="B916" i="11"/>
  <c r="W916" i="11" s="1"/>
  <c r="C916" i="11"/>
  <c r="O916" i="11" s="1"/>
  <c r="D916" i="11"/>
  <c r="H916" i="11" s="1"/>
  <c r="B917" i="11"/>
  <c r="W917" i="11" s="1"/>
  <c r="C917" i="11"/>
  <c r="O917" i="11" s="1"/>
  <c r="I917" i="11" s="1"/>
  <c r="D917" i="11"/>
  <c r="L917" i="11" s="1"/>
  <c r="B918" i="11"/>
  <c r="W918" i="11" s="1"/>
  <c r="C918" i="11"/>
  <c r="O918" i="11" s="1"/>
  <c r="D918" i="11"/>
  <c r="H918" i="11" s="1"/>
  <c r="B919" i="11"/>
  <c r="W919" i="11" s="1"/>
  <c r="C919" i="11"/>
  <c r="T919" i="11" s="1"/>
  <c r="D919" i="11"/>
  <c r="H919" i="11" s="1"/>
  <c r="B920" i="11"/>
  <c r="C920" i="11"/>
  <c r="O920" i="11" s="1"/>
  <c r="D920" i="11"/>
  <c r="H920" i="11" s="1"/>
  <c r="W920" i="11"/>
  <c r="B921" i="11"/>
  <c r="W921" i="11" s="1"/>
  <c r="C921" i="11"/>
  <c r="O921" i="11" s="1"/>
  <c r="D921" i="11"/>
  <c r="L921" i="11" s="1"/>
  <c r="H921" i="11"/>
  <c r="M921" i="11"/>
  <c r="B922" i="11"/>
  <c r="W922" i="11" s="1"/>
  <c r="C922" i="11"/>
  <c r="D922" i="11"/>
  <c r="H922" i="11" s="1"/>
  <c r="O922" i="11"/>
  <c r="B923" i="11"/>
  <c r="W923" i="11" s="1"/>
  <c r="C923" i="11"/>
  <c r="T923" i="11" s="1"/>
  <c r="D923" i="11"/>
  <c r="M923" i="11" s="1"/>
  <c r="O923" i="11"/>
  <c r="B924" i="11"/>
  <c r="W924" i="11" s="1"/>
  <c r="C924" i="11"/>
  <c r="O924" i="11" s="1"/>
  <c r="D924" i="11"/>
  <c r="H924" i="11" s="1"/>
  <c r="L924" i="11"/>
  <c r="B925" i="11"/>
  <c r="W925" i="11" s="1"/>
  <c r="C925" i="11"/>
  <c r="O925" i="11" s="1"/>
  <c r="D925" i="11"/>
  <c r="L925" i="11" s="1"/>
  <c r="B926" i="11"/>
  <c r="C926" i="11"/>
  <c r="O926" i="11" s="1"/>
  <c r="D926" i="11"/>
  <c r="H926" i="11" s="1"/>
  <c r="K926" i="11"/>
  <c r="W926" i="11"/>
  <c r="B927" i="11"/>
  <c r="W927" i="11" s="1"/>
  <c r="C927" i="11"/>
  <c r="T927" i="11" s="1"/>
  <c r="D927" i="11"/>
  <c r="H927" i="11" s="1"/>
  <c r="O927" i="11"/>
  <c r="B928" i="11"/>
  <c r="C928" i="11"/>
  <c r="O928" i="11" s="1"/>
  <c r="D928" i="11"/>
  <c r="H928" i="11" s="1"/>
  <c r="W928" i="11"/>
  <c r="B929" i="11"/>
  <c r="W929" i="11" s="1"/>
  <c r="C929" i="11"/>
  <c r="O929" i="11" s="1"/>
  <c r="D929" i="11"/>
  <c r="M929" i="11" s="1"/>
  <c r="B930" i="11"/>
  <c r="W930" i="11" s="1"/>
  <c r="C930" i="11"/>
  <c r="O930" i="11" s="1"/>
  <c r="I930" i="11" s="1"/>
  <c r="D930" i="11"/>
  <c r="H930" i="11" s="1"/>
  <c r="K930" i="11"/>
  <c r="B931" i="11"/>
  <c r="W931" i="11" s="1"/>
  <c r="C931" i="11"/>
  <c r="T931" i="11" s="1"/>
  <c r="D931" i="11"/>
  <c r="M931" i="11" s="1"/>
  <c r="L931" i="11"/>
  <c r="B932" i="11"/>
  <c r="W932" i="11" s="1"/>
  <c r="C932" i="11"/>
  <c r="D932" i="11"/>
  <c r="H932" i="11" s="1"/>
  <c r="O932" i="11"/>
  <c r="B933" i="11"/>
  <c r="W933" i="11" s="1"/>
  <c r="C933" i="11"/>
  <c r="O933" i="11" s="1"/>
  <c r="D933" i="11"/>
  <c r="L933" i="11" s="1"/>
  <c r="H933" i="11"/>
  <c r="B934" i="11"/>
  <c r="W934" i="11" s="1"/>
  <c r="C934" i="11"/>
  <c r="O934" i="11" s="1"/>
  <c r="D934" i="11"/>
  <c r="H934" i="11" s="1"/>
  <c r="B935" i="11"/>
  <c r="W935" i="11" s="1"/>
  <c r="C935" i="11"/>
  <c r="T935" i="11" s="1"/>
  <c r="D935" i="11"/>
  <c r="H935" i="11" s="1"/>
  <c r="B936" i="11"/>
  <c r="C936" i="11"/>
  <c r="O936" i="11" s="1"/>
  <c r="D936" i="11"/>
  <c r="H936" i="11" s="1"/>
  <c r="W936" i="11"/>
  <c r="B937" i="11"/>
  <c r="W937" i="11" s="1"/>
  <c r="C937" i="11"/>
  <c r="O937" i="11" s="1"/>
  <c r="D937" i="11"/>
  <c r="L937" i="11" s="1"/>
  <c r="H937" i="11"/>
  <c r="M937" i="11"/>
  <c r="B938" i="11"/>
  <c r="W938" i="11" s="1"/>
  <c r="C938" i="11"/>
  <c r="O938" i="11" s="1"/>
  <c r="D938" i="11"/>
  <c r="H938" i="11" s="1"/>
  <c r="L938" i="11"/>
  <c r="B939" i="11"/>
  <c r="W939" i="11" s="1"/>
  <c r="C939" i="11"/>
  <c r="T939" i="11" s="1"/>
  <c r="D939" i="11"/>
  <c r="M939" i="11" s="1"/>
  <c r="B940" i="11"/>
  <c r="W940" i="11" s="1"/>
  <c r="C940" i="11"/>
  <c r="O940" i="11" s="1"/>
  <c r="D940" i="11"/>
  <c r="H940" i="11" s="1"/>
  <c r="B941" i="11"/>
  <c r="W941" i="11" s="1"/>
  <c r="C941" i="11"/>
  <c r="O941" i="11" s="1"/>
  <c r="D941" i="11"/>
  <c r="L941" i="11" s="1"/>
  <c r="B942" i="11"/>
  <c r="C942" i="11"/>
  <c r="O942" i="11" s="1"/>
  <c r="I942" i="11" s="1"/>
  <c r="D942" i="11"/>
  <c r="H942" i="11" s="1"/>
  <c r="W942" i="11"/>
  <c r="B943" i="11"/>
  <c r="W943" i="11" s="1"/>
  <c r="C943" i="11"/>
  <c r="O943" i="11" s="1"/>
  <c r="I943" i="11" s="1"/>
  <c r="D943" i="11"/>
  <c r="H943" i="11" s="1"/>
  <c r="B944" i="11"/>
  <c r="W944" i="11" s="1"/>
  <c r="C944" i="11"/>
  <c r="O944" i="11" s="1"/>
  <c r="D944" i="11"/>
  <c r="H944" i="11" s="1"/>
  <c r="B945" i="11"/>
  <c r="W945" i="11" s="1"/>
  <c r="C945" i="11"/>
  <c r="O945" i="11" s="1"/>
  <c r="D945" i="11"/>
  <c r="H945" i="11" s="1"/>
  <c r="L945" i="11"/>
  <c r="B946" i="11"/>
  <c r="W946" i="11" s="1"/>
  <c r="C946" i="11"/>
  <c r="O946" i="11" s="1"/>
  <c r="D946" i="11"/>
  <c r="H946" i="11" s="1"/>
  <c r="K946" i="11"/>
  <c r="B947" i="11"/>
  <c r="W947" i="11" s="1"/>
  <c r="C947" i="11"/>
  <c r="T947" i="11" s="1"/>
  <c r="D947" i="11"/>
  <c r="M947" i="11" s="1"/>
  <c r="O947" i="11"/>
  <c r="B948" i="11"/>
  <c r="W948" i="11" s="1"/>
  <c r="C948" i="11"/>
  <c r="O948" i="11" s="1"/>
  <c r="D948" i="11"/>
  <c r="H948" i="11" s="1"/>
  <c r="L948" i="11"/>
  <c r="B949" i="11"/>
  <c r="W949" i="11" s="1"/>
  <c r="C949" i="11"/>
  <c r="O949" i="11" s="1"/>
  <c r="D949" i="11"/>
  <c r="L949" i="11" s="1"/>
  <c r="B950" i="11"/>
  <c r="C950" i="11"/>
  <c r="O950" i="11" s="1"/>
  <c r="I950" i="11" s="1"/>
  <c r="D950" i="11"/>
  <c r="H950" i="11" s="1"/>
  <c r="K950" i="11"/>
  <c r="W950" i="11"/>
  <c r="B951" i="11"/>
  <c r="W951" i="11" s="1"/>
  <c r="C951" i="11"/>
  <c r="O951" i="11" s="1"/>
  <c r="D951" i="11"/>
  <c r="H951" i="11" s="1"/>
  <c r="T951" i="11"/>
  <c r="B952" i="11"/>
  <c r="C952" i="11"/>
  <c r="D952" i="11"/>
  <c r="H952" i="11" s="1"/>
  <c r="O952" i="11"/>
  <c r="W952" i="11"/>
  <c r="B953" i="11"/>
  <c r="W953" i="11" s="1"/>
  <c r="C953" i="11"/>
  <c r="O953" i="11" s="1"/>
  <c r="D953" i="11"/>
  <c r="M953" i="11" s="1"/>
  <c r="T953" i="11"/>
  <c r="B954" i="11"/>
  <c r="W954" i="11" s="1"/>
  <c r="C954" i="11"/>
  <c r="O954" i="11" s="1"/>
  <c r="I954" i="11" s="1"/>
  <c r="D954" i="11"/>
  <c r="H954" i="11" s="1"/>
  <c r="K954" i="11"/>
  <c r="B955" i="11"/>
  <c r="W955" i="11" s="1"/>
  <c r="C955" i="11"/>
  <c r="T955" i="11" s="1"/>
  <c r="D955" i="11"/>
  <c r="M955" i="11" s="1"/>
  <c r="B956" i="11"/>
  <c r="W956" i="11" s="1"/>
  <c r="C956" i="11"/>
  <c r="O956" i="11" s="1"/>
  <c r="D956" i="11"/>
  <c r="H956" i="11" s="1"/>
  <c r="B957" i="11"/>
  <c r="W957" i="11" s="1"/>
  <c r="C957" i="11"/>
  <c r="O957" i="11" s="1"/>
  <c r="D957" i="11"/>
  <c r="L957" i="11" s="1"/>
  <c r="B958" i="11"/>
  <c r="C958" i="11"/>
  <c r="O958" i="11" s="1"/>
  <c r="I958" i="11" s="1"/>
  <c r="D958" i="11"/>
  <c r="H958" i="11" s="1"/>
  <c r="W958" i="11"/>
  <c r="B959" i="11"/>
  <c r="W959" i="11" s="1"/>
  <c r="C959" i="11"/>
  <c r="O959" i="11" s="1"/>
  <c r="D959" i="11"/>
  <c r="H959" i="11" s="1"/>
  <c r="B960" i="11"/>
  <c r="W960" i="11" s="1"/>
  <c r="C960" i="11"/>
  <c r="O960" i="11" s="1"/>
  <c r="D960" i="11"/>
  <c r="H960" i="11" s="1"/>
  <c r="B961" i="11"/>
  <c r="W961" i="11" s="1"/>
  <c r="C961" i="11"/>
  <c r="O961" i="11" s="1"/>
  <c r="D961" i="11"/>
  <c r="K961" i="11" s="1"/>
  <c r="L961" i="11"/>
  <c r="T961" i="11"/>
  <c r="B962" i="11"/>
  <c r="W962" i="11" s="1"/>
  <c r="C962" i="11"/>
  <c r="O962" i="11" s="1"/>
  <c r="I962" i="11" s="1"/>
  <c r="D962" i="11"/>
  <c r="H962" i="11" s="1"/>
  <c r="K962" i="11"/>
  <c r="B963" i="11"/>
  <c r="W963" i="11" s="1"/>
  <c r="C963" i="11"/>
  <c r="T963" i="11" s="1"/>
  <c r="D963" i="11"/>
  <c r="K963" i="11" s="1"/>
  <c r="O963" i="11"/>
  <c r="B964" i="11"/>
  <c r="W964" i="11" s="1"/>
  <c r="C964" i="11"/>
  <c r="O964" i="11" s="1"/>
  <c r="D964" i="11"/>
  <c r="H964" i="11" s="1"/>
  <c r="L964" i="11"/>
  <c r="B965" i="11"/>
  <c r="W965" i="11" s="1"/>
  <c r="C965" i="11"/>
  <c r="O965" i="11" s="1"/>
  <c r="D965" i="11"/>
  <c r="K965" i="11" s="1"/>
  <c r="B966" i="11"/>
  <c r="C966" i="11"/>
  <c r="O966" i="11" s="1"/>
  <c r="D966" i="11"/>
  <c r="H966" i="11" s="1"/>
  <c r="K966" i="11"/>
  <c r="W966" i="11"/>
  <c r="B967" i="11"/>
  <c r="W967" i="11" s="1"/>
  <c r="C967" i="11"/>
  <c r="O967" i="11" s="1"/>
  <c r="D967" i="11"/>
  <c r="K967" i="11" s="1"/>
  <c r="T967" i="11"/>
  <c r="B968" i="11"/>
  <c r="C968" i="11"/>
  <c r="D968" i="11"/>
  <c r="H968" i="11" s="1"/>
  <c r="O968" i="11"/>
  <c r="W968" i="11"/>
  <c r="B969" i="11"/>
  <c r="W969" i="11" s="1"/>
  <c r="C969" i="11"/>
  <c r="O969" i="11" s="1"/>
  <c r="D969" i="11"/>
  <c r="K969" i="11" s="1"/>
  <c r="B970" i="11"/>
  <c r="W970" i="11" s="1"/>
  <c r="C970" i="11"/>
  <c r="O970" i="11" s="1"/>
  <c r="I970" i="11" s="1"/>
  <c r="D970" i="11"/>
  <c r="H970" i="11" s="1"/>
  <c r="B971" i="11"/>
  <c r="W971" i="11" s="1"/>
  <c r="C971" i="11"/>
  <c r="T971" i="11" s="1"/>
  <c r="D971" i="11"/>
  <c r="K971" i="11" s="1"/>
  <c r="B972" i="11"/>
  <c r="W972" i="11" s="1"/>
  <c r="C972" i="11"/>
  <c r="O972" i="11" s="1"/>
  <c r="D972" i="11"/>
  <c r="H972" i="11" s="1"/>
  <c r="B973" i="11"/>
  <c r="W973" i="11" s="1"/>
  <c r="C973" i="11"/>
  <c r="O973" i="11" s="1"/>
  <c r="D973" i="11"/>
  <c r="K973" i="11" s="1"/>
  <c r="B974" i="11"/>
  <c r="C974" i="11"/>
  <c r="O974" i="11" s="1"/>
  <c r="I974" i="11" s="1"/>
  <c r="D974" i="11"/>
  <c r="H974" i="11" s="1"/>
  <c r="W974" i="11"/>
  <c r="B975" i="11"/>
  <c r="W975" i="11" s="1"/>
  <c r="C975" i="11"/>
  <c r="O975" i="11" s="1"/>
  <c r="I975" i="11" s="1"/>
  <c r="D975" i="11"/>
  <c r="K975" i="11" s="1"/>
  <c r="B976" i="11"/>
  <c r="W976" i="11" s="1"/>
  <c r="C976" i="11"/>
  <c r="O976" i="11" s="1"/>
  <c r="D976" i="11"/>
  <c r="H976" i="11" s="1"/>
  <c r="B977" i="11"/>
  <c r="W977" i="11" s="1"/>
  <c r="C977" i="11"/>
  <c r="O977" i="11" s="1"/>
  <c r="D977" i="11"/>
  <c r="K977" i="11" s="1"/>
  <c r="L977" i="11"/>
  <c r="B978" i="11"/>
  <c r="W978" i="11" s="1"/>
  <c r="C978" i="11"/>
  <c r="O978" i="11" s="1"/>
  <c r="D978" i="11"/>
  <c r="H978" i="11" s="1"/>
  <c r="K978" i="11"/>
  <c r="L978" i="11"/>
  <c r="B979" i="11"/>
  <c r="W979" i="11" s="1"/>
  <c r="C979" i="11"/>
  <c r="T979" i="11" s="1"/>
  <c r="D979" i="11"/>
  <c r="K979" i="11" s="1"/>
  <c r="O979" i="11"/>
  <c r="B980" i="11"/>
  <c r="W980" i="11" s="1"/>
  <c r="C980" i="11"/>
  <c r="O980" i="11" s="1"/>
  <c r="D980" i="11"/>
  <c r="H980" i="11" s="1"/>
  <c r="L980" i="11"/>
  <c r="B981" i="11"/>
  <c r="W981" i="11" s="1"/>
  <c r="C981" i="11"/>
  <c r="O981" i="11" s="1"/>
  <c r="D981" i="11"/>
  <c r="K981" i="11" s="1"/>
  <c r="B982" i="11"/>
  <c r="W982" i="11" s="1"/>
  <c r="C982" i="11"/>
  <c r="D982" i="11"/>
  <c r="H982" i="11" s="1"/>
  <c r="O982" i="11"/>
  <c r="B983" i="11"/>
  <c r="W983" i="11" s="1"/>
  <c r="C983" i="11"/>
  <c r="O983" i="11" s="1"/>
  <c r="D983" i="11"/>
  <c r="K983" i="11" s="1"/>
  <c r="H983" i="11"/>
  <c r="M983" i="11"/>
  <c r="B984" i="11"/>
  <c r="C984" i="11"/>
  <c r="O984" i="11" s="1"/>
  <c r="D984" i="11"/>
  <c r="H984" i="11" s="1"/>
  <c r="W984" i="11"/>
  <c r="B985" i="11"/>
  <c r="W985" i="11" s="1"/>
  <c r="C985" i="11"/>
  <c r="T985" i="11" s="1"/>
  <c r="D985" i="11"/>
  <c r="K985" i="11" s="1"/>
  <c r="B986" i="11"/>
  <c r="C986" i="11"/>
  <c r="D986" i="11"/>
  <c r="H986" i="11" s="1"/>
  <c r="O986" i="11"/>
  <c r="W986" i="11"/>
  <c r="B987" i="11"/>
  <c r="W987" i="11" s="1"/>
  <c r="C987" i="11"/>
  <c r="O987" i="11" s="1"/>
  <c r="I987" i="11" s="1"/>
  <c r="D987" i="11"/>
  <c r="K987" i="11" s="1"/>
  <c r="H987" i="11"/>
  <c r="B988" i="11"/>
  <c r="W988" i="11" s="1"/>
  <c r="C988" i="11"/>
  <c r="O988" i="11" s="1"/>
  <c r="D988" i="11"/>
  <c r="H988" i="11" s="1"/>
  <c r="L988" i="11"/>
  <c r="B989" i="11"/>
  <c r="W989" i="11" s="1"/>
  <c r="C989" i="11"/>
  <c r="T989" i="11" s="1"/>
  <c r="D989" i="11"/>
  <c r="K989" i="11" s="1"/>
  <c r="L989" i="11"/>
  <c r="B990" i="11"/>
  <c r="W990" i="11" s="1"/>
  <c r="C990" i="11"/>
  <c r="O990" i="11" s="1"/>
  <c r="D990" i="11"/>
  <c r="H990" i="11" s="1"/>
  <c r="B991" i="11"/>
  <c r="W991" i="11" s="1"/>
  <c r="C991" i="11"/>
  <c r="O991" i="11" s="1"/>
  <c r="I991" i="11" s="1"/>
  <c r="D991" i="11"/>
  <c r="K991" i="11" s="1"/>
  <c r="H991" i="11"/>
  <c r="B992" i="11"/>
  <c r="W992" i="11" s="1"/>
  <c r="C992" i="11"/>
  <c r="O992" i="11" s="1"/>
  <c r="D992" i="11"/>
  <c r="H992" i="11" s="1"/>
  <c r="B993" i="11"/>
  <c r="W993" i="11" s="1"/>
  <c r="C993" i="11"/>
  <c r="T993" i="11" s="1"/>
  <c r="D993" i="11"/>
  <c r="K993" i="11" s="1"/>
  <c r="B994" i="11"/>
  <c r="W994" i="11" s="1"/>
  <c r="C994" i="11"/>
  <c r="O994" i="11" s="1"/>
  <c r="D994" i="11"/>
  <c r="H994" i="11" s="1"/>
  <c r="B995" i="11"/>
  <c r="W995" i="11" s="1"/>
  <c r="C995" i="11"/>
  <c r="O995" i="11" s="1"/>
  <c r="I995" i="11" s="1"/>
  <c r="D995" i="11"/>
  <c r="K995" i="11" s="1"/>
  <c r="B996" i="11"/>
  <c r="W996" i="11" s="1"/>
  <c r="C996" i="11"/>
  <c r="O996" i="11" s="1"/>
  <c r="D996" i="11"/>
  <c r="H996" i="11" s="1"/>
  <c r="B997" i="11"/>
  <c r="W997" i="11" s="1"/>
  <c r="C997" i="11"/>
  <c r="T997" i="11" s="1"/>
  <c r="D997" i="11"/>
  <c r="K997" i="11" s="1"/>
  <c r="B998" i="11"/>
  <c r="W998" i="11" s="1"/>
  <c r="C998" i="11"/>
  <c r="O998" i="11" s="1"/>
  <c r="D998" i="11"/>
  <c r="H998" i="11" s="1"/>
  <c r="B999" i="11"/>
  <c r="W999" i="11" s="1"/>
  <c r="C999" i="11"/>
  <c r="O999" i="11" s="1"/>
  <c r="D999" i="11"/>
  <c r="K999" i="11" s="1"/>
  <c r="B1000" i="11"/>
  <c r="W1000" i="11" s="1"/>
  <c r="C1000" i="11"/>
  <c r="O1000" i="11" s="1"/>
  <c r="D1000" i="11"/>
  <c r="H1000" i="11" s="1"/>
  <c r="L981" i="11" l="1"/>
  <c r="L953" i="11"/>
  <c r="M949" i="11"/>
  <c r="O935" i="11"/>
  <c r="I935" i="11" s="1"/>
  <c r="L929" i="11"/>
  <c r="M925" i="11"/>
  <c r="L922" i="11"/>
  <c r="O901" i="11"/>
  <c r="I901" i="11" s="1"/>
  <c r="L897" i="11"/>
  <c r="O890" i="11"/>
  <c r="O889" i="11"/>
  <c r="I889" i="11" s="1"/>
  <c r="O888" i="11"/>
  <c r="I888" i="11" s="1"/>
  <c r="K884" i="11"/>
  <c r="K882" i="11"/>
  <c r="O874" i="11"/>
  <c r="I874" i="11" s="1"/>
  <c r="O868" i="11"/>
  <c r="I868" i="11" s="1"/>
  <c r="K866" i="11"/>
  <c r="L860" i="11"/>
  <c r="M854" i="11"/>
  <c r="O837" i="11"/>
  <c r="I837" i="11" s="1"/>
  <c r="O835" i="11"/>
  <c r="O834" i="11"/>
  <c r="I834" i="11" s="1"/>
  <c r="O833" i="11"/>
  <c r="N833" i="11" s="1"/>
  <c r="O813" i="11"/>
  <c r="I813" i="11" s="1"/>
  <c r="O811" i="11"/>
  <c r="I811" i="11" s="1"/>
  <c r="O803" i="11"/>
  <c r="I803" i="11" s="1"/>
  <c r="O795" i="11"/>
  <c r="I795" i="11" s="1"/>
  <c r="O787" i="11"/>
  <c r="I787" i="11" s="1"/>
  <c r="O779" i="11"/>
  <c r="I779" i="11" s="1"/>
  <c r="O770" i="11"/>
  <c r="I770" i="11" s="1"/>
  <c r="K769" i="11"/>
  <c r="M761" i="11"/>
  <c r="L755" i="11"/>
  <c r="M751" i="11"/>
  <c r="O748" i="11"/>
  <c r="I748" i="11" s="1"/>
  <c r="K747" i="11"/>
  <c r="L733" i="11"/>
  <c r="M728" i="11"/>
  <c r="L717" i="11"/>
  <c r="O712" i="11"/>
  <c r="L711" i="11"/>
  <c r="T694" i="11"/>
  <c r="O692" i="11"/>
  <c r="I692" i="11" s="1"/>
  <c r="L689" i="11"/>
  <c r="T686" i="11"/>
  <c r="N683" i="11"/>
  <c r="N679" i="11"/>
  <c r="I668" i="11"/>
  <c r="O666" i="11"/>
  <c r="I666" i="11" s="1"/>
  <c r="L660" i="11"/>
  <c r="O649" i="11"/>
  <c r="O648" i="11"/>
  <c r="I641" i="11"/>
  <c r="O635" i="11"/>
  <c r="L634" i="11"/>
  <c r="T633" i="11"/>
  <c r="L632" i="11"/>
  <c r="M624" i="11"/>
  <c r="K623" i="11"/>
  <c r="K619" i="11"/>
  <c r="I618" i="11"/>
  <c r="M617" i="11"/>
  <c r="I610" i="11"/>
  <c r="L607" i="11"/>
  <c r="K606" i="11"/>
  <c r="M604" i="11"/>
  <c r="K603" i="11"/>
  <c r="L602" i="11"/>
  <c r="H601" i="11"/>
  <c r="H600" i="11"/>
  <c r="H599" i="11"/>
  <c r="H598" i="11"/>
  <c r="M594" i="11"/>
  <c r="K591" i="11"/>
  <c r="O580" i="11"/>
  <c r="O576" i="11"/>
  <c r="O570" i="11"/>
  <c r="I570" i="11" s="1"/>
  <c r="H570" i="11"/>
  <c r="L996" i="11"/>
  <c r="O985" i="11"/>
  <c r="I985" i="11" s="1"/>
  <c r="L969" i="11"/>
  <c r="M965" i="11"/>
  <c r="K1000" i="11"/>
  <c r="K996" i="11"/>
  <c r="T995" i="11"/>
  <c r="I992" i="11"/>
  <c r="L990" i="11"/>
  <c r="O989" i="11"/>
  <c r="I988" i="11"/>
  <c r="K984" i="11"/>
  <c r="H981" i="11"/>
  <c r="M977" i="11"/>
  <c r="I977" i="11"/>
  <c r="L971" i="11"/>
  <c r="L970" i="11"/>
  <c r="H969" i="11"/>
  <c r="H965" i="11"/>
  <c r="M961" i="11"/>
  <c r="I961" i="11"/>
  <c r="I959" i="11"/>
  <c r="I957" i="11"/>
  <c r="L955" i="11"/>
  <c r="H953" i="11"/>
  <c r="H949" i="11"/>
  <c r="M945" i="11"/>
  <c r="I945" i="11"/>
  <c r="I941" i="11"/>
  <c r="L939" i="11"/>
  <c r="I938" i="11"/>
  <c r="K934" i="11"/>
  <c r="M933" i="11"/>
  <c r="L930" i="11"/>
  <c r="H929" i="11"/>
  <c r="H925" i="11"/>
  <c r="K922" i="11"/>
  <c r="T921" i="11"/>
  <c r="I918" i="11"/>
  <c r="L916" i="11"/>
  <c r="L914" i="11"/>
  <c r="I910" i="11"/>
  <c r="L905" i="11"/>
  <c r="O904" i="11"/>
  <c r="M900" i="11"/>
  <c r="I900" i="11"/>
  <c r="T896" i="11"/>
  <c r="L885" i="11"/>
  <c r="H884" i="11"/>
  <c r="H882" i="11"/>
  <c r="L876" i="11"/>
  <c r="L871" i="11"/>
  <c r="M870" i="11"/>
  <c r="I870" i="11"/>
  <c r="H866" i="11"/>
  <c r="H860" i="11"/>
  <c r="L857" i="11"/>
  <c r="L854" i="11"/>
  <c r="K853" i="11"/>
  <c r="L846" i="11"/>
  <c r="I842" i="11"/>
  <c r="I841" i="11"/>
  <c r="I832" i="11"/>
  <c r="N830" i="11"/>
  <c r="T822" i="11"/>
  <c r="I820" i="11"/>
  <c r="T808" i="11"/>
  <c r="N802" i="11"/>
  <c r="T800" i="11"/>
  <c r="N794" i="11"/>
  <c r="T792" i="11"/>
  <c r="N786" i="11"/>
  <c r="T784" i="11"/>
  <c r="N778" i="11"/>
  <c r="T776" i="11"/>
  <c r="H769" i="11"/>
  <c r="M765" i="11"/>
  <c r="I764" i="11"/>
  <c r="K761" i="11"/>
  <c r="I760" i="11"/>
  <c r="T758" i="11"/>
  <c r="O756" i="11"/>
  <c r="H755" i="11"/>
  <c r="M752" i="11"/>
  <c r="I752" i="11"/>
  <c r="K751" i="11"/>
  <c r="I750" i="11"/>
  <c r="L749" i="11"/>
  <c r="H747" i="11"/>
  <c r="M744" i="11"/>
  <c r="M742" i="11"/>
  <c r="I742" i="11"/>
  <c r="L741" i="11"/>
  <c r="L740" i="11"/>
  <c r="M734" i="11"/>
  <c r="H733" i="11"/>
  <c r="O730" i="11"/>
  <c r="H728" i="11"/>
  <c r="M726" i="11"/>
  <c r="I726" i="11"/>
  <c r="L725" i="11"/>
  <c r="L724" i="11"/>
  <c r="H717" i="11"/>
  <c r="O714" i="11"/>
  <c r="O706" i="11"/>
  <c r="I706" i="11" s="1"/>
  <c r="M696" i="11"/>
  <c r="I690" i="11"/>
  <c r="K689" i="11"/>
  <c r="T688" i="11"/>
  <c r="L685" i="11"/>
  <c r="K683" i="11"/>
  <c r="T682" i="11"/>
  <c r="K679" i="11"/>
  <c r="N673" i="11"/>
  <c r="I637" i="11"/>
  <c r="T616" i="11"/>
  <c r="M601" i="11"/>
  <c r="L600" i="11"/>
  <c r="L599" i="11"/>
  <c r="M598" i="11"/>
  <c r="M597" i="11"/>
  <c r="I592" i="11"/>
  <c r="I1000" i="11"/>
  <c r="L998" i="11"/>
  <c r="O997" i="11"/>
  <c r="N997" i="11" s="1"/>
  <c r="I996" i="11"/>
  <c r="L995" i="11"/>
  <c r="K992" i="11"/>
  <c r="M991" i="11"/>
  <c r="K988" i="11"/>
  <c r="T987" i="11"/>
  <c r="I984" i="11"/>
  <c r="L982" i="11"/>
  <c r="M981" i="11"/>
  <c r="L979" i="11"/>
  <c r="H977" i="11"/>
  <c r="H973" i="11"/>
  <c r="M969" i="11"/>
  <c r="I969" i="11"/>
  <c r="N965" i="11"/>
  <c r="L963" i="11"/>
  <c r="L962" i="11"/>
  <c r="H961" i="11"/>
  <c r="H957" i="11"/>
  <c r="I953" i="11"/>
  <c r="I949" i="11"/>
  <c r="L947" i="11"/>
  <c r="L946" i="11"/>
  <c r="H941" i="11"/>
  <c r="K938" i="11"/>
  <c r="T937" i="11"/>
  <c r="I934" i="11"/>
  <c r="L932" i="11"/>
  <c r="O931" i="11"/>
  <c r="I929" i="11"/>
  <c r="I927" i="11"/>
  <c r="I925" i="11"/>
  <c r="L923" i="11"/>
  <c r="I922" i="11"/>
  <c r="K918" i="11"/>
  <c r="T912" i="11"/>
  <c r="H910" i="11"/>
  <c r="T908" i="11"/>
  <c r="L907" i="11"/>
  <c r="H900" i="11"/>
  <c r="L898" i="11"/>
  <c r="L896" i="11"/>
  <c r="L877" i="11"/>
  <c r="O876" i="11"/>
  <c r="I876" i="11" s="1"/>
  <c r="H870" i="11"/>
  <c r="L861" i="11"/>
  <c r="M860" i="11"/>
  <c r="I860" i="11"/>
  <c r="L858" i="11"/>
  <c r="L856" i="11"/>
  <c r="L855" i="11"/>
  <c r="O851" i="11"/>
  <c r="O850" i="11"/>
  <c r="I850" i="11" s="1"/>
  <c r="M848" i="11"/>
  <c r="I844" i="11"/>
  <c r="T838" i="11"/>
  <c r="O829" i="11"/>
  <c r="I829" i="11" s="1"/>
  <c r="O827" i="11"/>
  <c r="O826" i="11"/>
  <c r="I826" i="11" s="1"/>
  <c r="O825" i="11"/>
  <c r="I825" i="11" s="1"/>
  <c r="O819" i="11"/>
  <c r="O818" i="11"/>
  <c r="I818" i="11" s="1"/>
  <c r="O817" i="11"/>
  <c r="L816" i="11"/>
  <c r="O815" i="11"/>
  <c r="I815" i="11" s="1"/>
  <c r="O814" i="11"/>
  <c r="T804" i="11"/>
  <c r="T796" i="11"/>
  <c r="T788" i="11"/>
  <c r="T780" i="11"/>
  <c r="M766" i="11"/>
  <c r="H765" i="11"/>
  <c r="O762" i="11"/>
  <c r="H760" i="11"/>
  <c r="M755" i="11"/>
  <c r="M753" i="11"/>
  <c r="H750" i="11"/>
  <c r="L746" i="11"/>
  <c r="T736" i="11"/>
  <c r="M733" i="11"/>
  <c r="I732" i="11"/>
  <c r="K729" i="11"/>
  <c r="I728" i="11"/>
  <c r="M727" i="11"/>
  <c r="T720" i="11"/>
  <c r="M717" i="11"/>
  <c r="K713" i="11"/>
  <c r="H710" i="11"/>
  <c r="O709" i="11"/>
  <c r="N709" i="11" s="1"/>
  <c r="O708" i="11"/>
  <c r="N708" i="11" s="1"/>
  <c r="M700" i="11"/>
  <c r="H698" i="11"/>
  <c r="L695" i="11"/>
  <c r="N689" i="11"/>
  <c r="L687" i="11"/>
  <c r="K681" i="11"/>
  <c r="T680" i="11"/>
  <c r="L675" i="11"/>
  <c r="I674" i="11"/>
  <c r="K673" i="11"/>
  <c r="T672" i="11"/>
  <c r="L669" i="11"/>
  <c r="O667" i="11"/>
  <c r="I667" i="11" s="1"/>
  <c r="I665" i="11"/>
  <c r="L663" i="11"/>
  <c r="T651" i="11"/>
  <c r="O650" i="11"/>
  <c r="I645" i="11"/>
  <c r="L638" i="11"/>
  <c r="T637" i="11"/>
  <c r="I629" i="11"/>
  <c r="M625" i="11"/>
  <c r="I624" i="11"/>
  <c r="K621" i="11"/>
  <c r="I620" i="11"/>
  <c r="M619" i="11"/>
  <c r="K616" i="11"/>
  <c r="T614" i="11"/>
  <c r="M613" i="11"/>
  <c r="H612" i="11"/>
  <c r="I608" i="11"/>
  <c r="M607" i="11"/>
  <c r="I606" i="11"/>
  <c r="M602" i="11"/>
  <c r="L601" i="11"/>
  <c r="L598" i="11"/>
  <c r="K597" i="11"/>
  <c r="K595" i="11"/>
  <c r="L591" i="11"/>
  <c r="K589" i="11"/>
  <c r="T588" i="11"/>
  <c r="N574" i="11"/>
  <c r="N981" i="11"/>
  <c r="I981" i="11"/>
  <c r="O914" i="11"/>
  <c r="I914" i="11" s="1"/>
  <c r="O886" i="11"/>
  <c r="I886" i="11" s="1"/>
  <c r="O862" i="11"/>
  <c r="I862" i="11" s="1"/>
  <c r="O816" i="11"/>
  <c r="O812" i="11"/>
  <c r="M743" i="11"/>
  <c r="M894" i="11"/>
  <c r="T844" i="11"/>
  <c r="T836" i="11"/>
  <c r="M759" i="11"/>
  <c r="L1000" i="11"/>
  <c r="L999" i="11"/>
  <c r="K998" i="11"/>
  <c r="H997" i="11"/>
  <c r="I994" i="11"/>
  <c r="M993" i="11"/>
  <c r="L992" i="11"/>
  <c r="L991" i="11"/>
  <c r="K990" i="11"/>
  <c r="H989" i="11"/>
  <c r="I986" i="11"/>
  <c r="M985" i="11"/>
  <c r="L984" i="11"/>
  <c r="L983" i="11"/>
  <c r="K982" i="11"/>
  <c r="T981" i="11"/>
  <c r="K980" i="11"/>
  <c r="H979" i="11"/>
  <c r="I976" i="11"/>
  <c r="M975" i="11"/>
  <c r="L974" i="11"/>
  <c r="L973" i="11"/>
  <c r="K972" i="11"/>
  <c r="H971" i="11"/>
  <c r="I968" i="11"/>
  <c r="M967" i="11"/>
  <c r="L966" i="11"/>
  <c r="L965" i="11"/>
  <c r="K964" i="11"/>
  <c r="H963" i="11"/>
  <c r="I960" i="11"/>
  <c r="M959" i="11"/>
  <c r="L958" i="11"/>
  <c r="K956" i="11"/>
  <c r="H955" i="11"/>
  <c r="I952" i="11"/>
  <c r="M951" i="11"/>
  <c r="L950" i="11"/>
  <c r="K948" i="11"/>
  <c r="H947" i="11"/>
  <c r="I944" i="11"/>
  <c r="M943" i="11"/>
  <c r="L942" i="11"/>
  <c r="K940" i="11"/>
  <c r="H939" i="11"/>
  <c r="I936" i="11"/>
  <c r="M935" i="11"/>
  <c r="L934" i="11"/>
  <c r="K932" i="11"/>
  <c r="H931" i="11"/>
  <c r="I928" i="11"/>
  <c r="M927" i="11"/>
  <c r="L926" i="11"/>
  <c r="K924" i="11"/>
  <c r="H923" i="11"/>
  <c r="I920" i="11"/>
  <c r="M919" i="11"/>
  <c r="L918" i="11"/>
  <c r="K916" i="11"/>
  <c r="N915" i="11"/>
  <c r="M914" i="11"/>
  <c r="O911" i="11"/>
  <c r="O907" i="11"/>
  <c r="I907" i="11" s="1"/>
  <c r="L906" i="11"/>
  <c r="H904" i="11"/>
  <c r="M902" i="11"/>
  <c r="L899" i="11"/>
  <c r="H898" i="11"/>
  <c r="O895" i="11"/>
  <c r="I895" i="11" s="1"/>
  <c r="L894" i="11"/>
  <c r="O891" i="11"/>
  <c r="I891" i="11" s="1"/>
  <c r="L890" i="11"/>
  <c r="I887" i="11"/>
  <c r="K885" i="11"/>
  <c r="I883" i="11"/>
  <c r="K881" i="11"/>
  <c r="I879" i="11"/>
  <c r="K877" i="11"/>
  <c r="I875" i="11"/>
  <c r="I873" i="11"/>
  <c r="K871" i="11"/>
  <c r="T870" i="11"/>
  <c r="K869" i="11"/>
  <c r="I867" i="11"/>
  <c r="I865" i="11"/>
  <c r="I863" i="11"/>
  <c r="K861" i="11"/>
  <c r="T860" i="11"/>
  <c r="K859" i="11"/>
  <c r="T858" i="11"/>
  <c r="K857" i="11"/>
  <c r="L852" i="11"/>
  <c r="L849" i="11"/>
  <c r="T840" i="11"/>
  <c r="T832" i="11"/>
  <c r="O828" i="11"/>
  <c r="I828" i="11" s="1"/>
  <c r="T824" i="11"/>
  <c r="N817" i="11"/>
  <c r="N816" i="11"/>
  <c r="N814" i="11"/>
  <c r="N812" i="11"/>
  <c r="L810" i="11"/>
  <c r="O809" i="11"/>
  <c r="I809" i="11" s="1"/>
  <c r="L802" i="11"/>
  <c r="O801" i="11"/>
  <c r="I801" i="11" s="1"/>
  <c r="L794" i="11"/>
  <c r="O793" i="11"/>
  <c r="I793" i="11" s="1"/>
  <c r="L786" i="11"/>
  <c r="O785" i="11"/>
  <c r="I785" i="11" s="1"/>
  <c r="L778" i="11"/>
  <c r="O777" i="11"/>
  <c r="I777" i="11" s="1"/>
  <c r="T772" i="11"/>
  <c r="M770" i="11"/>
  <c r="H767" i="11"/>
  <c r="M764" i="11"/>
  <c r="H762" i="11"/>
  <c r="H761" i="11"/>
  <c r="L759" i="11"/>
  <c r="H756" i="11"/>
  <c r="M754" i="11"/>
  <c r="L753" i="11"/>
  <c r="H751" i="11"/>
  <c r="M748" i="11"/>
  <c r="H746" i="11"/>
  <c r="H745" i="11"/>
  <c r="L743" i="11"/>
  <c r="H740" i="11"/>
  <c r="M738" i="11"/>
  <c r="L737" i="11"/>
  <c r="H735" i="11"/>
  <c r="M732" i="11"/>
  <c r="H730" i="11"/>
  <c r="H729" i="11"/>
  <c r="L727" i="11"/>
  <c r="H724" i="11"/>
  <c r="M722" i="11"/>
  <c r="L721" i="11"/>
  <c r="H719" i="11"/>
  <c r="M716" i="11"/>
  <c r="H714" i="11"/>
  <c r="H713" i="11"/>
  <c r="I704" i="11"/>
  <c r="K685" i="11"/>
  <c r="T684" i="11"/>
  <c r="N677" i="11"/>
  <c r="K669" i="11"/>
  <c r="T668" i="11"/>
  <c r="M667" i="11"/>
  <c r="M661" i="11"/>
  <c r="O658" i="11"/>
  <c r="I658" i="11" s="1"/>
  <c r="O654" i="11"/>
  <c r="N654" i="11" s="1"/>
  <c r="I650" i="11"/>
  <c r="O646" i="11"/>
  <c r="N646" i="11" s="1"/>
  <c r="O642" i="11"/>
  <c r="N642" i="11" s="1"/>
  <c r="I639" i="11"/>
  <c r="O638" i="11"/>
  <c r="I635" i="11"/>
  <c r="O634" i="11"/>
  <c r="N634" i="11" s="1"/>
  <c r="I631" i="11"/>
  <c r="O630" i="11"/>
  <c r="I627" i="11"/>
  <c r="O626" i="11"/>
  <c r="N626" i="11" s="1"/>
  <c r="L625" i="11"/>
  <c r="K622" i="11"/>
  <c r="H621" i="11"/>
  <c r="H619" i="11"/>
  <c r="H617" i="11"/>
  <c r="I614" i="11"/>
  <c r="L613" i="11"/>
  <c r="T610" i="11"/>
  <c r="T606" i="11"/>
  <c r="L605" i="11"/>
  <c r="I604" i="11"/>
  <c r="H604" i="11"/>
  <c r="T600" i="11"/>
  <c r="I597" i="11"/>
  <c r="H597" i="11"/>
  <c r="H596" i="11"/>
  <c r="I593" i="11"/>
  <c r="M592" i="11"/>
  <c r="M588" i="11"/>
  <c r="N588" i="11"/>
  <c r="K587" i="11"/>
  <c r="H586" i="11"/>
  <c r="M584" i="11"/>
  <c r="K583" i="11"/>
  <c r="I580" i="11"/>
  <c r="I578" i="11"/>
  <c r="I576" i="11"/>
  <c r="T572" i="11"/>
  <c r="M890" i="11"/>
  <c r="T999" i="11"/>
  <c r="T991" i="11"/>
  <c r="L986" i="11"/>
  <c r="L975" i="11"/>
  <c r="L967" i="11"/>
  <c r="L960" i="11"/>
  <c r="L951" i="11"/>
  <c r="T949" i="11"/>
  <c r="L944" i="11"/>
  <c r="L943" i="11"/>
  <c r="L936" i="11"/>
  <c r="L935" i="11"/>
  <c r="T933" i="11"/>
  <c r="I931" i="11"/>
  <c r="L928" i="11"/>
  <c r="L927" i="11"/>
  <c r="T925" i="11"/>
  <c r="I923" i="11"/>
  <c r="L920" i="11"/>
  <c r="L919" i="11"/>
  <c r="T917" i="11"/>
  <c r="L915" i="11"/>
  <c r="T906" i="11"/>
  <c r="I904" i="11"/>
  <c r="L902" i="11"/>
  <c r="K894" i="11"/>
  <c r="K890" i="11"/>
  <c r="L887" i="11"/>
  <c r="L883" i="11"/>
  <c r="L879" i="11"/>
  <c r="L875" i="11"/>
  <c r="L873" i="11"/>
  <c r="L867" i="11"/>
  <c r="L865" i="11"/>
  <c r="L863" i="11"/>
  <c r="T852" i="11"/>
  <c r="N843" i="11"/>
  <c r="O839" i="11"/>
  <c r="I839" i="11" s="1"/>
  <c r="N835" i="11"/>
  <c r="O831" i="11"/>
  <c r="I831" i="11" s="1"/>
  <c r="N827" i="11"/>
  <c r="O823" i="11"/>
  <c r="I823" i="11" s="1"/>
  <c r="N819" i="11"/>
  <c r="N806" i="11"/>
  <c r="N798" i="11"/>
  <c r="N790" i="11"/>
  <c r="N782" i="11"/>
  <c r="N774" i="11"/>
  <c r="O771" i="11"/>
  <c r="I771" i="11" s="1"/>
  <c r="L770" i="11"/>
  <c r="T766" i="11"/>
  <c r="L764" i="11"/>
  <c r="I762" i="11"/>
  <c r="T760" i="11"/>
  <c r="K759" i="11"/>
  <c r="I756" i="11"/>
  <c r="L754" i="11"/>
  <c r="K753" i="11"/>
  <c r="T750" i="11"/>
  <c r="L748" i="11"/>
  <c r="I746" i="11"/>
  <c r="T744" i="11"/>
  <c r="K743" i="11"/>
  <c r="I740" i="11"/>
  <c r="L738" i="11"/>
  <c r="K737" i="11"/>
  <c r="T734" i="11"/>
  <c r="L732" i="11"/>
  <c r="I730" i="11"/>
  <c r="T728" i="11"/>
  <c r="K727" i="11"/>
  <c r="I724" i="11"/>
  <c r="L722" i="11"/>
  <c r="K721" i="11"/>
  <c r="T718" i="11"/>
  <c r="L716" i="11"/>
  <c r="I714" i="11"/>
  <c r="T702" i="11"/>
  <c r="N701" i="11"/>
  <c r="L693" i="11"/>
  <c r="L677" i="11"/>
  <c r="L667" i="11"/>
  <c r="L662" i="11"/>
  <c r="N657" i="11"/>
  <c r="N649" i="11"/>
  <c r="K625" i="11"/>
  <c r="M614" i="11"/>
  <c r="K613" i="11"/>
  <c r="K605" i="11"/>
  <c r="L593" i="11"/>
  <c r="L592" i="11"/>
  <c r="T590" i="11"/>
  <c r="L588" i="11"/>
  <c r="L584" i="11"/>
  <c r="N582" i="11"/>
  <c r="L580" i="11"/>
  <c r="L578" i="11"/>
  <c r="L576" i="11"/>
  <c r="O882" i="11"/>
  <c r="I882" i="11" s="1"/>
  <c r="O878" i="11"/>
  <c r="I878" i="11" s="1"/>
  <c r="O872" i="11"/>
  <c r="I872" i="11" s="1"/>
  <c r="O853" i="11"/>
  <c r="N853" i="11" s="1"/>
  <c r="L994" i="11"/>
  <c r="L993" i="11"/>
  <c r="L985" i="11"/>
  <c r="T983" i="11"/>
  <c r="I979" i="11"/>
  <c r="L976" i="11"/>
  <c r="T973" i="11"/>
  <c r="L968" i="11"/>
  <c r="T965" i="11"/>
  <c r="I963" i="11"/>
  <c r="L959" i="11"/>
  <c r="T957" i="11"/>
  <c r="L952" i="11"/>
  <c r="I947" i="11"/>
  <c r="T941" i="11"/>
  <c r="I998" i="11"/>
  <c r="M997" i="11"/>
  <c r="K994" i="11"/>
  <c r="H993" i="11"/>
  <c r="I990" i="11"/>
  <c r="M989" i="11"/>
  <c r="K986" i="11"/>
  <c r="H985" i="11"/>
  <c r="I982" i="11"/>
  <c r="I980" i="11"/>
  <c r="M979" i="11"/>
  <c r="K976" i="11"/>
  <c r="H975" i="11"/>
  <c r="I972" i="11"/>
  <c r="M971" i="11"/>
  <c r="K968" i="11"/>
  <c r="H967" i="11"/>
  <c r="I964" i="11"/>
  <c r="M963" i="11"/>
  <c r="K960" i="11"/>
  <c r="I956" i="11"/>
  <c r="K952" i="11"/>
  <c r="I948" i="11"/>
  <c r="K944" i="11"/>
  <c r="I940" i="11"/>
  <c r="K936" i="11"/>
  <c r="I932" i="11"/>
  <c r="K928" i="11"/>
  <c r="I924" i="11"/>
  <c r="K920" i="11"/>
  <c r="I916" i="11"/>
  <c r="M904" i="11"/>
  <c r="H902" i="11"/>
  <c r="M898" i="11"/>
  <c r="I894" i="11"/>
  <c r="N892" i="11"/>
  <c r="N888" i="11"/>
  <c r="K887" i="11"/>
  <c r="I885" i="11"/>
  <c r="K883" i="11"/>
  <c r="I881" i="11"/>
  <c r="N880" i="11"/>
  <c r="K879" i="11"/>
  <c r="I877" i="11"/>
  <c r="N876" i="11"/>
  <c r="K875" i="11"/>
  <c r="K873" i="11"/>
  <c r="I871" i="11"/>
  <c r="I869" i="11"/>
  <c r="N868" i="11"/>
  <c r="K867" i="11"/>
  <c r="K865" i="11"/>
  <c r="K863" i="11"/>
  <c r="I861" i="11"/>
  <c r="I859" i="11"/>
  <c r="I857" i="11"/>
  <c r="I851" i="11"/>
  <c r="M846" i="11"/>
  <c r="I817" i="11"/>
  <c r="L806" i="11"/>
  <c r="O805" i="11"/>
  <c r="I805" i="11" s="1"/>
  <c r="L798" i="11"/>
  <c r="O797" i="11"/>
  <c r="I797" i="11" s="1"/>
  <c r="L790" i="11"/>
  <c r="O789" i="11"/>
  <c r="I789" i="11" s="1"/>
  <c r="L782" i="11"/>
  <c r="O781" i="11"/>
  <c r="I781" i="11" s="1"/>
  <c r="L774" i="11"/>
  <c r="O773" i="11"/>
  <c r="I773" i="11" s="1"/>
  <c r="I772" i="11"/>
  <c r="I712" i="11"/>
  <c r="L710" i="11"/>
  <c r="M708" i="11"/>
  <c r="M706" i="11"/>
  <c r="I696" i="11"/>
  <c r="K693" i="11"/>
  <c r="I685" i="11"/>
  <c r="L683" i="11"/>
  <c r="L681" i="11"/>
  <c r="L679" i="11"/>
  <c r="K677" i="11"/>
  <c r="I669" i="11"/>
  <c r="H667" i="11"/>
  <c r="L664" i="11"/>
  <c r="I653" i="11"/>
  <c r="O652" i="11"/>
  <c r="N648" i="11"/>
  <c r="O644" i="11"/>
  <c r="O640" i="11"/>
  <c r="I640" i="11" s="1"/>
  <c r="O636" i="11"/>
  <c r="I636" i="11" s="1"/>
  <c r="O632" i="11"/>
  <c r="I632" i="11" s="1"/>
  <c r="O628" i="11"/>
  <c r="I628" i="11" s="1"/>
  <c r="I622" i="11"/>
  <c r="M620" i="11"/>
  <c r="M618" i="11"/>
  <c r="M616" i="11"/>
  <c r="K614" i="11"/>
  <c r="M596" i="11"/>
  <c r="L595" i="11"/>
  <c r="L594" i="11"/>
  <c r="K593" i="11"/>
  <c r="H592" i="11"/>
  <c r="L589" i="11"/>
  <c r="H588" i="11"/>
  <c r="M586" i="11"/>
  <c r="K585" i="11"/>
  <c r="H584" i="11"/>
  <c r="H582" i="11"/>
  <c r="H580" i="11"/>
  <c r="H578" i="11"/>
  <c r="H576" i="11"/>
  <c r="I573" i="11"/>
  <c r="I833" i="11"/>
  <c r="I708" i="11"/>
  <c r="N824" i="11"/>
  <c r="N592" i="11"/>
  <c r="N840" i="11"/>
  <c r="N832" i="11"/>
  <c r="N655" i="11"/>
  <c r="N841" i="11"/>
  <c r="N667" i="11"/>
  <c r="N572" i="11"/>
  <c r="V61" i="41"/>
  <c r="S60" i="41"/>
  <c r="N975" i="11"/>
  <c r="N904" i="11"/>
  <c r="N896" i="11"/>
  <c r="N874" i="11"/>
  <c r="N870" i="11"/>
  <c r="N608" i="11"/>
  <c r="N602" i="11"/>
  <c r="N858" i="11"/>
  <c r="N837" i="11"/>
  <c r="N828" i="11"/>
  <c r="N825" i="11"/>
  <c r="N666" i="11"/>
  <c r="N647" i="11"/>
  <c r="N594" i="11"/>
  <c r="N987" i="11"/>
  <c r="N985" i="11"/>
  <c r="N702" i="11"/>
  <c r="V95" i="41"/>
  <c r="V96" i="41" s="1"/>
  <c r="S94" i="41"/>
  <c r="S28" i="41"/>
  <c r="V29" i="41"/>
  <c r="V162" i="41"/>
  <c r="S161" i="41"/>
  <c r="V294" i="41"/>
  <c r="S293" i="41"/>
  <c r="S60" i="40"/>
  <c r="V61" i="40"/>
  <c r="V165" i="40"/>
  <c r="S164" i="40"/>
  <c r="V29" i="40"/>
  <c r="S28" i="40"/>
  <c r="S93" i="40"/>
  <c r="V94" i="40"/>
  <c r="S293" i="40"/>
  <c r="V294" i="40"/>
  <c r="V29" i="39"/>
  <c r="S28" i="39"/>
  <c r="V296" i="39"/>
  <c r="S295" i="39"/>
  <c r="V163" i="39"/>
  <c r="V164" i="39" s="1"/>
  <c r="S162" i="39"/>
  <c r="S96" i="39"/>
  <c r="V97" i="39"/>
  <c r="V61" i="39"/>
  <c r="S60" i="39"/>
  <c r="N995" i="11"/>
  <c r="N991" i="11"/>
  <c r="N963" i="11"/>
  <c r="N961" i="11"/>
  <c r="N910" i="11"/>
  <c r="N908" i="11"/>
  <c r="N900" i="11"/>
  <c r="N894" i="11"/>
  <c r="N851" i="11"/>
  <c r="N844" i="11"/>
  <c r="N829" i="11"/>
  <c r="N706" i="11"/>
  <c r="N685" i="11"/>
  <c r="N669" i="11"/>
  <c r="N636" i="11"/>
  <c r="N606" i="11"/>
  <c r="I586" i="11"/>
  <c r="N580" i="11"/>
  <c r="N578" i="11"/>
  <c r="N576" i="11"/>
  <c r="M574" i="11"/>
  <c r="L573" i="11"/>
  <c r="M572" i="11"/>
  <c r="L571" i="11"/>
  <c r="N969" i="11"/>
  <c r="N860" i="11"/>
  <c r="N836" i="11"/>
  <c r="N820" i="11"/>
  <c r="I648" i="11"/>
  <c r="I587" i="11"/>
  <c r="N586" i="11"/>
  <c r="I585" i="11"/>
  <c r="I583" i="11"/>
  <c r="M582" i="11"/>
  <c r="L581" i="11"/>
  <c r="M580" i="11"/>
  <c r="L579" i="11"/>
  <c r="M578" i="11"/>
  <c r="L577" i="11"/>
  <c r="M576" i="11"/>
  <c r="L575" i="11"/>
  <c r="L574" i="11"/>
  <c r="K573" i="11"/>
  <c r="L572" i="11"/>
  <c r="K571" i="11"/>
  <c r="I997" i="11"/>
  <c r="N979" i="11"/>
  <c r="N977" i="11"/>
  <c r="I965" i="11"/>
  <c r="N902" i="11"/>
  <c r="I589" i="11"/>
  <c r="L587" i="11"/>
  <c r="L585" i="11"/>
  <c r="L583" i="11"/>
  <c r="L582" i="11"/>
  <c r="K581" i="11"/>
  <c r="K579" i="11"/>
  <c r="K577" i="11"/>
  <c r="K575" i="11"/>
  <c r="H574" i="11"/>
  <c r="H572" i="11"/>
  <c r="I630" i="11"/>
  <c r="N630" i="11"/>
  <c r="N967" i="11"/>
  <c r="I967" i="11"/>
  <c r="N762" i="11"/>
  <c r="N756" i="11"/>
  <c r="N746" i="11"/>
  <c r="N740" i="11"/>
  <c r="N730" i="11"/>
  <c r="N724" i="11"/>
  <c r="N714" i="11"/>
  <c r="N710" i="11"/>
  <c r="I710" i="11"/>
  <c r="I700" i="11"/>
  <c r="N700" i="11"/>
  <c r="N973" i="11"/>
  <c r="I973" i="11"/>
  <c r="N989" i="11"/>
  <c r="I989" i="11"/>
  <c r="N852" i="11"/>
  <c r="I852" i="11"/>
  <c r="N693" i="11"/>
  <c r="I693" i="11"/>
  <c r="N999" i="11"/>
  <c r="I999" i="11"/>
  <c r="N983" i="11"/>
  <c r="I983" i="11"/>
  <c r="I845" i="11"/>
  <c r="N845" i="11"/>
  <c r="N947" i="11"/>
  <c r="N931" i="11"/>
  <c r="N923" i="11"/>
  <c r="N957" i="11"/>
  <c r="N949" i="11"/>
  <c r="N941" i="11"/>
  <c r="N933" i="11"/>
  <c r="N925" i="11"/>
  <c r="N917" i="11"/>
  <c r="N911" i="11"/>
  <c r="I911" i="11"/>
  <c r="N821" i="11"/>
  <c r="I659" i="11"/>
  <c r="N659" i="11"/>
  <c r="I651" i="11"/>
  <c r="N651" i="11"/>
  <c r="I643" i="11"/>
  <c r="N643" i="11"/>
  <c r="N590" i="11"/>
  <c r="I590" i="11"/>
  <c r="N959" i="11"/>
  <c r="N951" i="11"/>
  <c r="N943" i="11"/>
  <c r="N935" i="11"/>
  <c r="N927" i="11"/>
  <c r="I652" i="11"/>
  <c r="N652" i="11"/>
  <c r="I644" i="11"/>
  <c r="N644" i="11"/>
  <c r="I582" i="11"/>
  <c r="I574" i="11"/>
  <c r="N953" i="11"/>
  <c r="N945" i="11"/>
  <c r="N937" i="11"/>
  <c r="N929" i="11"/>
  <c r="N921" i="11"/>
  <c r="I890" i="11"/>
  <c r="N890" i="11"/>
  <c r="I638" i="11"/>
  <c r="N638" i="11"/>
  <c r="N760" i="11"/>
  <c r="N750" i="11"/>
  <c r="N744" i="11"/>
  <c r="N734" i="11"/>
  <c r="N728" i="11"/>
  <c r="N718" i="11"/>
  <c r="I695" i="11"/>
  <c r="I642" i="11"/>
  <c r="I634" i="11"/>
  <c r="I626" i="11"/>
  <c r="N604" i="11"/>
  <c r="I596" i="11"/>
  <c r="I588" i="11"/>
  <c r="N764" i="11"/>
  <c r="N754" i="11"/>
  <c r="N748" i="11"/>
  <c r="N738" i="11"/>
  <c r="N732" i="11"/>
  <c r="N722" i="11"/>
  <c r="N716" i="11"/>
  <c r="I677" i="11"/>
  <c r="N600" i="11"/>
  <c r="N758" i="11"/>
  <c r="N752" i="11"/>
  <c r="N742" i="11"/>
  <c r="N736" i="11"/>
  <c r="N726" i="11"/>
  <c r="N720" i="11"/>
  <c r="I912" i="11"/>
  <c r="H909" i="11"/>
  <c r="M909" i="11"/>
  <c r="I906" i="11"/>
  <c r="H901" i="11"/>
  <c r="M901" i="11"/>
  <c r="N901" i="11"/>
  <c r="K850" i="11"/>
  <c r="H850" i="11"/>
  <c r="N850" i="11"/>
  <c r="L850" i="11"/>
  <c r="H641" i="11"/>
  <c r="M641" i="11"/>
  <c r="N641" i="11"/>
  <c r="K641" i="11"/>
  <c r="L641" i="11"/>
  <c r="H633" i="11"/>
  <c r="M633" i="11"/>
  <c r="N633" i="11"/>
  <c r="K633" i="11"/>
  <c r="L633" i="11"/>
  <c r="I617" i="11"/>
  <c r="N617" i="11"/>
  <c r="T613" i="11"/>
  <c r="O613" i="11"/>
  <c r="T593" i="11"/>
  <c r="T585" i="11"/>
  <c r="T577" i="11"/>
  <c r="N1000" i="11"/>
  <c r="N998" i="11"/>
  <c r="N996" i="11"/>
  <c r="N994" i="11"/>
  <c r="N992" i="11"/>
  <c r="N990" i="11"/>
  <c r="N988" i="11"/>
  <c r="N986" i="11"/>
  <c r="N984" i="11"/>
  <c r="N982" i="11"/>
  <c r="N980" i="11"/>
  <c r="N978" i="11"/>
  <c r="N976" i="11"/>
  <c r="N974" i="11"/>
  <c r="N972" i="11"/>
  <c r="N970" i="11"/>
  <c r="N968" i="11"/>
  <c r="N966" i="11"/>
  <c r="N964" i="11"/>
  <c r="N962" i="11"/>
  <c r="N960" i="11"/>
  <c r="N958" i="11"/>
  <c r="N956" i="11"/>
  <c r="N954" i="11"/>
  <c r="N952" i="11"/>
  <c r="N950" i="11"/>
  <c r="N948" i="11"/>
  <c r="N946" i="11"/>
  <c r="N944" i="11"/>
  <c r="N942" i="11"/>
  <c r="N940" i="11"/>
  <c r="N938" i="11"/>
  <c r="N936" i="11"/>
  <c r="N934" i="11"/>
  <c r="N932" i="11"/>
  <c r="N930" i="11"/>
  <c r="N928" i="11"/>
  <c r="N926" i="11"/>
  <c r="N924" i="11"/>
  <c r="N922" i="11"/>
  <c r="N920" i="11"/>
  <c r="N918" i="11"/>
  <c r="N916" i="11"/>
  <c r="H911" i="11"/>
  <c r="M911" i="11"/>
  <c r="L909" i="11"/>
  <c r="H903" i="11"/>
  <c r="M903" i="11"/>
  <c r="H895" i="11"/>
  <c r="M895" i="11"/>
  <c r="N895" i="11"/>
  <c r="H893" i="11"/>
  <c r="M893" i="11"/>
  <c r="N893" i="11"/>
  <c r="H891" i="11"/>
  <c r="M891" i="11"/>
  <c r="N891" i="11"/>
  <c r="H889" i="11"/>
  <c r="M889" i="11"/>
  <c r="N889" i="11"/>
  <c r="T887" i="11"/>
  <c r="T883" i="11"/>
  <c r="T879" i="11"/>
  <c r="T875" i="11"/>
  <c r="T871" i="11"/>
  <c r="T867" i="11"/>
  <c r="T863" i="11"/>
  <c r="T859" i="11"/>
  <c r="H851" i="11"/>
  <c r="M851" i="11"/>
  <c r="K851" i="11"/>
  <c r="L851" i="11"/>
  <c r="W843" i="11"/>
  <c r="I843" i="11"/>
  <c r="K842" i="11"/>
  <c r="H842" i="11"/>
  <c r="M842" i="11"/>
  <c r="L842" i="11"/>
  <c r="N842" i="11"/>
  <c r="W835" i="11"/>
  <c r="I835" i="11"/>
  <c r="K834" i="11"/>
  <c r="H834" i="11"/>
  <c r="M834" i="11"/>
  <c r="L834" i="11"/>
  <c r="N834" i="11"/>
  <c r="W827" i="11"/>
  <c r="I827" i="11"/>
  <c r="K826" i="11"/>
  <c r="H826" i="11"/>
  <c r="M826" i="11"/>
  <c r="L826" i="11"/>
  <c r="N826" i="11"/>
  <c r="W819" i="11"/>
  <c r="I819" i="11"/>
  <c r="K818" i="11"/>
  <c r="H818" i="11"/>
  <c r="M818" i="11"/>
  <c r="L818" i="11"/>
  <c r="N818" i="11"/>
  <c r="W814" i="11"/>
  <c r="I814" i="11"/>
  <c r="W810" i="11"/>
  <c r="I810" i="11"/>
  <c r="W806" i="11"/>
  <c r="I806" i="11"/>
  <c r="W802" i="11"/>
  <c r="I802" i="11"/>
  <c r="W798" i="11"/>
  <c r="I798" i="11"/>
  <c r="W794" i="11"/>
  <c r="I794" i="11"/>
  <c r="W790" i="11"/>
  <c r="I790" i="11"/>
  <c r="W786" i="11"/>
  <c r="I786" i="11"/>
  <c r="W782" i="11"/>
  <c r="I782" i="11"/>
  <c r="W778" i="11"/>
  <c r="I778" i="11"/>
  <c r="W774" i="11"/>
  <c r="I774" i="11"/>
  <c r="O899" i="11"/>
  <c r="I899" i="11" s="1"/>
  <c r="T1000" i="11"/>
  <c r="M1000" i="11"/>
  <c r="T998" i="11"/>
  <c r="M998" i="11"/>
  <c r="T996" i="11"/>
  <c r="M996" i="11"/>
  <c r="T994" i="11"/>
  <c r="M994" i="11"/>
  <c r="T992" i="11"/>
  <c r="M992" i="11"/>
  <c r="T990" i="11"/>
  <c r="M990" i="11"/>
  <c r="T988" i="11"/>
  <c r="M988" i="11"/>
  <c r="T986" i="11"/>
  <c r="M986" i="11"/>
  <c r="T984" i="11"/>
  <c r="M984" i="11"/>
  <c r="T982" i="11"/>
  <c r="M982" i="11"/>
  <c r="T980" i="11"/>
  <c r="M980" i="11"/>
  <c r="T978" i="11"/>
  <c r="M978" i="11"/>
  <c r="T976" i="11"/>
  <c r="M976" i="11"/>
  <c r="T974" i="11"/>
  <c r="M974" i="11"/>
  <c r="T972" i="11"/>
  <c r="M972" i="11"/>
  <c r="T970" i="11"/>
  <c r="M970" i="11"/>
  <c r="T968" i="11"/>
  <c r="M968" i="11"/>
  <c r="T966" i="11"/>
  <c r="M966" i="11"/>
  <c r="T964" i="11"/>
  <c r="M964" i="11"/>
  <c r="T962" i="11"/>
  <c r="M962" i="11"/>
  <c r="T960" i="11"/>
  <c r="M960" i="11"/>
  <c r="K959" i="11"/>
  <c r="T958" i="11"/>
  <c r="M958" i="11"/>
  <c r="K957" i="11"/>
  <c r="T956" i="11"/>
  <c r="M956" i="11"/>
  <c r="K955" i="11"/>
  <c r="T954" i="11"/>
  <c r="M954" i="11"/>
  <c r="K953" i="11"/>
  <c r="T952" i="11"/>
  <c r="M952" i="11"/>
  <c r="K951" i="11"/>
  <c r="T950" i="11"/>
  <c r="M950" i="11"/>
  <c r="K949" i="11"/>
  <c r="T948" i="11"/>
  <c r="M948" i="11"/>
  <c r="K947" i="11"/>
  <c r="T946" i="11"/>
  <c r="M946" i="11"/>
  <c r="K945" i="11"/>
  <c r="T944" i="11"/>
  <c r="M944" i="11"/>
  <c r="K943" i="11"/>
  <c r="T942" i="11"/>
  <c r="M942" i="11"/>
  <c r="K941" i="11"/>
  <c r="T940" i="11"/>
  <c r="M940" i="11"/>
  <c r="K939" i="11"/>
  <c r="T938" i="11"/>
  <c r="M938" i="11"/>
  <c r="K937" i="11"/>
  <c r="T936" i="11"/>
  <c r="M936" i="11"/>
  <c r="K935" i="11"/>
  <c r="T934" i="11"/>
  <c r="M934" i="11"/>
  <c r="K933" i="11"/>
  <c r="T932" i="11"/>
  <c r="M932" i="11"/>
  <c r="K931" i="11"/>
  <c r="T930" i="11"/>
  <c r="M930" i="11"/>
  <c r="K929" i="11"/>
  <c r="T928" i="11"/>
  <c r="M928" i="11"/>
  <c r="K927" i="11"/>
  <c r="T926" i="11"/>
  <c r="M926" i="11"/>
  <c r="K925" i="11"/>
  <c r="T924" i="11"/>
  <c r="M924" i="11"/>
  <c r="K923" i="11"/>
  <c r="T922" i="11"/>
  <c r="M922" i="11"/>
  <c r="K921" i="11"/>
  <c r="T920" i="11"/>
  <c r="M920" i="11"/>
  <c r="K919" i="11"/>
  <c r="T918" i="11"/>
  <c r="M918" i="11"/>
  <c r="K917" i="11"/>
  <c r="T916" i="11"/>
  <c r="M916" i="11"/>
  <c r="W915" i="11"/>
  <c r="I915" i="11"/>
  <c r="N914" i="11"/>
  <c r="H914" i="11"/>
  <c r="W913" i="11"/>
  <c r="H913" i="11"/>
  <c r="M913" i="11"/>
  <c r="L911" i="11"/>
  <c r="L910" i="11"/>
  <c r="K909" i="11"/>
  <c r="H905" i="11"/>
  <c r="M905" i="11"/>
  <c r="L901" i="11"/>
  <c r="H897" i="11"/>
  <c r="M897" i="11"/>
  <c r="M850" i="11"/>
  <c r="H839" i="11"/>
  <c r="M839" i="11"/>
  <c r="K839" i="11"/>
  <c r="L839" i="11"/>
  <c r="N839" i="11"/>
  <c r="H831" i="11"/>
  <c r="M831" i="11"/>
  <c r="K831" i="11"/>
  <c r="L831" i="11"/>
  <c r="N831" i="11"/>
  <c r="H823" i="11"/>
  <c r="M823" i="11"/>
  <c r="K823" i="11"/>
  <c r="L823" i="11"/>
  <c r="N823" i="11"/>
  <c r="N772" i="11"/>
  <c r="H772" i="11"/>
  <c r="K772" i="11"/>
  <c r="L772" i="11"/>
  <c r="M772" i="11"/>
  <c r="H915" i="11"/>
  <c r="M915" i="11"/>
  <c r="K911" i="11"/>
  <c r="O909" i="11"/>
  <c r="H907" i="11"/>
  <c r="M907" i="11"/>
  <c r="N907" i="11"/>
  <c r="L903" i="11"/>
  <c r="K901" i="11"/>
  <c r="H899" i="11"/>
  <c r="M899" i="11"/>
  <c r="N899" i="11"/>
  <c r="L895" i="11"/>
  <c r="L893" i="11"/>
  <c r="L891" i="11"/>
  <c r="L889" i="11"/>
  <c r="T885" i="11"/>
  <c r="T881" i="11"/>
  <c r="T877" i="11"/>
  <c r="T873" i="11"/>
  <c r="T869" i="11"/>
  <c r="T865" i="11"/>
  <c r="T861" i="11"/>
  <c r="T857" i="11"/>
  <c r="W855" i="11"/>
  <c r="W854" i="11"/>
  <c r="I853" i="11"/>
  <c r="T849" i="11"/>
  <c r="O849" i="11"/>
  <c r="W847" i="11"/>
  <c r="W846" i="11"/>
  <c r="W838" i="11"/>
  <c r="I838" i="11"/>
  <c r="W830" i="11"/>
  <c r="I830" i="11"/>
  <c r="W822" i="11"/>
  <c r="I822" i="11"/>
  <c r="W816" i="11"/>
  <c r="I816" i="11"/>
  <c r="W812" i="11"/>
  <c r="I812" i="11"/>
  <c r="W808" i="11"/>
  <c r="I808" i="11"/>
  <c r="W804" i="11"/>
  <c r="I804" i="11"/>
  <c r="W800" i="11"/>
  <c r="I800" i="11"/>
  <c r="W796" i="11"/>
  <c r="I796" i="11"/>
  <c r="W792" i="11"/>
  <c r="I792" i="11"/>
  <c r="W788" i="11"/>
  <c r="I788" i="11"/>
  <c r="W784" i="11"/>
  <c r="I784" i="11"/>
  <c r="W780" i="11"/>
  <c r="I780" i="11"/>
  <c r="W776" i="11"/>
  <c r="I776" i="11"/>
  <c r="K704" i="11"/>
  <c r="H704" i="11"/>
  <c r="N704" i="11"/>
  <c r="L704" i="11"/>
  <c r="M704" i="11"/>
  <c r="N887" i="11"/>
  <c r="N885" i="11"/>
  <c r="N883" i="11"/>
  <c r="N881" i="11"/>
  <c r="N879" i="11"/>
  <c r="N877" i="11"/>
  <c r="N875" i="11"/>
  <c r="N873" i="11"/>
  <c r="N871" i="11"/>
  <c r="N869" i="11"/>
  <c r="N867" i="11"/>
  <c r="N865" i="11"/>
  <c r="N863" i="11"/>
  <c r="N861" i="11"/>
  <c r="N859" i="11"/>
  <c r="N857" i="11"/>
  <c r="O855" i="11"/>
  <c r="N855" i="11" s="1"/>
  <c r="H854" i="11"/>
  <c r="W853" i="11"/>
  <c r="H853" i="11"/>
  <c r="M853" i="11"/>
  <c r="O847" i="11"/>
  <c r="N847" i="11" s="1"/>
  <c r="N846" i="11"/>
  <c r="H846" i="11"/>
  <c r="K844" i="11"/>
  <c r="H844" i="11"/>
  <c r="M844" i="11"/>
  <c r="H841" i="11"/>
  <c r="M841" i="11"/>
  <c r="K841" i="11"/>
  <c r="K836" i="11"/>
  <c r="H836" i="11"/>
  <c r="M836" i="11"/>
  <c r="H833" i="11"/>
  <c r="M833" i="11"/>
  <c r="K833" i="11"/>
  <c r="K828" i="11"/>
  <c r="H828" i="11"/>
  <c r="M828" i="11"/>
  <c r="H825" i="11"/>
  <c r="M825" i="11"/>
  <c r="K825" i="11"/>
  <c r="K820" i="11"/>
  <c r="H820" i="11"/>
  <c r="M820" i="11"/>
  <c r="H817" i="11"/>
  <c r="M817" i="11"/>
  <c r="K817" i="11"/>
  <c r="H815" i="11"/>
  <c r="M815" i="11"/>
  <c r="N815" i="11"/>
  <c r="K815" i="11"/>
  <c r="H813" i="11"/>
  <c r="M813" i="11"/>
  <c r="N813" i="11"/>
  <c r="K813" i="11"/>
  <c r="H811" i="11"/>
  <c r="M811" i="11"/>
  <c r="N811" i="11"/>
  <c r="K811" i="11"/>
  <c r="H809" i="11"/>
  <c r="M809" i="11"/>
  <c r="N809" i="11"/>
  <c r="K809" i="11"/>
  <c r="H807" i="11"/>
  <c r="M807" i="11"/>
  <c r="N807" i="11"/>
  <c r="K807" i="11"/>
  <c r="H805" i="11"/>
  <c r="M805" i="11"/>
  <c r="N805" i="11"/>
  <c r="K805" i="11"/>
  <c r="H803" i="11"/>
  <c r="M803" i="11"/>
  <c r="N803" i="11"/>
  <c r="K803" i="11"/>
  <c r="H801" i="11"/>
  <c r="M801" i="11"/>
  <c r="N801" i="11"/>
  <c r="K801" i="11"/>
  <c r="H799" i="11"/>
  <c r="M799" i="11"/>
  <c r="K799" i="11"/>
  <c r="H797" i="11"/>
  <c r="M797" i="11"/>
  <c r="N797" i="11"/>
  <c r="K797" i="11"/>
  <c r="H795" i="11"/>
  <c r="M795" i="11"/>
  <c r="N795" i="11"/>
  <c r="K795" i="11"/>
  <c r="H793" i="11"/>
  <c r="M793" i="11"/>
  <c r="N793" i="11"/>
  <c r="K793" i="11"/>
  <c r="H791" i="11"/>
  <c r="M791" i="11"/>
  <c r="N791" i="11"/>
  <c r="K791" i="11"/>
  <c r="H789" i="11"/>
  <c r="M789" i="11"/>
  <c r="N789" i="11"/>
  <c r="K789" i="11"/>
  <c r="H787" i="11"/>
  <c r="M787" i="11"/>
  <c r="N787" i="11"/>
  <c r="K787" i="11"/>
  <c r="H785" i="11"/>
  <c r="M785" i="11"/>
  <c r="N785" i="11"/>
  <c r="K785" i="11"/>
  <c r="H783" i="11"/>
  <c r="M783" i="11"/>
  <c r="K783" i="11"/>
  <c r="H781" i="11"/>
  <c r="M781" i="11"/>
  <c r="N781" i="11"/>
  <c r="K781" i="11"/>
  <c r="H779" i="11"/>
  <c r="M779" i="11"/>
  <c r="N779" i="11"/>
  <c r="K779" i="11"/>
  <c r="H777" i="11"/>
  <c r="M777" i="11"/>
  <c r="N777" i="11"/>
  <c r="K777" i="11"/>
  <c r="H775" i="11"/>
  <c r="M775" i="11"/>
  <c r="N775" i="11"/>
  <c r="K775" i="11"/>
  <c r="H773" i="11"/>
  <c r="M773" i="11"/>
  <c r="N773" i="11"/>
  <c r="K773" i="11"/>
  <c r="T769" i="11"/>
  <c r="K712" i="11"/>
  <c r="H712" i="11"/>
  <c r="N712" i="11"/>
  <c r="L712" i="11"/>
  <c r="M712" i="11"/>
  <c r="M887" i="11"/>
  <c r="M885" i="11"/>
  <c r="M883" i="11"/>
  <c r="M881" i="11"/>
  <c r="M879" i="11"/>
  <c r="M877" i="11"/>
  <c r="M875" i="11"/>
  <c r="M873" i="11"/>
  <c r="M871" i="11"/>
  <c r="M869" i="11"/>
  <c r="M867" i="11"/>
  <c r="M865" i="11"/>
  <c r="M863" i="11"/>
  <c r="M861" i="11"/>
  <c r="M859" i="11"/>
  <c r="M857" i="11"/>
  <c r="H856" i="11"/>
  <c r="H855" i="11"/>
  <c r="M855" i="11"/>
  <c r="N848" i="11"/>
  <c r="H848" i="11"/>
  <c r="H847" i="11"/>
  <c r="M847" i="11"/>
  <c r="H843" i="11"/>
  <c r="M843" i="11"/>
  <c r="K843" i="11"/>
  <c r="K838" i="11"/>
  <c r="H838" i="11"/>
  <c r="M838" i="11"/>
  <c r="H835" i="11"/>
  <c r="M835" i="11"/>
  <c r="K835" i="11"/>
  <c r="K830" i="11"/>
  <c r="H830" i="11"/>
  <c r="M830" i="11"/>
  <c r="H827" i="11"/>
  <c r="M827" i="11"/>
  <c r="K827" i="11"/>
  <c r="K822" i="11"/>
  <c r="H822" i="11"/>
  <c r="M822" i="11"/>
  <c r="H819" i="11"/>
  <c r="M819" i="11"/>
  <c r="K819" i="11"/>
  <c r="H670" i="11"/>
  <c r="M670" i="11"/>
  <c r="N670" i="11"/>
  <c r="K670" i="11"/>
  <c r="L670" i="11"/>
  <c r="H849" i="11"/>
  <c r="M849" i="11"/>
  <c r="H845" i="11"/>
  <c r="M845" i="11"/>
  <c r="K845" i="11"/>
  <c r="K840" i="11"/>
  <c r="H840" i="11"/>
  <c r="M840" i="11"/>
  <c r="H837" i="11"/>
  <c r="M837" i="11"/>
  <c r="K837" i="11"/>
  <c r="K832" i="11"/>
  <c r="H832" i="11"/>
  <c r="M832" i="11"/>
  <c r="H829" i="11"/>
  <c r="M829" i="11"/>
  <c r="K829" i="11"/>
  <c r="K824" i="11"/>
  <c r="H824" i="11"/>
  <c r="M824" i="11"/>
  <c r="H821" i="11"/>
  <c r="M821" i="11"/>
  <c r="K821" i="11"/>
  <c r="I769" i="11"/>
  <c r="N769" i="11"/>
  <c r="M816" i="11"/>
  <c r="H816" i="11"/>
  <c r="M814" i="11"/>
  <c r="H814" i="11"/>
  <c r="M812" i="11"/>
  <c r="H812" i="11"/>
  <c r="M810" i="11"/>
  <c r="H810" i="11"/>
  <c r="M808" i="11"/>
  <c r="H808" i="11"/>
  <c r="M806" i="11"/>
  <c r="H806" i="11"/>
  <c r="M804" i="11"/>
  <c r="H804" i="11"/>
  <c r="M802" i="11"/>
  <c r="H802" i="11"/>
  <c r="M800" i="11"/>
  <c r="H800" i="11"/>
  <c r="M798" i="11"/>
  <c r="H798" i="11"/>
  <c r="M796" i="11"/>
  <c r="H796" i="11"/>
  <c r="M794" i="11"/>
  <c r="H794" i="11"/>
  <c r="M792" i="11"/>
  <c r="H792" i="11"/>
  <c r="M790" i="11"/>
  <c r="H790" i="11"/>
  <c r="M788" i="11"/>
  <c r="H788" i="11"/>
  <c r="M786" i="11"/>
  <c r="H786" i="11"/>
  <c r="M784" i="11"/>
  <c r="H784" i="11"/>
  <c r="M782" i="11"/>
  <c r="H782" i="11"/>
  <c r="M780" i="11"/>
  <c r="H780" i="11"/>
  <c r="M778" i="11"/>
  <c r="H778" i="11"/>
  <c r="M776" i="11"/>
  <c r="H776" i="11"/>
  <c r="M774" i="11"/>
  <c r="H774" i="11"/>
  <c r="N768" i="11"/>
  <c r="K768" i="11"/>
  <c r="T765" i="11"/>
  <c r="I763" i="11"/>
  <c r="N763" i="11"/>
  <c r="T761" i="11"/>
  <c r="I759" i="11"/>
  <c r="N759" i="11"/>
  <c r="T757" i="11"/>
  <c r="I755" i="11"/>
  <c r="N755" i="11"/>
  <c r="T753" i="11"/>
  <c r="I751" i="11"/>
  <c r="N751" i="11"/>
  <c r="T749" i="11"/>
  <c r="I747" i="11"/>
  <c r="N747" i="11"/>
  <c r="T745" i="11"/>
  <c r="I743" i="11"/>
  <c r="N743" i="11"/>
  <c r="T741" i="11"/>
  <c r="I739" i="11"/>
  <c r="N739" i="11"/>
  <c r="T737" i="11"/>
  <c r="I735" i="11"/>
  <c r="N735" i="11"/>
  <c r="T733" i="11"/>
  <c r="I731" i="11"/>
  <c r="N731" i="11"/>
  <c r="T729" i="11"/>
  <c r="I727" i="11"/>
  <c r="N727" i="11"/>
  <c r="T725" i="11"/>
  <c r="I723" i="11"/>
  <c r="N723" i="11"/>
  <c r="T721" i="11"/>
  <c r="I719" i="11"/>
  <c r="N719" i="11"/>
  <c r="T717" i="11"/>
  <c r="I715" i="11"/>
  <c r="N715" i="11"/>
  <c r="T713" i="11"/>
  <c r="W709" i="11"/>
  <c r="I709" i="11"/>
  <c r="H705" i="11"/>
  <c r="M705" i="11"/>
  <c r="K705" i="11"/>
  <c r="L705" i="11"/>
  <c r="W701" i="11"/>
  <c r="I701" i="11"/>
  <c r="H697" i="11"/>
  <c r="M697" i="11"/>
  <c r="K697" i="11"/>
  <c r="L697" i="11"/>
  <c r="H694" i="11"/>
  <c r="M694" i="11"/>
  <c r="N694" i="11"/>
  <c r="K694" i="11"/>
  <c r="L694" i="11"/>
  <c r="W691" i="11"/>
  <c r="I691" i="11"/>
  <c r="W657" i="11"/>
  <c r="I657" i="11"/>
  <c r="T767" i="11"/>
  <c r="W708" i="11"/>
  <c r="W700" i="11"/>
  <c r="H686" i="11"/>
  <c r="M686" i="11"/>
  <c r="N686" i="11"/>
  <c r="K686" i="11"/>
  <c r="L686" i="11"/>
  <c r="W683" i="11"/>
  <c r="I683" i="11"/>
  <c r="H637" i="11"/>
  <c r="M637" i="11"/>
  <c r="N637" i="11"/>
  <c r="K637" i="11"/>
  <c r="L637" i="11"/>
  <c r="H629" i="11"/>
  <c r="M629" i="11"/>
  <c r="N629" i="11"/>
  <c r="K629" i="11"/>
  <c r="L629" i="11"/>
  <c r="N771" i="11"/>
  <c r="N770" i="11"/>
  <c r="K770" i="11"/>
  <c r="L768" i="11"/>
  <c r="N767" i="11"/>
  <c r="N766" i="11"/>
  <c r="K766" i="11"/>
  <c r="O765" i="11"/>
  <c r="T763" i="11"/>
  <c r="O761" i="11"/>
  <c r="T759" i="11"/>
  <c r="O757" i="11"/>
  <c r="T755" i="11"/>
  <c r="O753" i="11"/>
  <c r="T751" i="11"/>
  <c r="O749" i="11"/>
  <c r="T747" i="11"/>
  <c r="O745" i="11"/>
  <c r="T743" i="11"/>
  <c r="O741" i="11"/>
  <c r="T739" i="11"/>
  <c r="O737" i="11"/>
  <c r="T735" i="11"/>
  <c r="O733" i="11"/>
  <c r="T731" i="11"/>
  <c r="O729" i="11"/>
  <c r="T727" i="11"/>
  <c r="O725" i="11"/>
  <c r="T723" i="11"/>
  <c r="O721" i="11"/>
  <c r="T719" i="11"/>
  <c r="O717" i="11"/>
  <c r="T715" i="11"/>
  <c r="O713" i="11"/>
  <c r="T711" i="11"/>
  <c r="O711" i="11"/>
  <c r="N711" i="11" s="1"/>
  <c r="T703" i="11"/>
  <c r="O703" i="11"/>
  <c r="N703" i="11" s="1"/>
  <c r="H678" i="11"/>
  <c r="M678" i="11"/>
  <c r="K678" i="11"/>
  <c r="L678" i="11"/>
  <c r="W675" i="11"/>
  <c r="I675" i="11"/>
  <c r="W649" i="11"/>
  <c r="I649" i="11"/>
  <c r="H707" i="11"/>
  <c r="M707" i="11"/>
  <c r="H699" i="11"/>
  <c r="M699" i="11"/>
  <c r="H692" i="11"/>
  <c r="M692" i="11"/>
  <c r="N692" i="11"/>
  <c r="K692" i="11"/>
  <c r="H684" i="11"/>
  <c r="M684" i="11"/>
  <c r="N684" i="11"/>
  <c r="K684" i="11"/>
  <c r="H676" i="11"/>
  <c r="M676" i="11"/>
  <c r="K676" i="11"/>
  <c r="H668" i="11"/>
  <c r="M668" i="11"/>
  <c r="N668" i="11"/>
  <c r="K668" i="11"/>
  <c r="T664" i="11"/>
  <c r="O664" i="11"/>
  <c r="W662" i="11"/>
  <c r="W661" i="11"/>
  <c r="I625" i="11"/>
  <c r="N625" i="11"/>
  <c r="T621" i="11"/>
  <c r="O621" i="11"/>
  <c r="I615" i="11"/>
  <c r="N615" i="11"/>
  <c r="K764" i="11"/>
  <c r="K762" i="11"/>
  <c r="K760" i="11"/>
  <c r="K758" i="11"/>
  <c r="K756" i="11"/>
  <c r="K754" i="11"/>
  <c r="K752" i="11"/>
  <c r="K750" i="11"/>
  <c r="K748" i="11"/>
  <c r="K746" i="11"/>
  <c r="K744" i="11"/>
  <c r="K742" i="11"/>
  <c r="K740" i="11"/>
  <c r="K738" i="11"/>
  <c r="K736" i="11"/>
  <c r="K734" i="11"/>
  <c r="K732" i="11"/>
  <c r="K730" i="11"/>
  <c r="K728" i="11"/>
  <c r="K726" i="11"/>
  <c r="K724" i="11"/>
  <c r="K722" i="11"/>
  <c r="K720" i="11"/>
  <c r="K718" i="11"/>
  <c r="K716" i="11"/>
  <c r="K714" i="11"/>
  <c r="H709" i="11"/>
  <c r="M709" i="11"/>
  <c r="L707" i="11"/>
  <c r="L706" i="11"/>
  <c r="H701" i="11"/>
  <c r="M701" i="11"/>
  <c r="L699" i="11"/>
  <c r="L698" i="11"/>
  <c r="N696" i="11"/>
  <c r="K696" i="11"/>
  <c r="H690" i="11"/>
  <c r="M690" i="11"/>
  <c r="N690" i="11"/>
  <c r="K690" i="11"/>
  <c r="I689" i="11"/>
  <c r="H682" i="11"/>
  <c r="M682" i="11"/>
  <c r="N682" i="11"/>
  <c r="K682" i="11"/>
  <c r="I681" i="11"/>
  <c r="H674" i="11"/>
  <c r="M674" i="11"/>
  <c r="N674" i="11"/>
  <c r="K674" i="11"/>
  <c r="I673" i="11"/>
  <c r="K665" i="11"/>
  <c r="H665" i="11"/>
  <c r="N665" i="11"/>
  <c r="L665" i="11"/>
  <c r="W654" i="11"/>
  <c r="I654" i="11"/>
  <c r="H653" i="11"/>
  <c r="M653" i="11"/>
  <c r="K653" i="11"/>
  <c r="L653" i="11"/>
  <c r="N653" i="11"/>
  <c r="W646" i="11"/>
  <c r="I646" i="11"/>
  <c r="H645" i="11"/>
  <c r="M645" i="11"/>
  <c r="K645" i="11"/>
  <c r="L645" i="11"/>
  <c r="N645" i="11"/>
  <c r="H639" i="11"/>
  <c r="M639" i="11"/>
  <c r="N639" i="11"/>
  <c r="K639" i="11"/>
  <c r="L639" i="11"/>
  <c r="H635" i="11"/>
  <c r="M635" i="11"/>
  <c r="N635" i="11"/>
  <c r="K635" i="11"/>
  <c r="L635" i="11"/>
  <c r="H631" i="11"/>
  <c r="M631" i="11"/>
  <c r="N631" i="11"/>
  <c r="K631" i="11"/>
  <c r="L631" i="11"/>
  <c r="H627" i="11"/>
  <c r="M627" i="11"/>
  <c r="N627" i="11"/>
  <c r="K627" i="11"/>
  <c r="L627" i="11"/>
  <c r="I623" i="11"/>
  <c r="N623" i="11"/>
  <c r="H711" i="11"/>
  <c r="M711" i="11"/>
  <c r="L709" i="11"/>
  <c r="L708" i="11"/>
  <c r="K707" i="11"/>
  <c r="O705" i="11"/>
  <c r="N705" i="11" s="1"/>
  <c r="H703" i="11"/>
  <c r="M703" i="11"/>
  <c r="L701" i="11"/>
  <c r="L700" i="11"/>
  <c r="K699" i="11"/>
  <c r="O697" i="11"/>
  <c r="N697" i="11" s="1"/>
  <c r="L696" i="11"/>
  <c r="L692" i="11"/>
  <c r="H688" i="11"/>
  <c r="M688" i="11"/>
  <c r="N688" i="11"/>
  <c r="K688" i="11"/>
  <c r="I687" i="11"/>
  <c r="L684" i="11"/>
  <c r="H680" i="11"/>
  <c r="M680" i="11"/>
  <c r="N680" i="11"/>
  <c r="K680" i="11"/>
  <c r="I679" i="11"/>
  <c r="L676" i="11"/>
  <c r="H672" i="11"/>
  <c r="M672" i="11"/>
  <c r="N672" i="11"/>
  <c r="K672" i="11"/>
  <c r="I671" i="11"/>
  <c r="L668" i="11"/>
  <c r="H666" i="11"/>
  <c r="M666" i="11"/>
  <c r="K666" i="11"/>
  <c r="L666" i="11"/>
  <c r="K658" i="11"/>
  <c r="H658" i="11"/>
  <c r="M658" i="11"/>
  <c r="L658" i="11"/>
  <c r="N658" i="11"/>
  <c r="K650" i="11"/>
  <c r="H650" i="11"/>
  <c r="M650" i="11"/>
  <c r="L650" i="11"/>
  <c r="N650" i="11"/>
  <c r="T695" i="11"/>
  <c r="M695" i="11"/>
  <c r="T693" i="11"/>
  <c r="M693" i="11"/>
  <c r="T691" i="11"/>
  <c r="M691" i="11"/>
  <c r="T689" i="11"/>
  <c r="M689" i="11"/>
  <c r="T687" i="11"/>
  <c r="M687" i="11"/>
  <c r="T685" i="11"/>
  <c r="M685" i="11"/>
  <c r="T683" i="11"/>
  <c r="M683" i="11"/>
  <c r="T681" i="11"/>
  <c r="M681" i="11"/>
  <c r="T679" i="11"/>
  <c r="M679" i="11"/>
  <c r="T677" i="11"/>
  <c r="M677" i="11"/>
  <c r="T675" i="11"/>
  <c r="M675" i="11"/>
  <c r="T673" i="11"/>
  <c r="M673" i="11"/>
  <c r="T671" i="11"/>
  <c r="M671" i="11"/>
  <c r="T669" i="11"/>
  <c r="M669" i="11"/>
  <c r="O662" i="11"/>
  <c r="N662" i="11" s="1"/>
  <c r="H661" i="11"/>
  <c r="W660" i="11"/>
  <c r="H660" i="11"/>
  <c r="M660" i="11"/>
  <c r="H655" i="11"/>
  <c r="M655" i="11"/>
  <c r="K655" i="11"/>
  <c r="K652" i="11"/>
  <c r="H652" i="11"/>
  <c r="M652" i="11"/>
  <c r="H647" i="11"/>
  <c r="M647" i="11"/>
  <c r="K647" i="11"/>
  <c r="K644" i="11"/>
  <c r="H644" i="11"/>
  <c r="M644" i="11"/>
  <c r="T619" i="11"/>
  <c r="O611" i="11"/>
  <c r="T611" i="11"/>
  <c r="I607" i="11"/>
  <c r="N607" i="11"/>
  <c r="T601" i="11"/>
  <c r="O601" i="11"/>
  <c r="H663" i="11"/>
  <c r="H662" i="11"/>
  <c r="M662" i="11"/>
  <c r="H657" i="11"/>
  <c r="M657" i="11"/>
  <c r="K657" i="11"/>
  <c r="K654" i="11"/>
  <c r="H654" i="11"/>
  <c r="M654" i="11"/>
  <c r="H649" i="11"/>
  <c r="M649" i="11"/>
  <c r="K649" i="11"/>
  <c r="K646" i="11"/>
  <c r="H646" i="11"/>
  <c r="M646" i="11"/>
  <c r="T625" i="11"/>
  <c r="T617" i="11"/>
  <c r="I605" i="11"/>
  <c r="N605" i="11"/>
  <c r="H664" i="11"/>
  <c r="M664" i="11"/>
  <c r="H659" i="11"/>
  <c r="M659" i="11"/>
  <c r="K659" i="11"/>
  <c r="K656" i="11"/>
  <c r="H656" i="11"/>
  <c r="M656" i="11"/>
  <c r="H651" i="11"/>
  <c r="M651" i="11"/>
  <c r="K651" i="11"/>
  <c r="K648" i="11"/>
  <c r="H648" i="11"/>
  <c r="M648" i="11"/>
  <c r="H643" i="11"/>
  <c r="M643" i="11"/>
  <c r="K643" i="11"/>
  <c r="T623" i="11"/>
  <c r="I619" i="11"/>
  <c r="N619" i="11"/>
  <c r="T615" i="11"/>
  <c r="O609" i="11"/>
  <c r="T609" i="11"/>
  <c r="M642" i="11"/>
  <c r="H642" i="11"/>
  <c r="M640" i="11"/>
  <c r="H640" i="11"/>
  <c r="M638" i="11"/>
  <c r="H638" i="11"/>
  <c r="M636" i="11"/>
  <c r="H636" i="11"/>
  <c r="M634" i="11"/>
  <c r="H634" i="11"/>
  <c r="M632" i="11"/>
  <c r="H632" i="11"/>
  <c r="M630" i="11"/>
  <c r="H630" i="11"/>
  <c r="M628" i="11"/>
  <c r="H628" i="11"/>
  <c r="M626" i="11"/>
  <c r="H626" i="11"/>
  <c r="N612" i="11"/>
  <c r="N610" i="11"/>
  <c r="T603" i="11"/>
  <c r="N597" i="11"/>
  <c r="T591" i="11"/>
  <c r="T583" i="11"/>
  <c r="T575" i="11"/>
  <c r="N624" i="11"/>
  <c r="N622" i="11"/>
  <c r="N620" i="11"/>
  <c r="N618" i="11"/>
  <c r="N616" i="11"/>
  <c r="N614" i="11"/>
  <c r="T605" i="11"/>
  <c r="N599" i="11"/>
  <c r="T597" i="11"/>
  <c r="T589" i="11"/>
  <c r="T581" i="11"/>
  <c r="T573" i="11"/>
  <c r="L624" i="11"/>
  <c r="L622" i="11"/>
  <c r="L620" i="11"/>
  <c r="L618" i="11"/>
  <c r="L616" i="11"/>
  <c r="L614" i="11"/>
  <c r="T612" i="11"/>
  <c r="T607" i="11"/>
  <c r="I603" i="11"/>
  <c r="N603" i="11"/>
  <c r="T599" i="11"/>
  <c r="T595" i="11"/>
  <c r="T587" i="11"/>
  <c r="T579" i="11"/>
  <c r="T571" i="11"/>
  <c r="N595" i="11"/>
  <c r="N593" i="11"/>
  <c r="N591" i="11"/>
  <c r="N589" i="11"/>
  <c r="N587" i="11"/>
  <c r="N585" i="11"/>
  <c r="N583" i="11"/>
  <c r="N581" i="11"/>
  <c r="N579" i="11"/>
  <c r="N577" i="11"/>
  <c r="N575" i="11"/>
  <c r="N573" i="11"/>
  <c r="N571" i="11"/>
  <c r="M595" i="11"/>
  <c r="M593" i="11"/>
  <c r="M591" i="11"/>
  <c r="M589" i="11"/>
  <c r="M587" i="11"/>
  <c r="M585" i="11"/>
  <c r="M583" i="11"/>
  <c r="M581" i="11"/>
  <c r="M579" i="11"/>
  <c r="M577" i="11"/>
  <c r="M575" i="11"/>
  <c r="M573" i="11"/>
  <c r="M571" i="11"/>
  <c r="N598" i="11"/>
  <c r="N570" i="11"/>
  <c r="Z63" i="40" a="1"/>
  <c r="Z30" i="41" a="1"/>
  <c r="Z96" i="39" a="1"/>
  <c r="Z70" i="41" a="1"/>
  <c r="Z50" i="41" a="1"/>
  <c r="Z54" i="39" a="1"/>
  <c r="Z62" i="39" a="1"/>
  <c r="Z61" i="39" a="1"/>
  <c r="S18" i="41" a="1"/>
  <c r="Z67" i="39" a="1"/>
  <c r="Z65" i="39" a="1"/>
  <c r="Z70" i="39" a="1"/>
  <c r="Z25" i="39" a="1"/>
  <c r="Z70" i="40" a="1"/>
  <c r="Z39" i="39" a="1"/>
  <c r="Z57" i="41" a="1"/>
  <c r="Z86" i="41" a="1"/>
  <c r="Z45" i="40" a="1"/>
  <c r="Z89" i="39" a="1"/>
  <c r="S17" i="41" a="1"/>
  <c r="Z58" i="41" a="1"/>
  <c r="Z28" i="40" a="1"/>
  <c r="Z89" i="40" a="1"/>
  <c r="S16" i="41" a="1"/>
  <c r="Z79" i="41" a="1"/>
  <c r="Z76" i="39" a="1"/>
  <c r="Z71" i="41" a="1"/>
  <c r="Z46" i="41" a="1"/>
  <c r="Z62" i="40" a="1"/>
  <c r="Z98" i="40" a="1"/>
  <c r="Z43" i="40" a="1"/>
  <c r="Z86" i="40" a="1"/>
  <c r="Z33" i="39" a="1"/>
  <c r="Z39" i="41" a="1"/>
  <c r="Z49" i="40" a="1"/>
  <c r="Z53" i="40" a="1"/>
  <c r="Z88" i="39" a="1"/>
  <c r="Z48" i="40" a="1"/>
  <c r="Z84" i="39" a="1"/>
  <c r="Z72" i="39" a="1"/>
  <c r="Z42" i="40" a="1"/>
  <c r="Z78" i="39" a="1"/>
  <c r="Z87" i="39" a="1"/>
  <c r="Z27" i="40" a="1"/>
  <c r="Z45" i="39" a="1"/>
  <c r="S10" i="39" a="1"/>
  <c r="Z37" i="40" a="1"/>
  <c r="Z40" i="39" a="1"/>
  <c r="Z98" i="39" a="1"/>
  <c r="Z30" i="40" a="1"/>
  <c r="S11" i="41" a="1"/>
  <c r="Z73" i="39" a="1"/>
  <c r="Z78" i="40" a="1"/>
  <c r="Z94" i="39" a="1"/>
  <c r="Z61" i="41" a="1"/>
  <c r="Z74" i="41" a="1"/>
  <c r="S14" i="40" a="1"/>
  <c r="S12" i="41" a="1"/>
  <c r="Z26" i="39" a="1"/>
  <c r="Z27" i="39" a="1"/>
  <c r="Z41" i="39" a="1"/>
  <c r="Z91" i="40" a="1"/>
  <c r="Z83" i="39" a="1"/>
  <c r="Z68" i="39" a="1"/>
  <c r="Z33" i="41" a="1"/>
  <c r="Z55" i="39" a="1"/>
  <c r="S15" i="39" a="1"/>
  <c r="Z44" i="39" a="1"/>
  <c r="Z56" i="41" a="1"/>
  <c r="Z71" i="39" a="1"/>
  <c r="Z37" i="39" a="1"/>
  <c r="Z31" i="41" a="1"/>
  <c r="Z95" i="40" a="1"/>
  <c r="Z97" i="40" a="1"/>
  <c r="Z35" i="39" a="1"/>
  <c r="Z96" i="40" a="1"/>
  <c r="Z95" i="41" a="1"/>
  <c r="Z59" i="39" a="1"/>
  <c r="Z38" i="39" a="1"/>
  <c r="Z76" i="41" a="1"/>
  <c r="Z40" i="40" a="1"/>
  <c r="Z80" i="41" a="1"/>
  <c r="Z60" i="41" a="1"/>
  <c r="Z55" i="41" a="1"/>
  <c r="Z73" i="40" a="1"/>
  <c r="Z75" i="40" a="1"/>
  <c r="Z50" i="39" a="1"/>
  <c r="Z52" i="40" a="1"/>
  <c r="Z87" i="40" a="1"/>
  <c r="Z32" i="41" a="1"/>
  <c r="S17" i="40" a="1"/>
  <c r="Z72" i="40" a="1"/>
  <c r="Z38" i="41" a="1"/>
  <c r="S16" i="39" a="1"/>
  <c r="Z42" i="41" a="1"/>
  <c r="Z67" i="41" a="1"/>
  <c r="Z86" i="39" a="1"/>
  <c r="Z55" i="40" a="1"/>
  <c r="Z35" i="41" a="1"/>
  <c r="Z23" i="40" a="1"/>
  <c r="Z64" i="41" a="1"/>
  <c r="Z76" i="40" a="1"/>
  <c r="Z24" i="39" a="1"/>
  <c r="S19" i="40" a="1"/>
  <c r="Z27" i="41" a="1"/>
  <c r="Z47" i="41" a="1"/>
  <c r="Z31" i="39" a="1"/>
  <c r="Z81" i="39" a="1"/>
  <c r="Z59" i="40" a="1"/>
  <c r="Z52" i="39" a="1"/>
  <c r="Z80" i="39" a="1"/>
  <c r="Z80" i="40" a="1"/>
  <c r="Z24" i="40" a="1"/>
  <c r="Z88" i="41" a="1"/>
  <c r="Z92" i="39" a="1"/>
  <c r="Z72" i="41" a="1"/>
  <c r="Z57" i="39" a="1"/>
  <c r="Z34" i="39" a="1"/>
  <c r="Z69" i="41" a="1"/>
  <c r="Z83" i="41" a="1"/>
  <c r="Z68" i="41" a="1"/>
  <c r="Z75" i="39" a="1"/>
  <c r="Z23" i="41" a="1"/>
  <c r="Z81" i="41" a="1"/>
  <c r="Z91" i="39" a="1"/>
  <c r="Z47" i="39" a="1"/>
  <c r="Z29" i="40" a="1"/>
  <c r="Z35" i="40" a="1"/>
  <c r="Z90" i="40" a="1"/>
  <c r="Z84" i="40" a="1"/>
  <c r="S13" i="41" a="1"/>
  <c r="S15" i="41" a="1"/>
  <c r="Z52" i="41" a="1"/>
  <c r="Z89" i="41" a="1"/>
  <c r="Z64" i="39" a="1"/>
  <c r="Z59" i="41" a="1"/>
  <c r="Z97" i="39" a="1"/>
  <c r="Z26" i="40" a="1"/>
  <c r="Z85" i="41" a="1"/>
  <c r="Z64" i="40" a="1"/>
  <c r="Z29" i="41" a="1"/>
  <c r="Z77" i="40" a="1"/>
  <c r="S12" i="40" a="1"/>
  <c r="Z36" i="40" a="1"/>
  <c r="Z56" i="40" a="1"/>
  <c r="S11" i="39" a="1"/>
  <c r="S11" i="40" a="1"/>
  <c r="Z62" i="41" a="1"/>
  <c r="Z66" i="40" a="1"/>
  <c r="Z36" i="39" a="1"/>
  <c r="Z63" i="41" a="1"/>
  <c r="Z56" i="39" a="1"/>
  <c r="Z41" i="41" a="1"/>
  <c r="Z66" i="39" a="1"/>
  <c r="Z74" i="39" a="1"/>
  <c r="Z78" i="41" a="1"/>
  <c r="Z24" i="41" a="1"/>
  <c r="S14" i="41" a="1"/>
  <c r="Z77" i="39" a="1"/>
  <c r="Z37" i="41" a="1"/>
  <c r="Z43" i="41" a="1"/>
  <c r="Z51" i="39" a="1"/>
  <c r="S13" i="39" a="1"/>
  <c r="Z60" i="39" a="1"/>
  <c r="Z39" i="40" a="1"/>
  <c r="S19" i="39" a="1"/>
  <c r="S18" i="39" a="1"/>
  <c r="Z85" i="40" a="1"/>
  <c r="Z92" i="40" a="1"/>
  <c r="Z50" i="40" a="1"/>
  <c r="Z67" i="40" a="1"/>
  <c r="Z84" i="41" a="1"/>
  <c r="Z88" i="40" a="1"/>
  <c r="Z63" i="39" a="1"/>
  <c r="Z66" i="41" a="1"/>
  <c r="Z79" i="40" a="1"/>
  <c r="Z28" i="41" a="1"/>
  <c r="S17" i="39" a="1"/>
  <c r="S10" i="40" a="1"/>
  <c r="Z34" i="41" a="1"/>
  <c r="Z82" i="39" a="1"/>
  <c r="Z71" i="40" a="1"/>
  <c r="Z32" i="39" a="1"/>
  <c r="Z25" i="40" a="1"/>
  <c r="Z36" i="41" a="1"/>
  <c r="Z33" i="40" a="1"/>
  <c r="Z49" i="39" a="1"/>
  <c r="S15" i="40" a="1"/>
  <c r="Z49" i="41" a="1"/>
  <c r="Z46" i="39" a="1"/>
  <c r="Z57" i="40" a="1"/>
  <c r="Z94" i="41" a="1"/>
  <c r="Z44" i="40" a="1"/>
  <c r="Z65" i="41" a="1"/>
  <c r="Z98" i="41" a="1"/>
  <c r="Z96" i="41" a="1"/>
  <c r="Z43" i="39" a="1"/>
  <c r="Z58" i="40" a="1"/>
  <c r="Z75" i="41" a="1"/>
  <c r="Z51" i="40" a="1"/>
  <c r="Z81" i="40" a="1"/>
  <c r="Z87" i="41" a="1"/>
  <c r="Z53" i="39" a="1"/>
  <c r="Z48" i="39" a="1"/>
  <c r="Z82" i="41" a="1"/>
  <c r="Z41" i="40" a="1"/>
  <c r="Z90" i="39" a="1"/>
  <c r="Z85" i="39" a="1"/>
  <c r="Z29" i="39" a="1"/>
  <c r="Z95" i="39" a="1"/>
  <c r="Z30" i="39" a="1"/>
  <c r="Z93" i="41" a="1"/>
  <c r="Z34" i="40" a="1"/>
  <c r="Z38" i="40" a="1"/>
  <c r="Z94" i="40" a="1"/>
  <c r="S12" i="39" a="1"/>
  <c r="S18" i="40" a="1"/>
  <c r="Z69" i="40" a="1"/>
  <c r="Z26" i="41" a="1"/>
  <c r="Z47" i="40" a="1"/>
  <c r="Z69" i="39" a="1"/>
  <c r="Z68" i="40" a="1"/>
  <c r="Z79" i="39" a="1"/>
  <c r="Z31" i="40" a="1"/>
  <c r="Z73" i="41" a="1"/>
  <c r="Z91" i="41" a="1"/>
  <c r="S14" i="39" a="1"/>
  <c r="S10" i="41" a="1"/>
  <c r="Z92" i="41" a="1"/>
  <c r="Z44" i="41" a="1"/>
  <c r="Z53" i="41" a="1"/>
  <c r="Z74" i="40" a="1"/>
  <c r="Z32" i="40" a="1"/>
  <c r="Z60" i="40" a="1"/>
  <c r="Z51" i="41" a="1"/>
  <c r="Z82" i="40" a="1"/>
  <c r="Z97" i="41" a="1"/>
  <c r="Z90" i="41" a="1"/>
  <c r="Z42" i="39" a="1"/>
  <c r="Z61" i="40" a="1"/>
  <c r="Z58" i="39" a="1"/>
  <c r="Z54" i="40" a="1"/>
  <c r="Z28" i="39" a="1"/>
  <c r="S16" i="40" a="1"/>
  <c r="Z83" i="40" a="1"/>
  <c r="S13" i="40" a="1"/>
  <c r="Z93" i="39" a="1"/>
  <c r="Z65" i="40" a="1"/>
  <c r="Z77" i="41" a="1"/>
  <c r="Z93" i="40" a="1"/>
  <c r="Z46" i="40" a="1"/>
  <c r="S19" i="41" a="1"/>
  <c r="Z54" i="41" a="1"/>
  <c r="Z40" i="41" a="1"/>
  <c r="Z23" i="39" a="1"/>
  <c r="Z45" i="41" a="1"/>
  <c r="Z25" i="41" a="1"/>
  <c r="Z48" i="41" a="1"/>
  <c r="I711" i="11" l="1"/>
  <c r="N640" i="11"/>
  <c r="N632" i="11"/>
  <c r="Z33" i="41"/>
  <c r="Z23" i="39"/>
  <c r="Y23" i="39" s="1"/>
  <c r="Z40" i="41"/>
  <c r="Z46" i="39"/>
  <c r="S13" i="41"/>
  <c r="K13" i="41" s="1"/>
  <c r="Z68" i="39"/>
  <c r="Y68" i="39" s="1"/>
  <c r="Z54" i="41"/>
  <c r="Y54" i="41" s="1"/>
  <c r="Z48" i="41"/>
  <c r="Z84" i="40"/>
  <c r="Y84" i="40" s="1"/>
  <c r="Z83" i="39"/>
  <c r="Y83" i="39" s="1"/>
  <c r="S19" i="41"/>
  <c r="K19" i="41" s="1"/>
  <c r="Z89" i="41"/>
  <c r="Y89" i="41" s="1"/>
  <c r="Z90" i="40"/>
  <c r="Y90" i="40" s="1"/>
  <c r="Z91" i="40"/>
  <c r="Y91" i="40" s="1"/>
  <c r="Z46" i="40"/>
  <c r="S15" i="39"/>
  <c r="K15" i="39" s="1"/>
  <c r="Z35" i="40"/>
  <c r="Z41" i="39"/>
  <c r="Z93" i="40"/>
  <c r="Y93" i="40" s="1"/>
  <c r="Z49" i="41"/>
  <c r="Z29" i="40"/>
  <c r="Z27" i="39"/>
  <c r="Z77" i="41"/>
  <c r="Y77" i="41" s="1"/>
  <c r="Z25" i="41"/>
  <c r="Z47" i="39"/>
  <c r="Z26" i="39"/>
  <c r="Z65" i="40"/>
  <c r="Y65" i="40" s="1"/>
  <c r="Z52" i="41"/>
  <c r="Y52" i="41" s="1"/>
  <c r="Z91" i="39"/>
  <c r="Y91" i="39" s="1"/>
  <c r="S12" i="41"/>
  <c r="K12" i="41" s="1"/>
  <c r="Z93" i="39"/>
  <c r="Y93" i="39" s="1"/>
  <c r="Z55" i="39"/>
  <c r="Y55" i="39" s="1"/>
  <c r="Z81" i="41"/>
  <c r="Y81" i="41" s="1"/>
  <c r="S14" i="40"/>
  <c r="K14" i="40" s="1"/>
  <c r="S13" i="40"/>
  <c r="K13" i="40" s="1"/>
  <c r="S15" i="40"/>
  <c r="K15" i="40" s="1"/>
  <c r="Z23" i="41"/>
  <c r="Y23" i="41" s="1"/>
  <c r="Z74" i="41"/>
  <c r="Y74" i="41" s="1"/>
  <c r="Z83" i="40"/>
  <c r="Y83" i="40" s="1"/>
  <c r="Z45" i="41"/>
  <c r="Z75" i="39"/>
  <c r="Y75" i="39" s="1"/>
  <c r="Z61" i="41"/>
  <c r="Y61" i="41" s="1"/>
  <c r="S16" i="40"/>
  <c r="K16" i="40" s="1"/>
  <c r="S15" i="41"/>
  <c r="K15" i="41" s="1"/>
  <c r="Z68" i="41"/>
  <c r="Y68" i="41" s="1"/>
  <c r="Z94" i="39"/>
  <c r="Y94" i="39" s="1"/>
  <c r="Z28" i="39"/>
  <c r="Z49" i="39"/>
  <c r="Z83" i="41"/>
  <c r="Y83" i="41" s="1"/>
  <c r="Z78" i="40"/>
  <c r="Y78" i="40" s="1"/>
  <c r="Z54" i="40"/>
  <c r="Y54" i="40" s="1"/>
  <c r="Z33" i="40"/>
  <c r="Z69" i="41"/>
  <c r="Y69" i="41" s="1"/>
  <c r="Z73" i="39"/>
  <c r="Y73" i="39" s="1"/>
  <c r="Z58" i="39"/>
  <c r="Y58" i="39" s="1"/>
  <c r="Z36" i="41"/>
  <c r="Z34" i="39"/>
  <c r="S11" i="41"/>
  <c r="K11" i="41" s="1"/>
  <c r="Z61" i="40"/>
  <c r="Y61" i="40" s="1"/>
  <c r="Z25" i="40"/>
  <c r="Z57" i="39"/>
  <c r="Y57" i="39" s="1"/>
  <c r="Z30" i="40"/>
  <c r="Z42" i="39"/>
  <c r="Z32" i="39"/>
  <c r="Z72" i="41"/>
  <c r="Y72" i="41" s="1"/>
  <c r="Z98" i="39"/>
  <c r="Y98" i="39" s="1"/>
  <c r="Z90" i="41"/>
  <c r="Y90" i="41" s="1"/>
  <c r="Z71" i="40"/>
  <c r="Y71" i="40" s="1"/>
  <c r="Z92" i="39"/>
  <c r="Y92" i="39" s="1"/>
  <c r="Z40" i="39"/>
  <c r="Z97" i="41"/>
  <c r="Y97" i="41" s="1"/>
  <c r="Z82" i="39"/>
  <c r="Y82" i="39" s="1"/>
  <c r="Z88" i="41"/>
  <c r="Y88" i="41" s="1"/>
  <c r="Z37" i="40"/>
  <c r="Z82" i="40"/>
  <c r="Y82" i="40" s="1"/>
  <c r="Z34" i="41"/>
  <c r="Z24" i="40"/>
  <c r="S10" i="39"/>
  <c r="K10" i="39" s="1"/>
  <c r="Z51" i="41"/>
  <c r="Y51" i="41" s="1"/>
  <c r="S10" i="40"/>
  <c r="K10" i="40" s="1"/>
  <c r="Z80" i="40"/>
  <c r="Y80" i="40" s="1"/>
  <c r="Z45" i="39"/>
  <c r="Z60" i="40"/>
  <c r="Y60" i="40" s="1"/>
  <c r="S17" i="39"/>
  <c r="K17" i="39" s="1"/>
  <c r="Z80" i="39"/>
  <c r="Y80" i="39" s="1"/>
  <c r="Z27" i="40"/>
  <c r="Z32" i="40"/>
  <c r="Z28" i="41"/>
  <c r="Z52" i="39"/>
  <c r="Y52" i="39" s="1"/>
  <c r="Z87" i="39"/>
  <c r="Y87" i="39" s="1"/>
  <c r="Z74" i="40"/>
  <c r="Y74" i="40" s="1"/>
  <c r="Z79" i="40"/>
  <c r="Y79" i="40" s="1"/>
  <c r="Z59" i="40"/>
  <c r="Y59" i="40" s="1"/>
  <c r="Z78" i="39"/>
  <c r="Y78" i="39" s="1"/>
  <c r="Z53" i="41"/>
  <c r="Y53" i="41" s="1"/>
  <c r="Z66" i="41"/>
  <c r="Y66" i="41" s="1"/>
  <c r="Z81" i="39"/>
  <c r="Y81" i="39" s="1"/>
  <c r="Z42" i="40"/>
  <c r="Z44" i="41"/>
  <c r="Z63" i="39"/>
  <c r="Y63" i="39" s="1"/>
  <c r="Z31" i="39"/>
  <c r="Z72" i="39"/>
  <c r="Y72" i="39" s="1"/>
  <c r="Z92" i="41"/>
  <c r="Y92" i="41" s="1"/>
  <c r="Z88" i="40"/>
  <c r="Y88" i="40" s="1"/>
  <c r="Z47" i="41"/>
  <c r="Z84" i="39"/>
  <c r="Y84" i="39" s="1"/>
  <c r="S10" i="41"/>
  <c r="K10" i="41" s="1"/>
  <c r="Z84" i="41"/>
  <c r="Y84" i="41" s="1"/>
  <c r="Z27" i="41"/>
  <c r="Z48" i="40"/>
  <c r="S14" i="39"/>
  <c r="K14" i="39" s="1"/>
  <c r="Z67" i="40"/>
  <c r="Y67" i="40" s="1"/>
  <c r="S19" i="40"/>
  <c r="K19" i="40" s="1"/>
  <c r="Z88" i="39"/>
  <c r="Y88" i="39" s="1"/>
  <c r="Z91" i="41"/>
  <c r="Y91" i="41" s="1"/>
  <c r="Z50" i="40"/>
  <c r="Y50" i="40" s="1"/>
  <c r="Z24" i="39"/>
  <c r="Z53" i="40"/>
  <c r="Y53" i="40" s="1"/>
  <c r="Z73" i="41"/>
  <c r="Y73" i="41" s="1"/>
  <c r="Z92" i="40"/>
  <c r="Y92" i="40" s="1"/>
  <c r="Z76" i="40"/>
  <c r="Y76" i="40" s="1"/>
  <c r="Z49" i="40"/>
  <c r="Z31" i="40"/>
  <c r="Z85" i="40"/>
  <c r="Y85" i="40" s="1"/>
  <c r="Z64" i="41"/>
  <c r="Y64" i="41" s="1"/>
  <c r="Z39" i="41"/>
  <c r="Z79" i="39"/>
  <c r="Y79" i="39" s="1"/>
  <c r="S18" i="39"/>
  <c r="K18" i="39" s="1"/>
  <c r="Z23" i="40"/>
  <c r="Y23" i="40" s="1"/>
  <c r="Z33" i="39"/>
  <c r="Z68" i="40"/>
  <c r="Y68" i="40" s="1"/>
  <c r="S19" i="39"/>
  <c r="K19" i="39" s="1"/>
  <c r="Z35" i="41"/>
  <c r="Z86" i="40"/>
  <c r="Y86" i="40" s="1"/>
  <c r="Z69" i="39"/>
  <c r="Y69" i="39" s="1"/>
  <c r="Z39" i="40"/>
  <c r="Z55" i="40"/>
  <c r="Y55" i="40" s="1"/>
  <c r="Z43" i="40"/>
  <c r="Z47" i="40"/>
  <c r="Z60" i="39"/>
  <c r="Y60" i="39" s="1"/>
  <c r="Z86" i="39"/>
  <c r="Y86" i="39" s="1"/>
  <c r="Z98" i="40"/>
  <c r="Y98" i="40" s="1"/>
  <c r="Z26" i="41"/>
  <c r="S13" i="39"/>
  <c r="K13" i="39" s="1"/>
  <c r="Z67" i="41"/>
  <c r="Y67" i="41" s="1"/>
  <c r="Z62" i="40"/>
  <c r="Y62" i="40" s="1"/>
  <c r="Z69" i="40"/>
  <c r="Y69" i="40" s="1"/>
  <c r="Z51" i="39"/>
  <c r="Y51" i="39" s="1"/>
  <c r="Z42" i="41"/>
  <c r="Z46" i="41"/>
  <c r="S18" i="40"/>
  <c r="K18" i="40" s="1"/>
  <c r="Z43" i="41"/>
  <c r="S16" i="39"/>
  <c r="K16" i="39" s="1"/>
  <c r="Z71" i="41"/>
  <c r="Y71" i="41" s="1"/>
  <c r="S12" i="39"/>
  <c r="K12" i="39" s="1"/>
  <c r="Z37" i="41"/>
  <c r="Z38" i="41"/>
  <c r="Z76" i="39"/>
  <c r="Y76" i="39" s="1"/>
  <c r="Z94" i="40"/>
  <c r="Y94" i="40" s="1"/>
  <c r="Z77" i="39"/>
  <c r="Y77" i="39" s="1"/>
  <c r="Z72" i="40"/>
  <c r="Y72" i="40" s="1"/>
  <c r="Z79" i="41"/>
  <c r="Y79" i="41" s="1"/>
  <c r="Z38" i="40"/>
  <c r="S14" i="41"/>
  <c r="K14" i="41" s="1"/>
  <c r="S17" i="40"/>
  <c r="K17" i="40" s="1"/>
  <c r="S16" i="41"/>
  <c r="K16" i="41" s="1"/>
  <c r="Z34" i="40"/>
  <c r="Z24" i="41"/>
  <c r="Z32" i="41"/>
  <c r="Z89" i="40"/>
  <c r="Y89" i="40" s="1"/>
  <c r="Z93" i="41"/>
  <c r="Y93" i="41" s="1"/>
  <c r="Z78" i="41"/>
  <c r="Y78" i="41" s="1"/>
  <c r="Z87" i="40"/>
  <c r="Y87" i="40" s="1"/>
  <c r="Z28" i="40"/>
  <c r="Z30" i="39"/>
  <c r="Z74" i="39"/>
  <c r="Y74" i="39" s="1"/>
  <c r="Z52" i="40"/>
  <c r="Y52" i="40" s="1"/>
  <c r="Z58" i="41"/>
  <c r="Y58" i="41" s="1"/>
  <c r="Z95" i="39"/>
  <c r="Y95" i="39" s="1"/>
  <c r="Z66" i="39"/>
  <c r="Y66" i="39" s="1"/>
  <c r="Z50" i="39"/>
  <c r="Y50" i="39" s="1"/>
  <c r="S17" i="41"/>
  <c r="K17" i="41" s="1"/>
  <c r="Z29" i="39"/>
  <c r="Z41" i="41"/>
  <c r="Z75" i="40"/>
  <c r="Y75" i="40" s="1"/>
  <c r="Z89" i="39"/>
  <c r="Y89" i="39" s="1"/>
  <c r="Z85" i="39"/>
  <c r="Y85" i="39" s="1"/>
  <c r="Z56" i="39"/>
  <c r="Y56" i="39" s="1"/>
  <c r="Z73" i="40"/>
  <c r="Y73" i="40" s="1"/>
  <c r="Z45" i="40"/>
  <c r="Z90" i="39"/>
  <c r="Y90" i="39" s="1"/>
  <c r="Z63" i="41"/>
  <c r="Y63" i="41" s="1"/>
  <c r="Z55" i="41"/>
  <c r="Y55" i="41" s="1"/>
  <c r="Z86" i="41"/>
  <c r="Y86" i="41" s="1"/>
  <c r="Z41" i="40"/>
  <c r="Z36" i="39"/>
  <c r="Z60" i="41"/>
  <c r="Y60" i="41" s="1"/>
  <c r="Z57" i="41"/>
  <c r="Y57" i="41" s="1"/>
  <c r="Z82" i="41"/>
  <c r="Y82" i="41" s="1"/>
  <c r="Z66" i="40"/>
  <c r="Y66" i="40" s="1"/>
  <c r="Z80" i="41"/>
  <c r="Y80" i="41" s="1"/>
  <c r="Z39" i="39"/>
  <c r="Z48" i="39"/>
  <c r="Z62" i="41"/>
  <c r="Y62" i="41" s="1"/>
  <c r="Z40" i="40"/>
  <c r="Z70" i="40"/>
  <c r="Y70" i="40" s="1"/>
  <c r="Z53" i="39"/>
  <c r="Y53" i="39" s="1"/>
  <c r="S11" i="40"/>
  <c r="K11" i="40" s="1"/>
  <c r="Z76" i="41"/>
  <c r="Y76" i="41" s="1"/>
  <c r="Z25" i="39"/>
  <c r="Z87" i="41"/>
  <c r="Y87" i="41" s="1"/>
  <c r="S11" i="39"/>
  <c r="K11" i="39" s="1"/>
  <c r="Z38" i="39"/>
  <c r="Z70" i="39"/>
  <c r="Y70" i="39" s="1"/>
  <c r="Z81" i="40"/>
  <c r="Y81" i="40" s="1"/>
  <c r="Z56" i="40"/>
  <c r="Y56" i="40" s="1"/>
  <c r="Z59" i="39"/>
  <c r="Y59" i="39" s="1"/>
  <c r="Z65" i="39"/>
  <c r="Y65" i="39" s="1"/>
  <c r="Z51" i="40"/>
  <c r="Y51" i="40" s="1"/>
  <c r="Z36" i="40"/>
  <c r="Z95" i="41"/>
  <c r="Y95" i="41" s="1"/>
  <c r="Z67" i="39"/>
  <c r="Y67" i="39" s="1"/>
  <c r="Z75" i="41"/>
  <c r="Y75" i="41" s="1"/>
  <c r="S12" i="40"/>
  <c r="K12" i="40" s="1"/>
  <c r="Z96" i="40"/>
  <c r="Y96" i="40" s="1"/>
  <c r="S18" i="41"/>
  <c r="K18" i="41" s="1"/>
  <c r="Z58" i="40"/>
  <c r="Y58" i="40" s="1"/>
  <c r="Z77" i="40"/>
  <c r="Y77" i="40" s="1"/>
  <c r="Z35" i="39"/>
  <c r="Z61" i="39"/>
  <c r="Y61" i="39" s="1"/>
  <c r="Z43" i="39"/>
  <c r="Z29" i="41"/>
  <c r="Z97" i="40"/>
  <c r="Y97" i="40" s="1"/>
  <c r="Z62" i="39"/>
  <c r="Y62" i="39" s="1"/>
  <c r="Z96" i="41"/>
  <c r="Y96" i="41" s="1"/>
  <c r="Z64" i="40"/>
  <c r="Y64" i="40" s="1"/>
  <c r="Z95" i="40"/>
  <c r="Y95" i="40" s="1"/>
  <c r="Z54" i="39"/>
  <c r="Y54" i="39" s="1"/>
  <c r="Z98" i="41"/>
  <c r="Y98" i="41" s="1"/>
  <c r="Z85" i="41"/>
  <c r="Y85" i="41" s="1"/>
  <c r="Z31" i="41"/>
  <c r="Z50" i="41"/>
  <c r="Y50" i="41" s="1"/>
  <c r="Z65" i="41"/>
  <c r="Y65" i="41" s="1"/>
  <c r="Z26" i="40"/>
  <c r="Z37" i="39"/>
  <c r="Z70" i="41"/>
  <c r="Y70" i="41" s="1"/>
  <c r="Z44" i="40"/>
  <c r="Z97" i="39"/>
  <c r="Y97" i="39" s="1"/>
  <c r="Z71" i="39"/>
  <c r="Y71" i="39" s="1"/>
  <c r="Z96" i="39"/>
  <c r="Y96" i="39" s="1"/>
  <c r="Z94" i="41"/>
  <c r="Y94" i="41" s="1"/>
  <c r="Z59" i="41"/>
  <c r="Y59" i="41" s="1"/>
  <c r="Z56" i="41"/>
  <c r="Y56" i="41" s="1"/>
  <c r="Z30" i="41"/>
  <c r="Z57" i="40"/>
  <c r="Y57" i="40" s="1"/>
  <c r="Z64" i="39"/>
  <c r="Y64" i="39" s="1"/>
  <c r="Z44" i="39"/>
  <c r="Z63" i="40"/>
  <c r="Y63" i="40" s="1"/>
  <c r="T977" i="11"/>
  <c r="T959" i="11"/>
  <c r="T945" i="11"/>
  <c r="N906" i="11"/>
  <c r="M886" i="11"/>
  <c r="I880" i="11"/>
  <c r="M874" i="11"/>
  <c r="O866" i="11"/>
  <c r="L864" i="11"/>
  <c r="I846" i="11"/>
  <c r="I821" i="11"/>
  <c r="I807" i="11"/>
  <c r="N800" i="11"/>
  <c r="T794" i="11"/>
  <c r="I791" i="11"/>
  <c r="N784" i="11"/>
  <c r="T778" i="11"/>
  <c r="I775" i="11"/>
  <c r="T752" i="11"/>
  <c r="M739" i="11"/>
  <c r="T732" i="11"/>
  <c r="M723" i="11"/>
  <c r="M720" i="11"/>
  <c r="T710" i="11"/>
  <c r="N671" i="11"/>
  <c r="T631" i="11"/>
  <c r="T618" i="11"/>
  <c r="M609" i="11"/>
  <c r="M608" i="11"/>
  <c r="I591" i="11"/>
  <c r="M590" i="11"/>
  <c r="M999" i="11"/>
  <c r="M995" i="11"/>
  <c r="M987" i="11"/>
  <c r="T975" i="11"/>
  <c r="T943" i="11"/>
  <c r="T929" i="11"/>
  <c r="O919" i="11"/>
  <c r="M917" i="11"/>
  <c r="O913" i="11"/>
  <c r="M906" i="11"/>
  <c r="L892" i="11"/>
  <c r="M888" i="11"/>
  <c r="L886" i="11"/>
  <c r="L878" i="11"/>
  <c r="L874" i="11"/>
  <c r="M868" i="11"/>
  <c r="K864" i="11"/>
  <c r="O856" i="11"/>
  <c r="O854" i="11"/>
  <c r="T810" i="11"/>
  <c r="N804" i="11"/>
  <c r="N788" i="11"/>
  <c r="M767" i="11"/>
  <c r="T754" i="11"/>
  <c r="M749" i="11"/>
  <c r="L739" i="11"/>
  <c r="T726" i="11"/>
  <c r="L723" i="11"/>
  <c r="L720" i="11"/>
  <c r="M718" i="11"/>
  <c r="O707" i="11"/>
  <c r="T704" i="11"/>
  <c r="M702" i="11"/>
  <c r="O699" i="11"/>
  <c r="O698" i="11"/>
  <c r="T696" i="11"/>
  <c r="N691" i="11"/>
  <c r="L671" i="11"/>
  <c r="T665" i="11"/>
  <c r="O663" i="11"/>
  <c r="O661" i="11"/>
  <c r="T657" i="11"/>
  <c r="T643" i="11"/>
  <c r="T629" i="11"/>
  <c r="T627" i="11"/>
  <c r="T622" i="11"/>
  <c r="M611" i="11"/>
  <c r="L610" i="11"/>
  <c r="K609" i="11"/>
  <c r="L608" i="11"/>
  <c r="M603" i="11"/>
  <c r="L590" i="11"/>
  <c r="L586" i="11"/>
  <c r="O584" i="11"/>
  <c r="T582" i="11"/>
  <c r="M570" i="11"/>
  <c r="H999" i="11"/>
  <c r="L997" i="11"/>
  <c r="H995" i="11"/>
  <c r="O993" i="11"/>
  <c r="L987" i="11"/>
  <c r="I978" i="11"/>
  <c r="K974" i="11"/>
  <c r="M973" i="11"/>
  <c r="L972" i="11"/>
  <c r="O971" i="11"/>
  <c r="K970" i="11"/>
  <c r="T969" i="11"/>
  <c r="I966" i="11"/>
  <c r="K958" i="11"/>
  <c r="M957" i="11"/>
  <c r="L956" i="11"/>
  <c r="O955" i="11"/>
  <c r="L954" i="11"/>
  <c r="I951" i="11"/>
  <c r="I946" i="11"/>
  <c r="K942" i="11"/>
  <c r="M941" i="11"/>
  <c r="L940" i="11"/>
  <c r="O939" i="11"/>
  <c r="I937" i="11"/>
  <c r="I933" i="11"/>
  <c r="I926" i="11"/>
  <c r="I921" i="11"/>
  <c r="H917" i="11"/>
  <c r="T915" i="11"/>
  <c r="L913" i="11"/>
  <c r="M912" i="11"/>
  <c r="N912" i="11"/>
  <c r="H906" i="11"/>
  <c r="O905" i="11"/>
  <c r="L904" i="11"/>
  <c r="O903" i="11"/>
  <c r="T902" i="11"/>
  <c r="T900" i="11"/>
  <c r="O898" i="11"/>
  <c r="O897" i="11"/>
  <c r="M896" i="11"/>
  <c r="L888" i="11"/>
  <c r="H886" i="11"/>
  <c r="O884" i="11"/>
  <c r="H874" i="11"/>
  <c r="L868" i="11"/>
  <c r="O864" i="11"/>
  <c r="M856" i="11"/>
  <c r="I836" i="11"/>
  <c r="N822" i="11"/>
  <c r="L812" i="11"/>
  <c r="N808" i="11"/>
  <c r="L800" i="11"/>
  <c r="O799" i="11"/>
  <c r="T798" i="11"/>
  <c r="N792" i="11"/>
  <c r="L784" i="11"/>
  <c r="O783" i="11"/>
  <c r="T782" i="11"/>
  <c r="N776" i="11"/>
  <c r="M771" i="11"/>
  <c r="M769" i="11"/>
  <c r="K767" i="11"/>
  <c r="L762" i="11"/>
  <c r="I758" i="11"/>
  <c r="H749" i="11"/>
  <c r="T742" i="11"/>
  <c r="H739" i="11"/>
  <c r="M735" i="11"/>
  <c r="I734" i="11"/>
  <c r="L730" i="11"/>
  <c r="M729" i="11"/>
  <c r="L726" i="11"/>
  <c r="M725" i="11"/>
  <c r="H723" i="11"/>
  <c r="H718" i="11"/>
  <c r="T716" i="11"/>
  <c r="L714" i="11"/>
  <c r="M713" i="11"/>
  <c r="L702" i="11"/>
  <c r="M698" i="11"/>
  <c r="L691" i="11"/>
  <c r="O678" i="11"/>
  <c r="O676" i="11"/>
  <c r="I672" i="11"/>
  <c r="K671" i="11"/>
  <c r="T670" i="11"/>
  <c r="M663" i="11"/>
  <c r="L661" i="11"/>
  <c r="O660" i="11"/>
  <c r="T659" i="11"/>
  <c r="O656" i="11"/>
  <c r="T645" i="11"/>
  <c r="L642" i="11"/>
  <c r="T641" i="11"/>
  <c r="L640" i="11"/>
  <c r="T639" i="11"/>
  <c r="L626" i="11"/>
  <c r="T624" i="11"/>
  <c r="M622" i="11"/>
  <c r="M621" i="11"/>
  <c r="T620" i="11"/>
  <c r="L611" i="11"/>
  <c r="H609" i="11"/>
  <c r="H608" i="11"/>
  <c r="M605" i="11"/>
  <c r="H603" i="11"/>
  <c r="M599" i="11"/>
  <c r="L596" i="11"/>
  <c r="H590" i="11"/>
  <c r="I571" i="11"/>
  <c r="L570" i="11"/>
  <c r="N878" i="11"/>
  <c r="N628" i="11"/>
  <c r="N872" i="11"/>
  <c r="N886" i="11"/>
  <c r="N862" i="11"/>
  <c r="N882" i="11"/>
  <c r="S61" i="41"/>
  <c r="V62" i="41"/>
  <c r="S162" i="41"/>
  <c r="V163" i="41"/>
  <c r="V164" i="41" s="1"/>
  <c r="S29" i="41"/>
  <c r="V30" i="41"/>
  <c r="S294" i="41"/>
  <c r="V295" i="41"/>
  <c r="V97" i="41"/>
  <c r="S96" i="41"/>
  <c r="S29" i="40"/>
  <c r="V30" i="40"/>
  <c r="V166" i="40"/>
  <c r="S165" i="40"/>
  <c r="S61" i="40"/>
  <c r="V62" i="40"/>
  <c r="S294" i="40"/>
  <c r="V295" i="40"/>
  <c r="S94" i="40"/>
  <c r="V95" i="40"/>
  <c r="V96" i="40" s="1"/>
  <c r="S61" i="39"/>
  <c r="V62" i="39"/>
  <c r="V165" i="39"/>
  <c r="S164" i="39"/>
  <c r="S97" i="39"/>
  <c r="V98" i="39"/>
  <c r="S296" i="39"/>
  <c r="V297" i="39"/>
  <c r="S29" i="39"/>
  <c r="V30" i="39"/>
  <c r="I703" i="11"/>
  <c r="I741" i="11"/>
  <c r="N741" i="11"/>
  <c r="I662" i="11"/>
  <c r="N664" i="11"/>
  <c r="I664" i="11"/>
  <c r="I721" i="11"/>
  <c r="N721" i="11"/>
  <c r="I737" i="11"/>
  <c r="N737" i="11"/>
  <c r="I753" i="11"/>
  <c r="N753" i="11"/>
  <c r="I847" i="11"/>
  <c r="N849" i="11"/>
  <c r="I849" i="11"/>
  <c r="I909" i="11"/>
  <c r="N909" i="11"/>
  <c r="I725" i="11"/>
  <c r="N725" i="11"/>
  <c r="I613" i="11"/>
  <c r="N613" i="11"/>
  <c r="I609" i="11"/>
  <c r="N609" i="11"/>
  <c r="I611" i="11"/>
  <c r="N611" i="11"/>
  <c r="I621" i="11"/>
  <c r="N621" i="11"/>
  <c r="I717" i="11"/>
  <c r="N717" i="11"/>
  <c r="I733" i="11"/>
  <c r="N733" i="11"/>
  <c r="I749" i="11"/>
  <c r="N749" i="11"/>
  <c r="I765" i="11"/>
  <c r="N765" i="11"/>
  <c r="I601" i="11"/>
  <c r="N601" i="11"/>
  <c r="I757" i="11"/>
  <c r="N757" i="11"/>
  <c r="I697" i="11"/>
  <c r="I705" i="11"/>
  <c r="I713" i="11"/>
  <c r="N713" i="11"/>
  <c r="I729" i="11"/>
  <c r="N729" i="11"/>
  <c r="I745" i="11"/>
  <c r="N745" i="11"/>
  <c r="I761" i="11"/>
  <c r="N761" i="11"/>
  <c r="I855" i="11"/>
  <c r="I660" i="11" l="1"/>
  <c r="N660" i="11"/>
  <c r="I783" i="11"/>
  <c r="N783" i="11"/>
  <c r="I799" i="11"/>
  <c r="N799" i="11"/>
  <c r="N905" i="11"/>
  <c r="I905" i="11"/>
  <c r="I698" i="11"/>
  <c r="N698" i="11"/>
  <c r="I707" i="11"/>
  <c r="N707" i="11"/>
  <c r="I854" i="11"/>
  <c r="N854" i="11"/>
  <c r="I919" i="11"/>
  <c r="N919" i="11"/>
  <c r="I971" i="11"/>
  <c r="N971" i="11"/>
  <c r="I584" i="11"/>
  <c r="N584" i="11"/>
  <c r="I699" i="11"/>
  <c r="N699" i="11"/>
  <c r="I856" i="11"/>
  <c r="N856" i="11"/>
  <c r="I656" i="11"/>
  <c r="N656" i="11"/>
  <c r="I676" i="11"/>
  <c r="N676" i="11"/>
  <c r="N884" i="11"/>
  <c r="I884" i="11"/>
  <c r="I897" i="11"/>
  <c r="N897" i="11"/>
  <c r="I903" i="11"/>
  <c r="N903" i="11"/>
  <c r="I955" i="11"/>
  <c r="N955" i="11"/>
  <c r="I661" i="11"/>
  <c r="N661" i="11"/>
  <c r="N913" i="11"/>
  <c r="I913" i="11"/>
  <c r="I866" i="11"/>
  <c r="N866" i="11"/>
  <c r="I678" i="11"/>
  <c r="N678" i="11"/>
  <c r="I864" i="11"/>
  <c r="N864" i="11"/>
  <c r="N898" i="11"/>
  <c r="I898" i="11"/>
  <c r="I939" i="11"/>
  <c r="N939" i="11"/>
  <c r="I993" i="11"/>
  <c r="N993" i="11"/>
  <c r="I663" i="11"/>
  <c r="N663" i="11"/>
  <c r="S62" i="41"/>
  <c r="V63" i="41"/>
  <c r="V98" i="41"/>
  <c r="S97" i="41"/>
  <c r="V296" i="41"/>
  <c r="S295" i="41"/>
  <c r="V31" i="41"/>
  <c r="S30" i="41"/>
  <c r="S164" i="41"/>
  <c r="V165" i="41"/>
  <c r="V167" i="40"/>
  <c r="S166" i="40"/>
  <c r="V31" i="40"/>
  <c r="S30" i="40"/>
  <c r="V97" i="40"/>
  <c r="S96" i="40"/>
  <c r="S295" i="40"/>
  <c r="V296" i="40"/>
  <c r="S62" i="40"/>
  <c r="V63" i="40"/>
  <c r="V298" i="39"/>
  <c r="S297" i="39"/>
  <c r="S98" i="39"/>
  <c r="V99" i="39"/>
  <c r="S165" i="39"/>
  <c r="V166" i="39"/>
  <c r="V63" i="39"/>
  <c r="S62" i="39"/>
  <c r="S30" i="39"/>
  <c r="V31" i="39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S63" i="41" l="1"/>
  <c r="V64" i="41"/>
  <c r="S296" i="41"/>
  <c r="V297" i="41"/>
  <c r="S31" i="41"/>
  <c r="V32" i="41"/>
  <c r="V166" i="41"/>
  <c r="S165" i="41"/>
  <c r="S98" i="41"/>
  <c r="V99" i="41"/>
  <c r="S97" i="40"/>
  <c r="V98" i="40"/>
  <c r="S31" i="40"/>
  <c r="V32" i="40"/>
  <c r="S63" i="40"/>
  <c r="V64" i="40"/>
  <c r="S296" i="40"/>
  <c r="V297" i="40"/>
  <c r="V168" i="40"/>
  <c r="S167" i="40"/>
  <c r="V64" i="39"/>
  <c r="S63" i="39"/>
  <c r="S99" i="39"/>
  <c r="V100" i="39"/>
  <c r="S31" i="39"/>
  <c r="V32" i="39"/>
  <c r="S298" i="39"/>
  <c r="V299" i="39"/>
  <c r="V167" i="39"/>
  <c r="S166" i="39"/>
  <c r="C89" i="11"/>
  <c r="S64" i="41" l="1"/>
  <c r="V65" i="41"/>
  <c r="S166" i="41"/>
  <c r="V167" i="41"/>
  <c r="S99" i="41"/>
  <c r="V100" i="41"/>
  <c r="S32" i="41"/>
  <c r="V33" i="41"/>
  <c r="V34" i="41" s="1"/>
  <c r="V298" i="41"/>
  <c r="S297" i="41"/>
  <c r="V169" i="40"/>
  <c r="S168" i="40"/>
  <c r="V33" i="40"/>
  <c r="V34" i="40" s="1"/>
  <c r="S32" i="40"/>
  <c r="V65" i="40"/>
  <c r="S64" i="40"/>
  <c r="S297" i="40"/>
  <c r="V298" i="40"/>
  <c r="V99" i="40"/>
  <c r="S98" i="40"/>
  <c r="V300" i="39"/>
  <c r="V301" i="39" s="1"/>
  <c r="S299" i="39"/>
  <c r="V101" i="39"/>
  <c r="S100" i="39"/>
  <c r="V168" i="39"/>
  <c r="S167" i="39"/>
  <c r="V33" i="39"/>
  <c r="V34" i="39" s="1"/>
  <c r="S32" i="39"/>
  <c r="V65" i="39"/>
  <c r="S64" i="39"/>
  <c r="D1" i="11"/>
  <c r="V66" i="41" l="1"/>
  <c r="V67" i="41" s="1"/>
  <c r="S65" i="41"/>
  <c r="V35" i="41"/>
  <c r="S34" i="41"/>
  <c r="S167" i="41"/>
  <c r="V168" i="41"/>
  <c r="S298" i="41"/>
  <c r="V299" i="41"/>
  <c r="V101" i="41"/>
  <c r="S100" i="41"/>
  <c r="S34" i="40"/>
  <c r="V35" i="40"/>
  <c r="S298" i="40"/>
  <c r="V299" i="40"/>
  <c r="V100" i="40"/>
  <c r="S99" i="40"/>
  <c r="S65" i="40"/>
  <c r="V66" i="40"/>
  <c r="V67" i="40" s="1"/>
  <c r="V170" i="40"/>
  <c r="S169" i="40"/>
  <c r="S34" i="39"/>
  <c r="V35" i="39"/>
  <c r="S101" i="39"/>
  <c r="V102" i="39"/>
  <c r="S65" i="39"/>
  <c r="V66" i="39"/>
  <c r="V67" i="39" s="1"/>
  <c r="V169" i="39"/>
  <c r="S168" i="39"/>
  <c r="S301" i="39"/>
  <c r="V302" i="39"/>
  <c r="N11" i="11"/>
  <c r="O11" i="11"/>
  <c r="N12" i="11"/>
  <c r="O12" i="11"/>
  <c r="N13" i="11"/>
  <c r="O13" i="11"/>
  <c r="N14" i="11"/>
  <c r="O14" i="11"/>
  <c r="N15" i="11"/>
  <c r="O15" i="11"/>
  <c r="N16" i="11"/>
  <c r="O16" i="11"/>
  <c r="N17" i="11"/>
  <c r="O17" i="11"/>
  <c r="N18" i="11"/>
  <c r="O18" i="11"/>
  <c r="N19" i="11"/>
  <c r="O19" i="11"/>
  <c r="O10" i="11"/>
  <c r="N10" i="11"/>
  <c r="V68" i="41" l="1"/>
  <c r="S67" i="41"/>
  <c r="S168" i="41"/>
  <c r="V169" i="41"/>
  <c r="S101" i="41"/>
  <c r="V102" i="41"/>
  <c r="V300" i="41"/>
  <c r="V301" i="41" s="1"/>
  <c r="S299" i="41"/>
  <c r="S35" i="41"/>
  <c r="V36" i="41"/>
  <c r="S170" i="40"/>
  <c r="V171" i="40"/>
  <c r="V101" i="40"/>
  <c r="S100" i="40"/>
  <c r="V68" i="40"/>
  <c r="S67" i="40"/>
  <c r="S299" i="40"/>
  <c r="V300" i="40"/>
  <c r="V301" i="40" s="1"/>
  <c r="S35" i="40"/>
  <c r="V36" i="40"/>
  <c r="V170" i="39"/>
  <c r="S169" i="39"/>
  <c r="V103" i="39"/>
  <c r="S102" i="39"/>
  <c r="S302" i="39"/>
  <c r="V303" i="39"/>
  <c r="S67" i="39"/>
  <c r="V68" i="39"/>
  <c r="V36" i="39"/>
  <c r="S35" i="39"/>
  <c r="B198" i="11"/>
  <c r="C198" i="11"/>
  <c r="O198" i="11" s="1"/>
  <c r="D198" i="11"/>
  <c r="B199" i="11"/>
  <c r="C199" i="11"/>
  <c r="O199" i="11" s="1"/>
  <c r="D199" i="11"/>
  <c r="B200" i="11"/>
  <c r="C200" i="11"/>
  <c r="O200" i="11" s="1"/>
  <c r="D200" i="11"/>
  <c r="B201" i="11"/>
  <c r="W201" i="11" s="1"/>
  <c r="C201" i="11"/>
  <c r="O201" i="11" s="1"/>
  <c r="D201" i="11"/>
  <c r="B202" i="11"/>
  <c r="C202" i="11"/>
  <c r="D202" i="11"/>
  <c r="B203" i="11"/>
  <c r="C203" i="11"/>
  <c r="D203" i="11"/>
  <c r="K203" i="11" s="1"/>
  <c r="B204" i="11"/>
  <c r="C204" i="11"/>
  <c r="O204" i="11" s="1"/>
  <c r="D204" i="11"/>
  <c r="B205" i="11"/>
  <c r="W205" i="11" s="1"/>
  <c r="C205" i="11"/>
  <c r="D205" i="11"/>
  <c r="K205" i="11" s="1"/>
  <c r="B206" i="11"/>
  <c r="W206" i="11" s="1"/>
  <c r="C206" i="11"/>
  <c r="O206" i="11" s="1"/>
  <c r="D206" i="11"/>
  <c r="B207" i="11"/>
  <c r="C207" i="11"/>
  <c r="D207" i="11"/>
  <c r="K207" i="11" s="1"/>
  <c r="B208" i="11"/>
  <c r="C208" i="11"/>
  <c r="O208" i="11" s="1"/>
  <c r="D208" i="11"/>
  <c r="K208" i="11" s="1"/>
  <c r="B209" i="11"/>
  <c r="C209" i="11"/>
  <c r="O209" i="11" s="1"/>
  <c r="D209" i="11"/>
  <c r="K209" i="11" s="1"/>
  <c r="B210" i="11"/>
  <c r="C210" i="11"/>
  <c r="O210" i="11" s="1"/>
  <c r="D210" i="11"/>
  <c r="K210" i="11" s="1"/>
  <c r="B211" i="11"/>
  <c r="C211" i="11"/>
  <c r="D211" i="11"/>
  <c r="B212" i="11"/>
  <c r="C212" i="11"/>
  <c r="O212" i="11" s="1"/>
  <c r="D212" i="11"/>
  <c r="B213" i="11"/>
  <c r="W213" i="11" s="1"/>
  <c r="C213" i="11"/>
  <c r="O213" i="11" s="1"/>
  <c r="D213" i="11"/>
  <c r="B214" i="11"/>
  <c r="C214" i="11"/>
  <c r="O214" i="11" s="1"/>
  <c r="D214" i="11"/>
  <c r="K214" i="11" s="1"/>
  <c r="B215" i="11"/>
  <c r="C215" i="11"/>
  <c r="O215" i="11" s="1"/>
  <c r="D215" i="11"/>
  <c r="B216" i="11"/>
  <c r="C216" i="11"/>
  <c r="O216" i="11" s="1"/>
  <c r="D216" i="11"/>
  <c r="K216" i="11" s="1"/>
  <c r="B217" i="11"/>
  <c r="W217" i="11" s="1"/>
  <c r="C217" i="11"/>
  <c r="D217" i="11"/>
  <c r="B218" i="11"/>
  <c r="C218" i="11"/>
  <c r="O218" i="11" s="1"/>
  <c r="D218" i="11"/>
  <c r="M218" i="11" s="1"/>
  <c r="B219" i="11"/>
  <c r="C219" i="11"/>
  <c r="O219" i="11" s="1"/>
  <c r="D219" i="11"/>
  <c r="B220" i="11"/>
  <c r="C220" i="11"/>
  <c r="O220" i="11" s="1"/>
  <c r="D220" i="11"/>
  <c r="B221" i="11"/>
  <c r="C221" i="11"/>
  <c r="D221" i="11"/>
  <c r="B222" i="11"/>
  <c r="W222" i="11" s="1"/>
  <c r="C222" i="11"/>
  <c r="O222" i="11" s="1"/>
  <c r="D222" i="11"/>
  <c r="B223" i="11"/>
  <c r="C223" i="11"/>
  <c r="O223" i="11" s="1"/>
  <c r="D223" i="11"/>
  <c r="B224" i="11"/>
  <c r="C224" i="11"/>
  <c r="O224" i="11" s="1"/>
  <c r="D224" i="11"/>
  <c r="K224" i="11" s="1"/>
  <c r="B225" i="11"/>
  <c r="C225" i="11"/>
  <c r="D225" i="11"/>
  <c r="K225" i="11" s="1"/>
  <c r="B226" i="11"/>
  <c r="C226" i="11"/>
  <c r="O226" i="11" s="1"/>
  <c r="D226" i="11"/>
  <c r="K226" i="11" s="1"/>
  <c r="B227" i="11"/>
  <c r="C227" i="11"/>
  <c r="O227" i="11" s="1"/>
  <c r="D227" i="11"/>
  <c r="B228" i="11"/>
  <c r="C228" i="11"/>
  <c r="O228" i="11" s="1"/>
  <c r="D228" i="11"/>
  <c r="B229" i="11"/>
  <c r="C229" i="11"/>
  <c r="O229" i="11" s="1"/>
  <c r="D229" i="11"/>
  <c r="K229" i="11" s="1"/>
  <c r="B230" i="11"/>
  <c r="C230" i="11"/>
  <c r="O230" i="11" s="1"/>
  <c r="D230" i="11"/>
  <c r="B231" i="11"/>
  <c r="C231" i="11"/>
  <c r="D231" i="11"/>
  <c r="K231" i="11" s="1"/>
  <c r="B232" i="11"/>
  <c r="C232" i="11"/>
  <c r="O232" i="11" s="1"/>
  <c r="D232" i="11"/>
  <c r="K232" i="11" s="1"/>
  <c r="B233" i="11"/>
  <c r="C233" i="11"/>
  <c r="O233" i="11" s="1"/>
  <c r="D233" i="11"/>
  <c r="B234" i="11"/>
  <c r="W234" i="11" s="1"/>
  <c r="C234" i="11"/>
  <c r="D234" i="11"/>
  <c r="B235" i="11"/>
  <c r="C235" i="11"/>
  <c r="D235" i="11"/>
  <c r="K235" i="11" s="1"/>
  <c r="B236" i="11"/>
  <c r="C236" i="11"/>
  <c r="O236" i="11" s="1"/>
  <c r="D236" i="11"/>
  <c r="B237" i="11"/>
  <c r="C237" i="11"/>
  <c r="O237" i="11" s="1"/>
  <c r="D237" i="11"/>
  <c r="B238" i="11"/>
  <c r="W238" i="11" s="1"/>
  <c r="C238" i="11"/>
  <c r="O238" i="11" s="1"/>
  <c r="D238" i="11"/>
  <c r="L238" i="11" s="1"/>
  <c r="B239" i="11"/>
  <c r="C239" i="11"/>
  <c r="D239" i="11"/>
  <c r="B240" i="11"/>
  <c r="C240" i="11"/>
  <c r="O240" i="11" s="1"/>
  <c r="D240" i="11"/>
  <c r="M240" i="11" s="1"/>
  <c r="B241" i="11"/>
  <c r="C241" i="11"/>
  <c r="O241" i="11" s="1"/>
  <c r="D241" i="11"/>
  <c r="K241" i="11" s="1"/>
  <c r="B242" i="11"/>
  <c r="W242" i="11" s="1"/>
  <c r="C242" i="11"/>
  <c r="D242" i="11"/>
  <c r="M242" i="11" s="1"/>
  <c r="B243" i="11"/>
  <c r="C243" i="11"/>
  <c r="O243" i="11" s="1"/>
  <c r="D243" i="11"/>
  <c r="K243" i="11" s="1"/>
  <c r="B244" i="11"/>
  <c r="C244" i="11"/>
  <c r="O244" i="11" s="1"/>
  <c r="D244" i="11"/>
  <c r="B245" i="11"/>
  <c r="C245" i="11"/>
  <c r="O245" i="11" s="1"/>
  <c r="D245" i="11"/>
  <c r="B246" i="11"/>
  <c r="C246" i="11"/>
  <c r="O246" i="11" s="1"/>
  <c r="D246" i="11"/>
  <c r="M246" i="11" s="1"/>
  <c r="B247" i="11"/>
  <c r="W247" i="11" s="1"/>
  <c r="C247" i="11"/>
  <c r="O247" i="11" s="1"/>
  <c r="D247" i="11"/>
  <c r="B248" i="11"/>
  <c r="C248" i="11"/>
  <c r="O248" i="11" s="1"/>
  <c r="D248" i="11"/>
  <c r="B249" i="11"/>
  <c r="C249" i="11"/>
  <c r="O249" i="11" s="1"/>
  <c r="D249" i="11"/>
  <c r="B250" i="11"/>
  <c r="W250" i="11" s="1"/>
  <c r="C250" i="11"/>
  <c r="O250" i="11" s="1"/>
  <c r="D250" i="11"/>
  <c r="M250" i="11" s="1"/>
  <c r="B251" i="11"/>
  <c r="C251" i="11"/>
  <c r="O251" i="11" s="1"/>
  <c r="D251" i="11"/>
  <c r="B252" i="11"/>
  <c r="C252" i="11"/>
  <c r="O252" i="11" s="1"/>
  <c r="D252" i="11"/>
  <c r="B253" i="11"/>
  <c r="C253" i="11"/>
  <c r="O253" i="11" s="1"/>
  <c r="D253" i="11"/>
  <c r="B254" i="11"/>
  <c r="C254" i="11"/>
  <c r="O254" i="11" s="1"/>
  <c r="D254" i="11"/>
  <c r="M254" i="11" s="1"/>
  <c r="B255" i="11"/>
  <c r="W255" i="11" s="1"/>
  <c r="C255" i="11"/>
  <c r="D255" i="11"/>
  <c r="K255" i="11" s="1"/>
  <c r="B256" i="11"/>
  <c r="C256" i="11"/>
  <c r="O256" i="11" s="1"/>
  <c r="D256" i="11"/>
  <c r="K256" i="11" s="1"/>
  <c r="B257" i="11"/>
  <c r="C257" i="11"/>
  <c r="O257" i="11" s="1"/>
  <c r="D257" i="11"/>
  <c r="K257" i="11" s="1"/>
  <c r="B258" i="11"/>
  <c r="W258" i="11" s="1"/>
  <c r="C258" i="11"/>
  <c r="O258" i="11" s="1"/>
  <c r="D258" i="11"/>
  <c r="K258" i="11" s="1"/>
  <c r="B259" i="11"/>
  <c r="C259" i="11"/>
  <c r="O259" i="11" s="1"/>
  <c r="D259" i="11"/>
  <c r="K259" i="11" s="1"/>
  <c r="B260" i="11"/>
  <c r="C260" i="11"/>
  <c r="O260" i="11" s="1"/>
  <c r="D260" i="11"/>
  <c r="K260" i="11" s="1"/>
  <c r="B261" i="11"/>
  <c r="C261" i="11"/>
  <c r="O261" i="11" s="1"/>
  <c r="D261" i="11"/>
  <c r="K261" i="11" s="1"/>
  <c r="B262" i="11"/>
  <c r="C262" i="11"/>
  <c r="O262" i="11" s="1"/>
  <c r="D262" i="11"/>
  <c r="M262" i="11" s="1"/>
  <c r="B263" i="11"/>
  <c r="W263" i="11" s="1"/>
  <c r="C263" i="11"/>
  <c r="O263" i="11" s="1"/>
  <c r="D263" i="11"/>
  <c r="K263" i="11" s="1"/>
  <c r="B264" i="11"/>
  <c r="C264" i="11"/>
  <c r="O264" i="11" s="1"/>
  <c r="D264" i="11"/>
  <c r="B265" i="11"/>
  <c r="C265" i="11"/>
  <c r="O265" i="11" s="1"/>
  <c r="D265" i="11"/>
  <c r="B266" i="11"/>
  <c r="W266" i="11" s="1"/>
  <c r="C266" i="11"/>
  <c r="O266" i="11" s="1"/>
  <c r="D266" i="11"/>
  <c r="B267" i="11"/>
  <c r="C267" i="11"/>
  <c r="O267" i="11" s="1"/>
  <c r="D267" i="11"/>
  <c r="K267" i="11" s="1"/>
  <c r="B268" i="11"/>
  <c r="C268" i="11"/>
  <c r="O268" i="11" s="1"/>
  <c r="D268" i="11"/>
  <c r="B269" i="11"/>
  <c r="C269" i="11"/>
  <c r="O269" i="11" s="1"/>
  <c r="D269" i="11"/>
  <c r="K269" i="11" s="1"/>
  <c r="B270" i="11"/>
  <c r="C270" i="11"/>
  <c r="O270" i="11" s="1"/>
  <c r="D270" i="11"/>
  <c r="K270" i="11" s="1"/>
  <c r="B271" i="11"/>
  <c r="C271" i="11"/>
  <c r="O271" i="11" s="1"/>
  <c r="D271" i="11"/>
  <c r="K271" i="11" s="1"/>
  <c r="B272" i="11"/>
  <c r="C272" i="11"/>
  <c r="O272" i="11" s="1"/>
  <c r="D272" i="11"/>
  <c r="M272" i="11" s="1"/>
  <c r="B273" i="11"/>
  <c r="C273" i="11"/>
  <c r="O273" i="11" s="1"/>
  <c r="D273" i="11"/>
  <c r="K273" i="11" s="1"/>
  <c r="B274" i="11"/>
  <c r="W274" i="11" s="1"/>
  <c r="C274" i="11"/>
  <c r="O274" i="11" s="1"/>
  <c r="D274" i="11"/>
  <c r="K274" i="11" s="1"/>
  <c r="B275" i="11"/>
  <c r="C275" i="11"/>
  <c r="O275" i="11" s="1"/>
  <c r="D275" i="11"/>
  <c r="K275" i="11" s="1"/>
  <c r="B276" i="11"/>
  <c r="C276" i="11"/>
  <c r="O276" i="11" s="1"/>
  <c r="D276" i="11"/>
  <c r="K276" i="11" s="1"/>
  <c r="B277" i="11"/>
  <c r="C277" i="11"/>
  <c r="D277" i="11"/>
  <c r="B278" i="11"/>
  <c r="C278" i="11"/>
  <c r="D278" i="11"/>
  <c r="B279" i="11"/>
  <c r="W279" i="11" s="1"/>
  <c r="C279" i="11"/>
  <c r="O279" i="11" s="1"/>
  <c r="D279" i="11"/>
  <c r="B280" i="11"/>
  <c r="C280" i="11"/>
  <c r="O280" i="11" s="1"/>
  <c r="D280" i="11"/>
  <c r="K280" i="11" s="1"/>
  <c r="B281" i="11"/>
  <c r="W281" i="11" s="1"/>
  <c r="C281" i="11"/>
  <c r="O281" i="11" s="1"/>
  <c r="D281" i="11"/>
  <c r="B282" i="11"/>
  <c r="W282" i="11" s="1"/>
  <c r="C282" i="11"/>
  <c r="O282" i="11" s="1"/>
  <c r="D282" i="11"/>
  <c r="K282" i="11" s="1"/>
  <c r="B283" i="11"/>
  <c r="C283" i="11"/>
  <c r="D283" i="11"/>
  <c r="B284" i="11"/>
  <c r="C284" i="11"/>
  <c r="O284" i="11" s="1"/>
  <c r="D284" i="11"/>
  <c r="K284" i="11" s="1"/>
  <c r="B285" i="11"/>
  <c r="C285" i="11"/>
  <c r="O285" i="11" s="1"/>
  <c r="D285" i="11"/>
  <c r="B286" i="11"/>
  <c r="C286" i="11"/>
  <c r="O286" i="11" s="1"/>
  <c r="D286" i="11"/>
  <c r="B287" i="11"/>
  <c r="C287" i="11"/>
  <c r="O287" i="11" s="1"/>
  <c r="D287" i="11"/>
  <c r="B288" i="11"/>
  <c r="C288" i="11"/>
  <c r="O288" i="11" s="1"/>
  <c r="D288" i="11"/>
  <c r="K288" i="11" s="1"/>
  <c r="B289" i="11"/>
  <c r="C289" i="11"/>
  <c r="D289" i="11"/>
  <c r="B290" i="11"/>
  <c r="W290" i="11" s="1"/>
  <c r="C290" i="11"/>
  <c r="D290" i="11"/>
  <c r="B291" i="11"/>
  <c r="C291" i="11"/>
  <c r="O291" i="11" s="1"/>
  <c r="D291" i="11"/>
  <c r="B292" i="11"/>
  <c r="C292" i="11"/>
  <c r="O292" i="11" s="1"/>
  <c r="D292" i="11"/>
  <c r="M292" i="11" s="1"/>
  <c r="B293" i="11"/>
  <c r="W293" i="11" s="1"/>
  <c r="C293" i="11"/>
  <c r="D293" i="11"/>
  <c r="B294" i="11"/>
  <c r="W294" i="11" s="1"/>
  <c r="C294" i="11"/>
  <c r="D294" i="11"/>
  <c r="B295" i="11"/>
  <c r="C295" i="11"/>
  <c r="O295" i="11" s="1"/>
  <c r="D295" i="11"/>
  <c r="B296" i="11"/>
  <c r="C296" i="11"/>
  <c r="O296" i="11" s="1"/>
  <c r="D296" i="11"/>
  <c r="B297" i="11"/>
  <c r="C297" i="11"/>
  <c r="O297" i="11" s="1"/>
  <c r="D297" i="11"/>
  <c r="B298" i="11"/>
  <c r="C298" i="11"/>
  <c r="O298" i="11" s="1"/>
  <c r="D298" i="11"/>
  <c r="M298" i="11" s="1"/>
  <c r="B299" i="11"/>
  <c r="C299" i="11"/>
  <c r="O299" i="11" s="1"/>
  <c r="D299" i="11"/>
  <c r="B300" i="11"/>
  <c r="C300" i="11"/>
  <c r="D300" i="11"/>
  <c r="K300" i="11" s="1"/>
  <c r="B301" i="11"/>
  <c r="C301" i="11"/>
  <c r="O301" i="11" s="1"/>
  <c r="D301" i="11"/>
  <c r="B302" i="11"/>
  <c r="C302" i="11"/>
  <c r="O302" i="11" s="1"/>
  <c r="D302" i="11"/>
  <c r="L302" i="11" s="1"/>
  <c r="B303" i="11"/>
  <c r="C303" i="11"/>
  <c r="O303" i="11" s="1"/>
  <c r="D303" i="11"/>
  <c r="B304" i="11"/>
  <c r="C304" i="11"/>
  <c r="O304" i="11" s="1"/>
  <c r="D304" i="11"/>
  <c r="K304" i="11" s="1"/>
  <c r="B305" i="11"/>
  <c r="C305" i="11"/>
  <c r="O305" i="11" s="1"/>
  <c r="D305" i="11"/>
  <c r="B306" i="11"/>
  <c r="C306" i="11"/>
  <c r="O306" i="11" s="1"/>
  <c r="D306" i="11"/>
  <c r="K306" i="11" s="1"/>
  <c r="B307" i="11"/>
  <c r="C307" i="11"/>
  <c r="O307" i="11" s="1"/>
  <c r="D307" i="11"/>
  <c r="B308" i="11"/>
  <c r="C308" i="11"/>
  <c r="O308" i="11" s="1"/>
  <c r="D308" i="11"/>
  <c r="K308" i="11" s="1"/>
  <c r="B309" i="11"/>
  <c r="W309" i="11" s="1"/>
  <c r="C309" i="11"/>
  <c r="O309" i="11" s="1"/>
  <c r="D309" i="11"/>
  <c r="K309" i="11" s="1"/>
  <c r="B310" i="11"/>
  <c r="C310" i="11"/>
  <c r="O310" i="11" s="1"/>
  <c r="D310" i="11"/>
  <c r="M310" i="11" s="1"/>
  <c r="B311" i="11"/>
  <c r="C311" i="11"/>
  <c r="O311" i="11" s="1"/>
  <c r="D311" i="11"/>
  <c r="B312" i="11"/>
  <c r="W312" i="11" s="1"/>
  <c r="C312" i="11"/>
  <c r="O312" i="11" s="1"/>
  <c r="D312" i="11"/>
  <c r="B313" i="11"/>
  <c r="W313" i="11" s="1"/>
  <c r="C313" i="11"/>
  <c r="O313" i="11" s="1"/>
  <c r="D313" i="11"/>
  <c r="L313" i="11" s="1"/>
  <c r="B314" i="11"/>
  <c r="C314" i="11"/>
  <c r="O314" i="11" s="1"/>
  <c r="D314" i="11"/>
  <c r="B315" i="11"/>
  <c r="C315" i="11"/>
  <c r="D315" i="11"/>
  <c r="B316" i="11"/>
  <c r="C316" i="11"/>
  <c r="O316" i="11" s="1"/>
  <c r="D316" i="11"/>
  <c r="B317" i="11"/>
  <c r="C317" i="11"/>
  <c r="O317" i="11" s="1"/>
  <c r="D317" i="11"/>
  <c r="K317" i="11" s="1"/>
  <c r="B318" i="11"/>
  <c r="C318" i="11"/>
  <c r="O318" i="11" s="1"/>
  <c r="D318" i="11"/>
  <c r="L318" i="11" s="1"/>
  <c r="B319" i="11"/>
  <c r="C319" i="11"/>
  <c r="O319" i="11" s="1"/>
  <c r="D319" i="11"/>
  <c r="B320" i="11"/>
  <c r="C320" i="11"/>
  <c r="O320" i="11" s="1"/>
  <c r="D320" i="11"/>
  <c r="K320" i="11" s="1"/>
  <c r="B321" i="11"/>
  <c r="C321" i="11"/>
  <c r="O321" i="11" s="1"/>
  <c r="D321" i="11"/>
  <c r="L321" i="11" s="1"/>
  <c r="B322" i="11"/>
  <c r="C322" i="11"/>
  <c r="O322" i="11" s="1"/>
  <c r="D322" i="11"/>
  <c r="L322" i="11" s="1"/>
  <c r="B323" i="11"/>
  <c r="C323" i="11"/>
  <c r="O323" i="11" s="1"/>
  <c r="D323" i="11"/>
  <c r="B324" i="11"/>
  <c r="C324" i="11"/>
  <c r="O324" i="11" s="1"/>
  <c r="D324" i="11"/>
  <c r="B325" i="11"/>
  <c r="C325" i="11"/>
  <c r="O325" i="11" s="1"/>
  <c r="D325" i="11"/>
  <c r="K325" i="11" s="1"/>
  <c r="B326" i="11"/>
  <c r="C326" i="11"/>
  <c r="O326" i="11" s="1"/>
  <c r="D326" i="11"/>
  <c r="L326" i="11" s="1"/>
  <c r="B327" i="11"/>
  <c r="C327" i="11"/>
  <c r="O327" i="11" s="1"/>
  <c r="D327" i="11"/>
  <c r="B328" i="11"/>
  <c r="W328" i="11" s="1"/>
  <c r="C328" i="11"/>
  <c r="O328" i="11" s="1"/>
  <c r="D328" i="11"/>
  <c r="K328" i="11" s="1"/>
  <c r="B329" i="11"/>
  <c r="W329" i="11" s="1"/>
  <c r="C329" i="11"/>
  <c r="D329" i="11"/>
  <c r="B330" i="11"/>
  <c r="C330" i="11"/>
  <c r="O330" i="11" s="1"/>
  <c r="D330" i="11"/>
  <c r="B331" i="11"/>
  <c r="C331" i="11"/>
  <c r="O331" i="11" s="1"/>
  <c r="D331" i="11"/>
  <c r="K331" i="11" s="1"/>
  <c r="B332" i="11"/>
  <c r="C332" i="11"/>
  <c r="O332" i="11" s="1"/>
  <c r="D332" i="11"/>
  <c r="B333" i="11"/>
  <c r="W333" i="11" s="1"/>
  <c r="C333" i="11"/>
  <c r="O333" i="11" s="1"/>
  <c r="D333" i="11"/>
  <c r="B334" i="11"/>
  <c r="C334" i="11"/>
  <c r="O334" i="11" s="1"/>
  <c r="D334" i="11"/>
  <c r="B335" i="11"/>
  <c r="C335" i="11"/>
  <c r="O335" i="11" s="1"/>
  <c r="D335" i="11"/>
  <c r="K335" i="11" s="1"/>
  <c r="B336" i="11"/>
  <c r="W336" i="11" s="1"/>
  <c r="C336" i="11"/>
  <c r="O336" i="11" s="1"/>
  <c r="D336" i="11"/>
  <c r="K336" i="11" s="1"/>
  <c r="B337" i="11"/>
  <c r="C337" i="11"/>
  <c r="O337" i="11" s="1"/>
  <c r="D337" i="11"/>
  <c r="B338" i="11"/>
  <c r="C338" i="11"/>
  <c r="O338" i="11" s="1"/>
  <c r="D338" i="11"/>
  <c r="B339" i="11"/>
  <c r="C339" i="11"/>
  <c r="O339" i="11" s="1"/>
  <c r="D339" i="11"/>
  <c r="K339" i="11" s="1"/>
  <c r="B340" i="11"/>
  <c r="C340" i="11"/>
  <c r="O340" i="11" s="1"/>
  <c r="D340" i="11"/>
  <c r="K340" i="11" s="1"/>
  <c r="B341" i="11"/>
  <c r="C341" i="11"/>
  <c r="O341" i="11" s="1"/>
  <c r="D341" i="11"/>
  <c r="B342" i="11"/>
  <c r="C342" i="11"/>
  <c r="O342" i="11" s="1"/>
  <c r="D342" i="11"/>
  <c r="B343" i="11"/>
  <c r="C343" i="11"/>
  <c r="O343" i="11" s="1"/>
  <c r="D343" i="11"/>
  <c r="B344" i="11"/>
  <c r="W344" i="11" s="1"/>
  <c r="C344" i="11"/>
  <c r="O344" i="11" s="1"/>
  <c r="D344" i="11"/>
  <c r="K344" i="11" s="1"/>
  <c r="B345" i="11"/>
  <c r="C345" i="11"/>
  <c r="O345" i="11" s="1"/>
  <c r="D345" i="11"/>
  <c r="B346" i="11"/>
  <c r="C346" i="11"/>
  <c r="O346" i="11" s="1"/>
  <c r="D346" i="11"/>
  <c r="K346" i="11" s="1"/>
  <c r="B347" i="11"/>
  <c r="C347" i="11"/>
  <c r="O347" i="11" s="1"/>
  <c r="D347" i="11"/>
  <c r="K347" i="11" s="1"/>
  <c r="B348" i="11"/>
  <c r="W348" i="11" s="1"/>
  <c r="C348" i="11"/>
  <c r="D348" i="11"/>
  <c r="B349" i="11"/>
  <c r="W349" i="11" s="1"/>
  <c r="C349" i="11"/>
  <c r="O349" i="11" s="1"/>
  <c r="D349" i="11"/>
  <c r="B350" i="11"/>
  <c r="C350" i="11"/>
  <c r="O350" i="11" s="1"/>
  <c r="D350" i="11"/>
  <c r="M350" i="11" s="1"/>
  <c r="B351" i="11"/>
  <c r="C351" i="11"/>
  <c r="O351" i="11" s="1"/>
  <c r="D351" i="11"/>
  <c r="K351" i="11" s="1"/>
  <c r="B352" i="11"/>
  <c r="C352" i="11"/>
  <c r="O352" i="11" s="1"/>
  <c r="D352" i="11"/>
  <c r="B353" i="11"/>
  <c r="W353" i="11" s="1"/>
  <c r="C353" i="11"/>
  <c r="O353" i="11" s="1"/>
  <c r="D353" i="11"/>
  <c r="B354" i="11"/>
  <c r="C354" i="11"/>
  <c r="O354" i="11" s="1"/>
  <c r="D354" i="11"/>
  <c r="M354" i="11" s="1"/>
  <c r="B355" i="11"/>
  <c r="C355" i="11"/>
  <c r="O355" i="11" s="1"/>
  <c r="D355" i="11"/>
  <c r="B356" i="11"/>
  <c r="W356" i="11" s="1"/>
  <c r="C356" i="11"/>
  <c r="O356" i="11" s="1"/>
  <c r="D356" i="11"/>
  <c r="L356" i="11" s="1"/>
  <c r="B357" i="11"/>
  <c r="C357" i="11"/>
  <c r="O357" i="11" s="1"/>
  <c r="D357" i="11"/>
  <c r="B358" i="11"/>
  <c r="C358" i="11"/>
  <c r="O358" i="11" s="1"/>
  <c r="D358" i="11"/>
  <c r="K358" i="11" s="1"/>
  <c r="B359" i="11"/>
  <c r="C359" i="11"/>
  <c r="O359" i="11" s="1"/>
  <c r="D359" i="11"/>
  <c r="K359" i="11" s="1"/>
  <c r="B360" i="11"/>
  <c r="C360" i="11"/>
  <c r="O360" i="11" s="1"/>
  <c r="D360" i="11"/>
  <c r="K360" i="11" s="1"/>
  <c r="B361" i="11"/>
  <c r="C361" i="11"/>
  <c r="O361" i="11" s="1"/>
  <c r="D361" i="11"/>
  <c r="B362" i="11"/>
  <c r="C362" i="11"/>
  <c r="O362" i="11" s="1"/>
  <c r="D362" i="11"/>
  <c r="M362" i="11" s="1"/>
  <c r="B363" i="11"/>
  <c r="C363" i="11"/>
  <c r="O363" i="11" s="1"/>
  <c r="D363" i="11"/>
  <c r="B364" i="11"/>
  <c r="C364" i="11"/>
  <c r="O364" i="11" s="1"/>
  <c r="D364" i="11"/>
  <c r="K364" i="11" s="1"/>
  <c r="B365" i="11"/>
  <c r="W365" i="11" s="1"/>
  <c r="C365" i="11"/>
  <c r="O365" i="11" s="1"/>
  <c r="D365" i="11"/>
  <c r="K365" i="11" s="1"/>
  <c r="B366" i="11"/>
  <c r="C366" i="11"/>
  <c r="O366" i="11" s="1"/>
  <c r="D366" i="11"/>
  <c r="K366" i="11" s="1"/>
  <c r="B367" i="11"/>
  <c r="C367" i="11"/>
  <c r="O367" i="11" s="1"/>
  <c r="D367" i="11"/>
  <c r="K367" i="11" s="1"/>
  <c r="B368" i="11"/>
  <c r="C368" i="11"/>
  <c r="O368" i="11" s="1"/>
  <c r="D368" i="11"/>
  <c r="K368" i="11" s="1"/>
  <c r="B369" i="11"/>
  <c r="W369" i="11" s="1"/>
  <c r="C369" i="11"/>
  <c r="O369" i="11" s="1"/>
  <c r="D369" i="11"/>
  <c r="B370" i="11"/>
  <c r="C370" i="11"/>
  <c r="O370" i="11" s="1"/>
  <c r="D370" i="11"/>
  <c r="M370" i="11" s="1"/>
  <c r="B371" i="11"/>
  <c r="C371" i="11"/>
  <c r="O371" i="11" s="1"/>
  <c r="D371" i="11"/>
  <c r="B372" i="11"/>
  <c r="C372" i="11"/>
  <c r="D372" i="11"/>
  <c r="K372" i="11" s="1"/>
  <c r="B373" i="11"/>
  <c r="C373" i="11"/>
  <c r="O373" i="11" s="1"/>
  <c r="D373" i="11"/>
  <c r="B374" i="11"/>
  <c r="C374" i="11"/>
  <c r="O374" i="11" s="1"/>
  <c r="D374" i="11"/>
  <c r="K374" i="11" s="1"/>
  <c r="B375" i="11"/>
  <c r="C375" i="11"/>
  <c r="O375" i="11" s="1"/>
  <c r="D375" i="11"/>
  <c r="B376" i="11"/>
  <c r="C376" i="11"/>
  <c r="D376" i="11"/>
  <c r="K376" i="11" s="1"/>
  <c r="B377" i="11"/>
  <c r="C377" i="11"/>
  <c r="D377" i="11"/>
  <c r="B378" i="11"/>
  <c r="C378" i="11"/>
  <c r="O378" i="11" s="1"/>
  <c r="D378" i="11"/>
  <c r="B379" i="11"/>
  <c r="C379" i="11"/>
  <c r="O379" i="11" s="1"/>
  <c r="D379" i="11"/>
  <c r="M379" i="11" s="1"/>
  <c r="B380" i="11"/>
  <c r="C380" i="11"/>
  <c r="D380" i="11"/>
  <c r="B381" i="11"/>
  <c r="C381" i="11"/>
  <c r="D381" i="11"/>
  <c r="B382" i="11"/>
  <c r="C382" i="11"/>
  <c r="D382" i="11"/>
  <c r="B383" i="11"/>
  <c r="C383" i="11"/>
  <c r="O383" i="11" s="1"/>
  <c r="D383" i="11"/>
  <c r="B384" i="11"/>
  <c r="C384" i="11"/>
  <c r="O384" i="11" s="1"/>
  <c r="D384" i="11"/>
  <c r="B385" i="11"/>
  <c r="W385" i="11" s="1"/>
  <c r="C385" i="11"/>
  <c r="O385" i="11" s="1"/>
  <c r="D385" i="11"/>
  <c r="B386" i="11"/>
  <c r="C386" i="11"/>
  <c r="O386" i="11" s="1"/>
  <c r="D386" i="11"/>
  <c r="B387" i="11"/>
  <c r="C387" i="11"/>
  <c r="O387" i="11" s="1"/>
  <c r="D387" i="11"/>
  <c r="M387" i="11" s="1"/>
  <c r="B388" i="11"/>
  <c r="C388" i="11"/>
  <c r="O388" i="11" s="1"/>
  <c r="D388" i="11"/>
  <c r="B389" i="11"/>
  <c r="C389" i="11"/>
  <c r="D389" i="11"/>
  <c r="B390" i="11"/>
  <c r="C390" i="11"/>
  <c r="D390" i="11"/>
  <c r="B391" i="11"/>
  <c r="C391" i="11"/>
  <c r="O391" i="11" s="1"/>
  <c r="D391" i="11"/>
  <c r="B392" i="11"/>
  <c r="C392" i="11"/>
  <c r="O392" i="11" s="1"/>
  <c r="D392" i="11"/>
  <c r="B393" i="11"/>
  <c r="C393" i="11"/>
  <c r="O393" i="11" s="1"/>
  <c r="D393" i="11"/>
  <c r="B394" i="11"/>
  <c r="C394" i="11"/>
  <c r="O394" i="11" s="1"/>
  <c r="D394" i="11"/>
  <c r="B395" i="11"/>
  <c r="C395" i="11"/>
  <c r="O395" i="11" s="1"/>
  <c r="D395" i="11"/>
  <c r="B396" i="11"/>
  <c r="C396" i="11"/>
  <c r="D396" i="11"/>
  <c r="B397" i="11"/>
  <c r="C397" i="11"/>
  <c r="O397" i="11" s="1"/>
  <c r="D397" i="11"/>
  <c r="M397" i="11" s="1"/>
  <c r="B398" i="11"/>
  <c r="C398" i="11"/>
  <c r="O398" i="11" s="1"/>
  <c r="D398" i="11"/>
  <c r="B399" i="11"/>
  <c r="C399" i="11"/>
  <c r="O399" i="11" s="1"/>
  <c r="D399" i="11"/>
  <c r="B400" i="11"/>
  <c r="C400" i="11"/>
  <c r="O400" i="11" s="1"/>
  <c r="D400" i="11"/>
  <c r="B401" i="11"/>
  <c r="W401" i="11" s="1"/>
  <c r="C401" i="11"/>
  <c r="O401" i="11" s="1"/>
  <c r="D401" i="11"/>
  <c r="B402" i="11"/>
  <c r="C402" i="11"/>
  <c r="O402" i="11" s="1"/>
  <c r="D402" i="11"/>
  <c r="B403" i="11"/>
  <c r="C403" i="11"/>
  <c r="O403" i="11" s="1"/>
  <c r="D403" i="11"/>
  <c r="B404" i="11"/>
  <c r="C404" i="11"/>
  <c r="D404" i="11"/>
  <c r="B405" i="11"/>
  <c r="C405" i="11"/>
  <c r="O405" i="11" s="1"/>
  <c r="D405" i="11"/>
  <c r="B406" i="11"/>
  <c r="C406" i="11"/>
  <c r="D406" i="11"/>
  <c r="B407" i="11"/>
  <c r="C407" i="11"/>
  <c r="O407" i="11" s="1"/>
  <c r="D407" i="11"/>
  <c r="B408" i="11"/>
  <c r="C408" i="11"/>
  <c r="O408" i="11" s="1"/>
  <c r="D408" i="11"/>
  <c r="B409" i="11"/>
  <c r="C409" i="11"/>
  <c r="O409" i="11" s="1"/>
  <c r="D409" i="11"/>
  <c r="M409" i="11" s="1"/>
  <c r="B410" i="11"/>
  <c r="C410" i="11"/>
  <c r="O410" i="11" s="1"/>
  <c r="D410" i="11"/>
  <c r="B411" i="11"/>
  <c r="C411" i="11"/>
  <c r="O411" i="11" s="1"/>
  <c r="D411" i="11"/>
  <c r="B412" i="11"/>
  <c r="C412" i="11"/>
  <c r="O412" i="11" s="1"/>
  <c r="D412" i="11"/>
  <c r="B413" i="11"/>
  <c r="W413" i="11" s="1"/>
  <c r="C413" i="11"/>
  <c r="O413" i="11" s="1"/>
  <c r="D413" i="11"/>
  <c r="B414" i="11"/>
  <c r="C414" i="11"/>
  <c r="O414" i="11" s="1"/>
  <c r="D414" i="11"/>
  <c r="B415" i="11"/>
  <c r="C415" i="11"/>
  <c r="D415" i="11"/>
  <c r="B416" i="11"/>
  <c r="C416" i="11"/>
  <c r="D416" i="11"/>
  <c r="B417" i="11"/>
  <c r="C417" i="11"/>
  <c r="D417" i="11"/>
  <c r="B418" i="11"/>
  <c r="C418" i="11"/>
  <c r="D418" i="11"/>
  <c r="B419" i="11"/>
  <c r="C419" i="11"/>
  <c r="O419" i="11" s="1"/>
  <c r="D419" i="11"/>
  <c r="B420" i="11"/>
  <c r="C420" i="11"/>
  <c r="D420" i="11"/>
  <c r="B421" i="11"/>
  <c r="C421" i="11"/>
  <c r="O421" i="11" s="1"/>
  <c r="D421" i="11"/>
  <c r="B422" i="11"/>
  <c r="C422" i="11"/>
  <c r="D422" i="11"/>
  <c r="B423" i="11"/>
  <c r="C423" i="11"/>
  <c r="O423" i="11" s="1"/>
  <c r="D423" i="11"/>
  <c r="B424" i="11"/>
  <c r="C424" i="11"/>
  <c r="O424" i="11" s="1"/>
  <c r="D424" i="11"/>
  <c r="B425" i="11"/>
  <c r="C425" i="11"/>
  <c r="D425" i="11"/>
  <c r="B426" i="11"/>
  <c r="C426" i="11"/>
  <c r="D426" i="11"/>
  <c r="B427" i="11"/>
  <c r="C427" i="11"/>
  <c r="D427" i="11"/>
  <c r="B428" i="11"/>
  <c r="C428" i="11"/>
  <c r="O428" i="11" s="1"/>
  <c r="D428" i="11"/>
  <c r="B429" i="11"/>
  <c r="W429" i="11" s="1"/>
  <c r="C429" i="11"/>
  <c r="O429" i="11" s="1"/>
  <c r="D429" i="11"/>
  <c r="B430" i="11"/>
  <c r="C430" i="11"/>
  <c r="O430" i="11" s="1"/>
  <c r="D430" i="11"/>
  <c r="B431" i="11"/>
  <c r="C431" i="11"/>
  <c r="O431" i="11" s="1"/>
  <c r="D431" i="11"/>
  <c r="B432" i="11"/>
  <c r="C432" i="11"/>
  <c r="D432" i="11"/>
  <c r="B433" i="11"/>
  <c r="W433" i="11" s="1"/>
  <c r="C433" i="11"/>
  <c r="D433" i="11"/>
  <c r="B434" i="11"/>
  <c r="C434" i="11"/>
  <c r="D434" i="11"/>
  <c r="B435" i="11"/>
  <c r="C435" i="11"/>
  <c r="O435" i="11" s="1"/>
  <c r="D435" i="11"/>
  <c r="B436" i="11"/>
  <c r="C436" i="11"/>
  <c r="O436" i="11" s="1"/>
  <c r="D436" i="11"/>
  <c r="B437" i="11"/>
  <c r="C437" i="11"/>
  <c r="O437" i="11" s="1"/>
  <c r="D437" i="11"/>
  <c r="B438" i="11"/>
  <c r="C438" i="11"/>
  <c r="D438" i="11"/>
  <c r="B439" i="11"/>
  <c r="C439" i="11"/>
  <c r="D439" i="11"/>
  <c r="B440" i="11"/>
  <c r="C440" i="11"/>
  <c r="D440" i="11"/>
  <c r="B441" i="11"/>
  <c r="W441" i="11" s="1"/>
  <c r="C441" i="11"/>
  <c r="O441" i="11" s="1"/>
  <c r="D441" i="11"/>
  <c r="B442" i="11"/>
  <c r="C442" i="11"/>
  <c r="O442" i="11" s="1"/>
  <c r="D442" i="11"/>
  <c r="B443" i="11"/>
  <c r="C443" i="11"/>
  <c r="O443" i="11" s="1"/>
  <c r="D443" i="11"/>
  <c r="M443" i="11" s="1"/>
  <c r="B444" i="11"/>
  <c r="C444" i="11"/>
  <c r="O444" i="11" s="1"/>
  <c r="D444" i="11"/>
  <c r="K444" i="11" s="1"/>
  <c r="B445" i="11"/>
  <c r="W445" i="11" s="1"/>
  <c r="C445" i="11"/>
  <c r="O445" i="11" s="1"/>
  <c r="D445" i="11"/>
  <c r="B446" i="11"/>
  <c r="C446" i="11"/>
  <c r="O446" i="11" s="1"/>
  <c r="D446" i="11"/>
  <c r="K446" i="11" s="1"/>
  <c r="B447" i="11"/>
  <c r="C447" i="11"/>
  <c r="D447" i="11"/>
  <c r="B448" i="11"/>
  <c r="C448" i="11"/>
  <c r="D448" i="11"/>
  <c r="B449" i="11"/>
  <c r="W449" i="11" s="1"/>
  <c r="C449" i="11"/>
  <c r="D449" i="11"/>
  <c r="B450" i="11"/>
  <c r="C450" i="11"/>
  <c r="D450" i="11"/>
  <c r="B451" i="11"/>
  <c r="C451" i="11"/>
  <c r="D451" i="11"/>
  <c r="B452" i="11"/>
  <c r="C452" i="11"/>
  <c r="D452" i="11"/>
  <c r="B453" i="11"/>
  <c r="C453" i="11"/>
  <c r="O453" i="11" s="1"/>
  <c r="D453" i="11"/>
  <c r="B454" i="11"/>
  <c r="C454" i="11"/>
  <c r="D454" i="11"/>
  <c r="B455" i="11"/>
  <c r="C455" i="11"/>
  <c r="O455" i="11" s="1"/>
  <c r="D455" i="11"/>
  <c r="B456" i="11"/>
  <c r="C456" i="11"/>
  <c r="O456" i="11" s="1"/>
  <c r="D456" i="11"/>
  <c r="B457" i="11"/>
  <c r="C457" i="11"/>
  <c r="D457" i="11"/>
  <c r="B458" i="11"/>
  <c r="C458" i="11"/>
  <c r="D458" i="11"/>
  <c r="B459" i="11"/>
  <c r="C459" i="11"/>
  <c r="D459" i="11"/>
  <c r="B460" i="11"/>
  <c r="C460" i="11"/>
  <c r="O460" i="11" s="1"/>
  <c r="D460" i="11"/>
  <c r="B461" i="11"/>
  <c r="W461" i="11" s="1"/>
  <c r="C461" i="11"/>
  <c r="D461" i="11"/>
  <c r="M461" i="11" s="1"/>
  <c r="B462" i="11"/>
  <c r="C462" i="11"/>
  <c r="O462" i="11" s="1"/>
  <c r="D462" i="11"/>
  <c r="K462" i="11" s="1"/>
  <c r="B463" i="11"/>
  <c r="C463" i="11"/>
  <c r="D463" i="11"/>
  <c r="M463" i="11" s="1"/>
  <c r="B464" i="11"/>
  <c r="C464" i="11"/>
  <c r="O464" i="11" s="1"/>
  <c r="D464" i="11"/>
  <c r="K464" i="11" s="1"/>
  <c r="B465" i="11"/>
  <c r="W465" i="11" s="1"/>
  <c r="C465" i="11"/>
  <c r="O465" i="11" s="1"/>
  <c r="D465" i="11"/>
  <c r="M465" i="11" s="1"/>
  <c r="B466" i="11"/>
  <c r="C466" i="11"/>
  <c r="O466" i="11" s="1"/>
  <c r="D466" i="11"/>
  <c r="K466" i="11" s="1"/>
  <c r="B467" i="11"/>
  <c r="C467" i="11"/>
  <c r="D467" i="11"/>
  <c r="M467" i="11" s="1"/>
  <c r="B468" i="11"/>
  <c r="C468" i="11"/>
  <c r="O468" i="11" s="1"/>
  <c r="D468" i="11"/>
  <c r="B469" i="11"/>
  <c r="C469" i="11"/>
  <c r="D469" i="11"/>
  <c r="B470" i="11"/>
  <c r="C470" i="11"/>
  <c r="O470" i="11" s="1"/>
  <c r="D470" i="11"/>
  <c r="K470" i="11" s="1"/>
  <c r="B471" i="11"/>
  <c r="C471" i="11"/>
  <c r="D471" i="11"/>
  <c r="M471" i="11" s="1"/>
  <c r="B472" i="11"/>
  <c r="C472" i="11"/>
  <c r="O472" i="11" s="1"/>
  <c r="D472" i="11"/>
  <c r="K472" i="11" s="1"/>
  <c r="B473" i="11"/>
  <c r="C473" i="11"/>
  <c r="D473" i="11"/>
  <c r="M473" i="11" s="1"/>
  <c r="B474" i="11"/>
  <c r="C474" i="11"/>
  <c r="O474" i="11" s="1"/>
  <c r="D474" i="11"/>
  <c r="K474" i="11" s="1"/>
  <c r="B475" i="11"/>
  <c r="C475" i="11"/>
  <c r="O475" i="11" s="1"/>
  <c r="D475" i="11"/>
  <c r="M475" i="11" s="1"/>
  <c r="B476" i="11"/>
  <c r="C476" i="11"/>
  <c r="O476" i="11" s="1"/>
  <c r="D476" i="11"/>
  <c r="K476" i="11" s="1"/>
  <c r="B477" i="11"/>
  <c r="C477" i="11"/>
  <c r="O477" i="11" s="1"/>
  <c r="D477" i="11"/>
  <c r="B478" i="11"/>
  <c r="C478" i="11"/>
  <c r="O478" i="11" s="1"/>
  <c r="D478" i="11"/>
  <c r="B479" i="11"/>
  <c r="C479" i="11"/>
  <c r="O479" i="11" s="1"/>
  <c r="D479" i="11"/>
  <c r="M479" i="11" s="1"/>
  <c r="B480" i="11"/>
  <c r="C480" i="11"/>
  <c r="O480" i="11" s="1"/>
  <c r="D480" i="11"/>
  <c r="K480" i="11" s="1"/>
  <c r="B481" i="11"/>
  <c r="C481" i="11"/>
  <c r="D481" i="11"/>
  <c r="M481" i="11" s="1"/>
  <c r="B482" i="11"/>
  <c r="C482" i="11"/>
  <c r="D482" i="11"/>
  <c r="B483" i="11"/>
  <c r="C483" i="11"/>
  <c r="D483" i="11"/>
  <c r="B484" i="11"/>
  <c r="C484" i="11"/>
  <c r="D484" i="11"/>
  <c r="B485" i="11"/>
  <c r="C485" i="11"/>
  <c r="D485" i="11"/>
  <c r="B486" i="11"/>
  <c r="C486" i="11"/>
  <c r="D486" i="11"/>
  <c r="B487" i="11"/>
  <c r="C487" i="11"/>
  <c r="D487" i="11"/>
  <c r="B488" i="11"/>
  <c r="C488" i="11"/>
  <c r="D488" i="11"/>
  <c r="B489" i="11"/>
  <c r="C489" i="11"/>
  <c r="D489" i="11"/>
  <c r="B490" i="11"/>
  <c r="C490" i="11"/>
  <c r="D490" i="11"/>
  <c r="B491" i="11"/>
  <c r="C491" i="11"/>
  <c r="D491" i="11"/>
  <c r="B492" i="11"/>
  <c r="C492" i="11"/>
  <c r="D492" i="11"/>
  <c r="B493" i="11"/>
  <c r="C493" i="11"/>
  <c r="D493" i="11"/>
  <c r="B494" i="11"/>
  <c r="C494" i="11"/>
  <c r="D494" i="11"/>
  <c r="B495" i="11"/>
  <c r="C495" i="11"/>
  <c r="D495" i="11"/>
  <c r="M495" i="11" s="1"/>
  <c r="B496" i="11"/>
  <c r="C496" i="11"/>
  <c r="O496" i="11" s="1"/>
  <c r="D496" i="11"/>
  <c r="K496" i="11" s="1"/>
  <c r="B497" i="11"/>
  <c r="W497" i="11" s="1"/>
  <c r="C497" i="11"/>
  <c r="O497" i="11" s="1"/>
  <c r="D497" i="11"/>
  <c r="M497" i="11" s="1"/>
  <c r="B498" i="11"/>
  <c r="C498" i="11"/>
  <c r="O498" i="11" s="1"/>
  <c r="D498" i="11"/>
  <c r="K498" i="11" s="1"/>
  <c r="B499" i="11"/>
  <c r="C499" i="11"/>
  <c r="D499" i="11"/>
  <c r="M499" i="11" s="1"/>
  <c r="B500" i="11"/>
  <c r="C500" i="11"/>
  <c r="D500" i="11"/>
  <c r="K500" i="11" s="1"/>
  <c r="B501" i="11"/>
  <c r="C501" i="11"/>
  <c r="D501" i="11"/>
  <c r="B502" i="11"/>
  <c r="C502" i="11"/>
  <c r="O502" i="11" s="1"/>
  <c r="D502" i="11"/>
  <c r="K502" i="11" s="1"/>
  <c r="B503" i="11"/>
  <c r="C503" i="11"/>
  <c r="O503" i="11" s="1"/>
  <c r="D503" i="11"/>
  <c r="M503" i="11" s="1"/>
  <c r="B504" i="11"/>
  <c r="C504" i="11"/>
  <c r="O504" i="11" s="1"/>
  <c r="D504" i="11"/>
  <c r="B505" i="11"/>
  <c r="C505" i="11"/>
  <c r="O505" i="11" s="1"/>
  <c r="D505" i="11"/>
  <c r="B506" i="11"/>
  <c r="C506" i="11"/>
  <c r="D506" i="11"/>
  <c r="L506" i="11" s="1"/>
  <c r="B507" i="11"/>
  <c r="C507" i="11"/>
  <c r="O507" i="11" s="1"/>
  <c r="D507" i="11"/>
  <c r="B508" i="11"/>
  <c r="D508" i="11"/>
  <c r="L508" i="11" s="1"/>
  <c r="B509" i="11"/>
  <c r="W509" i="11" s="1"/>
  <c r="C509" i="11"/>
  <c r="D509" i="11"/>
  <c r="B510" i="11"/>
  <c r="C510" i="11"/>
  <c r="D510" i="11"/>
  <c r="L510" i="11" s="1"/>
  <c r="B511" i="11"/>
  <c r="C511" i="11"/>
  <c r="O511" i="11" s="1"/>
  <c r="D511" i="11"/>
  <c r="B512" i="11"/>
  <c r="C512" i="11"/>
  <c r="D512" i="11"/>
  <c r="L512" i="11" s="1"/>
  <c r="B513" i="11"/>
  <c r="W513" i="11" s="1"/>
  <c r="C513" i="11"/>
  <c r="O513" i="11" s="1"/>
  <c r="D513" i="11"/>
  <c r="B514" i="11"/>
  <c r="C514" i="11"/>
  <c r="D514" i="11"/>
  <c r="L514" i="11" s="1"/>
  <c r="B515" i="11"/>
  <c r="C515" i="11"/>
  <c r="O515" i="11" s="1"/>
  <c r="D515" i="11"/>
  <c r="B516" i="11"/>
  <c r="C516" i="11"/>
  <c r="D516" i="11"/>
  <c r="L516" i="11" s="1"/>
  <c r="B517" i="11"/>
  <c r="C517" i="11"/>
  <c r="D517" i="11"/>
  <c r="B518" i="11"/>
  <c r="C518" i="11"/>
  <c r="D518" i="11"/>
  <c r="L518" i="11" s="1"/>
  <c r="B519" i="11"/>
  <c r="C519" i="11"/>
  <c r="O519" i="11" s="1"/>
  <c r="D519" i="11"/>
  <c r="B520" i="11"/>
  <c r="C520" i="11"/>
  <c r="D520" i="11"/>
  <c r="L520" i="11" s="1"/>
  <c r="B521" i="11"/>
  <c r="C521" i="11"/>
  <c r="O521" i="11" s="1"/>
  <c r="D521" i="11"/>
  <c r="B522" i="11"/>
  <c r="C522" i="11"/>
  <c r="D522" i="11"/>
  <c r="L522" i="11" s="1"/>
  <c r="B523" i="11"/>
  <c r="C523" i="11"/>
  <c r="O523" i="11" s="1"/>
  <c r="D523" i="11"/>
  <c r="B524" i="11"/>
  <c r="C524" i="11"/>
  <c r="O524" i="11" s="1"/>
  <c r="D524" i="11"/>
  <c r="L524" i="11" s="1"/>
  <c r="B525" i="11"/>
  <c r="W525" i="11" s="1"/>
  <c r="C525" i="11"/>
  <c r="D525" i="11"/>
  <c r="B526" i="11"/>
  <c r="C526" i="11"/>
  <c r="D526" i="11"/>
  <c r="L526" i="11" s="1"/>
  <c r="B527" i="11"/>
  <c r="C527" i="11"/>
  <c r="O527" i="11" s="1"/>
  <c r="D527" i="11"/>
  <c r="B528" i="11"/>
  <c r="C528" i="11"/>
  <c r="D528" i="11"/>
  <c r="L528" i="11" s="1"/>
  <c r="B529" i="11"/>
  <c r="W529" i="11" s="1"/>
  <c r="C529" i="11"/>
  <c r="O529" i="11" s="1"/>
  <c r="D529" i="11"/>
  <c r="B530" i="11"/>
  <c r="C530" i="11"/>
  <c r="D530" i="11"/>
  <c r="L530" i="11" s="1"/>
  <c r="B531" i="11"/>
  <c r="C531" i="11"/>
  <c r="O531" i="11" s="1"/>
  <c r="D531" i="11"/>
  <c r="B532" i="11"/>
  <c r="C532" i="11"/>
  <c r="D532" i="11"/>
  <c r="L532" i="11" s="1"/>
  <c r="B533" i="11"/>
  <c r="C533" i="11"/>
  <c r="D533" i="11"/>
  <c r="B534" i="11"/>
  <c r="C534" i="11"/>
  <c r="D534" i="11"/>
  <c r="L534" i="11" s="1"/>
  <c r="B535" i="11"/>
  <c r="C535" i="11"/>
  <c r="O535" i="11" s="1"/>
  <c r="D535" i="11"/>
  <c r="B536" i="11"/>
  <c r="C536" i="11"/>
  <c r="D536" i="11"/>
  <c r="L536" i="11" s="1"/>
  <c r="B537" i="11"/>
  <c r="W537" i="11" s="1"/>
  <c r="C537" i="11"/>
  <c r="D537" i="11"/>
  <c r="B538" i="11"/>
  <c r="C538" i="11"/>
  <c r="D538" i="11"/>
  <c r="L538" i="11" s="1"/>
  <c r="B539" i="11"/>
  <c r="C539" i="11"/>
  <c r="O539" i="11" s="1"/>
  <c r="D539" i="11"/>
  <c r="B540" i="11"/>
  <c r="C540" i="11"/>
  <c r="D540" i="11"/>
  <c r="L540" i="11" s="1"/>
  <c r="B541" i="11"/>
  <c r="C541" i="11"/>
  <c r="D541" i="11"/>
  <c r="B542" i="11"/>
  <c r="C542" i="11"/>
  <c r="D542" i="11"/>
  <c r="L542" i="11" s="1"/>
  <c r="B543" i="11"/>
  <c r="C543" i="11"/>
  <c r="O543" i="11" s="1"/>
  <c r="D543" i="11"/>
  <c r="B544" i="11"/>
  <c r="C544" i="11"/>
  <c r="O544" i="11" s="1"/>
  <c r="D544" i="11"/>
  <c r="L544" i="11" s="1"/>
  <c r="B545" i="11"/>
  <c r="W545" i="11" s="1"/>
  <c r="C545" i="11"/>
  <c r="O545" i="11" s="1"/>
  <c r="D545" i="11"/>
  <c r="B546" i="11"/>
  <c r="C546" i="11"/>
  <c r="O546" i="11" s="1"/>
  <c r="D546" i="11"/>
  <c r="B547" i="11"/>
  <c r="C547" i="11"/>
  <c r="O547" i="11" s="1"/>
  <c r="D547" i="11"/>
  <c r="B548" i="11"/>
  <c r="C548" i="11"/>
  <c r="O548" i="11" s="1"/>
  <c r="D548" i="11"/>
  <c r="K548" i="11" s="1"/>
  <c r="B549" i="11"/>
  <c r="C549" i="11"/>
  <c r="O549" i="11" s="1"/>
  <c r="D549" i="11"/>
  <c r="B550" i="11"/>
  <c r="C550" i="11"/>
  <c r="O550" i="11" s="1"/>
  <c r="D550" i="11"/>
  <c r="L550" i="11" s="1"/>
  <c r="B551" i="11"/>
  <c r="C551" i="11"/>
  <c r="O551" i="11" s="1"/>
  <c r="D551" i="11"/>
  <c r="M551" i="11" s="1"/>
  <c r="B552" i="11"/>
  <c r="C552" i="11"/>
  <c r="O552" i="11" s="1"/>
  <c r="D552" i="11"/>
  <c r="K552" i="11" s="1"/>
  <c r="B553" i="11"/>
  <c r="C553" i="11"/>
  <c r="O553" i="11" s="1"/>
  <c r="D553" i="11"/>
  <c r="B554" i="11"/>
  <c r="C554" i="11"/>
  <c r="O554" i="11" s="1"/>
  <c r="D554" i="11"/>
  <c r="L554" i="11" s="1"/>
  <c r="B555" i="11"/>
  <c r="C555" i="11"/>
  <c r="O555" i="11" s="1"/>
  <c r="D555" i="11"/>
  <c r="B556" i="11"/>
  <c r="C556" i="11"/>
  <c r="O556" i="11" s="1"/>
  <c r="D556" i="11"/>
  <c r="K556" i="11" s="1"/>
  <c r="B557" i="11"/>
  <c r="W557" i="11" s="1"/>
  <c r="C557" i="11"/>
  <c r="O557" i="11" s="1"/>
  <c r="D557" i="11"/>
  <c r="B558" i="11"/>
  <c r="C558" i="11"/>
  <c r="O558" i="11" s="1"/>
  <c r="D558" i="11"/>
  <c r="B559" i="11"/>
  <c r="C559" i="11"/>
  <c r="O559" i="11" s="1"/>
  <c r="D559" i="11"/>
  <c r="B560" i="11"/>
  <c r="C560" i="11"/>
  <c r="D560" i="11"/>
  <c r="K560" i="11" s="1"/>
  <c r="B561" i="11"/>
  <c r="W561" i="11" s="1"/>
  <c r="C561" i="11"/>
  <c r="O561" i="11" s="1"/>
  <c r="D561" i="11"/>
  <c r="B562" i="11"/>
  <c r="C562" i="11"/>
  <c r="O562" i="11" s="1"/>
  <c r="D562" i="11"/>
  <c r="L562" i="11" s="1"/>
  <c r="B563" i="11"/>
  <c r="C563" i="11"/>
  <c r="O563" i="11" s="1"/>
  <c r="D563" i="11"/>
  <c r="B564" i="11"/>
  <c r="C564" i="11"/>
  <c r="O564" i="11" s="1"/>
  <c r="D564" i="11"/>
  <c r="K564" i="11" s="1"/>
  <c r="B565" i="11"/>
  <c r="C565" i="11"/>
  <c r="D565" i="11"/>
  <c r="L565" i="11" s="1"/>
  <c r="B566" i="11"/>
  <c r="C566" i="11"/>
  <c r="O566" i="11" s="1"/>
  <c r="D566" i="11"/>
  <c r="B567" i="11"/>
  <c r="C567" i="11"/>
  <c r="O567" i="11" s="1"/>
  <c r="D567" i="11"/>
  <c r="K567" i="11" s="1"/>
  <c r="B568" i="11"/>
  <c r="C568" i="11"/>
  <c r="O568" i="11" s="1"/>
  <c r="D568" i="11"/>
  <c r="K568" i="11" s="1"/>
  <c r="B569" i="11"/>
  <c r="C569" i="11"/>
  <c r="O569" i="11" s="1"/>
  <c r="D569" i="11"/>
  <c r="K569" i="11" s="1"/>
  <c r="V69" i="41" l="1"/>
  <c r="S68" i="41"/>
  <c r="S36" i="41"/>
  <c r="V37" i="41"/>
  <c r="V103" i="41"/>
  <c r="S102" i="41"/>
  <c r="S169" i="41"/>
  <c r="V170" i="41"/>
  <c r="V302" i="41"/>
  <c r="S301" i="41"/>
  <c r="S36" i="40"/>
  <c r="V37" i="40"/>
  <c r="S301" i="40"/>
  <c r="V302" i="40"/>
  <c r="V102" i="40"/>
  <c r="S101" i="40"/>
  <c r="S171" i="40"/>
  <c r="V172" i="40"/>
  <c r="S68" i="40"/>
  <c r="V69" i="40"/>
  <c r="S68" i="39"/>
  <c r="V69" i="39"/>
  <c r="S103" i="39"/>
  <c r="V104" i="39"/>
  <c r="V37" i="39"/>
  <c r="S36" i="39"/>
  <c r="V304" i="39"/>
  <c r="S303" i="39"/>
  <c r="V171" i="39"/>
  <c r="S170" i="39"/>
  <c r="T432" i="11"/>
  <c r="O432" i="11"/>
  <c r="T541" i="11"/>
  <c r="O541" i="11"/>
  <c r="I541" i="11" s="1"/>
  <c r="T537" i="11"/>
  <c r="O537" i="11"/>
  <c r="T533" i="11"/>
  <c r="O533" i="11"/>
  <c r="T525" i="11"/>
  <c r="O525" i="11"/>
  <c r="T517" i="11"/>
  <c r="O517" i="11"/>
  <c r="I517" i="11" s="1"/>
  <c r="K494" i="11"/>
  <c r="M494" i="11"/>
  <c r="L494" i="11"/>
  <c r="O493" i="11"/>
  <c r="I493" i="11" s="1"/>
  <c r="T493" i="11"/>
  <c r="K490" i="11"/>
  <c r="L490" i="11"/>
  <c r="M490" i="11"/>
  <c r="O489" i="11"/>
  <c r="I489" i="11" s="1"/>
  <c r="T489" i="11"/>
  <c r="L486" i="11"/>
  <c r="K486" i="11"/>
  <c r="M486" i="11"/>
  <c r="T485" i="11"/>
  <c r="O485" i="11"/>
  <c r="M482" i="11"/>
  <c r="L482" i="11"/>
  <c r="K482" i="11"/>
  <c r="T481" i="11"/>
  <c r="O481" i="11"/>
  <c r="I481" i="11" s="1"/>
  <c r="T473" i="11"/>
  <c r="O473" i="11"/>
  <c r="T469" i="11"/>
  <c r="O469" i="11"/>
  <c r="T461" i="11"/>
  <c r="O461" i="11"/>
  <c r="T457" i="11"/>
  <c r="O457" i="11"/>
  <c r="I457" i="11" s="1"/>
  <c r="T449" i="11"/>
  <c r="O449" i="11"/>
  <c r="T433" i="11"/>
  <c r="O433" i="11"/>
  <c r="T425" i="11"/>
  <c r="O425" i="11"/>
  <c r="T389" i="11"/>
  <c r="O389" i="11"/>
  <c r="T381" i="11"/>
  <c r="O381" i="11"/>
  <c r="I381" i="11" s="1"/>
  <c r="T377" i="11"/>
  <c r="O377" i="11"/>
  <c r="I377" i="11" s="1"/>
  <c r="T329" i="11"/>
  <c r="O329" i="11"/>
  <c r="T293" i="11"/>
  <c r="O293" i="11"/>
  <c r="T217" i="11"/>
  <c r="O217" i="11"/>
  <c r="T532" i="11"/>
  <c r="O532" i="11"/>
  <c r="I532" i="11" s="1"/>
  <c r="T528" i="11"/>
  <c r="O528" i="11"/>
  <c r="I528" i="11" s="1"/>
  <c r="T516" i="11"/>
  <c r="O516" i="11"/>
  <c r="I516" i="11" s="1"/>
  <c r="L493" i="11"/>
  <c r="M493" i="11"/>
  <c r="K493" i="11"/>
  <c r="T492" i="11"/>
  <c r="O492" i="11"/>
  <c r="I492" i="11" s="1"/>
  <c r="L489" i="11"/>
  <c r="M489" i="11"/>
  <c r="K489" i="11"/>
  <c r="K485" i="11"/>
  <c r="L485" i="11"/>
  <c r="M485" i="11"/>
  <c r="O484" i="11"/>
  <c r="I484" i="11" s="1"/>
  <c r="T484" i="11"/>
  <c r="T420" i="11"/>
  <c r="O420" i="11"/>
  <c r="T416" i="11"/>
  <c r="O416" i="11"/>
  <c r="T380" i="11"/>
  <c r="O380" i="11"/>
  <c r="T348" i="11"/>
  <c r="O348" i="11"/>
  <c r="T565" i="11"/>
  <c r="O565" i="11"/>
  <c r="T542" i="11"/>
  <c r="O542" i="11"/>
  <c r="T538" i="11"/>
  <c r="O538" i="11"/>
  <c r="T534" i="11"/>
  <c r="O534" i="11"/>
  <c r="T530" i="11"/>
  <c r="O530" i="11"/>
  <c r="T526" i="11"/>
  <c r="O526" i="11"/>
  <c r="T522" i="11"/>
  <c r="O522" i="11"/>
  <c r="T518" i="11"/>
  <c r="O518" i="11"/>
  <c r="T514" i="11"/>
  <c r="O514" i="11"/>
  <c r="T510" i="11"/>
  <c r="O510" i="11"/>
  <c r="T506" i="11"/>
  <c r="O506" i="11"/>
  <c r="T494" i="11"/>
  <c r="O494" i="11"/>
  <c r="M491" i="11"/>
  <c r="K491" i="11"/>
  <c r="L491" i="11"/>
  <c r="O490" i="11"/>
  <c r="I490" i="11" s="1"/>
  <c r="T490" i="11"/>
  <c r="L487" i="11"/>
  <c r="K487" i="11"/>
  <c r="M487" i="11"/>
  <c r="O486" i="11"/>
  <c r="I486" i="11" s="1"/>
  <c r="T486" i="11"/>
  <c r="I485" i="11"/>
  <c r="L483" i="11"/>
  <c r="M483" i="11"/>
  <c r="K483" i="11"/>
  <c r="O482" i="11"/>
  <c r="T482" i="11"/>
  <c r="T458" i="11"/>
  <c r="O458" i="11"/>
  <c r="T454" i="11"/>
  <c r="O454" i="11"/>
  <c r="T450" i="11"/>
  <c r="O450" i="11"/>
  <c r="T434" i="11"/>
  <c r="O434" i="11"/>
  <c r="T426" i="11"/>
  <c r="O426" i="11"/>
  <c r="T422" i="11"/>
  <c r="O422" i="11"/>
  <c r="T418" i="11"/>
  <c r="O418" i="11"/>
  <c r="T406" i="11"/>
  <c r="O406" i="11"/>
  <c r="T390" i="11"/>
  <c r="O390" i="11"/>
  <c r="T382" i="11"/>
  <c r="O382" i="11"/>
  <c r="T294" i="11"/>
  <c r="O294" i="11"/>
  <c r="T290" i="11"/>
  <c r="O290" i="11"/>
  <c r="T278" i="11"/>
  <c r="O278" i="11"/>
  <c r="T242" i="11"/>
  <c r="O242" i="11"/>
  <c r="T234" i="11"/>
  <c r="O234" i="11"/>
  <c r="T560" i="11"/>
  <c r="O560" i="11"/>
  <c r="T540" i="11"/>
  <c r="O540" i="11"/>
  <c r="T536" i="11"/>
  <c r="O536" i="11"/>
  <c r="T512" i="11"/>
  <c r="O512" i="11"/>
  <c r="T452" i="11"/>
  <c r="O452" i="11"/>
  <c r="T448" i="11"/>
  <c r="O448" i="11"/>
  <c r="T440" i="11"/>
  <c r="O440" i="11"/>
  <c r="T404" i="11"/>
  <c r="O404" i="11"/>
  <c r="T396" i="11"/>
  <c r="O396" i="11"/>
  <c r="T376" i="11"/>
  <c r="O376" i="11"/>
  <c r="T372" i="11"/>
  <c r="O372" i="11"/>
  <c r="T499" i="11"/>
  <c r="O499" i="11"/>
  <c r="T495" i="11"/>
  <c r="O495" i="11"/>
  <c r="I494" i="11"/>
  <c r="L492" i="11"/>
  <c r="M492" i="11"/>
  <c r="K492" i="11"/>
  <c r="O491" i="11"/>
  <c r="I491" i="11" s="1"/>
  <c r="T491" i="11"/>
  <c r="K488" i="11"/>
  <c r="L488" i="11"/>
  <c r="M488" i="11"/>
  <c r="T487" i="11"/>
  <c r="O487" i="11"/>
  <c r="I487" i="11" s="1"/>
  <c r="L484" i="11"/>
  <c r="M484" i="11"/>
  <c r="K484" i="11"/>
  <c r="T483" i="11"/>
  <c r="O483" i="11"/>
  <c r="I483" i="11" s="1"/>
  <c r="I482" i="11"/>
  <c r="T471" i="11"/>
  <c r="O471" i="11"/>
  <c r="T467" i="11"/>
  <c r="O467" i="11"/>
  <c r="I467" i="11" s="1"/>
  <c r="T463" i="11"/>
  <c r="O463" i="11"/>
  <c r="T459" i="11"/>
  <c r="O459" i="11"/>
  <c r="I459" i="11" s="1"/>
  <c r="T451" i="11"/>
  <c r="O451" i="11"/>
  <c r="I451" i="11" s="1"/>
  <c r="T447" i="11"/>
  <c r="O447" i="11"/>
  <c r="I447" i="11" s="1"/>
  <c r="T415" i="11"/>
  <c r="O415" i="11"/>
  <c r="I415" i="11" s="1"/>
  <c r="T315" i="11"/>
  <c r="O315" i="11"/>
  <c r="I315" i="11" s="1"/>
  <c r="T283" i="11"/>
  <c r="O283" i="11"/>
  <c r="I283" i="11" s="1"/>
  <c r="T255" i="11"/>
  <c r="O255" i="11"/>
  <c r="T239" i="11"/>
  <c r="O239" i="11"/>
  <c r="I239" i="11" s="1"/>
  <c r="T211" i="11"/>
  <c r="O211" i="11"/>
  <c r="I211" i="11" s="1"/>
  <c r="T207" i="11"/>
  <c r="O207" i="11"/>
  <c r="I207" i="11" s="1"/>
  <c r="T203" i="11"/>
  <c r="O203" i="11"/>
  <c r="I203" i="11" s="1"/>
  <c r="T328" i="11"/>
  <c r="I425" i="11"/>
  <c r="T424" i="11"/>
  <c r="L360" i="11"/>
  <c r="T366" i="11"/>
  <c r="T360" i="11"/>
  <c r="T330" i="11"/>
  <c r="T301" i="11"/>
  <c r="T230" i="11"/>
  <c r="I217" i="11"/>
  <c r="L384" i="11"/>
  <c r="T513" i="11"/>
  <c r="I234" i="11"/>
  <c r="T503" i="11"/>
  <c r="T387" i="11"/>
  <c r="L569" i="11"/>
  <c r="K563" i="11"/>
  <c r="T527" i="11"/>
  <c r="T413" i="11"/>
  <c r="I396" i="11"/>
  <c r="T268" i="11"/>
  <c r="M569" i="11"/>
  <c r="T547" i="11"/>
  <c r="T546" i="11"/>
  <c r="T529" i="11"/>
  <c r="T523" i="11"/>
  <c r="L507" i="11"/>
  <c r="I506" i="11"/>
  <c r="I495" i="11"/>
  <c r="T437" i="11"/>
  <c r="T564" i="11"/>
  <c r="L563" i="11"/>
  <c r="T552" i="11"/>
  <c r="M415" i="11"/>
  <c r="L409" i="11"/>
  <c r="M403" i="11"/>
  <c r="I317" i="11"/>
  <c r="L523" i="11"/>
  <c r="I449" i="11"/>
  <c r="K420" i="11"/>
  <c r="M419" i="11"/>
  <c r="L418" i="11"/>
  <c r="M316" i="11"/>
  <c r="L559" i="11"/>
  <c r="K547" i="11"/>
  <c r="L537" i="11"/>
  <c r="K523" i="11"/>
  <c r="T507" i="11"/>
  <c r="L394" i="11"/>
  <c r="T367" i="11"/>
  <c r="T318" i="11"/>
  <c r="L552" i="11"/>
  <c r="I537" i="11"/>
  <c r="T535" i="11"/>
  <c r="K507" i="11"/>
  <c r="T436" i="11"/>
  <c r="I409" i="11"/>
  <c r="K394" i="11"/>
  <c r="M372" i="11"/>
  <c r="M318" i="11"/>
  <c r="M260" i="11"/>
  <c r="T204" i="11"/>
  <c r="W345" i="11"/>
  <c r="T409" i="11"/>
  <c r="T435" i="11"/>
  <c r="L366" i="11"/>
  <c r="K318" i="11"/>
  <c r="L316" i="11"/>
  <c r="T206" i="11"/>
  <c r="T563" i="11"/>
  <c r="T567" i="11"/>
  <c r="T566" i="11"/>
  <c r="M559" i="11"/>
  <c r="M553" i="11"/>
  <c r="L547" i="11"/>
  <c r="L420" i="11"/>
  <c r="L387" i="11"/>
  <c r="T365" i="11"/>
  <c r="I293" i="11"/>
  <c r="I497" i="11"/>
  <c r="T497" i="11"/>
  <c r="T428" i="11"/>
  <c r="I395" i="11"/>
  <c r="T395" i="11"/>
  <c r="K378" i="11"/>
  <c r="M378" i="11"/>
  <c r="I218" i="11"/>
  <c r="T218" i="11"/>
  <c r="T568" i="11"/>
  <c r="M565" i="11"/>
  <c r="T562" i="11"/>
  <c r="T554" i="11"/>
  <c r="T551" i="11"/>
  <c r="K539" i="11"/>
  <c r="L539" i="11"/>
  <c r="M539" i="11"/>
  <c r="T511" i="11"/>
  <c r="I511" i="11"/>
  <c r="K478" i="11"/>
  <c r="L478" i="11"/>
  <c r="T465" i="11"/>
  <c r="I465" i="11"/>
  <c r="T443" i="11"/>
  <c r="I443" i="11"/>
  <c r="L440" i="11"/>
  <c r="T429" i="11"/>
  <c r="I429" i="11"/>
  <c r="L425" i="11"/>
  <c r="M425" i="11"/>
  <c r="L411" i="11"/>
  <c r="M411" i="11"/>
  <c r="T352" i="11"/>
  <c r="I319" i="11"/>
  <c r="T319" i="11"/>
  <c r="K290" i="11"/>
  <c r="M290" i="11"/>
  <c r="T274" i="11"/>
  <c r="I274" i="11"/>
  <c r="T226" i="11"/>
  <c r="K220" i="11"/>
  <c r="L220" i="11"/>
  <c r="M220" i="11"/>
  <c r="I214" i="11"/>
  <c r="T214" i="11"/>
  <c r="K454" i="11"/>
  <c r="L454" i="11"/>
  <c r="K201" i="11"/>
  <c r="L201" i="11"/>
  <c r="K565" i="11"/>
  <c r="L549" i="11"/>
  <c r="K549" i="11"/>
  <c r="M549" i="11"/>
  <c r="T524" i="11"/>
  <c r="K517" i="11"/>
  <c r="L517" i="11"/>
  <c r="T515" i="11"/>
  <c r="K468" i="11"/>
  <c r="L468" i="11"/>
  <c r="T460" i="11"/>
  <c r="T455" i="11"/>
  <c r="T275" i="11"/>
  <c r="I275" i="11"/>
  <c r="T256" i="11"/>
  <c r="I256" i="11"/>
  <c r="K245" i="11"/>
  <c r="L245" i="11"/>
  <c r="K212" i="11"/>
  <c r="M212" i="11"/>
  <c r="T557" i="11"/>
  <c r="M401" i="11"/>
  <c r="T556" i="11"/>
  <c r="I556" i="11"/>
  <c r="K551" i="11"/>
  <c r="L551" i="11"/>
  <c r="T479" i="11"/>
  <c r="T456" i="11"/>
  <c r="M447" i="11"/>
  <c r="I431" i="11"/>
  <c r="T431" i="11"/>
  <c r="K422" i="11"/>
  <c r="L422" i="11"/>
  <c r="K330" i="11"/>
  <c r="L330" i="11"/>
  <c r="M330" i="11"/>
  <c r="T276" i="11"/>
  <c r="T257" i="11"/>
  <c r="I257" i="11"/>
  <c r="L541" i="11"/>
  <c r="M531" i="11"/>
  <c r="L515" i="11"/>
  <c r="I477" i="11"/>
  <c r="M457" i="11"/>
  <c r="M449" i="11"/>
  <c r="T412" i="11"/>
  <c r="L396" i="11"/>
  <c r="L392" i="11"/>
  <c r="I389" i="11"/>
  <c r="T388" i="11"/>
  <c r="K384" i="11"/>
  <c r="I348" i="11"/>
  <c r="I341" i="11"/>
  <c r="T335" i="11"/>
  <c r="M308" i="11"/>
  <c r="I278" i="11"/>
  <c r="T272" i="11"/>
  <c r="K541" i="11"/>
  <c r="K515" i="11"/>
  <c r="I514" i="11"/>
  <c r="L496" i="11"/>
  <c r="L460" i="11"/>
  <c r="L457" i="11"/>
  <c r="M441" i="11"/>
  <c r="M429" i="11"/>
  <c r="M427" i="11"/>
  <c r="K396" i="11"/>
  <c r="K392" i="11"/>
  <c r="M391" i="11"/>
  <c r="L346" i="11"/>
  <c r="I330" i="11"/>
  <c r="M280" i="11"/>
  <c r="I246" i="11"/>
  <c r="I242" i="11"/>
  <c r="K221" i="11"/>
  <c r="M214" i="11"/>
  <c r="T212" i="11"/>
  <c r="T246" i="11"/>
  <c r="T244" i="11"/>
  <c r="W317" i="11"/>
  <c r="I564" i="11"/>
  <c r="W564" i="11"/>
  <c r="I562" i="11"/>
  <c r="W562" i="11"/>
  <c r="I558" i="11"/>
  <c r="W558" i="11"/>
  <c r="I550" i="11"/>
  <c r="W550" i="11"/>
  <c r="I548" i="11"/>
  <c r="W548" i="11"/>
  <c r="I546" i="11"/>
  <c r="W546" i="11"/>
  <c r="I524" i="11"/>
  <c r="W524" i="11"/>
  <c r="W518" i="11"/>
  <c r="W516" i="11"/>
  <c r="W495" i="11"/>
  <c r="T453" i="11"/>
  <c r="I412" i="11"/>
  <c r="W412" i="11"/>
  <c r="I410" i="11"/>
  <c r="W410" i="11"/>
  <c r="W400" i="11"/>
  <c r="W396" i="11"/>
  <c r="T383" i="11"/>
  <c r="W375" i="11"/>
  <c r="W346" i="11"/>
  <c r="I333" i="11"/>
  <c r="T333" i="11"/>
  <c r="K329" i="11"/>
  <c r="L329" i="11"/>
  <c r="I236" i="11"/>
  <c r="W236" i="11"/>
  <c r="K198" i="11"/>
  <c r="L198" i="11"/>
  <c r="W481" i="11"/>
  <c r="W417" i="11"/>
  <c r="W321" i="11"/>
  <c r="I568" i="11"/>
  <c r="W568" i="11"/>
  <c r="M567" i="11"/>
  <c r="T561" i="11"/>
  <c r="I561" i="11"/>
  <c r="T559" i="11"/>
  <c r="K559" i="11"/>
  <c r="I559" i="11"/>
  <c r="W559" i="11"/>
  <c r="L555" i="11"/>
  <c r="W555" i="11"/>
  <c r="L553" i="11"/>
  <c r="I553" i="11"/>
  <c r="T550" i="11"/>
  <c r="T549" i="11"/>
  <c r="T548" i="11"/>
  <c r="T545" i="11"/>
  <c r="I545" i="11"/>
  <c r="T543" i="11"/>
  <c r="I540" i="11"/>
  <c r="W540" i="11"/>
  <c r="I538" i="11"/>
  <c r="W538" i="11"/>
  <c r="L533" i="11"/>
  <c r="L531" i="11"/>
  <c r="I531" i="11"/>
  <c r="W531" i="11"/>
  <c r="M525" i="11"/>
  <c r="T521" i="11"/>
  <c r="I521" i="11"/>
  <c r="T519" i="11"/>
  <c r="I519" i="11"/>
  <c r="W519" i="11"/>
  <c r="W512" i="11"/>
  <c r="W510" i="11"/>
  <c r="L509" i="11"/>
  <c r="T505" i="11"/>
  <c r="I505" i="11"/>
  <c r="W499" i="11"/>
  <c r="W491" i="11"/>
  <c r="T477" i="11"/>
  <c r="L476" i="11"/>
  <c r="W476" i="11"/>
  <c r="W471" i="11"/>
  <c r="W464" i="11"/>
  <c r="L458" i="11"/>
  <c r="W458" i="11"/>
  <c r="M453" i="11"/>
  <c r="I453" i="11"/>
  <c r="L448" i="11"/>
  <c r="W448" i="11"/>
  <c r="W444" i="11"/>
  <c r="W438" i="11"/>
  <c r="W432" i="11"/>
  <c r="L428" i="11"/>
  <c r="L426" i="11"/>
  <c r="W426" i="11"/>
  <c r="M421" i="11"/>
  <c r="I421" i="11"/>
  <c r="M417" i="11"/>
  <c r="W416" i="11"/>
  <c r="T411" i="11"/>
  <c r="M407" i="11"/>
  <c r="I407" i="11"/>
  <c r="W407" i="11"/>
  <c r="W404" i="11"/>
  <c r="L403" i="11"/>
  <c r="I403" i="11"/>
  <c r="W403" i="11"/>
  <c r="I402" i="11"/>
  <c r="W402" i="11"/>
  <c r="L401" i="11"/>
  <c r="I401" i="11"/>
  <c r="T399" i="11"/>
  <c r="I399" i="11"/>
  <c r="W399" i="11"/>
  <c r="L397" i="11"/>
  <c r="M385" i="11"/>
  <c r="M383" i="11"/>
  <c r="I383" i="11"/>
  <c r="W383" i="11"/>
  <c r="M381" i="11"/>
  <c r="W379" i="11"/>
  <c r="M376" i="11"/>
  <c r="W376" i="11"/>
  <c r="M364" i="11"/>
  <c r="M358" i="11"/>
  <c r="W358" i="11"/>
  <c r="W342" i="11"/>
  <c r="W315" i="11"/>
  <c r="I301" i="11"/>
  <c r="W289" i="11"/>
  <c r="W270" i="11"/>
  <c r="W264" i="11"/>
  <c r="T262" i="11"/>
  <c r="T238" i="11"/>
  <c r="I238" i="11"/>
  <c r="W237" i="11"/>
  <c r="K230" i="11"/>
  <c r="L230" i="11"/>
  <c r="I210" i="11"/>
  <c r="T210" i="11"/>
  <c r="W209" i="11"/>
  <c r="W541" i="11"/>
  <c r="W493" i="11"/>
  <c r="W477" i="11"/>
  <c r="W397" i="11"/>
  <c r="W381" i="11"/>
  <c r="W301" i="11"/>
  <c r="I551" i="11"/>
  <c r="W551" i="11"/>
  <c r="I549" i="11"/>
  <c r="W544" i="11"/>
  <c r="I539" i="11"/>
  <c r="W539" i="11"/>
  <c r="W522" i="11"/>
  <c r="I503" i="11"/>
  <c r="W503" i="11"/>
  <c r="W478" i="11"/>
  <c r="W459" i="11"/>
  <c r="T421" i="11"/>
  <c r="W391" i="11"/>
  <c r="I388" i="11"/>
  <c r="W388" i="11"/>
  <c r="W372" i="11"/>
  <c r="I361" i="11"/>
  <c r="T322" i="11"/>
  <c r="L312" i="11"/>
  <c r="K312" i="11"/>
  <c r="M312" i="11"/>
  <c r="W310" i="11"/>
  <c r="T295" i="11"/>
  <c r="T228" i="11"/>
  <c r="L568" i="11"/>
  <c r="L567" i="11"/>
  <c r="N567" i="11" s="1"/>
  <c r="H567" i="11" s="1"/>
  <c r="I567" i="11"/>
  <c r="W567" i="11"/>
  <c r="I566" i="11"/>
  <c r="W566" i="11"/>
  <c r="M563" i="11"/>
  <c r="L557" i="11"/>
  <c r="W556" i="11"/>
  <c r="K555" i="11"/>
  <c r="W554" i="11"/>
  <c r="K553" i="11"/>
  <c r="M547" i="11"/>
  <c r="T539" i="11"/>
  <c r="W536" i="11"/>
  <c r="W534" i="11"/>
  <c r="K533" i="11"/>
  <c r="W532" i="11"/>
  <c r="K531" i="11"/>
  <c r="I530" i="11"/>
  <c r="W530" i="11"/>
  <c r="W528" i="11"/>
  <c r="W526" i="11"/>
  <c r="L525" i="11"/>
  <c r="M523" i="11"/>
  <c r="M515" i="11"/>
  <c r="I513" i="11"/>
  <c r="W511" i="11"/>
  <c r="K509" i="11"/>
  <c r="M507" i="11"/>
  <c r="M504" i="11"/>
  <c r="W504" i="11"/>
  <c r="W500" i="11"/>
  <c r="L498" i="11"/>
  <c r="W498" i="11"/>
  <c r="W492" i="11"/>
  <c r="W490" i="11"/>
  <c r="W486" i="11"/>
  <c r="W484" i="11"/>
  <c r="W472" i="11"/>
  <c r="L470" i="11"/>
  <c r="W470" i="11"/>
  <c r="W466" i="11"/>
  <c r="W463" i="11"/>
  <c r="W462" i="11"/>
  <c r="K458" i="11"/>
  <c r="L456" i="11"/>
  <c r="W456" i="11"/>
  <c r="W455" i="11"/>
  <c r="L453" i="11"/>
  <c r="W452" i="11"/>
  <c r="W451" i="11"/>
  <c r="W450" i="11"/>
  <c r="K448" i="11"/>
  <c r="W443" i="11"/>
  <c r="W442" i="11"/>
  <c r="M439" i="11"/>
  <c r="W439" i="11"/>
  <c r="I437" i="11"/>
  <c r="W431" i="11"/>
  <c r="W430" i="11"/>
  <c r="K426" i="11"/>
  <c r="L424" i="11"/>
  <c r="I424" i="11"/>
  <c r="W424" i="11"/>
  <c r="W423" i="11"/>
  <c r="L421" i="11"/>
  <c r="L416" i="11"/>
  <c r="W414" i="11"/>
  <c r="L407" i="11"/>
  <c r="I406" i="11"/>
  <c r="W406" i="11"/>
  <c r="T403" i="11"/>
  <c r="T401" i="11"/>
  <c r="W398" i="11"/>
  <c r="M395" i="11"/>
  <c r="W395" i="11"/>
  <c r="M393" i="11"/>
  <c r="L385" i="11"/>
  <c r="L383" i="11"/>
  <c r="I382" i="11"/>
  <c r="W382" i="11"/>
  <c r="L381" i="11"/>
  <c r="I380" i="11"/>
  <c r="W380" i="11"/>
  <c r="M374" i="11"/>
  <c r="W374" i="11"/>
  <c r="L368" i="11"/>
  <c r="W368" i="11"/>
  <c r="M366" i="11"/>
  <c r="L365" i="11"/>
  <c r="I365" i="11"/>
  <c r="L364" i="11"/>
  <c r="W364" i="11"/>
  <c r="M360" i="11"/>
  <c r="L358" i="11"/>
  <c r="K357" i="11"/>
  <c r="L357" i="11"/>
  <c r="K356" i="11"/>
  <c r="M356" i="11"/>
  <c r="K352" i="11"/>
  <c r="L352" i="11"/>
  <c r="K350" i="11"/>
  <c r="L350" i="11"/>
  <c r="T349" i="11"/>
  <c r="I340" i="11"/>
  <c r="T340" i="11"/>
  <c r="W339" i="11"/>
  <c r="I334" i="11"/>
  <c r="W334" i="11"/>
  <c r="I318" i="11"/>
  <c r="W318" i="11"/>
  <c r="W316" i="11"/>
  <c r="I313" i="11"/>
  <c r="T313" i="11"/>
  <c r="W303" i="11"/>
  <c r="T299" i="11"/>
  <c r="I299" i="11"/>
  <c r="W298" i="11"/>
  <c r="K294" i="11"/>
  <c r="L294" i="11"/>
  <c r="M294" i="11"/>
  <c r="I286" i="11"/>
  <c r="W286" i="11"/>
  <c r="W569" i="11"/>
  <c r="W553" i="11"/>
  <c r="W521" i="11"/>
  <c r="W505" i="11"/>
  <c r="W489" i="11"/>
  <c r="W457" i="11"/>
  <c r="W425" i="11"/>
  <c r="W409" i="11"/>
  <c r="W393" i="11"/>
  <c r="W377" i="11"/>
  <c r="W361" i="11"/>
  <c r="W560" i="11"/>
  <c r="W542" i="11"/>
  <c r="W520" i="11"/>
  <c r="W514" i="11"/>
  <c r="M509" i="11"/>
  <c r="W508" i="11"/>
  <c r="W506" i="11"/>
  <c r="W460" i="11"/>
  <c r="W440" i="11"/>
  <c r="I435" i="11"/>
  <c r="W435" i="11"/>
  <c r="W428" i="11"/>
  <c r="W427" i="11"/>
  <c r="I411" i="11"/>
  <c r="W411" i="11"/>
  <c r="T407" i="11"/>
  <c r="W394" i="11"/>
  <c r="W392" i="11"/>
  <c r="W371" i="11"/>
  <c r="W359" i="11"/>
  <c r="I563" i="11"/>
  <c r="W563" i="11"/>
  <c r="K557" i="11"/>
  <c r="T553" i="11"/>
  <c r="I552" i="11"/>
  <c r="W552" i="11"/>
  <c r="I547" i="11"/>
  <c r="W547" i="11"/>
  <c r="I535" i="11"/>
  <c r="W535" i="11"/>
  <c r="T531" i="11"/>
  <c r="I529" i="11"/>
  <c r="I527" i="11"/>
  <c r="W527" i="11"/>
  <c r="K525" i="11"/>
  <c r="I523" i="11"/>
  <c r="W523" i="11"/>
  <c r="I515" i="11"/>
  <c r="W515" i="11"/>
  <c r="L513" i="11"/>
  <c r="I507" i="11"/>
  <c r="W507" i="11"/>
  <c r="L504" i="11"/>
  <c r="W502" i="11"/>
  <c r="W496" i="11"/>
  <c r="W494" i="11"/>
  <c r="W488" i="11"/>
  <c r="W487" i="11"/>
  <c r="W483" i="11"/>
  <c r="W482" i="11"/>
  <c r="W480" i="11"/>
  <c r="W479" i="11"/>
  <c r="L474" i="11"/>
  <c r="W468" i="11"/>
  <c r="W467" i="11"/>
  <c r="L462" i="11"/>
  <c r="K456" i="11"/>
  <c r="W454" i="11"/>
  <c r="L452" i="11"/>
  <c r="L450" i="11"/>
  <c r="W447" i="11"/>
  <c r="W446" i="11"/>
  <c r="L442" i="11"/>
  <c r="I436" i="11"/>
  <c r="W436" i="11"/>
  <c r="W434" i="11"/>
  <c r="L430" i="11"/>
  <c r="K424" i="11"/>
  <c r="M423" i="11"/>
  <c r="W422" i="11"/>
  <c r="W420" i="11"/>
  <c r="W419" i="11"/>
  <c r="W418" i="11"/>
  <c r="W415" i="11"/>
  <c r="I413" i="11"/>
  <c r="I408" i="11"/>
  <c r="W408" i="11"/>
  <c r="L406" i="11"/>
  <c r="M405" i="11"/>
  <c r="L395" i="11"/>
  <c r="L393" i="11"/>
  <c r="W390" i="11"/>
  <c r="I387" i="11"/>
  <c r="W387" i="11"/>
  <c r="W386" i="11"/>
  <c r="I384" i="11"/>
  <c r="W384" i="11"/>
  <c r="L382" i="11"/>
  <c r="L380" i="11"/>
  <c r="W378" i="11"/>
  <c r="W370" i="11"/>
  <c r="I367" i="11"/>
  <c r="W367" i="11"/>
  <c r="I366" i="11"/>
  <c r="W366" i="11"/>
  <c r="I360" i="11"/>
  <c r="W360" i="11"/>
  <c r="K338" i="11"/>
  <c r="L338" i="11"/>
  <c r="M338" i="11"/>
  <c r="I335" i="11"/>
  <c r="W335" i="11"/>
  <c r="I314" i="11"/>
  <c r="T314" i="11"/>
  <c r="T305" i="11"/>
  <c r="T288" i="11"/>
  <c r="W287" i="11"/>
  <c r="W261" i="11"/>
  <c r="W260" i="11"/>
  <c r="W252" i="11"/>
  <c r="W248" i="11"/>
  <c r="W239" i="11"/>
  <c r="W231" i="11"/>
  <c r="T216" i="11"/>
  <c r="I212" i="11"/>
  <c r="W212" i="11"/>
  <c r="W211" i="11"/>
  <c r="M198" i="11"/>
  <c r="W565" i="11"/>
  <c r="W549" i="11"/>
  <c r="W533" i="11"/>
  <c r="W517" i="11"/>
  <c r="W501" i="11"/>
  <c r="W485" i="11"/>
  <c r="W469" i="11"/>
  <c r="W453" i="11"/>
  <c r="W437" i="11"/>
  <c r="W421" i="11"/>
  <c r="W405" i="11"/>
  <c r="W389" i="11"/>
  <c r="W373" i="11"/>
  <c r="W357" i="11"/>
  <c r="W341" i="11"/>
  <c r="W325" i="11"/>
  <c r="I343" i="11"/>
  <c r="T334" i="11"/>
  <c r="M324" i="11"/>
  <c r="L308" i="11"/>
  <c r="I304" i="11"/>
  <c r="T286" i="11"/>
  <c r="M282" i="11"/>
  <c r="I262" i="11"/>
  <c r="W253" i="11"/>
  <c r="W249" i="11"/>
  <c r="W240" i="11"/>
  <c r="T236" i="11"/>
  <c r="L231" i="11"/>
  <c r="W229" i="11"/>
  <c r="W228" i="11"/>
  <c r="W225" i="11"/>
  <c r="M216" i="11"/>
  <c r="I216" i="11"/>
  <c r="W216" i="11"/>
  <c r="W210" i="11"/>
  <c r="W352" i="11"/>
  <c r="W340" i="11"/>
  <c r="W332" i="11"/>
  <c r="W324" i="11"/>
  <c r="W308" i="11"/>
  <c r="W304" i="11"/>
  <c r="W300" i="11"/>
  <c r="W271" i="11"/>
  <c r="I353" i="11"/>
  <c r="I347" i="11"/>
  <c r="I329" i="11"/>
  <c r="I328" i="11"/>
  <c r="I327" i="11"/>
  <c r="L324" i="11"/>
  <c r="M306" i="11"/>
  <c r="M304" i="11"/>
  <c r="M300" i="11"/>
  <c r="M288" i="11"/>
  <c r="W284" i="11"/>
  <c r="W273" i="11"/>
  <c r="I272" i="11"/>
  <c r="W272" i="11"/>
  <c r="W257" i="11"/>
  <c r="W256" i="11"/>
  <c r="W241" i="11"/>
  <c r="M238" i="11"/>
  <c r="W227" i="11"/>
  <c r="T219" i="11"/>
  <c r="W218" i="11"/>
  <c r="L216" i="11"/>
  <c r="T215" i="11"/>
  <c r="I215" i="11"/>
  <c r="W215" i="11"/>
  <c r="M210" i="11"/>
  <c r="W203" i="11"/>
  <c r="W202" i="11"/>
  <c r="W198" i="11"/>
  <c r="W355" i="11"/>
  <c r="W351" i="11"/>
  <c r="W347" i="11"/>
  <c r="W343" i="11"/>
  <c r="W331" i="11"/>
  <c r="W327" i="11"/>
  <c r="W319" i="11"/>
  <c r="W311" i="11"/>
  <c r="W307" i="11"/>
  <c r="W299" i="11"/>
  <c r="W278" i="11"/>
  <c r="W262" i="11"/>
  <c r="W254" i="11"/>
  <c r="W246" i="11"/>
  <c r="W292" i="11"/>
  <c r="W285" i="11"/>
  <c r="W280" i="11"/>
  <c r="W277" i="11"/>
  <c r="W245" i="11"/>
  <c r="I244" i="11"/>
  <c r="W244" i="11"/>
  <c r="W233" i="11"/>
  <c r="W223" i="11"/>
  <c r="L221" i="11"/>
  <c r="W221" i="11"/>
  <c r="W214" i="11"/>
  <c r="I213" i="11"/>
  <c r="W208" i="11"/>
  <c r="W207" i="11"/>
  <c r="I204" i="11"/>
  <c r="W204" i="11"/>
  <c r="W354" i="11"/>
  <c r="W350" i="11"/>
  <c r="W330" i="11"/>
  <c r="W326" i="11"/>
  <c r="W314" i="11"/>
  <c r="W302" i="11"/>
  <c r="W291" i="11"/>
  <c r="W283" i="11"/>
  <c r="W275" i="11"/>
  <c r="W267" i="11"/>
  <c r="W259" i="11"/>
  <c r="W251" i="11"/>
  <c r="W243" i="11"/>
  <c r="W235" i="11"/>
  <c r="I206" i="11"/>
  <c r="M535" i="11"/>
  <c r="M519" i="11"/>
  <c r="M445" i="11"/>
  <c r="I423" i="11"/>
  <c r="T423" i="11"/>
  <c r="K408" i="11"/>
  <c r="L408" i="11"/>
  <c r="L399" i="11"/>
  <c r="M399" i="11"/>
  <c r="L389" i="11"/>
  <c r="M389" i="11"/>
  <c r="T362" i="11"/>
  <c r="K200" i="11"/>
  <c r="M200" i="11"/>
  <c r="L545" i="11"/>
  <c r="L505" i="11"/>
  <c r="K561" i="11"/>
  <c r="I560" i="11"/>
  <c r="L556" i="11"/>
  <c r="M555" i="11"/>
  <c r="K545" i="11"/>
  <c r="L543" i="11"/>
  <c r="I542" i="11"/>
  <c r="M541" i="11"/>
  <c r="K537" i="11"/>
  <c r="I536" i="11"/>
  <c r="L535" i="11"/>
  <c r="I534" i="11"/>
  <c r="M533" i="11"/>
  <c r="K529" i="11"/>
  <c r="L527" i="11"/>
  <c r="I526" i="11"/>
  <c r="K521" i="11"/>
  <c r="L519" i="11"/>
  <c r="I518" i="11"/>
  <c r="M517" i="11"/>
  <c r="K513" i="11"/>
  <c r="I512" i="11"/>
  <c r="L511" i="11"/>
  <c r="I510" i="11"/>
  <c r="K505" i="11"/>
  <c r="K504" i="11"/>
  <c r="L502" i="11"/>
  <c r="I499" i="11"/>
  <c r="L480" i="11"/>
  <c r="L466" i="11"/>
  <c r="L461" i="11"/>
  <c r="M451" i="11"/>
  <c r="L446" i="11"/>
  <c r="L437" i="11"/>
  <c r="M437" i="11"/>
  <c r="M435" i="11"/>
  <c r="M431" i="11"/>
  <c r="K414" i="11"/>
  <c r="L414" i="11"/>
  <c r="K412" i="11"/>
  <c r="L412" i="11"/>
  <c r="K402" i="11"/>
  <c r="L402" i="11"/>
  <c r="L561" i="11"/>
  <c r="T558" i="11"/>
  <c r="M543" i="11"/>
  <c r="L529" i="11"/>
  <c r="M527" i="11"/>
  <c r="L521" i="11"/>
  <c r="M511" i="11"/>
  <c r="L560" i="11"/>
  <c r="M557" i="11"/>
  <c r="K543" i="11"/>
  <c r="K535" i="11"/>
  <c r="K527" i="11"/>
  <c r="K519" i="11"/>
  <c r="K511" i="11"/>
  <c r="L500" i="11"/>
  <c r="L472" i="11"/>
  <c r="L464" i="11"/>
  <c r="I419" i="11"/>
  <c r="T419" i="11"/>
  <c r="I404" i="11"/>
  <c r="K398" i="11"/>
  <c r="L398" i="11"/>
  <c r="I390" i="11"/>
  <c r="K388" i="11"/>
  <c r="L388" i="11"/>
  <c r="T370" i="11"/>
  <c r="I310" i="11"/>
  <c r="T310" i="11"/>
  <c r="I267" i="11"/>
  <c r="T267" i="11"/>
  <c r="K239" i="11"/>
  <c r="M239" i="11"/>
  <c r="K234" i="11"/>
  <c r="L234" i="11"/>
  <c r="M234" i="11"/>
  <c r="L564" i="11"/>
  <c r="M561" i="11"/>
  <c r="L548" i="11"/>
  <c r="M545" i="11"/>
  <c r="M537" i="11"/>
  <c r="M529" i="11"/>
  <c r="M521" i="11"/>
  <c r="M513" i="11"/>
  <c r="M505" i="11"/>
  <c r="M459" i="11"/>
  <c r="M455" i="11"/>
  <c r="L445" i="11"/>
  <c r="L444" i="11"/>
  <c r="K438" i="11"/>
  <c r="L438" i="11"/>
  <c r="K436" i="11"/>
  <c r="L436" i="11"/>
  <c r="L413" i="11"/>
  <c r="M413" i="11"/>
  <c r="K410" i="11"/>
  <c r="L410" i="11"/>
  <c r="I405" i="11"/>
  <c r="T405" i="11"/>
  <c r="K386" i="11"/>
  <c r="L386" i="11"/>
  <c r="T357" i="11"/>
  <c r="I357" i="11"/>
  <c r="K355" i="11"/>
  <c r="L355" i="11"/>
  <c r="K460" i="11"/>
  <c r="K452" i="11"/>
  <c r="K450" i="11"/>
  <c r="L449" i="11"/>
  <c r="K442" i="11"/>
  <c r="L441" i="11"/>
  <c r="K440" i="11"/>
  <c r="L434" i="11"/>
  <c r="M433" i="11"/>
  <c r="L432" i="11"/>
  <c r="K430" i="11"/>
  <c r="L429" i="11"/>
  <c r="K428" i="11"/>
  <c r="K418" i="11"/>
  <c r="L417" i="11"/>
  <c r="K416" i="11"/>
  <c r="K406" i="11"/>
  <c r="L405" i="11"/>
  <c r="L404" i="11"/>
  <c r="L400" i="11"/>
  <c r="L391" i="11"/>
  <c r="L390" i="11"/>
  <c r="K382" i="11"/>
  <c r="T356" i="11"/>
  <c r="K354" i="11"/>
  <c r="L354" i="11"/>
  <c r="K299" i="11"/>
  <c r="L299" i="11"/>
  <c r="I279" i="11"/>
  <c r="T279" i="11"/>
  <c r="T240" i="11"/>
  <c r="I240" i="11"/>
  <c r="K219" i="11"/>
  <c r="L219" i="11"/>
  <c r="K215" i="11"/>
  <c r="L215" i="11"/>
  <c r="K434" i="11"/>
  <c r="L433" i="11"/>
  <c r="K432" i="11"/>
  <c r="K404" i="11"/>
  <c r="K400" i="11"/>
  <c r="K390" i="11"/>
  <c r="K371" i="11"/>
  <c r="L371" i="11"/>
  <c r="K363" i="11"/>
  <c r="L363" i="11"/>
  <c r="I342" i="11"/>
  <c r="T342" i="11"/>
  <c r="I280" i="11"/>
  <c r="T280" i="11"/>
  <c r="T258" i="11"/>
  <c r="I258" i="11"/>
  <c r="K213" i="11"/>
  <c r="L213" i="11"/>
  <c r="K370" i="11"/>
  <c r="L370" i="11"/>
  <c r="K362" i="11"/>
  <c r="L362" i="11"/>
  <c r="T326" i="11"/>
  <c r="I326" i="11"/>
  <c r="K297" i="11"/>
  <c r="L297" i="11"/>
  <c r="K265" i="11"/>
  <c r="L265" i="11"/>
  <c r="K211" i="11"/>
  <c r="L211" i="11"/>
  <c r="K380" i="11"/>
  <c r="L344" i="11"/>
  <c r="L340" i="11"/>
  <c r="M328" i="11"/>
  <c r="K324" i="11"/>
  <c r="L320" i="11"/>
  <c r="K316" i="11"/>
  <c r="L304" i="11"/>
  <c r="M302" i="11"/>
  <c r="L300" i="11"/>
  <c r="L280" i="11"/>
  <c r="M276" i="11"/>
  <c r="M274" i="11"/>
  <c r="L263" i="11"/>
  <c r="L260" i="11"/>
  <c r="L235" i="11"/>
  <c r="M226" i="11"/>
  <c r="M224" i="11"/>
  <c r="L214" i="11"/>
  <c r="L212" i="11"/>
  <c r="L210" i="11"/>
  <c r="M368" i="11"/>
  <c r="M352" i="11"/>
  <c r="M336" i="11"/>
  <c r="L328" i="11"/>
  <c r="L325" i="11"/>
  <c r="K321" i="11"/>
  <c r="L317" i="11"/>
  <c r="L309" i="11"/>
  <c r="I294" i="11"/>
  <c r="L276" i="11"/>
  <c r="L274" i="11"/>
  <c r="M270" i="11"/>
  <c r="M258" i="11"/>
  <c r="L243" i="11"/>
  <c r="L226" i="11"/>
  <c r="L224" i="11"/>
  <c r="L209" i="11"/>
  <c r="M208" i="11"/>
  <c r="K315" i="11"/>
  <c r="L315" i="11"/>
  <c r="N553" i="11"/>
  <c r="H553" i="11" s="1"/>
  <c r="K349" i="11"/>
  <c r="L349" i="11"/>
  <c r="K342" i="11"/>
  <c r="L342" i="11"/>
  <c r="M342" i="11"/>
  <c r="K334" i="11"/>
  <c r="L334" i="11"/>
  <c r="M334" i="11"/>
  <c r="T331" i="11"/>
  <c r="I331" i="11"/>
  <c r="K314" i="11"/>
  <c r="L314" i="11"/>
  <c r="M314" i="11"/>
  <c r="K228" i="11"/>
  <c r="L228" i="11"/>
  <c r="M228" i="11"/>
  <c r="K202" i="11"/>
  <c r="L202" i="11"/>
  <c r="M202" i="11"/>
  <c r="K343" i="11"/>
  <c r="L343" i="11"/>
  <c r="K348" i="11"/>
  <c r="L348" i="11"/>
  <c r="M348" i="11"/>
  <c r="I336" i="11"/>
  <c r="T336" i="11"/>
  <c r="K311" i="11"/>
  <c r="L311" i="11"/>
  <c r="M311" i="11"/>
  <c r="T304" i="11"/>
  <c r="I302" i="11"/>
  <c r="T302" i="11"/>
  <c r="L295" i="11"/>
  <c r="K295" i="11"/>
  <c r="T284" i="11"/>
  <c r="I284" i="11"/>
  <c r="I259" i="11"/>
  <c r="T259" i="11"/>
  <c r="K333" i="11"/>
  <c r="L333" i="11"/>
  <c r="K332" i="11"/>
  <c r="L332" i="11"/>
  <c r="M332" i="11"/>
  <c r="M326" i="11"/>
  <c r="K326" i="11"/>
  <c r="M322" i="11"/>
  <c r="K322" i="11"/>
  <c r="T271" i="11"/>
  <c r="I271" i="11"/>
  <c r="K217" i="11"/>
  <c r="L217" i="11"/>
  <c r="L347" i="11"/>
  <c r="L336" i="11"/>
  <c r="M320" i="11"/>
  <c r="T317" i="11"/>
  <c r="L306" i="11"/>
  <c r="K296" i="11"/>
  <c r="L296" i="11"/>
  <c r="M296" i="11"/>
  <c r="K233" i="11"/>
  <c r="L233" i="11"/>
  <c r="K222" i="11"/>
  <c r="L222" i="11"/>
  <c r="M222" i="11"/>
  <c r="K204" i="11"/>
  <c r="L204" i="11"/>
  <c r="M204" i="11"/>
  <c r="K292" i="11"/>
  <c r="K286" i="11"/>
  <c r="M286" i="11"/>
  <c r="K278" i="11"/>
  <c r="L278" i="11"/>
  <c r="M278" i="11"/>
  <c r="K268" i="11"/>
  <c r="L268" i="11"/>
  <c r="M268" i="11"/>
  <c r="K253" i="11"/>
  <c r="L253" i="11"/>
  <c r="K251" i="11"/>
  <c r="L251" i="11"/>
  <c r="K249" i="11"/>
  <c r="L249" i="11"/>
  <c r="K247" i="11"/>
  <c r="L247" i="11"/>
  <c r="K237" i="11"/>
  <c r="L237" i="11"/>
  <c r="K227" i="11"/>
  <c r="L227" i="11"/>
  <c r="K218" i="11"/>
  <c r="L218" i="11"/>
  <c r="K206" i="11"/>
  <c r="L206" i="11"/>
  <c r="M206" i="11"/>
  <c r="M346" i="11"/>
  <c r="M344" i="11"/>
  <c r="M340" i="11"/>
  <c r="K302" i="11"/>
  <c r="K298" i="11"/>
  <c r="L298" i="11"/>
  <c r="T285" i="11"/>
  <c r="I285" i="11"/>
  <c r="K272" i="11"/>
  <c r="L272" i="11"/>
  <c r="T250" i="11"/>
  <c r="I250" i="11"/>
  <c r="T248" i="11"/>
  <c r="I248" i="11"/>
  <c r="K236" i="11"/>
  <c r="L236" i="11"/>
  <c r="M236" i="11"/>
  <c r="M284" i="11"/>
  <c r="L270" i="11"/>
  <c r="L261" i="11"/>
  <c r="L258" i="11"/>
  <c r="M256" i="11"/>
  <c r="L241" i="11"/>
  <c r="L239" i="11"/>
  <c r="M232" i="11"/>
  <c r="L225" i="11"/>
  <c r="T224" i="11"/>
  <c r="L208" i="11"/>
  <c r="L207" i="11"/>
  <c r="L205" i="11"/>
  <c r="L203" i="11"/>
  <c r="L200" i="11"/>
  <c r="L199" i="11"/>
  <c r="L256" i="11"/>
  <c r="L232" i="11"/>
  <c r="M230" i="11"/>
  <c r="K199" i="11"/>
  <c r="T502" i="11"/>
  <c r="K501" i="11"/>
  <c r="L501" i="11"/>
  <c r="K477" i="11"/>
  <c r="L477" i="11"/>
  <c r="T470" i="11"/>
  <c r="K469" i="11"/>
  <c r="L469" i="11"/>
  <c r="T400" i="11"/>
  <c r="M327" i="11"/>
  <c r="K327" i="11"/>
  <c r="L327" i="11"/>
  <c r="T309" i="11"/>
  <c r="T199" i="11"/>
  <c r="M544" i="11"/>
  <c r="K544" i="11"/>
  <c r="M542" i="11"/>
  <c r="K542" i="11"/>
  <c r="M540" i="11"/>
  <c r="K540" i="11"/>
  <c r="M538" i="11"/>
  <c r="K538" i="11"/>
  <c r="M536" i="11"/>
  <c r="K536" i="11"/>
  <c r="M534" i="11"/>
  <c r="K534" i="11"/>
  <c r="M532" i="11"/>
  <c r="K532" i="11"/>
  <c r="M530" i="11"/>
  <c r="K530" i="11"/>
  <c r="M528" i="11"/>
  <c r="K528" i="11"/>
  <c r="M526" i="11"/>
  <c r="K526" i="11"/>
  <c r="M524" i="11"/>
  <c r="K524" i="11"/>
  <c r="M522" i="11"/>
  <c r="K522" i="11"/>
  <c r="M520" i="11"/>
  <c r="K520" i="11"/>
  <c r="M518" i="11"/>
  <c r="K518" i="11"/>
  <c r="M516" i="11"/>
  <c r="K516" i="11"/>
  <c r="M514" i="11"/>
  <c r="K514" i="11"/>
  <c r="M512" i="11"/>
  <c r="K512" i="11"/>
  <c r="M510" i="11"/>
  <c r="K510" i="11"/>
  <c r="M508" i="11"/>
  <c r="K508" i="11"/>
  <c r="M506" i="11"/>
  <c r="K506" i="11"/>
  <c r="T504" i="11"/>
  <c r="K503" i="11"/>
  <c r="L503" i="11"/>
  <c r="T496" i="11"/>
  <c r="K495" i="11"/>
  <c r="L495" i="11"/>
  <c r="T480" i="11"/>
  <c r="K479" i="11"/>
  <c r="L479" i="11"/>
  <c r="T472" i="11"/>
  <c r="K471" i="11"/>
  <c r="L471" i="11"/>
  <c r="T464" i="11"/>
  <c r="K463" i="11"/>
  <c r="L463" i="11"/>
  <c r="T408" i="11"/>
  <c r="M566" i="11"/>
  <c r="M558" i="11"/>
  <c r="M546" i="11"/>
  <c r="T478" i="11"/>
  <c r="T462" i="11"/>
  <c r="I400" i="11"/>
  <c r="M568" i="11"/>
  <c r="N568" i="11"/>
  <c r="H568" i="11" s="1"/>
  <c r="L566" i="11"/>
  <c r="M564" i="11"/>
  <c r="M560" i="11"/>
  <c r="L558" i="11"/>
  <c r="M556" i="11"/>
  <c r="M552" i="11"/>
  <c r="N552" i="11" s="1"/>
  <c r="H552" i="11" s="1"/>
  <c r="M548" i="11"/>
  <c r="L546" i="11"/>
  <c r="M501" i="11"/>
  <c r="T498" i="11"/>
  <c r="K497" i="11"/>
  <c r="L497" i="11"/>
  <c r="K481" i="11"/>
  <c r="L481" i="11"/>
  <c r="M477" i="11"/>
  <c r="K473" i="11"/>
  <c r="L473" i="11"/>
  <c r="M469" i="11"/>
  <c r="T466" i="11"/>
  <c r="K465" i="11"/>
  <c r="L465" i="11"/>
  <c r="T384" i="11"/>
  <c r="M562" i="11"/>
  <c r="M554" i="11"/>
  <c r="M550" i="11"/>
  <c r="K566" i="11"/>
  <c r="K562" i="11"/>
  <c r="N562" i="11" s="1"/>
  <c r="H562" i="11" s="1"/>
  <c r="K558" i="11"/>
  <c r="K554" i="11"/>
  <c r="K550" i="11"/>
  <c r="K546" i="11"/>
  <c r="K499" i="11"/>
  <c r="L499" i="11"/>
  <c r="K475" i="11"/>
  <c r="L475" i="11"/>
  <c r="T468" i="11"/>
  <c r="K467" i="11"/>
  <c r="L467" i="11"/>
  <c r="T446" i="11"/>
  <c r="T430" i="11"/>
  <c r="T414" i="11"/>
  <c r="M345" i="11"/>
  <c r="K345" i="11"/>
  <c r="L345" i="11"/>
  <c r="M323" i="11"/>
  <c r="K323" i="11"/>
  <c r="L323" i="11"/>
  <c r="K459" i="11"/>
  <c r="K455" i="11"/>
  <c r="K451" i="11"/>
  <c r="K447" i="11"/>
  <c r="K443" i="11"/>
  <c r="K439" i="11"/>
  <c r="K435" i="11"/>
  <c r="K431" i="11"/>
  <c r="K427" i="11"/>
  <c r="K423" i="11"/>
  <c r="K419" i="11"/>
  <c r="K415" i="11"/>
  <c r="M369" i="11"/>
  <c r="K369" i="11"/>
  <c r="L369" i="11"/>
  <c r="M353" i="11"/>
  <c r="K353" i="11"/>
  <c r="L353" i="11"/>
  <c r="M341" i="11"/>
  <c r="K341" i="11"/>
  <c r="L341" i="11"/>
  <c r="L459" i="11"/>
  <c r="L455" i="11"/>
  <c r="L451" i="11"/>
  <c r="L447" i="11"/>
  <c r="L443" i="11"/>
  <c r="L439" i="11"/>
  <c r="L435" i="11"/>
  <c r="L431" i="11"/>
  <c r="L427" i="11"/>
  <c r="L423" i="11"/>
  <c r="L419" i="11"/>
  <c r="L415" i="11"/>
  <c r="T347" i="11"/>
  <c r="M502" i="11"/>
  <c r="M500" i="11"/>
  <c r="M498" i="11"/>
  <c r="M496" i="11"/>
  <c r="M480" i="11"/>
  <c r="M478" i="11"/>
  <c r="M476" i="11"/>
  <c r="M474" i="11"/>
  <c r="M472" i="11"/>
  <c r="M470" i="11"/>
  <c r="M468" i="11"/>
  <c r="M466" i="11"/>
  <c r="M464" i="11"/>
  <c r="M462" i="11"/>
  <c r="K461" i="11"/>
  <c r="K457" i="11"/>
  <c r="K453" i="11"/>
  <c r="K449" i="11"/>
  <c r="K445" i="11"/>
  <c r="K441" i="11"/>
  <c r="K437" i="11"/>
  <c r="K433" i="11"/>
  <c r="K429" i="11"/>
  <c r="K425" i="11"/>
  <c r="K421" i="11"/>
  <c r="K417" i="11"/>
  <c r="K413" i="11"/>
  <c r="T410" i="11"/>
  <c r="T402" i="11"/>
  <c r="K379" i="11"/>
  <c r="L379" i="11"/>
  <c r="M377" i="11"/>
  <c r="K377" i="11"/>
  <c r="L377" i="11"/>
  <c r="M375" i="11"/>
  <c r="K375" i="11"/>
  <c r="L375" i="11"/>
  <c r="M373" i="11"/>
  <c r="K373" i="11"/>
  <c r="L373" i="11"/>
  <c r="M361" i="11"/>
  <c r="K361" i="11"/>
  <c r="L361" i="11"/>
  <c r="T343" i="11"/>
  <c r="M337" i="11"/>
  <c r="K337" i="11"/>
  <c r="L337" i="11"/>
  <c r="M319" i="11"/>
  <c r="K319" i="11"/>
  <c r="L319" i="11"/>
  <c r="M367" i="11"/>
  <c r="M359" i="11"/>
  <c r="M351" i="11"/>
  <c r="M339" i="11"/>
  <c r="M335" i="11"/>
  <c r="M331" i="11"/>
  <c r="I311" i="11"/>
  <c r="T311" i="11"/>
  <c r="K310" i="11"/>
  <c r="L310" i="11"/>
  <c r="M460" i="11"/>
  <c r="M458" i="11"/>
  <c r="M456" i="11"/>
  <c r="M454" i="11"/>
  <c r="M452" i="11"/>
  <c r="M450" i="11"/>
  <c r="M448" i="11"/>
  <c r="M446" i="11"/>
  <c r="M444" i="11"/>
  <c r="M442" i="11"/>
  <c r="M440" i="11"/>
  <c r="M438" i="11"/>
  <c r="M436" i="11"/>
  <c r="M434" i="11"/>
  <c r="M432" i="11"/>
  <c r="M430" i="11"/>
  <c r="M428" i="11"/>
  <c r="M426" i="11"/>
  <c r="M424" i="11"/>
  <c r="M422" i="11"/>
  <c r="M420" i="11"/>
  <c r="M418" i="11"/>
  <c r="M416" i="11"/>
  <c r="M414" i="11"/>
  <c r="M412" i="11"/>
  <c r="K411" i="11"/>
  <c r="M410" i="11"/>
  <c r="K409" i="11"/>
  <c r="M408" i="11"/>
  <c r="K407" i="11"/>
  <c r="M406" i="11"/>
  <c r="K405" i="11"/>
  <c r="M404" i="11"/>
  <c r="K403" i="11"/>
  <c r="M402" i="11"/>
  <c r="K401" i="11"/>
  <c r="M400" i="11"/>
  <c r="K399" i="11"/>
  <c r="M398" i="11"/>
  <c r="K397" i="11"/>
  <c r="M396" i="11"/>
  <c r="K395" i="11"/>
  <c r="M394" i="11"/>
  <c r="K393" i="11"/>
  <c r="M392" i="11"/>
  <c r="K391" i="11"/>
  <c r="M390" i="11"/>
  <c r="K389" i="11"/>
  <c r="M388" i="11"/>
  <c r="K387" i="11"/>
  <c r="M386" i="11"/>
  <c r="K385" i="11"/>
  <c r="M384" i="11"/>
  <c r="K383" i="11"/>
  <c r="M382" i="11"/>
  <c r="K381" i="11"/>
  <c r="M380" i="11"/>
  <c r="L378" i="11"/>
  <c r="L376" i="11"/>
  <c r="L374" i="11"/>
  <c r="L372" i="11"/>
  <c r="M365" i="11"/>
  <c r="T361" i="11"/>
  <c r="M357" i="11"/>
  <c r="T353" i="11"/>
  <c r="M349" i="11"/>
  <c r="T341" i="11"/>
  <c r="T337" i="11"/>
  <c r="M333" i="11"/>
  <c r="M329" i="11"/>
  <c r="T327" i="11"/>
  <c r="M325" i="11"/>
  <c r="M321" i="11"/>
  <c r="M317" i="11"/>
  <c r="M315" i="11"/>
  <c r="M313" i="11"/>
  <c r="K313" i="11"/>
  <c r="M371" i="11"/>
  <c r="L367" i="11"/>
  <c r="M363" i="11"/>
  <c r="L359" i="11"/>
  <c r="M355" i="11"/>
  <c r="L351" i="11"/>
  <c r="M347" i="11"/>
  <c r="M343" i="11"/>
  <c r="L339" i="11"/>
  <c r="L335" i="11"/>
  <c r="L331" i="11"/>
  <c r="K266" i="11"/>
  <c r="L266" i="11"/>
  <c r="M266" i="11"/>
  <c r="M307" i="11"/>
  <c r="M305" i="11"/>
  <c r="M303" i="11"/>
  <c r="M301" i="11"/>
  <c r="M295" i="11"/>
  <c r="M293" i="11"/>
  <c r="K293" i="11"/>
  <c r="L293" i="11"/>
  <c r="M289" i="11"/>
  <c r="K289" i="11"/>
  <c r="L289" i="11"/>
  <c r="M285" i="11"/>
  <c r="K285" i="11"/>
  <c r="L285" i="11"/>
  <c r="M281" i="11"/>
  <c r="K281" i="11"/>
  <c r="L281" i="11"/>
  <c r="T261" i="11"/>
  <c r="L307" i="11"/>
  <c r="L305" i="11"/>
  <c r="L303" i="11"/>
  <c r="L301" i="11"/>
  <c r="M299" i="11"/>
  <c r="M279" i="11"/>
  <c r="K279" i="11"/>
  <c r="L279" i="11"/>
  <c r="K264" i="11"/>
  <c r="L264" i="11"/>
  <c r="M264" i="11"/>
  <c r="M309" i="11"/>
  <c r="K307" i="11"/>
  <c r="K305" i="11"/>
  <c r="K303" i="11"/>
  <c r="K301" i="11"/>
  <c r="M297" i="11"/>
  <c r="M291" i="11"/>
  <c r="K291" i="11"/>
  <c r="L291" i="11"/>
  <c r="M287" i="11"/>
  <c r="K287" i="11"/>
  <c r="L287" i="11"/>
  <c r="M283" i="11"/>
  <c r="K283" i="11"/>
  <c r="L283" i="11"/>
  <c r="T265" i="11"/>
  <c r="K252" i="11"/>
  <c r="L252" i="11"/>
  <c r="T249" i="11"/>
  <c r="I249" i="11"/>
  <c r="K248" i="11"/>
  <c r="L248" i="11"/>
  <c r="T245" i="11"/>
  <c r="I245" i="11"/>
  <c r="K244" i="11"/>
  <c r="L244" i="11"/>
  <c r="T237" i="11"/>
  <c r="I237" i="11"/>
  <c r="K262" i="11"/>
  <c r="L262" i="11"/>
  <c r="K240" i="11"/>
  <c r="L240" i="11"/>
  <c r="L292" i="11"/>
  <c r="L290" i="11"/>
  <c r="L288" i="11"/>
  <c r="L286" i="11"/>
  <c r="L284" i="11"/>
  <c r="L282" i="11"/>
  <c r="K254" i="11"/>
  <c r="L254" i="11"/>
  <c r="M252" i="11"/>
  <c r="T251" i="11"/>
  <c r="I251" i="11"/>
  <c r="K250" i="11"/>
  <c r="L250" i="11"/>
  <c r="M248" i="11"/>
  <c r="K246" i="11"/>
  <c r="L246" i="11"/>
  <c r="M244" i="11"/>
  <c r="T243" i="11"/>
  <c r="I243" i="11"/>
  <c r="K242" i="11"/>
  <c r="L242" i="11"/>
  <c r="M277" i="11"/>
  <c r="M275" i="11"/>
  <c r="M273" i="11"/>
  <c r="M271" i="11"/>
  <c r="M269" i="11"/>
  <c r="M267" i="11"/>
  <c r="M259" i="11"/>
  <c r="M257" i="11"/>
  <c r="M255" i="11"/>
  <c r="L277" i="11"/>
  <c r="L275" i="11"/>
  <c r="L273" i="11"/>
  <c r="L271" i="11"/>
  <c r="L269" i="11"/>
  <c r="L267" i="11"/>
  <c r="L259" i="11"/>
  <c r="L257" i="11"/>
  <c r="L255" i="11"/>
  <c r="K238" i="11"/>
  <c r="M223" i="11"/>
  <c r="K223" i="11"/>
  <c r="L223" i="11"/>
  <c r="T213" i="11"/>
  <c r="K277" i="11"/>
  <c r="M265" i="11"/>
  <c r="M263" i="11"/>
  <c r="M261" i="11"/>
  <c r="M253" i="11"/>
  <c r="M251" i="11"/>
  <c r="M249" i="11"/>
  <c r="M247" i="11"/>
  <c r="M245" i="11"/>
  <c r="M243" i="11"/>
  <c r="M241" i="11"/>
  <c r="M229" i="11"/>
  <c r="L229" i="11"/>
  <c r="M237" i="11"/>
  <c r="M235" i="11"/>
  <c r="M233" i="11"/>
  <c r="M231" i="11"/>
  <c r="M227" i="11"/>
  <c r="M225" i="11"/>
  <c r="M221" i="11"/>
  <c r="M219" i="11"/>
  <c r="M217" i="11"/>
  <c r="M215" i="11"/>
  <c r="M213" i="11"/>
  <c r="M211" i="11"/>
  <c r="M209" i="11"/>
  <c r="M207" i="11"/>
  <c r="M205" i="11"/>
  <c r="M203" i="11"/>
  <c r="M201" i="11"/>
  <c r="M199" i="11"/>
  <c r="N548" i="11" l="1"/>
  <c r="H548" i="11" s="1"/>
  <c r="N482" i="11"/>
  <c r="H482" i="11" s="1"/>
  <c r="N489" i="11"/>
  <c r="H489" i="11" s="1"/>
  <c r="N487" i="11"/>
  <c r="H487" i="11" s="1"/>
  <c r="N483" i="11"/>
  <c r="H483" i="11" s="1"/>
  <c r="N563" i="11"/>
  <c r="H563" i="11" s="1"/>
  <c r="S69" i="41"/>
  <c r="V70" i="41"/>
  <c r="S302" i="41"/>
  <c r="V303" i="41"/>
  <c r="V171" i="41"/>
  <c r="S170" i="41"/>
  <c r="S103" i="41"/>
  <c r="V104" i="41"/>
  <c r="S37" i="41"/>
  <c r="V38" i="41"/>
  <c r="V303" i="40"/>
  <c r="S302" i="40"/>
  <c r="S69" i="40"/>
  <c r="V70" i="40"/>
  <c r="S172" i="40"/>
  <c r="V173" i="40"/>
  <c r="V103" i="40"/>
  <c r="S102" i="40"/>
  <c r="S37" i="40"/>
  <c r="V38" i="40"/>
  <c r="V172" i="39"/>
  <c r="S171" i="39"/>
  <c r="V105" i="39"/>
  <c r="V106" i="39" s="1"/>
  <c r="S104" i="39"/>
  <c r="V305" i="39"/>
  <c r="S304" i="39"/>
  <c r="S37" i="39"/>
  <c r="V38" i="39"/>
  <c r="S69" i="39"/>
  <c r="V70" i="39"/>
  <c r="N550" i="11"/>
  <c r="H550" i="11" s="1"/>
  <c r="N523" i="11"/>
  <c r="H523" i="11" s="1"/>
  <c r="N549" i="11"/>
  <c r="H549" i="11" s="1"/>
  <c r="N491" i="11"/>
  <c r="H491" i="11" s="1"/>
  <c r="N493" i="11"/>
  <c r="H493" i="11" s="1"/>
  <c r="N494" i="11"/>
  <c r="H494" i="11" s="1"/>
  <c r="N492" i="11"/>
  <c r="H492" i="11" s="1"/>
  <c r="N485" i="11"/>
  <c r="H485" i="11" s="1"/>
  <c r="N551" i="11"/>
  <c r="H551" i="11" s="1"/>
  <c r="N486" i="11"/>
  <c r="H486" i="11" s="1"/>
  <c r="N564" i="11"/>
  <c r="H564" i="11" s="1"/>
  <c r="N546" i="11"/>
  <c r="H546" i="11" s="1"/>
  <c r="N529" i="11"/>
  <c r="H529" i="11" s="1"/>
  <c r="N484" i="11"/>
  <c r="H484" i="11" s="1"/>
  <c r="N490" i="11"/>
  <c r="H490" i="11" s="1"/>
  <c r="N565" i="11"/>
  <c r="H565" i="11" s="1"/>
  <c r="N558" i="11"/>
  <c r="H558" i="11" s="1"/>
  <c r="N561" i="11"/>
  <c r="H561" i="11" s="1"/>
  <c r="N547" i="11"/>
  <c r="H547" i="11" s="1"/>
  <c r="N566" i="11"/>
  <c r="H566" i="11" s="1"/>
  <c r="N545" i="11"/>
  <c r="H545" i="11" s="1"/>
  <c r="N554" i="11"/>
  <c r="H554" i="11" s="1"/>
  <c r="N559" i="11"/>
  <c r="H559" i="11" s="1"/>
  <c r="N531" i="11"/>
  <c r="H531" i="11" s="1"/>
  <c r="N347" i="11"/>
  <c r="H347" i="11" s="1"/>
  <c r="N365" i="11"/>
  <c r="H365" i="11" s="1"/>
  <c r="N519" i="11"/>
  <c r="H519" i="11" s="1"/>
  <c r="N507" i="11"/>
  <c r="H507" i="11" s="1"/>
  <c r="N503" i="11"/>
  <c r="H503" i="11" s="1"/>
  <c r="N535" i="11"/>
  <c r="H535" i="11" s="1"/>
  <c r="N515" i="11"/>
  <c r="H515" i="11" s="1"/>
  <c r="N539" i="11"/>
  <c r="H539" i="11" s="1"/>
  <c r="N527" i="11"/>
  <c r="H527" i="11" s="1"/>
  <c r="N399" i="11"/>
  <c r="H399" i="11" s="1"/>
  <c r="N505" i="11"/>
  <c r="H505" i="11" s="1"/>
  <c r="N421" i="11"/>
  <c r="H421" i="11" s="1"/>
  <c r="N513" i="11"/>
  <c r="H513" i="11" s="1"/>
  <c r="N543" i="11"/>
  <c r="H543" i="11" s="1"/>
  <c r="N524" i="11"/>
  <c r="H524" i="11" s="1"/>
  <c r="N437" i="11"/>
  <c r="H437" i="11" s="1"/>
  <c r="N453" i="11"/>
  <c r="H453" i="11" s="1"/>
  <c r="N504" i="11"/>
  <c r="H504" i="11" s="1"/>
  <c r="N557" i="11"/>
  <c r="H557" i="11" s="1"/>
  <c r="N521" i="11"/>
  <c r="H521" i="11" s="1"/>
  <c r="N502" i="11"/>
  <c r="H502" i="11" s="1"/>
  <c r="N498" i="11"/>
  <c r="H498" i="11" s="1"/>
  <c r="N533" i="11"/>
  <c r="H533" i="11" s="1"/>
  <c r="N525" i="11"/>
  <c r="H525" i="11" s="1"/>
  <c r="N522" i="11"/>
  <c r="H522" i="11" s="1"/>
  <c r="N496" i="11"/>
  <c r="H496" i="11" s="1"/>
  <c r="N425" i="11"/>
  <c r="H425" i="11" s="1"/>
  <c r="N271" i="11"/>
  <c r="H271" i="11" s="1"/>
  <c r="N403" i="11"/>
  <c r="H403" i="11" s="1"/>
  <c r="N473" i="11"/>
  <c r="H473" i="11" s="1"/>
  <c r="N384" i="11"/>
  <c r="H384" i="11" s="1"/>
  <c r="N360" i="11"/>
  <c r="H360" i="11" s="1"/>
  <c r="N387" i="11"/>
  <c r="H387" i="11" s="1"/>
  <c r="N407" i="11"/>
  <c r="H407" i="11" s="1"/>
  <c r="N411" i="11"/>
  <c r="H411" i="11" s="1"/>
  <c r="N353" i="11"/>
  <c r="H353" i="11" s="1"/>
  <c r="N388" i="11"/>
  <c r="H388" i="11" s="1"/>
  <c r="N412" i="11"/>
  <c r="H412" i="11" s="1"/>
  <c r="N367" i="11"/>
  <c r="H367" i="11" s="1"/>
  <c r="N343" i="11"/>
  <c r="H343" i="11" s="1"/>
  <c r="N477" i="11"/>
  <c r="H477" i="11" s="1"/>
  <c r="N230" i="11"/>
  <c r="H230" i="11" s="1"/>
  <c r="N246" i="11"/>
  <c r="H246" i="11" s="1"/>
  <c r="N413" i="11"/>
  <c r="H413" i="11" s="1"/>
  <c r="N337" i="11"/>
  <c r="H337" i="11" s="1"/>
  <c r="N361" i="11"/>
  <c r="H361" i="11" s="1"/>
  <c r="N433" i="11"/>
  <c r="H433" i="11" s="1"/>
  <c r="N219" i="11"/>
  <c r="H219" i="11" s="1"/>
  <c r="N436" i="11"/>
  <c r="H436" i="11" s="1"/>
  <c r="N435" i="11"/>
  <c r="H435" i="11" s="1"/>
  <c r="N467" i="11"/>
  <c r="H467" i="11" s="1"/>
  <c r="N422" i="11"/>
  <c r="H422" i="11" s="1"/>
  <c r="N336" i="11"/>
  <c r="H336" i="11" s="1"/>
  <c r="N304" i="11"/>
  <c r="H304" i="11" s="1"/>
  <c r="N424" i="11"/>
  <c r="H424" i="11" s="1"/>
  <c r="N450" i="11"/>
  <c r="H450" i="11" s="1"/>
  <c r="N409" i="11"/>
  <c r="H409" i="11" s="1"/>
  <c r="N418" i="11"/>
  <c r="H418" i="11" s="1"/>
  <c r="N317" i="11"/>
  <c r="H317" i="11" s="1"/>
  <c r="N410" i="11"/>
  <c r="H410" i="11" s="1"/>
  <c r="N426" i="11"/>
  <c r="H426" i="11" s="1"/>
  <c r="N458" i="11"/>
  <c r="H458" i="11" s="1"/>
  <c r="N462" i="11"/>
  <c r="H462" i="11" s="1"/>
  <c r="N464" i="11"/>
  <c r="H464" i="11" s="1"/>
  <c r="N480" i="11"/>
  <c r="H480" i="11" s="1"/>
  <c r="N199" i="11"/>
  <c r="H199" i="11" s="1"/>
  <c r="N272" i="11"/>
  <c r="H272" i="11" s="1"/>
  <c r="N328" i="11"/>
  <c r="H328" i="11" s="1"/>
  <c r="N408" i="11"/>
  <c r="H408" i="11" s="1"/>
  <c r="N460" i="11"/>
  <c r="H460" i="11" s="1"/>
  <c r="N401" i="11"/>
  <c r="H401" i="11" s="1"/>
  <c r="N468" i="11"/>
  <c r="H468" i="11" s="1"/>
  <c r="N472" i="11"/>
  <c r="H472" i="11" s="1"/>
  <c r="N356" i="11"/>
  <c r="H356" i="11" s="1"/>
  <c r="N471" i="11"/>
  <c r="H471" i="11" s="1"/>
  <c r="N362" i="11"/>
  <c r="H362" i="11" s="1"/>
  <c r="N440" i="11"/>
  <c r="H440" i="11" s="1"/>
  <c r="N456" i="11"/>
  <c r="H456" i="11" s="1"/>
  <c r="N455" i="11"/>
  <c r="H455" i="11" s="1"/>
  <c r="N428" i="11"/>
  <c r="H428" i="11" s="1"/>
  <c r="N420" i="11"/>
  <c r="H420" i="11" s="1"/>
  <c r="N454" i="11"/>
  <c r="H454" i="11" s="1"/>
  <c r="N466" i="11"/>
  <c r="H466" i="11" s="1"/>
  <c r="N478" i="11"/>
  <c r="H478" i="11" s="1"/>
  <c r="N414" i="11"/>
  <c r="H414" i="11" s="1"/>
  <c r="N432" i="11"/>
  <c r="H432" i="11" s="1"/>
  <c r="N416" i="11"/>
  <c r="H416" i="11" s="1"/>
  <c r="N448" i="11"/>
  <c r="H448" i="11" s="1"/>
  <c r="N463" i="11"/>
  <c r="H463" i="11" s="1"/>
  <c r="N479" i="11"/>
  <c r="H479" i="11" s="1"/>
  <c r="N452" i="11"/>
  <c r="H452" i="11" s="1"/>
  <c r="N402" i="11"/>
  <c r="H402" i="11" s="1"/>
  <c r="N383" i="11"/>
  <c r="H383" i="11" s="1"/>
  <c r="N446" i="11"/>
  <c r="H446" i="11" s="1"/>
  <c r="N434" i="11"/>
  <c r="H434" i="11" s="1"/>
  <c r="N430" i="11"/>
  <c r="H430" i="11" s="1"/>
  <c r="N470" i="11"/>
  <c r="H470" i="11" s="1"/>
  <c r="N461" i="11"/>
  <c r="H461" i="11" s="1"/>
  <c r="N469" i="11"/>
  <c r="H469" i="11" s="1"/>
  <c r="N228" i="11"/>
  <c r="H228" i="11" s="1"/>
  <c r="N286" i="11"/>
  <c r="H286" i="11" s="1"/>
  <c r="N349" i="11"/>
  <c r="H349" i="11" s="1"/>
  <c r="N295" i="11"/>
  <c r="H295" i="11" s="1"/>
  <c r="N290" i="11"/>
  <c r="H290" i="11" s="1"/>
  <c r="N248" i="11"/>
  <c r="H248" i="11" s="1"/>
  <c r="N261" i="11"/>
  <c r="H261" i="11" s="1"/>
  <c r="N366" i="11"/>
  <c r="H366" i="11" s="1"/>
  <c r="N404" i="11"/>
  <c r="H404" i="11" s="1"/>
  <c r="N309" i="11"/>
  <c r="H309" i="11" s="1"/>
  <c r="N370" i="11"/>
  <c r="H370" i="11" s="1"/>
  <c r="N265" i="11"/>
  <c r="H265" i="11" s="1"/>
  <c r="N372" i="11"/>
  <c r="H372" i="11" s="1"/>
  <c r="N376" i="11"/>
  <c r="H376" i="11" s="1"/>
  <c r="N255" i="11"/>
  <c r="H255" i="11" s="1"/>
  <c r="N352" i="11"/>
  <c r="H352" i="11" s="1"/>
  <c r="N288" i="11"/>
  <c r="H288" i="11" s="1"/>
  <c r="N518" i="11"/>
  <c r="H518" i="11" s="1"/>
  <c r="N267" i="11"/>
  <c r="H267" i="11" s="1"/>
  <c r="N481" i="11"/>
  <c r="H481" i="11" s="1"/>
  <c r="N457" i="11"/>
  <c r="H457" i="11" s="1"/>
  <c r="I463" i="11"/>
  <c r="N396" i="11"/>
  <c r="H396" i="11" s="1"/>
  <c r="N415" i="11"/>
  <c r="H415" i="11" s="1"/>
  <c r="N537" i="11"/>
  <c r="H537" i="11" s="1"/>
  <c r="N499" i="11"/>
  <c r="H499" i="11" s="1"/>
  <c r="N510" i="11"/>
  <c r="H510" i="11" s="1"/>
  <c r="I557" i="11"/>
  <c r="N313" i="11"/>
  <c r="H313" i="11" s="1"/>
  <c r="N274" i="11"/>
  <c r="H274" i="11" s="1"/>
  <c r="I349" i="11"/>
  <c r="I469" i="11"/>
  <c r="N318" i="11"/>
  <c r="H318" i="11" s="1"/>
  <c r="N536" i="11"/>
  <c r="H536" i="11" s="1"/>
  <c r="N381" i="11"/>
  <c r="H381" i="11" s="1"/>
  <c r="N224" i="11"/>
  <c r="H224" i="11" s="1"/>
  <c r="I565" i="11"/>
  <c r="I522" i="11"/>
  <c r="N459" i="11"/>
  <c r="H459" i="11" s="1"/>
  <c r="N506" i="11"/>
  <c r="H506" i="11" s="1"/>
  <c r="N214" i="11"/>
  <c r="H214" i="11" s="1"/>
  <c r="N319" i="11"/>
  <c r="H319" i="11" s="1"/>
  <c r="N218" i="11"/>
  <c r="H218" i="11" s="1"/>
  <c r="I228" i="11"/>
  <c r="I440" i="11"/>
  <c r="I376" i="11"/>
  <c r="N538" i="11"/>
  <c r="H538" i="11" s="1"/>
  <c r="N449" i="11"/>
  <c r="H449" i="11" s="1"/>
  <c r="N465" i="11"/>
  <c r="H465" i="11" s="1"/>
  <c r="N514" i="11"/>
  <c r="H514" i="11" s="1"/>
  <c r="I290" i="11"/>
  <c r="N495" i="11"/>
  <c r="H495" i="11" s="1"/>
  <c r="I525" i="11"/>
  <c r="N423" i="11"/>
  <c r="H423" i="11" s="1"/>
  <c r="I479" i="11"/>
  <c r="N249" i="11"/>
  <c r="H249" i="11" s="1"/>
  <c r="N226" i="11"/>
  <c r="H226" i="11" s="1"/>
  <c r="N340" i="11"/>
  <c r="H340" i="11" s="1"/>
  <c r="I455" i="11"/>
  <c r="N215" i="11"/>
  <c r="H215" i="11" s="1"/>
  <c r="N240" i="11"/>
  <c r="H240" i="11" s="1"/>
  <c r="N237" i="11"/>
  <c r="H237" i="11" s="1"/>
  <c r="N390" i="11"/>
  <c r="H390" i="11" s="1"/>
  <c r="N526" i="11"/>
  <c r="H526" i="11" s="1"/>
  <c r="N258" i="11"/>
  <c r="H258" i="11" s="1"/>
  <c r="N389" i="11"/>
  <c r="H389" i="11" s="1"/>
  <c r="N212" i="11"/>
  <c r="H212" i="11" s="1"/>
  <c r="N333" i="11"/>
  <c r="H333" i="11" s="1"/>
  <c r="N447" i="11"/>
  <c r="H447" i="11" s="1"/>
  <c r="N210" i="11"/>
  <c r="H210" i="11" s="1"/>
  <c r="N216" i="11"/>
  <c r="H216" i="11" s="1"/>
  <c r="I461" i="11"/>
  <c r="I554" i="11"/>
  <c r="N330" i="11"/>
  <c r="H330" i="11" s="1"/>
  <c r="N322" i="11"/>
  <c r="H322" i="11" s="1"/>
  <c r="N326" i="11"/>
  <c r="H326" i="11" s="1"/>
  <c r="I372" i="11"/>
  <c r="N207" i="11"/>
  <c r="H207" i="11" s="1"/>
  <c r="N245" i="11"/>
  <c r="H245" i="11" s="1"/>
  <c r="N429" i="11"/>
  <c r="H429" i="11" s="1"/>
  <c r="N443" i="11"/>
  <c r="H443" i="11" s="1"/>
  <c r="N395" i="11"/>
  <c r="H395" i="11" s="1"/>
  <c r="I420" i="11"/>
  <c r="N517" i="11"/>
  <c r="H517" i="11" s="1"/>
  <c r="N329" i="11"/>
  <c r="H329" i="11" s="1"/>
  <c r="N497" i="11"/>
  <c r="H497" i="11" s="1"/>
  <c r="I460" i="11"/>
  <c r="N315" i="11"/>
  <c r="H315" i="11" s="1"/>
  <c r="N331" i="11"/>
  <c r="H331" i="11" s="1"/>
  <c r="I255" i="11"/>
  <c r="I456" i="11"/>
  <c r="N419" i="11"/>
  <c r="H419" i="11" s="1"/>
  <c r="N516" i="11"/>
  <c r="H516" i="11" s="1"/>
  <c r="N541" i="11"/>
  <c r="H541" i="11" s="1"/>
  <c r="N236" i="11"/>
  <c r="H236" i="11" s="1"/>
  <c r="I448" i="11"/>
  <c r="N213" i="11"/>
  <c r="H213" i="11" s="1"/>
  <c r="N251" i="11"/>
  <c r="H251" i="11" s="1"/>
  <c r="N275" i="11"/>
  <c r="H275" i="11" s="1"/>
  <c r="N242" i="11"/>
  <c r="H242" i="11" s="1"/>
  <c r="N299" i="11"/>
  <c r="H299" i="11" s="1"/>
  <c r="N431" i="11"/>
  <c r="H431" i="11" s="1"/>
  <c r="N239" i="11"/>
  <c r="H239" i="11" s="1"/>
  <c r="N206" i="11"/>
  <c r="H206" i="11" s="1"/>
  <c r="N268" i="11"/>
  <c r="H268" i="11" s="1"/>
  <c r="N278" i="11"/>
  <c r="H278" i="11" s="1"/>
  <c r="N204" i="11"/>
  <c r="H204" i="11" s="1"/>
  <c r="N348" i="11"/>
  <c r="H348" i="11" s="1"/>
  <c r="N234" i="11"/>
  <c r="H234" i="11" s="1"/>
  <c r="I478" i="11"/>
  <c r="I433" i="11"/>
  <c r="N556" i="11"/>
  <c r="H556" i="11" s="1"/>
  <c r="N560" i="11"/>
  <c r="H560" i="11" s="1"/>
  <c r="N511" i="11"/>
  <c r="H511" i="11" s="1"/>
  <c r="N405" i="11"/>
  <c r="H405" i="11" s="1"/>
  <c r="I352" i="11"/>
  <c r="I261" i="11"/>
  <c r="N217" i="11"/>
  <c r="H217" i="11" s="1"/>
  <c r="N238" i="11"/>
  <c r="H238" i="11" s="1"/>
  <c r="N335" i="11"/>
  <c r="H335" i="11" s="1"/>
  <c r="N357" i="11"/>
  <c r="H357" i="11" s="1"/>
  <c r="N451" i="11"/>
  <c r="H451" i="11" s="1"/>
  <c r="N512" i="11"/>
  <c r="H512" i="11" s="1"/>
  <c r="N534" i="11"/>
  <c r="H534" i="11" s="1"/>
  <c r="N540" i="11"/>
  <c r="H540" i="11" s="1"/>
  <c r="N294" i="11"/>
  <c r="H294" i="11" s="1"/>
  <c r="I370" i="11"/>
  <c r="I428" i="11"/>
  <c r="I504" i="11"/>
  <c r="N528" i="11"/>
  <c r="H528" i="11" s="1"/>
  <c r="N530" i="11"/>
  <c r="H530" i="11" s="1"/>
  <c r="N532" i="11"/>
  <c r="H532" i="11" s="1"/>
  <c r="N542" i="11"/>
  <c r="H542" i="11" s="1"/>
  <c r="N342" i="11"/>
  <c r="H342" i="11" s="1"/>
  <c r="N276" i="11"/>
  <c r="H276" i="11" s="1"/>
  <c r="I418" i="11"/>
  <c r="I434" i="11"/>
  <c r="I468" i="11"/>
  <c r="I430" i="11"/>
  <c r="I462" i="11"/>
  <c r="I471" i="11"/>
  <c r="I309" i="11"/>
  <c r="I356" i="11"/>
  <c r="I480" i="11"/>
  <c r="I502" i="11"/>
  <c r="I470" i="11"/>
  <c r="N406" i="11"/>
  <c r="H406" i="11" s="1"/>
  <c r="N203" i="11"/>
  <c r="H203" i="11" s="1"/>
  <c r="N211" i="11"/>
  <c r="H211" i="11" s="1"/>
  <c r="N259" i="11"/>
  <c r="H259" i="11" s="1"/>
  <c r="N311" i="11"/>
  <c r="H311" i="11" s="1"/>
  <c r="I454" i="11"/>
  <c r="I466" i="11"/>
  <c r="I426" i="11"/>
  <c r="I432" i="11"/>
  <c r="I496" i="11"/>
  <c r="N284" i="11"/>
  <c r="H284" i="11" s="1"/>
  <c r="N243" i="11"/>
  <c r="H243" i="11" s="1"/>
  <c r="N382" i="11"/>
  <c r="H382" i="11" s="1"/>
  <c r="N380" i="11"/>
  <c r="H380" i="11" s="1"/>
  <c r="N327" i="11"/>
  <c r="H327" i="11" s="1"/>
  <c r="N256" i="11"/>
  <c r="H256" i="11" s="1"/>
  <c r="N314" i="11"/>
  <c r="H314" i="11" s="1"/>
  <c r="I422" i="11"/>
  <c r="I446" i="11"/>
  <c r="I414" i="11"/>
  <c r="I450" i="11"/>
  <c r="I452" i="11"/>
  <c r="I472" i="11"/>
  <c r="I498" i="11"/>
  <c r="I416" i="11"/>
  <c r="I458" i="11"/>
  <c r="I464" i="11"/>
  <c r="I533" i="11"/>
  <c r="N262" i="11"/>
  <c r="H262" i="11" s="1"/>
  <c r="N279" i="11"/>
  <c r="H279" i="11" s="1"/>
  <c r="N283" i="11"/>
  <c r="H283" i="11" s="1"/>
  <c r="N280" i="11"/>
  <c r="H280" i="11" s="1"/>
  <c r="N257" i="11"/>
  <c r="H257" i="11" s="1"/>
  <c r="N250" i="11"/>
  <c r="H250" i="11" s="1"/>
  <c r="N244" i="11"/>
  <c r="H244" i="11" s="1"/>
  <c r="N301" i="11"/>
  <c r="H301" i="11" s="1"/>
  <c r="N341" i="11"/>
  <c r="H341" i="11" s="1"/>
  <c r="N305" i="11"/>
  <c r="H305" i="11" s="1"/>
  <c r="N310" i="11"/>
  <c r="H310" i="11" s="1"/>
  <c r="N334" i="11"/>
  <c r="H334" i="11" s="1"/>
  <c r="N302" i="11"/>
  <c r="H302" i="11" s="1"/>
  <c r="N293" i="11"/>
  <c r="H293" i="11" s="1"/>
  <c r="N377" i="11"/>
  <c r="H377" i="11" s="1"/>
  <c r="N400" i="11"/>
  <c r="H400" i="11" s="1"/>
  <c r="N285" i="11"/>
  <c r="H285" i="11" s="1"/>
  <c r="D3" i="11"/>
  <c r="D2" i="11"/>
  <c r="B72" i="11"/>
  <c r="C72" i="11"/>
  <c r="O72" i="11" s="1"/>
  <c r="D72" i="11"/>
  <c r="B73" i="11"/>
  <c r="C73" i="11"/>
  <c r="O73" i="11" s="1"/>
  <c r="D73" i="11"/>
  <c r="K73" i="11" s="1"/>
  <c r="B74" i="11"/>
  <c r="C74" i="11"/>
  <c r="O74" i="11" s="1"/>
  <c r="D74" i="11"/>
  <c r="B23" i="11"/>
  <c r="C23" i="11"/>
  <c r="D23" i="11"/>
  <c r="L23" i="11" s="1"/>
  <c r="B24" i="11"/>
  <c r="C24" i="11"/>
  <c r="D24" i="11"/>
  <c r="K24" i="11" s="1"/>
  <c r="B25" i="11"/>
  <c r="C25" i="11"/>
  <c r="O25" i="11" s="1"/>
  <c r="D25" i="11"/>
  <c r="L25" i="11" s="1"/>
  <c r="B26" i="11"/>
  <c r="C26" i="11"/>
  <c r="O26" i="11" s="1"/>
  <c r="D26" i="11"/>
  <c r="K26" i="11" s="1"/>
  <c r="B27" i="11"/>
  <c r="C27" i="11"/>
  <c r="O27" i="11" s="1"/>
  <c r="D27" i="11"/>
  <c r="L27" i="11" s="1"/>
  <c r="B28" i="11"/>
  <c r="C28" i="11"/>
  <c r="O28" i="11" s="1"/>
  <c r="D28" i="11"/>
  <c r="K28" i="11" s="1"/>
  <c r="B29" i="11"/>
  <c r="C29" i="11"/>
  <c r="O29" i="11" s="1"/>
  <c r="D29" i="11"/>
  <c r="L29" i="11" s="1"/>
  <c r="B30" i="11"/>
  <c r="C30" i="11"/>
  <c r="O30" i="11" s="1"/>
  <c r="D30" i="11"/>
  <c r="K30" i="11" s="1"/>
  <c r="B31" i="11"/>
  <c r="C31" i="11"/>
  <c r="O31" i="11" s="1"/>
  <c r="D31" i="11"/>
  <c r="L31" i="11" s="1"/>
  <c r="B32" i="11"/>
  <c r="C32" i="11"/>
  <c r="O32" i="11" s="1"/>
  <c r="D32" i="11"/>
  <c r="M32" i="11" s="1"/>
  <c r="B33" i="11"/>
  <c r="C33" i="11"/>
  <c r="D33" i="11"/>
  <c r="L33" i="11" s="1"/>
  <c r="B34" i="11"/>
  <c r="C34" i="11"/>
  <c r="O34" i="11" s="1"/>
  <c r="D34" i="11"/>
  <c r="K34" i="11" s="1"/>
  <c r="B35" i="11"/>
  <c r="C35" i="11"/>
  <c r="O35" i="11" s="1"/>
  <c r="D35" i="11"/>
  <c r="B36" i="11"/>
  <c r="C36" i="11"/>
  <c r="O36" i="11" s="1"/>
  <c r="D36" i="11"/>
  <c r="B37" i="11"/>
  <c r="C37" i="11"/>
  <c r="O37" i="11" s="1"/>
  <c r="D37" i="11"/>
  <c r="L37" i="11" s="1"/>
  <c r="B38" i="11"/>
  <c r="C38" i="11"/>
  <c r="O38" i="11" s="1"/>
  <c r="D38" i="11"/>
  <c r="K38" i="11" s="1"/>
  <c r="B39" i="11"/>
  <c r="C39" i="11"/>
  <c r="O39" i="11" s="1"/>
  <c r="D39" i="11"/>
  <c r="B40" i="11"/>
  <c r="C40" i="11"/>
  <c r="O40" i="11" s="1"/>
  <c r="D40" i="11"/>
  <c r="B41" i="11"/>
  <c r="C41" i="11"/>
  <c r="O41" i="11" s="1"/>
  <c r="D41" i="11"/>
  <c r="B42" i="11"/>
  <c r="C42" i="11"/>
  <c r="O42" i="11" s="1"/>
  <c r="D42" i="11"/>
  <c r="B43" i="11"/>
  <c r="C43" i="11"/>
  <c r="O43" i="11" s="1"/>
  <c r="D43" i="11"/>
  <c r="L43" i="11" s="1"/>
  <c r="B44" i="11"/>
  <c r="C44" i="11"/>
  <c r="D44" i="11"/>
  <c r="K44" i="11" s="1"/>
  <c r="B45" i="11"/>
  <c r="C45" i="11"/>
  <c r="O45" i="11" s="1"/>
  <c r="D45" i="11"/>
  <c r="L45" i="11" s="1"/>
  <c r="B46" i="11"/>
  <c r="C46" i="11"/>
  <c r="O46" i="11" s="1"/>
  <c r="D46" i="11"/>
  <c r="K46" i="11" s="1"/>
  <c r="B47" i="11"/>
  <c r="C47" i="11"/>
  <c r="O47" i="11" s="1"/>
  <c r="D47" i="11"/>
  <c r="L47" i="11" s="1"/>
  <c r="B48" i="11"/>
  <c r="C48" i="11"/>
  <c r="O48" i="11" s="1"/>
  <c r="D48" i="11"/>
  <c r="B49" i="11"/>
  <c r="C49" i="11"/>
  <c r="O49" i="11" s="1"/>
  <c r="D49" i="11"/>
  <c r="L49" i="11" s="1"/>
  <c r="B50" i="11"/>
  <c r="C50" i="11"/>
  <c r="O50" i="11" s="1"/>
  <c r="D50" i="11"/>
  <c r="K50" i="11" s="1"/>
  <c r="B51" i="11"/>
  <c r="C51" i="11"/>
  <c r="O51" i="11" s="1"/>
  <c r="D51" i="11"/>
  <c r="M51" i="11" s="1"/>
  <c r="B52" i="11"/>
  <c r="C52" i="11"/>
  <c r="O52" i="11" s="1"/>
  <c r="D52" i="11"/>
  <c r="B53" i="11"/>
  <c r="C53" i="11"/>
  <c r="O53" i="11" s="1"/>
  <c r="D53" i="11"/>
  <c r="M53" i="11" s="1"/>
  <c r="B54" i="11"/>
  <c r="C54" i="11"/>
  <c r="O54" i="11" s="1"/>
  <c r="D54" i="11"/>
  <c r="M54" i="11" s="1"/>
  <c r="B55" i="11"/>
  <c r="C55" i="11"/>
  <c r="O55" i="11" s="1"/>
  <c r="D55" i="11"/>
  <c r="L55" i="11" s="1"/>
  <c r="B56" i="11"/>
  <c r="C56" i="11"/>
  <c r="D56" i="11"/>
  <c r="M56" i="11" s="1"/>
  <c r="B57" i="11"/>
  <c r="C57" i="11"/>
  <c r="O57" i="11" s="1"/>
  <c r="D57" i="11"/>
  <c r="L57" i="11" s="1"/>
  <c r="B58" i="11"/>
  <c r="C58" i="11"/>
  <c r="O58" i="11" s="1"/>
  <c r="D58" i="11"/>
  <c r="L58" i="11" s="1"/>
  <c r="B59" i="11"/>
  <c r="C59" i="11"/>
  <c r="O59" i="11" s="1"/>
  <c r="D59" i="11"/>
  <c r="L59" i="11" s="1"/>
  <c r="B60" i="11"/>
  <c r="C60" i="11"/>
  <c r="O60" i="11" s="1"/>
  <c r="D60" i="11"/>
  <c r="M60" i="11" s="1"/>
  <c r="B61" i="11"/>
  <c r="C61" i="11"/>
  <c r="O61" i="11" s="1"/>
  <c r="D61" i="11"/>
  <c r="K61" i="11" s="1"/>
  <c r="B62" i="11"/>
  <c r="C62" i="11"/>
  <c r="O62" i="11" s="1"/>
  <c r="D62" i="11"/>
  <c r="M62" i="11" s="1"/>
  <c r="B63" i="11"/>
  <c r="C63" i="11"/>
  <c r="O63" i="11" s="1"/>
  <c r="D63" i="11"/>
  <c r="M63" i="11" s="1"/>
  <c r="B64" i="11"/>
  <c r="C64" i="11"/>
  <c r="O64" i="11" s="1"/>
  <c r="D64" i="11"/>
  <c r="M64" i="11" s="1"/>
  <c r="B65" i="11"/>
  <c r="C65" i="11"/>
  <c r="O65" i="11" s="1"/>
  <c r="D65" i="11"/>
  <c r="L65" i="11" s="1"/>
  <c r="B66" i="11"/>
  <c r="C66" i="11"/>
  <c r="D66" i="11"/>
  <c r="K66" i="11" s="1"/>
  <c r="B67" i="11"/>
  <c r="C67" i="11"/>
  <c r="O67" i="11" s="1"/>
  <c r="D67" i="11"/>
  <c r="M67" i="11" s="1"/>
  <c r="B68" i="11"/>
  <c r="C68" i="11"/>
  <c r="O68" i="11" s="1"/>
  <c r="D68" i="11"/>
  <c r="L68" i="11" s="1"/>
  <c r="B69" i="11"/>
  <c r="C69" i="11"/>
  <c r="O69" i="11" s="1"/>
  <c r="D69" i="11"/>
  <c r="L69" i="11" s="1"/>
  <c r="B70" i="11"/>
  <c r="C70" i="11"/>
  <c r="O70" i="11" s="1"/>
  <c r="D70" i="11"/>
  <c r="K70" i="11" s="1"/>
  <c r="B71" i="11"/>
  <c r="C71" i="11"/>
  <c r="O71" i="11" s="1"/>
  <c r="D71" i="11"/>
  <c r="M71" i="11" s="1"/>
  <c r="B76" i="11"/>
  <c r="C76" i="11"/>
  <c r="D76" i="11"/>
  <c r="K76" i="11" s="1"/>
  <c r="B77" i="11"/>
  <c r="C77" i="11"/>
  <c r="O77" i="11" s="1"/>
  <c r="D77" i="11"/>
  <c r="L77" i="11" s="1"/>
  <c r="B78" i="11"/>
  <c r="C78" i="11"/>
  <c r="O78" i="11" s="1"/>
  <c r="D78" i="11"/>
  <c r="K78" i="11" s="1"/>
  <c r="B79" i="11"/>
  <c r="C79" i="11"/>
  <c r="O79" i="11" s="1"/>
  <c r="D79" i="11"/>
  <c r="B80" i="11"/>
  <c r="C80" i="11"/>
  <c r="O80" i="11" s="1"/>
  <c r="D80" i="11"/>
  <c r="K80" i="11" s="1"/>
  <c r="B81" i="11"/>
  <c r="C81" i="11"/>
  <c r="O81" i="11" s="1"/>
  <c r="D81" i="11"/>
  <c r="B82" i="11"/>
  <c r="C82" i="11"/>
  <c r="O82" i="11" s="1"/>
  <c r="D82" i="11"/>
  <c r="K82" i="11" s="1"/>
  <c r="B83" i="11"/>
  <c r="C83" i="11"/>
  <c r="O83" i="11" s="1"/>
  <c r="D83" i="11"/>
  <c r="L83" i="11" s="1"/>
  <c r="B84" i="11"/>
  <c r="C84" i="11"/>
  <c r="O84" i="11" s="1"/>
  <c r="D84" i="11"/>
  <c r="K84" i="11" s="1"/>
  <c r="B85" i="11"/>
  <c r="C85" i="11"/>
  <c r="O85" i="11" s="1"/>
  <c r="D85" i="11"/>
  <c r="L85" i="11" s="1"/>
  <c r="B86" i="11"/>
  <c r="C86" i="11"/>
  <c r="O86" i="11" s="1"/>
  <c r="D86" i="11"/>
  <c r="K86" i="11" s="1"/>
  <c r="B87" i="11"/>
  <c r="C87" i="11"/>
  <c r="O87" i="11" s="1"/>
  <c r="D87" i="11"/>
  <c r="B88" i="11"/>
  <c r="C88" i="11"/>
  <c r="O88" i="11" s="1"/>
  <c r="D88" i="11"/>
  <c r="K88" i="11" s="1"/>
  <c r="B89" i="11"/>
  <c r="D89" i="11"/>
  <c r="B90" i="11"/>
  <c r="C90" i="11"/>
  <c r="O90" i="11" s="1"/>
  <c r="D90" i="11"/>
  <c r="K90" i="11" s="1"/>
  <c r="B91" i="11"/>
  <c r="C91" i="11"/>
  <c r="O91" i="11" s="1"/>
  <c r="D91" i="11"/>
  <c r="L91" i="11" s="1"/>
  <c r="B92" i="11"/>
  <c r="C92" i="11"/>
  <c r="O92" i="11" s="1"/>
  <c r="D92" i="11"/>
  <c r="K92" i="11" s="1"/>
  <c r="B93" i="11"/>
  <c r="C93" i="11"/>
  <c r="O93" i="11" s="1"/>
  <c r="D93" i="11"/>
  <c r="L93" i="11" s="1"/>
  <c r="B94" i="11"/>
  <c r="C94" i="11"/>
  <c r="O94" i="11" s="1"/>
  <c r="D94" i="11"/>
  <c r="K94" i="11" s="1"/>
  <c r="B95" i="11"/>
  <c r="C95" i="11"/>
  <c r="D95" i="11"/>
  <c r="B96" i="11"/>
  <c r="C96" i="11"/>
  <c r="O96" i="11" s="1"/>
  <c r="D96" i="11"/>
  <c r="K96" i="11" s="1"/>
  <c r="B97" i="11"/>
  <c r="C97" i="11"/>
  <c r="O97" i="11" s="1"/>
  <c r="D97" i="11"/>
  <c r="B98" i="11"/>
  <c r="C98" i="11"/>
  <c r="O98" i="11" s="1"/>
  <c r="D98" i="11"/>
  <c r="K98" i="11" s="1"/>
  <c r="B99" i="11"/>
  <c r="C99" i="11"/>
  <c r="O99" i="11" s="1"/>
  <c r="D99" i="11"/>
  <c r="L99" i="11" s="1"/>
  <c r="B100" i="11"/>
  <c r="C100" i="11"/>
  <c r="O100" i="11" s="1"/>
  <c r="D100" i="11"/>
  <c r="K100" i="11" s="1"/>
  <c r="B101" i="11"/>
  <c r="C101" i="11"/>
  <c r="O101" i="11" s="1"/>
  <c r="D101" i="11"/>
  <c r="L101" i="11" s="1"/>
  <c r="B102" i="11"/>
  <c r="C102" i="11"/>
  <c r="O102" i="11" s="1"/>
  <c r="D102" i="11"/>
  <c r="K102" i="11" s="1"/>
  <c r="B103" i="11"/>
  <c r="C103" i="11"/>
  <c r="D103" i="11"/>
  <c r="B104" i="11"/>
  <c r="C104" i="11"/>
  <c r="O104" i="11" s="1"/>
  <c r="D104" i="11"/>
  <c r="K104" i="11" s="1"/>
  <c r="B105" i="11"/>
  <c r="C105" i="11"/>
  <c r="D105" i="11"/>
  <c r="B106" i="11"/>
  <c r="C106" i="11"/>
  <c r="O106" i="11" s="1"/>
  <c r="D106" i="11"/>
  <c r="K106" i="11" s="1"/>
  <c r="B107" i="11"/>
  <c r="C107" i="11"/>
  <c r="O107" i="11" s="1"/>
  <c r="D107" i="11"/>
  <c r="L107" i="11" s="1"/>
  <c r="B108" i="11"/>
  <c r="C108" i="11"/>
  <c r="O108" i="11" s="1"/>
  <c r="D108" i="11"/>
  <c r="K108" i="11" s="1"/>
  <c r="B109" i="11"/>
  <c r="C109" i="11"/>
  <c r="O109" i="11" s="1"/>
  <c r="D109" i="11"/>
  <c r="L109" i="11" s="1"/>
  <c r="B110" i="11"/>
  <c r="C110" i="11"/>
  <c r="O110" i="11" s="1"/>
  <c r="D110" i="11"/>
  <c r="K110" i="11" s="1"/>
  <c r="B111" i="11"/>
  <c r="C111" i="11"/>
  <c r="O111" i="11" s="1"/>
  <c r="D111" i="11"/>
  <c r="B112" i="11"/>
  <c r="C112" i="11"/>
  <c r="O112" i="11" s="1"/>
  <c r="D112" i="11"/>
  <c r="K112" i="11" s="1"/>
  <c r="B113" i="11"/>
  <c r="C113" i="11"/>
  <c r="O113" i="11" s="1"/>
  <c r="D113" i="11"/>
  <c r="B114" i="11"/>
  <c r="C114" i="11"/>
  <c r="O114" i="11" s="1"/>
  <c r="D114" i="11"/>
  <c r="K114" i="11" s="1"/>
  <c r="B115" i="11"/>
  <c r="C115" i="11"/>
  <c r="O115" i="11" s="1"/>
  <c r="D115" i="11"/>
  <c r="L115" i="11" s="1"/>
  <c r="B116" i="11"/>
  <c r="C116" i="11"/>
  <c r="D116" i="11"/>
  <c r="K116" i="11" s="1"/>
  <c r="B117" i="11"/>
  <c r="C117" i="11"/>
  <c r="O117" i="11" s="1"/>
  <c r="D117" i="11"/>
  <c r="L117" i="11" s="1"/>
  <c r="B118" i="11"/>
  <c r="C118" i="11"/>
  <c r="D118" i="11"/>
  <c r="K118" i="11" s="1"/>
  <c r="B119" i="11"/>
  <c r="C119" i="11"/>
  <c r="O119" i="11" s="1"/>
  <c r="D119" i="11"/>
  <c r="B120" i="11"/>
  <c r="C120" i="11"/>
  <c r="O120" i="11" s="1"/>
  <c r="D120" i="11"/>
  <c r="L120" i="11" s="1"/>
  <c r="B121" i="11"/>
  <c r="C121" i="11"/>
  <c r="O121" i="11" s="1"/>
  <c r="D121" i="11"/>
  <c r="L121" i="11" s="1"/>
  <c r="B122" i="11"/>
  <c r="C122" i="11"/>
  <c r="O122" i="11" s="1"/>
  <c r="D122" i="11"/>
  <c r="B123" i="11"/>
  <c r="C123" i="11"/>
  <c r="D123" i="11"/>
  <c r="B124" i="11"/>
  <c r="C124" i="11"/>
  <c r="O124" i="11" s="1"/>
  <c r="D124" i="11"/>
  <c r="L124" i="11" s="1"/>
  <c r="B125" i="11"/>
  <c r="C125" i="11"/>
  <c r="D125" i="11"/>
  <c r="L125" i="11" s="1"/>
  <c r="B126" i="11"/>
  <c r="C126" i="11"/>
  <c r="O126" i="11" s="1"/>
  <c r="D126" i="11"/>
  <c r="B127" i="11"/>
  <c r="C127" i="11"/>
  <c r="O127" i="11" s="1"/>
  <c r="D127" i="11"/>
  <c r="B128" i="11"/>
  <c r="C128" i="11"/>
  <c r="O128" i="11" s="1"/>
  <c r="D128" i="11"/>
  <c r="L128" i="11" s="1"/>
  <c r="B129" i="11"/>
  <c r="C129" i="11"/>
  <c r="O129" i="11" s="1"/>
  <c r="D129" i="11"/>
  <c r="L129" i="11" s="1"/>
  <c r="B130" i="11"/>
  <c r="C130" i="11"/>
  <c r="O130" i="11" s="1"/>
  <c r="D130" i="11"/>
  <c r="B131" i="11"/>
  <c r="C131" i="11"/>
  <c r="O131" i="11" s="1"/>
  <c r="D131" i="11"/>
  <c r="B132" i="11"/>
  <c r="C132" i="11"/>
  <c r="O132" i="11" s="1"/>
  <c r="D132" i="11"/>
  <c r="B133" i="11"/>
  <c r="C133" i="11"/>
  <c r="O133" i="11" s="1"/>
  <c r="D133" i="11"/>
  <c r="B134" i="11"/>
  <c r="C134" i="11"/>
  <c r="O134" i="11" s="1"/>
  <c r="D134" i="11"/>
  <c r="B135" i="11"/>
  <c r="C135" i="11"/>
  <c r="O135" i="11" s="1"/>
  <c r="D135" i="11"/>
  <c r="B136" i="11"/>
  <c r="C136" i="11"/>
  <c r="D136" i="11"/>
  <c r="B137" i="11"/>
  <c r="C137" i="11"/>
  <c r="O137" i="11" s="1"/>
  <c r="D137" i="11"/>
  <c r="B138" i="11"/>
  <c r="C138" i="11"/>
  <c r="D138" i="11"/>
  <c r="B139" i="11"/>
  <c r="C139" i="11"/>
  <c r="O139" i="11" s="1"/>
  <c r="D139" i="11"/>
  <c r="B140" i="11"/>
  <c r="C140" i="11"/>
  <c r="O140" i="11" s="1"/>
  <c r="D140" i="11"/>
  <c r="B141" i="11"/>
  <c r="C141" i="11"/>
  <c r="O141" i="11" s="1"/>
  <c r="D141" i="11"/>
  <c r="B142" i="11"/>
  <c r="C142" i="11"/>
  <c r="O142" i="11" s="1"/>
  <c r="D142" i="11"/>
  <c r="B143" i="11"/>
  <c r="C143" i="11"/>
  <c r="O143" i="11" s="1"/>
  <c r="D143" i="11"/>
  <c r="B144" i="11"/>
  <c r="C144" i="11"/>
  <c r="O144" i="11" s="1"/>
  <c r="D144" i="11"/>
  <c r="B145" i="11"/>
  <c r="C145" i="11"/>
  <c r="O145" i="11" s="1"/>
  <c r="D145" i="11"/>
  <c r="B146" i="11"/>
  <c r="C146" i="11"/>
  <c r="D146" i="11"/>
  <c r="M146" i="11" s="1"/>
  <c r="B147" i="11"/>
  <c r="C147" i="11"/>
  <c r="O147" i="11" s="1"/>
  <c r="D147" i="11"/>
  <c r="M147" i="11" s="1"/>
  <c r="B148" i="11"/>
  <c r="C148" i="11"/>
  <c r="D148" i="11"/>
  <c r="B149" i="11"/>
  <c r="C149" i="11"/>
  <c r="O149" i="11" s="1"/>
  <c r="D149" i="11"/>
  <c r="B150" i="11"/>
  <c r="C150" i="11"/>
  <c r="O150" i="11" s="1"/>
  <c r="D150" i="11"/>
  <c r="B151" i="11"/>
  <c r="C151" i="11"/>
  <c r="O151" i="11" s="1"/>
  <c r="D151" i="11"/>
  <c r="B152" i="11"/>
  <c r="C152" i="11"/>
  <c r="O152" i="11" s="1"/>
  <c r="D152" i="11"/>
  <c r="B153" i="11"/>
  <c r="C153" i="11"/>
  <c r="O153" i="11" s="1"/>
  <c r="D153" i="11"/>
  <c r="M153" i="11" s="1"/>
  <c r="B154" i="11"/>
  <c r="C154" i="11"/>
  <c r="O154" i="11" s="1"/>
  <c r="D154" i="11"/>
  <c r="L154" i="11" s="1"/>
  <c r="B155" i="11"/>
  <c r="C155" i="11"/>
  <c r="O155" i="11" s="1"/>
  <c r="D155" i="11"/>
  <c r="B156" i="11"/>
  <c r="C156" i="11"/>
  <c r="D156" i="11"/>
  <c r="M156" i="11" s="1"/>
  <c r="B157" i="11"/>
  <c r="C157" i="11"/>
  <c r="O157" i="11" s="1"/>
  <c r="D157" i="11"/>
  <c r="B158" i="11"/>
  <c r="C158" i="11"/>
  <c r="D158" i="11"/>
  <c r="M158" i="11" s="1"/>
  <c r="B159" i="11"/>
  <c r="C159" i="11"/>
  <c r="O159" i="11" s="1"/>
  <c r="D159" i="11"/>
  <c r="M159" i="11" s="1"/>
  <c r="B160" i="11"/>
  <c r="C160" i="11"/>
  <c r="O160" i="11" s="1"/>
  <c r="D160" i="11"/>
  <c r="K160" i="11" s="1"/>
  <c r="B161" i="11"/>
  <c r="C161" i="11"/>
  <c r="D161" i="11"/>
  <c r="B162" i="11"/>
  <c r="C162" i="11"/>
  <c r="O162" i="11" s="1"/>
  <c r="D162" i="11"/>
  <c r="B163" i="11"/>
  <c r="C163" i="11"/>
  <c r="D163" i="11"/>
  <c r="B164" i="11"/>
  <c r="C164" i="11"/>
  <c r="O164" i="11" s="1"/>
  <c r="D164" i="11"/>
  <c r="B165" i="11"/>
  <c r="C165" i="11"/>
  <c r="O165" i="11" s="1"/>
  <c r="D165" i="11"/>
  <c r="L165" i="11" s="1"/>
  <c r="B166" i="11"/>
  <c r="C166" i="11"/>
  <c r="O166" i="11" s="1"/>
  <c r="D166" i="11"/>
  <c r="K166" i="11" s="1"/>
  <c r="B167" i="11"/>
  <c r="C167" i="11"/>
  <c r="O167" i="11" s="1"/>
  <c r="D167" i="11"/>
  <c r="L167" i="11" s="1"/>
  <c r="B168" i="11"/>
  <c r="C168" i="11"/>
  <c r="O168" i="11" s="1"/>
  <c r="D168" i="11"/>
  <c r="B169" i="11"/>
  <c r="C169" i="11"/>
  <c r="O169" i="11" s="1"/>
  <c r="D169" i="11"/>
  <c r="B170" i="11"/>
  <c r="C170" i="11"/>
  <c r="O170" i="11" s="1"/>
  <c r="D170" i="11"/>
  <c r="K170" i="11" s="1"/>
  <c r="B171" i="11"/>
  <c r="C171" i="11"/>
  <c r="D171" i="11"/>
  <c r="L171" i="11" s="1"/>
  <c r="B172" i="11"/>
  <c r="C172" i="11"/>
  <c r="O172" i="11" s="1"/>
  <c r="D172" i="11"/>
  <c r="K172" i="11" s="1"/>
  <c r="B173" i="11"/>
  <c r="C173" i="11"/>
  <c r="O173" i="11" s="1"/>
  <c r="D173" i="11"/>
  <c r="B174" i="11"/>
  <c r="C174" i="11"/>
  <c r="D174" i="11"/>
  <c r="B175" i="11"/>
  <c r="C175" i="11"/>
  <c r="O175" i="11" s="1"/>
  <c r="D175" i="11"/>
  <c r="B176" i="11"/>
  <c r="C176" i="11"/>
  <c r="O176" i="11" s="1"/>
  <c r="D176" i="11"/>
  <c r="B177" i="11"/>
  <c r="C177" i="11"/>
  <c r="O177" i="11" s="1"/>
  <c r="D177" i="11"/>
  <c r="B178" i="11"/>
  <c r="C178" i="11"/>
  <c r="O178" i="11" s="1"/>
  <c r="D178" i="11"/>
  <c r="K178" i="11" s="1"/>
  <c r="B179" i="11"/>
  <c r="C179" i="11"/>
  <c r="D179" i="11"/>
  <c r="L179" i="11" s="1"/>
  <c r="B180" i="11"/>
  <c r="C180" i="11"/>
  <c r="O180" i="11" s="1"/>
  <c r="D180" i="11"/>
  <c r="K180" i="11" s="1"/>
  <c r="B181" i="11"/>
  <c r="C181" i="11"/>
  <c r="O181" i="11" s="1"/>
  <c r="D181" i="11"/>
  <c r="L181" i="11" s="1"/>
  <c r="B182" i="11"/>
  <c r="C182" i="11"/>
  <c r="D182" i="11"/>
  <c r="B183" i="11"/>
  <c r="C183" i="11"/>
  <c r="O183" i="11" s="1"/>
  <c r="D183" i="11"/>
  <c r="B184" i="11"/>
  <c r="C184" i="11"/>
  <c r="O184" i="11" s="1"/>
  <c r="D184" i="11"/>
  <c r="B185" i="11"/>
  <c r="C185" i="11"/>
  <c r="O185" i="11" s="1"/>
  <c r="D185" i="11"/>
  <c r="B186" i="11"/>
  <c r="C186" i="11"/>
  <c r="O186" i="11" s="1"/>
  <c r="D186" i="11"/>
  <c r="B187" i="11"/>
  <c r="C187" i="11"/>
  <c r="O187" i="11" s="1"/>
  <c r="D187" i="11"/>
  <c r="B188" i="11"/>
  <c r="C188" i="11"/>
  <c r="O188" i="11" s="1"/>
  <c r="D188" i="11"/>
  <c r="B189" i="11"/>
  <c r="C189" i="11"/>
  <c r="O189" i="11" s="1"/>
  <c r="D189" i="11"/>
  <c r="B190" i="11"/>
  <c r="C190" i="11"/>
  <c r="O190" i="11" s="1"/>
  <c r="D190" i="11"/>
  <c r="B191" i="11"/>
  <c r="C191" i="11"/>
  <c r="O191" i="11" s="1"/>
  <c r="D191" i="11"/>
  <c r="B192" i="11"/>
  <c r="C192" i="11"/>
  <c r="O192" i="11" s="1"/>
  <c r="D192" i="11"/>
  <c r="B193" i="11"/>
  <c r="C193" i="11"/>
  <c r="D193" i="11"/>
  <c r="K193" i="11" s="1"/>
  <c r="B194" i="11"/>
  <c r="C194" i="11"/>
  <c r="O194" i="11" s="1"/>
  <c r="D194" i="11"/>
  <c r="K194" i="11" s="1"/>
  <c r="B195" i="11"/>
  <c r="C195" i="11"/>
  <c r="O195" i="11" s="1"/>
  <c r="D195" i="11"/>
  <c r="L195" i="11" s="1"/>
  <c r="B196" i="11"/>
  <c r="C196" i="11"/>
  <c r="D196" i="11"/>
  <c r="B197" i="11"/>
  <c r="C197" i="11"/>
  <c r="O197" i="11" s="1"/>
  <c r="D197" i="11"/>
  <c r="L197" i="11" s="1"/>
  <c r="V71" i="41" l="1"/>
  <c r="S70" i="41"/>
  <c r="V105" i="41"/>
  <c r="V106" i="41" s="1"/>
  <c r="S104" i="41"/>
  <c r="V304" i="41"/>
  <c r="S303" i="41"/>
  <c r="V39" i="41"/>
  <c r="S38" i="41"/>
  <c r="V172" i="41"/>
  <c r="S171" i="41"/>
  <c r="S173" i="40"/>
  <c r="V174" i="40"/>
  <c r="V175" i="40" s="1"/>
  <c r="V104" i="40"/>
  <c r="S103" i="40"/>
  <c r="V39" i="40"/>
  <c r="S38" i="40"/>
  <c r="S70" i="40"/>
  <c r="V71" i="40"/>
  <c r="S303" i="40"/>
  <c r="V304" i="40"/>
  <c r="V107" i="39"/>
  <c r="S106" i="39"/>
  <c r="V71" i="39"/>
  <c r="S70" i="39"/>
  <c r="V39" i="39"/>
  <c r="S38" i="39"/>
  <c r="V306" i="39"/>
  <c r="S305" i="39"/>
  <c r="V173" i="39"/>
  <c r="S172" i="39"/>
  <c r="B5" i="38"/>
  <c r="B9" i="38"/>
  <c r="B6" i="38"/>
  <c r="B10" i="38"/>
  <c r="B7" i="38"/>
  <c r="O23" i="11"/>
  <c r="B8" i="38"/>
  <c r="B4" i="38"/>
  <c r="L32" i="11"/>
  <c r="K154" i="11"/>
  <c r="W193" i="11"/>
  <c r="W185" i="11"/>
  <c r="W177" i="11"/>
  <c r="I173" i="11"/>
  <c r="W173" i="11"/>
  <c r="W169" i="11"/>
  <c r="W161" i="11"/>
  <c r="I151" i="11"/>
  <c r="W151" i="11"/>
  <c r="I143" i="11"/>
  <c r="W143" i="11"/>
  <c r="I139" i="11"/>
  <c r="W139" i="11"/>
  <c r="W87" i="11"/>
  <c r="W59" i="11"/>
  <c r="W51" i="11"/>
  <c r="W34" i="11"/>
  <c r="W29" i="11"/>
  <c r="I25" i="11"/>
  <c r="W25" i="11"/>
  <c r="W73" i="11"/>
  <c r="W186" i="11"/>
  <c r="W182" i="11"/>
  <c r="W170" i="11"/>
  <c r="W162" i="11"/>
  <c r="I162" i="11"/>
  <c r="I132" i="11"/>
  <c r="W132" i="11"/>
  <c r="W124" i="11"/>
  <c r="I120" i="11"/>
  <c r="W120" i="11"/>
  <c r="W116" i="11"/>
  <c r="W112" i="11"/>
  <c r="W108" i="11"/>
  <c r="W104" i="11"/>
  <c r="W100" i="11"/>
  <c r="W92" i="11"/>
  <c r="W84" i="11"/>
  <c r="W80" i="11"/>
  <c r="W76" i="11"/>
  <c r="W68" i="11"/>
  <c r="I64" i="11"/>
  <c r="W64" i="11"/>
  <c r="W60" i="11"/>
  <c r="W56" i="11"/>
  <c r="I52" i="11"/>
  <c r="W52" i="11"/>
  <c r="W48" i="11"/>
  <c r="W35" i="11"/>
  <c r="W30" i="11"/>
  <c r="I30" i="11"/>
  <c r="W26" i="11"/>
  <c r="I26" i="11"/>
  <c r="W74" i="11"/>
  <c r="W195" i="11"/>
  <c r="I191" i="11"/>
  <c r="W191" i="11"/>
  <c r="W187" i="11"/>
  <c r="W183" i="11"/>
  <c r="W179" i="11"/>
  <c r="W175" i="11"/>
  <c r="W171" i="11"/>
  <c r="I167" i="11"/>
  <c r="W167" i="11"/>
  <c r="W163" i="11"/>
  <c r="I159" i="11"/>
  <c r="W159" i="11"/>
  <c r="W158" i="11"/>
  <c r="W153" i="11"/>
  <c r="W149" i="11"/>
  <c r="I141" i="11"/>
  <c r="W141" i="11"/>
  <c r="W137" i="11"/>
  <c r="W133" i="11"/>
  <c r="W129" i="11"/>
  <c r="W125" i="11"/>
  <c r="W121" i="11"/>
  <c r="W117" i="11"/>
  <c r="W113" i="11"/>
  <c r="W105" i="11"/>
  <c r="W101" i="11"/>
  <c r="I97" i="11"/>
  <c r="W97" i="11"/>
  <c r="W93" i="11"/>
  <c r="W89" i="11"/>
  <c r="W85" i="11"/>
  <c r="W81" i="11"/>
  <c r="W77" i="11"/>
  <c r="I65" i="11"/>
  <c r="W65" i="11"/>
  <c r="W61" i="11"/>
  <c r="W57" i="11"/>
  <c r="W53" i="11"/>
  <c r="W49" i="11"/>
  <c r="W45" i="11"/>
  <c r="W41" i="11"/>
  <c r="I37" i="11"/>
  <c r="W37" i="11"/>
  <c r="I36" i="11"/>
  <c r="W36" i="11"/>
  <c r="I31" i="11"/>
  <c r="W31" i="11"/>
  <c r="I27" i="11"/>
  <c r="W27" i="11"/>
  <c r="I197" i="11"/>
  <c r="W197" i="11"/>
  <c r="I189" i="11"/>
  <c r="W189" i="11"/>
  <c r="I165" i="11"/>
  <c r="W165" i="11"/>
  <c r="W156" i="11"/>
  <c r="I147" i="11"/>
  <c r="W147" i="11"/>
  <c r="W135" i="11"/>
  <c r="W131" i="11"/>
  <c r="W127" i="11"/>
  <c r="I119" i="11"/>
  <c r="W119" i="11"/>
  <c r="W115" i="11"/>
  <c r="W107" i="11"/>
  <c r="W103" i="11"/>
  <c r="W99" i="11"/>
  <c r="W95" i="11"/>
  <c r="I91" i="11"/>
  <c r="W91" i="11"/>
  <c r="I79" i="11"/>
  <c r="W79" i="11"/>
  <c r="W71" i="11"/>
  <c r="I67" i="11"/>
  <c r="W67" i="11"/>
  <c r="I63" i="11"/>
  <c r="W63" i="11"/>
  <c r="W194" i="11"/>
  <c r="W190" i="11"/>
  <c r="I190" i="11"/>
  <c r="W178" i="11"/>
  <c r="W174" i="11"/>
  <c r="W166" i="11"/>
  <c r="I166" i="11"/>
  <c r="I152" i="11"/>
  <c r="W152" i="11"/>
  <c r="W148" i="11"/>
  <c r="I144" i="11"/>
  <c r="W144" i="11"/>
  <c r="I140" i="11"/>
  <c r="W140" i="11"/>
  <c r="W136" i="11"/>
  <c r="W128" i="11"/>
  <c r="I96" i="11"/>
  <c r="W96" i="11"/>
  <c r="W196" i="11"/>
  <c r="W192" i="11"/>
  <c r="I188" i="11"/>
  <c r="W188" i="11"/>
  <c r="W184" i="11"/>
  <c r="I176" i="11"/>
  <c r="W176" i="11"/>
  <c r="I172" i="11"/>
  <c r="W172" i="11"/>
  <c r="I168" i="11"/>
  <c r="W168" i="11"/>
  <c r="I164" i="11"/>
  <c r="W164" i="11"/>
  <c r="W160" i="11"/>
  <c r="L158" i="11"/>
  <c r="I154" i="11"/>
  <c r="W154" i="11"/>
  <c r="W150" i="11"/>
  <c r="I150" i="11"/>
  <c r="W146" i="11"/>
  <c r="W142" i="11"/>
  <c r="I142" i="11"/>
  <c r="W138" i="11"/>
  <c r="W134" i="11"/>
  <c r="W130" i="11"/>
  <c r="I130" i="11"/>
  <c r="W126" i="11"/>
  <c r="W118" i="11"/>
  <c r="W114" i="11"/>
  <c r="W102" i="11"/>
  <c r="W98" i="11"/>
  <c r="I98" i="11"/>
  <c r="W94" i="11"/>
  <c r="W90" i="11"/>
  <c r="W82" i="11"/>
  <c r="W78" i="11"/>
  <c r="W70" i="11"/>
  <c r="W66" i="11"/>
  <c r="W62" i="11"/>
  <c r="W58" i="11"/>
  <c r="W54" i="11"/>
  <c r="W50" i="11"/>
  <c r="W46" i="11"/>
  <c r="I46" i="11"/>
  <c r="W42" i="11"/>
  <c r="W38" i="11"/>
  <c r="W33" i="11"/>
  <c r="W32" i="11"/>
  <c r="W24" i="11"/>
  <c r="W72" i="11"/>
  <c r="L175" i="11"/>
  <c r="K174" i="11"/>
  <c r="K158" i="11"/>
  <c r="M162" i="11"/>
  <c r="K162" i="11"/>
  <c r="L194" i="11"/>
  <c r="M181" i="11"/>
  <c r="K32" i="11"/>
  <c r="M165" i="11"/>
  <c r="M154" i="11"/>
  <c r="M44" i="11"/>
  <c r="L28" i="11"/>
  <c r="K27" i="11"/>
  <c r="K25" i="11"/>
  <c r="L156" i="11"/>
  <c r="L64" i="11"/>
  <c r="K58" i="11"/>
  <c r="M179" i="11"/>
  <c r="K164" i="11"/>
  <c r="L162" i="11"/>
  <c r="M160" i="11"/>
  <c r="K156" i="11"/>
  <c r="L30" i="11"/>
  <c r="M173" i="11"/>
  <c r="L160" i="11"/>
  <c r="M59" i="11"/>
  <c r="M194" i="11"/>
  <c r="L173" i="11"/>
  <c r="M171" i="11"/>
  <c r="K69" i="11"/>
  <c r="M68" i="11"/>
  <c r="L50" i="11"/>
  <c r="M161" i="11"/>
  <c r="M61" i="11"/>
  <c r="N23" i="11"/>
  <c r="M157" i="11"/>
  <c r="M155" i="11"/>
  <c r="M193" i="11"/>
  <c r="M177" i="11"/>
  <c r="M169" i="11"/>
  <c r="L163" i="11"/>
  <c r="L161" i="11"/>
  <c r="L159" i="11"/>
  <c r="L157" i="11"/>
  <c r="L155" i="11"/>
  <c r="L153" i="11"/>
  <c r="L102" i="11"/>
  <c r="L100" i="11"/>
  <c r="L98" i="11"/>
  <c r="K65" i="11"/>
  <c r="M57" i="11"/>
  <c r="M163" i="11"/>
  <c r="L177" i="11"/>
  <c r="K176" i="11"/>
  <c r="M175" i="11"/>
  <c r="L169" i="11"/>
  <c r="K168" i="11"/>
  <c r="M167" i="11"/>
  <c r="K163" i="11"/>
  <c r="K161" i="11"/>
  <c r="K159" i="11"/>
  <c r="K157" i="11"/>
  <c r="K155" i="11"/>
  <c r="K153" i="11"/>
  <c r="K57" i="11"/>
  <c r="L56" i="11"/>
  <c r="M55" i="11"/>
  <c r="M50" i="11"/>
  <c r="M190" i="11"/>
  <c r="M189" i="11"/>
  <c r="M188" i="11"/>
  <c r="M182" i="11"/>
  <c r="L52" i="11"/>
  <c r="K52" i="11"/>
  <c r="L40" i="11"/>
  <c r="L191" i="11"/>
  <c r="L189" i="11"/>
  <c r="L187" i="11"/>
  <c r="L186" i="11"/>
  <c r="L185" i="11"/>
  <c r="L184" i="11"/>
  <c r="L183" i="11"/>
  <c r="L182" i="11"/>
  <c r="M151" i="11"/>
  <c r="L36" i="11"/>
  <c r="M36" i="11"/>
  <c r="M185" i="11"/>
  <c r="M184" i="11"/>
  <c r="M183" i="11"/>
  <c r="L192" i="11"/>
  <c r="L190" i="11"/>
  <c r="L188" i="11"/>
  <c r="L196" i="11"/>
  <c r="L193" i="11"/>
  <c r="K192" i="11"/>
  <c r="K191" i="11"/>
  <c r="K190" i="11"/>
  <c r="K189" i="11"/>
  <c r="K188" i="11"/>
  <c r="K187" i="11"/>
  <c r="K186" i="11"/>
  <c r="K185" i="11"/>
  <c r="K184" i="11"/>
  <c r="K183" i="11"/>
  <c r="K182" i="11"/>
  <c r="K181" i="11"/>
  <c r="M180" i="11"/>
  <c r="K179" i="11"/>
  <c r="M178" i="11"/>
  <c r="K177" i="11"/>
  <c r="M176" i="11"/>
  <c r="K175" i="11"/>
  <c r="M174" i="11"/>
  <c r="K173" i="11"/>
  <c r="M172" i="11"/>
  <c r="K171" i="11"/>
  <c r="M170" i="11"/>
  <c r="K169" i="11"/>
  <c r="M168" i="11"/>
  <c r="K167" i="11"/>
  <c r="M166" i="11"/>
  <c r="K165" i="11"/>
  <c r="M164" i="11"/>
  <c r="M144" i="11"/>
  <c r="M140" i="11"/>
  <c r="M136" i="11"/>
  <c r="L132" i="11"/>
  <c r="M132" i="11"/>
  <c r="M192" i="11"/>
  <c r="M191" i="11"/>
  <c r="M187" i="11"/>
  <c r="M186" i="11"/>
  <c r="L180" i="11"/>
  <c r="L178" i="11"/>
  <c r="L176" i="11"/>
  <c r="L174" i="11"/>
  <c r="L172" i="11"/>
  <c r="L170" i="11"/>
  <c r="L168" i="11"/>
  <c r="L166" i="11"/>
  <c r="L164" i="11"/>
  <c r="M141" i="11"/>
  <c r="M137" i="11"/>
  <c r="M133" i="11"/>
  <c r="L48" i="11"/>
  <c r="K48" i="11"/>
  <c r="M48" i="11"/>
  <c r="M142" i="11"/>
  <c r="M138" i="11"/>
  <c r="M134" i="11"/>
  <c r="L110" i="11"/>
  <c r="L108" i="11"/>
  <c r="L106" i="11"/>
  <c r="L76" i="11"/>
  <c r="K68" i="11"/>
  <c r="L61" i="11"/>
  <c r="M34" i="11"/>
  <c r="M30" i="11"/>
  <c r="M28" i="11"/>
  <c r="L86" i="11"/>
  <c r="L84" i="11"/>
  <c r="L82" i="11"/>
  <c r="L78" i="11"/>
  <c r="L70" i="11"/>
  <c r="L66" i="11"/>
  <c r="L62" i="11"/>
  <c r="M58" i="11"/>
  <c r="M52" i="11"/>
  <c r="K36" i="11"/>
  <c r="K23" i="11"/>
  <c r="M70" i="11"/>
  <c r="M66" i="11"/>
  <c r="M143" i="11"/>
  <c r="M139" i="11"/>
  <c r="M135" i="11"/>
  <c r="L116" i="11"/>
  <c r="L114" i="11"/>
  <c r="L94" i="11"/>
  <c r="L92" i="11"/>
  <c r="L90" i="11"/>
  <c r="M69" i="11"/>
  <c r="M65" i="11"/>
  <c r="L54" i="11"/>
  <c r="M42" i="11"/>
  <c r="M41" i="11"/>
  <c r="M40" i="11"/>
  <c r="M38" i="11"/>
  <c r="L152" i="11"/>
  <c r="L151" i="11"/>
  <c r="L150" i="11"/>
  <c r="L149" i="11"/>
  <c r="L148" i="11"/>
  <c r="L147" i="11"/>
  <c r="L146" i="11"/>
  <c r="L145" i="11"/>
  <c r="L144" i="11"/>
  <c r="L143" i="11"/>
  <c r="L142" i="11"/>
  <c r="L141" i="11"/>
  <c r="L140" i="11"/>
  <c r="L139" i="11"/>
  <c r="L138" i="11"/>
  <c r="L137" i="11"/>
  <c r="L136" i="11"/>
  <c r="L135" i="11"/>
  <c r="L134" i="11"/>
  <c r="L133" i="11"/>
  <c r="L118" i="11"/>
  <c r="L104" i="11"/>
  <c r="L88" i="11"/>
  <c r="K64" i="11"/>
  <c r="K62" i="11"/>
  <c r="L60" i="11"/>
  <c r="K56" i="11"/>
  <c r="K54" i="11"/>
  <c r="M46" i="11"/>
  <c r="L44" i="11"/>
  <c r="L42" i="11"/>
  <c r="L41" i="11"/>
  <c r="K40" i="11"/>
  <c r="L38" i="11"/>
  <c r="M26" i="11"/>
  <c r="M24" i="11"/>
  <c r="M152" i="11"/>
  <c r="M150" i="11"/>
  <c r="M149" i="11"/>
  <c r="M148" i="11"/>
  <c r="M145" i="11"/>
  <c r="K152" i="11"/>
  <c r="K151" i="11"/>
  <c r="K150" i="11"/>
  <c r="K149" i="11"/>
  <c r="K148" i="11"/>
  <c r="K147" i="11"/>
  <c r="K146" i="11"/>
  <c r="K145" i="11"/>
  <c r="K144" i="11"/>
  <c r="K143" i="11"/>
  <c r="K142" i="11"/>
  <c r="K141" i="11"/>
  <c r="K140" i="11"/>
  <c r="K139" i="11"/>
  <c r="K138" i="11"/>
  <c r="K137" i="11"/>
  <c r="K136" i="11"/>
  <c r="K135" i="11"/>
  <c r="K134" i="11"/>
  <c r="K133" i="11"/>
  <c r="K60" i="11"/>
  <c r="L46" i="11"/>
  <c r="K42" i="11"/>
  <c r="L34" i="11"/>
  <c r="L26" i="11"/>
  <c r="L24" i="11"/>
  <c r="M73" i="11"/>
  <c r="L112" i="11"/>
  <c r="L96" i="11"/>
  <c r="L80" i="11"/>
  <c r="H24" i="11"/>
  <c r="L73" i="11"/>
  <c r="K72" i="11"/>
  <c r="M74" i="11"/>
  <c r="M72" i="11"/>
  <c r="L74" i="11"/>
  <c r="L72" i="11"/>
  <c r="K74" i="11"/>
  <c r="K35" i="11"/>
  <c r="M35" i="11"/>
  <c r="L35" i="11"/>
  <c r="K39" i="11"/>
  <c r="M39" i="11"/>
  <c r="L39" i="11"/>
  <c r="K49" i="11"/>
  <c r="K47" i="11"/>
  <c r="K45" i="11"/>
  <c r="K43" i="11"/>
  <c r="K37" i="11"/>
  <c r="M37" i="11"/>
  <c r="K53" i="11"/>
  <c r="K51" i="11"/>
  <c r="K31" i="11"/>
  <c r="M31" i="11"/>
  <c r="L71" i="11"/>
  <c r="L67" i="11"/>
  <c r="L63" i="11"/>
  <c r="K71" i="11"/>
  <c r="K67" i="11"/>
  <c r="K63" i="11"/>
  <c r="K59" i="11"/>
  <c r="K55" i="11"/>
  <c r="L53" i="11"/>
  <c r="L51" i="11"/>
  <c r="M49" i="11"/>
  <c r="M47" i="11"/>
  <c r="N47" i="11" s="1"/>
  <c r="H47" i="11" s="1"/>
  <c r="M45" i="11"/>
  <c r="M43" i="11"/>
  <c r="K41" i="11"/>
  <c r="K33" i="11"/>
  <c r="M33" i="11"/>
  <c r="M29" i="11"/>
  <c r="M27" i="11"/>
  <c r="N27" i="11" s="1"/>
  <c r="H27" i="11" s="1"/>
  <c r="M25" i="11"/>
  <c r="N25" i="11" s="1"/>
  <c r="H25" i="11" s="1"/>
  <c r="M23" i="11"/>
  <c r="H23" i="11"/>
  <c r="K29" i="11"/>
  <c r="M197" i="11"/>
  <c r="K196" i="11"/>
  <c r="M195" i="11"/>
  <c r="M123" i="11"/>
  <c r="K123" i="11"/>
  <c r="L123" i="11"/>
  <c r="K197" i="11"/>
  <c r="M196" i="11"/>
  <c r="K195" i="11"/>
  <c r="M131" i="11"/>
  <c r="K131" i="11"/>
  <c r="L131" i="11"/>
  <c r="M127" i="11"/>
  <c r="K127" i="11"/>
  <c r="L127" i="11"/>
  <c r="M119" i="11"/>
  <c r="K119" i="11"/>
  <c r="L119" i="11"/>
  <c r="M111" i="11"/>
  <c r="K111" i="11"/>
  <c r="L111" i="11"/>
  <c r="M103" i="11"/>
  <c r="K103" i="11"/>
  <c r="L103" i="11"/>
  <c r="M95" i="11"/>
  <c r="K95" i="11"/>
  <c r="L95" i="11"/>
  <c r="M87" i="11"/>
  <c r="K87" i="11"/>
  <c r="L87" i="11"/>
  <c r="M79" i="11"/>
  <c r="K79" i="11"/>
  <c r="L79" i="11"/>
  <c r="K130" i="11"/>
  <c r="M130" i="11"/>
  <c r="K126" i="11"/>
  <c r="M126" i="11"/>
  <c r="K122" i="11"/>
  <c r="M122" i="11"/>
  <c r="M113" i="11"/>
  <c r="K113" i="11"/>
  <c r="M105" i="11"/>
  <c r="K105" i="11"/>
  <c r="M97" i="11"/>
  <c r="K97" i="11"/>
  <c r="M89" i="11"/>
  <c r="K89" i="11"/>
  <c r="M81" i="11"/>
  <c r="K81" i="11"/>
  <c r="K132" i="11"/>
  <c r="L130" i="11"/>
  <c r="K128" i="11"/>
  <c r="M128" i="11"/>
  <c r="L126" i="11"/>
  <c r="K124" i="11"/>
  <c r="M124" i="11"/>
  <c r="L122" i="11"/>
  <c r="K120" i="11"/>
  <c r="M120" i="11"/>
  <c r="M117" i="11"/>
  <c r="K117" i="11"/>
  <c r="L113" i="11"/>
  <c r="M109" i="11"/>
  <c r="K109" i="11"/>
  <c r="L105" i="11"/>
  <c r="M101" i="11"/>
  <c r="K101" i="11"/>
  <c r="L97" i="11"/>
  <c r="M93" i="11"/>
  <c r="K93" i="11"/>
  <c r="L89" i="11"/>
  <c r="M85" i="11"/>
  <c r="K85" i="11"/>
  <c r="L81" i="11"/>
  <c r="M77" i="11"/>
  <c r="K77" i="11"/>
  <c r="M129" i="11"/>
  <c r="K129" i="11"/>
  <c r="M125" i="11"/>
  <c r="K125" i="11"/>
  <c r="M121" i="11"/>
  <c r="K121" i="11"/>
  <c r="M115" i="11"/>
  <c r="K115" i="11"/>
  <c r="M107" i="11"/>
  <c r="K107" i="11"/>
  <c r="M99" i="11"/>
  <c r="K99" i="11"/>
  <c r="M91" i="11"/>
  <c r="K91" i="11"/>
  <c r="M83" i="11"/>
  <c r="K83" i="11"/>
  <c r="M118" i="11"/>
  <c r="M116" i="11"/>
  <c r="M114" i="11"/>
  <c r="M112" i="11"/>
  <c r="M110" i="11"/>
  <c r="M108" i="11"/>
  <c r="M106" i="11"/>
  <c r="M104" i="11"/>
  <c r="M102" i="11"/>
  <c r="M100" i="11"/>
  <c r="M98" i="11"/>
  <c r="M96" i="11"/>
  <c r="M94" i="11"/>
  <c r="M92" i="11"/>
  <c r="M90" i="11"/>
  <c r="M88" i="11"/>
  <c r="M86" i="11"/>
  <c r="M84" i="11"/>
  <c r="M82" i="11"/>
  <c r="M80" i="11"/>
  <c r="M78" i="11"/>
  <c r="M76" i="11"/>
  <c r="S71" i="41" l="1"/>
  <c r="V72" i="41"/>
  <c r="S172" i="41"/>
  <c r="V173" i="41"/>
  <c r="V40" i="41"/>
  <c r="S39" i="41"/>
  <c r="S304" i="41"/>
  <c r="V305" i="41"/>
  <c r="V107" i="41"/>
  <c r="S106" i="41"/>
  <c r="S304" i="40"/>
  <c r="V305" i="40"/>
  <c r="V105" i="40"/>
  <c r="V106" i="40" s="1"/>
  <c r="S104" i="40"/>
  <c r="S71" i="40"/>
  <c r="V72" i="40"/>
  <c r="S39" i="40"/>
  <c r="V40" i="40"/>
  <c r="S175" i="40"/>
  <c r="V176" i="40"/>
  <c r="S306" i="39"/>
  <c r="V307" i="39"/>
  <c r="S71" i="39"/>
  <c r="V72" i="39"/>
  <c r="S173" i="39"/>
  <c r="V174" i="39"/>
  <c r="V175" i="39" s="1"/>
  <c r="V40" i="39"/>
  <c r="S39" i="39"/>
  <c r="S107" i="39"/>
  <c r="V108" i="39"/>
  <c r="N144" i="11"/>
  <c r="H144" i="11" s="1"/>
  <c r="N173" i="11"/>
  <c r="H173" i="11" s="1"/>
  <c r="N162" i="11"/>
  <c r="H162" i="11" s="1"/>
  <c r="N164" i="11"/>
  <c r="H164" i="11" s="1"/>
  <c r="N191" i="11"/>
  <c r="H191" i="11" s="1"/>
  <c r="N166" i="11"/>
  <c r="H166" i="11" s="1"/>
  <c r="N147" i="11"/>
  <c r="H147" i="11" s="1"/>
  <c r="N165" i="11"/>
  <c r="H165" i="11" s="1"/>
  <c r="N120" i="11"/>
  <c r="H120" i="11" s="1"/>
  <c r="N122" i="11"/>
  <c r="H122" i="11" s="1"/>
  <c r="N197" i="11"/>
  <c r="H197" i="11" s="1"/>
  <c r="N130" i="11"/>
  <c r="H130" i="11" s="1"/>
  <c r="N88" i="11"/>
  <c r="H88" i="11" s="1"/>
  <c r="N64" i="11"/>
  <c r="H64" i="11" s="1"/>
  <c r="N30" i="11"/>
  <c r="H30" i="11" s="1"/>
  <c r="N55" i="11"/>
  <c r="H55" i="11" s="1"/>
  <c r="N154" i="11"/>
  <c r="H154" i="11" s="1"/>
  <c r="N140" i="11"/>
  <c r="H140" i="11" s="1"/>
  <c r="N188" i="11"/>
  <c r="H188" i="11" s="1"/>
  <c r="N152" i="11"/>
  <c r="H152" i="11" s="1"/>
  <c r="N168" i="11"/>
  <c r="H168" i="11" s="1"/>
  <c r="N159" i="11"/>
  <c r="H159" i="11" s="1"/>
  <c r="N172" i="11"/>
  <c r="H172" i="11" s="1"/>
  <c r="N180" i="11"/>
  <c r="H180" i="11" s="1"/>
  <c r="N28" i="11"/>
  <c r="H28" i="11" s="1"/>
  <c r="N176" i="11"/>
  <c r="H176" i="11" s="1"/>
  <c r="N139" i="11"/>
  <c r="H139" i="11" s="1"/>
  <c r="N143" i="11"/>
  <c r="H143" i="11" s="1"/>
  <c r="N151" i="11"/>
  <c r="H151" i="11" s="1"/>
  <c r="N132" i="11"/>
  <c r="H132" i="11" s="1"/>
  <c r="N65" i="11"/>
  <c r="H65" i="11" s="1"/>
  <c r="N167" i="11"/>
  <c r="H167" i="11" s="1"/>
  <c r="N155" i="11"/>
  <c r="H155" i="11" s="1"/>
  <c r="N83" i="11"/>
  <c r="H83" i="11" s="1"/>
  <c r="N98" i="11"/>
  <c r="H98" i="11" s="1"/>
  <c r="N150" i="11"/>
  <c r="H150" i="11" s="1"/>
  <c r="N91" i="11"/>
  <c r="H91" i="11" s="1"/>
  <c r="N119" i="11"/>
  <c r="H119" i="11" s="1"/>
  <c r="N96" i="11"/>
  <c r="H96" i="11" s="1"/>
  <c r="N189" i="11"/>
  <c r="H189" i="11" s="1"/>
  <c r="N86" i="11"/>
  <c r="H86" i="11" s="1"/>
  <c r="N190" i="11"/>
  <c r="H190" i="11" s="1"/>
  <c r="N142" i="11"/>
  <c r="H142" i="11" s="1"/>
  <c r="N141" i="11"/>
  <c r="H141" i="11" s="1"/>
  <c r="N36" i="11"/>
  <c r="H36" i="11" s="1"/>
  <c r="N97" i="11"/>
  <c r="H97" i="11" s="1"/>
  <c r="N52" i="11"/>
  <c r="H52" i="11" s="1"/>
  <c r="N37" i="11"/>
  <c r="H37" i="11" s="1"/>
  <c r="N39" i="11"/>
  <c r="H39" i="11" s="1"/>
  <c r="N46" i="11"/>
  <c r="H46" i="11" s="1"/>
  <c r="N79" i="11"/>
  <c r="H79" i="11" s="1"/>
  <c r="N67" i="11"/>
  <c r="H67" i="11" s="1"/>
  <c r="N31" i="11"/>
  <c r="H31" i="11" s="1"/>
  <c r="N63" i="11"/>
  <c r="H63" i="11" s="1"/>
  <c r="N26" i="11"/>
  <c r="H26" i="11" s="1"/>
  <c r="H4" i="13"/>
  <c r="H5" i="13"/>
  <c r="H6" i="13"/>
  <c r="H7" i="13"/>
  <c r="H8" i="13"/>
  <c r="H9" i="13"/>
  <c r="H10" i="13"/>
  <c r="V73" i="41" l="1"/>
  <c r="S72" i="41"/>
  <c r="V306" i="41"/>
  <c r="S305" i="41"/>
  <c r="V108" i="41"/>
  <c r="S107" i="41"/>
  <c r="S173" i="41"/>
  <c r="V174" i="41"/>
  <c r="V175" i="41" s="1"/>
  <c r="S40" i="41"/>
  <c r="V41" i="41"/>
  <c r="S40" i="40"/>
  <c r="V41" i="40"/>
  <c r="V107" i="40"/>
  <c r="S106" i="40"/>
  <c r="S176" i="40"/>
  <c r="V177" i="40"/>
  <c r="V73" i="40"/>
  <c r="S72" i="40"/>
  <c r="S305" i="40"/>
  <c r="V306" i="40"/>
  <c r="V73" i="39"/>
  <c r="S72" i="39"/>
  <c r="V41" i="39"/>
  <c r="S40" i="39"/>
  <c r="V109" i="39"/>
  <c r="S108" i="39"/>
  <c r="S175" i="39"/>
  <c r="V176" i="39"/>
  <c r="V308" i="39"/>
  <c r="S307" i="39"/>
  <c r="B75" i="11"/>
  <c r="C75" i="11"/>
  <c r="B33" i="38" s="1"/>
  <c r="D75" i="11"/>
  <c r="L75" i="11" s="1"/>
  <c r="Z98" i="11" a="1"/>
  <c r="Z49" i="11" a="1"/>
  <c r="S18" i="11" a="1"/>
  <c r="Z45" i="11" a="1"/>
  <c r="Z90" i="11" a="1"/>
  <c r="Z65" i="11" a="1"/>
  <c r="Z25" i="11" a="1"/>
  <c r="S11" i="11" a="1"/>
  <c r="Z28" i="11" a="1"/>
  <c r="Z73" i="11" a="1"/>
  <c r="Z95" i="11" a="1"/>
  <c r="Z41" i="11" a="1"/>
  <c r="Z48" i="11" a="1"/>
  <c r="Z29" i="11" a="1"/>
  <c r="Z83" i="11" a="1"/>
  <c r="Z32" i="11" a="1"/>
  <c r="Z34" i="11" a="1"/>
  <c r="Z82" i="11" a="1"/>
  <c r="Z96" i="11" a="1"/>
  <c r="Z64" i="11" a="1"/>
  <c r="Z80" i="11" a="1"/>
  <c r="Z47" i="11" a="1"/>
  <c r="Z87" i="11" a="1"/>
  <c r="Z23" i="11" a="1"/>
  <c r="S15" i="11" a="1"/>
  <c r="S14" i="11" a="1"/>
  <c r="Z97" i="11" a="1"/>
  <c r="Z88" i="11" a="1"/>
  <c r="Z61" i="11" a="1"/>
  <c r="Z74" i="11" a="1"/>
  <c r="Z71" i="11" a="1"/>
  <c r="Z44" i="11" a="1"/>
  <c r="Z51" i="11" a="1"/>
  <c r="Z26" i="11" a="1"/>
  <c r="Z77" i="11" a="1"/>
  <c r="Z50" i="11" a="1"/>
  <c r="Z69" i="11" a="1"/>
  <c r="Z86" i="11" a="1"/>
  <c r="Z33" i="11" a="1"/>
  <c r="S17" i="11" a="1"/>
  <c r="Z38" i="11" a="1"/>
  <c r="Z36" i="11" a="1"/>
  <c r="Z67" i="11" a="1"/>
  <c r="Z85" i="11" a="1"/>
  <c r="Z66" i="11" a="1"/>
  <c r="Z92" i="11" a="1"/>
  <c r="Z84" i="11" a="1"/>
  <c r="S10" i="11" a="1"/>
  <c r="Z39" i="11" a="1"/>
  <c r="S13" i="11" a="1"/>
  <c r="Z94" i="11" a="1"/>
  <c r="Z43" i="11" a="1"/>
  <c r="Z58" i="11" a="1"/>
  <c r="Z93" i="11" a="1"/>
  <c r="Z42" i="11" a="1"/>
  <c r="Z68" i="11" a="1"/>
  <c r="Z24" i="11" a="1"/>
  <c r="Z75" i="11" a="1"/>
  <c r="Z53" i="11" a="1"/>
  <c r="Z91" i="11" a="1"/>
  <c r="Z30" i="11" a="1"/>
  <c r="Z81" i="11" a="1"/>
  <c r="Z56" i="11" a="1"/>
  <c r="Z63" i="11" a="1"/>
  <c r="Z55" i="11" a="1"/>
  <c r="Z57" i="11" a="1"/>
  <c r="Z72" i="11" a="1"/>
  <c r="Z35" i="11" a="1"/>
  <c r="Z70" i="11" a="1"/>
  <c r="Z60" i="11" a="1"/>
  <c r="S19" i="11" a="1"/>
  <c r="Z79" i="11" a="1"/>
  <c r="Z62" i="11" a="1"/>
  <c r="Z76" i="11" a="1"/>
  <c r="Z59" i="11" a="1"/>
  <c r="Z89" i="11" a="1"/>
  <c r="Z54" i="11" a="1"/>
  <c r="Z40" i="11" a="1"/>
  <c r="S16" i="11" a="1"/>
  <c r="S12" i="11" a="1"/>
  <c r="Z46" i="11" a="1"/>
  <c r="Z37" i="11" a="1"/>
  <c r="Z52" i="11" a="1"/>
  <c r="Z78" i="11" a="1"/>
  <c r="Z27" i="11" a="1"/>
  <c r="Z31" i="11" a="1"/>
  <c r="S73" i="41" l="1"/>
  <c r="V74" i="41"/>
  <c r="S306" i="41"/>
  <c r="V307" i="41"/>
  <c r="V176" i="41"/>
  <c r="S175" i="41"/>
  <c r="S41" i="41"/>
  <c r="V42" i="41"/>
  <c r="V109" i="41"/>
  <c r="S108" i="41"/>
  <c r="S73" i="40"/>
  <c r="V74" i="40"/>
  <c r="V108" i="40"/>
  <c r="S107" i="40"/>
  <c r="S306" i="40"/>
  <c r="V307" i="40"/>
  <c r="S177" i="40"/>
  <c r="V178" i="40"/>
  <c r="S41" i="40"/>
  <c r="V42" i="40"/>
  <c r="S41" i="39"/>
  <c r="V42" i="39"/>
  <c r="V177" i="39"/>
  <c r="S176" i="39"/>
  <c r="V309" i="39"/>
  <c r="S308" i="39"/>
  <c r="V110" i="39"/>
  <c r="S109" i="39"/>
  <c r="S73" i="39"/>
  <c r="V74" i="39"/>
  <c r="O75" i="11"/>
  <c r="B31" i="38"/>
  <c r="B21" i="38"/>
  <c r="B22" i="38"/>
  <c r="B15" i="38"/>
  <c r="B32" i="38"/>
  <c r="B25" i="38"/>
  <c r="B26" i="38"/>
  <c r="B19" i="38"/>
  <c r="B30" i="38"/>
  <c r="B34" i="38"/>
  <c r="B13" i="38"/>
  <c r="B27" i="38"/>
  <c r="B14" i="38"/>
  <c r="B23" i="38"/>
  <c r="B35" i="38"/>
  <c r="B16" i="38"/>
  <c r="B17" i="38"/>
  <c r="B28" i="38"/>
  <c r="B18" i="38"/>
  <c r="B11" i="38"/>
  <c r="B24" i="38"/>
  <c r="B12" i="38"/>
  <c r="B20" i="38"/>
  <c r="B29" i="38"/>
  <c r="Z90" i="11"/>
  <c r="Y90" i="11" s="1"/>
  <c r="Z49" i="11"/>
  <c r="Z92" i="11"/>
  <c r="Y92" i="11" s="1"/>
  <c r="Z76" i="11"/>
  <c r="Y76" i="11" s="1"/>
  <c r="Z27" i="11"/>
  <c r="Z66" i="11"/>
  <c r="Y66" i="11" s="1"/>
  <c r="Z56" i="11"/>
  <c r="Z81" i="11"/>
  <c r="Y81" i="11" s="1"/>
  <c r="Z33" i="11"/>
  <c r="Z84" i="11"/>
  <c r="Y84" i="11" s="1"/>
  <c r="Z54" i="11"/>
  <c r="Z74" i="11"/>
  <c r="Y74" i="11" s="1"/>
  <c r="Z98" i="11"/>
  <c r="Y98" i="11" s="1"/>
  <c r="Z48" i="11"/>
  <c r="Z64" i="11"/>
  <c r="Y64" i="11" s="1"/>
  <c r="Z82" i="11"/>
  <c r="Y82" i="11" s="1"/>
  <c r="Z46" i="11"/>
  <c r="Z40" i="11"/>
  <c r="Z86" i="11"/>
  <c r="Y86" i="11" s="1"/>
  <c r="Z89" i="11"/>
  <c r="Y89" i="11" s="1"/>
  <c r="Z63" i="11"/>
  <c r="Y63" i="11" s="1"/>
  <c r="Z36" i="11"/>
  <c r="Z38" i="11"/>
  <c r="Z70" i="11"/>
  <c r="Y70" i="11" s="1"/>
  <c r="Z94" i="11"/>
  <c r="Y94" i="11" s="1"/>
  <c r="Z96" i="11"/>
  <c r="Y96" i="11" s="1"/>
  <c r="Z72" i="11"/>
  <c r="Y72" i="11" s="1"/>
  <c r="Z61" i="11"/>
  <c r="Y61" i="11" s="1"/>
  <c r="Z79" i="11"/>
  <c r="Y79" i="11" s="1"/>
  <c r="Z55" i="11"/>
  <c r="Z28" i="11"/>
  <c r="Z78" i="11"/>
  <c r="Y78" i="11" s="1"/>
  <c r="Z24" i="11"/>
  <c r="Z53" i="11"/>
  <c r="Z47" i="11"/>
  <c r="Z41" i="11"/>
  <c r="Z29" i="11"/>
  <c r="Z42" i="11"/>
  <c r="Z68" i="11"/>
  <c r="Y68" i="11" s="1"/>
  <c r="Z44" i="11"/>
  <c r="Z51" i="11"/>
  <c r="Z39" i="11"/>
  <c r="Z69" i="11"/>
  <c r="Y69" i="11" s="1"/>
  <c r="Z83" i="11"/>
  <c r="Y83" i="11" s="1"/>
  <c r="Z26" i="11"/>
  <c r="Z31" i="11"/>
  <c r="Z35" i="11"/>
  <c r="Z32" i="11"/>
  <c r="Z65" i="11"/>
  <c r="Y65" i="11" s="1"/>
  <c r="Z45" i="11"/>
  <c r="Z50" i="11"/>
  <c r="Z60" i="11"/>
  <c r="Y60" i="11" s="1"/>
  <c r="Z30" i="11"/>
  <c r="Z75" i="11"/>
  <c r="Y75" i="11" s="1"/>
  <c r="Z71" i="11"/>
  <c r="Y71" i="11" s="1"/>
  <c r="Z23" i="11"/>
  <c r="Z67" i="11"/>
  <c r="Y67" i="11" s="1"/>
  <c r="Z73" i="11"/>
  <c r="Y73" i="11" s="1"/>
  <c r="Z87" i="11"/>
  <c r="Y87" i="11" s="1"/>
  <c r="Z91" i="11"/>
  <c r="Y91" i="11" s="1"/>
  <c r="Z85" i="11"/>
  <c r="Y85" i="11" s="1"/>
  <c r="Z34" i="11"/>
  <c r="Z58" i="11"/>
  <c r="Z93" i="11"/>
  <c r="Y93" i="11" s="1"/>
  <c r="Z97" i="11"/>
  <c r="Y97" i="11" s="1"/>
  <c r="Z25" i="11"/>
  <c r="Z59" i="11"/>
  <c r="Z88" i="11"/>
  <c r="Y88" i="11" s="1"/>
  <c r="Z57" i="11"/>
  <c r="Z77" i="11"/>
  <c r="Y77" i="11" s="1"/>
  <c r="Z62" i="11"/>
  <c r="Y62" i="11" s="1"/>
  <c r="Z37" i="11"/>
  <c r="Z80" i="11"/>
  <c r="Y80" i="11" s="1"/>
  <c r="Z95" i="11"/>
  <c r="Y95" i="11" s="1"/>
  <c r="Z43" i="11"/>
  <c r="Z52" i="11"/>
  <c r="W75" i="11"/>
  <c r="S10" i="11"/>
  <c r="K10" i="11" s="1"/>
  <c r="S18" i="11"/>
  <c r="K18" i="11" s="1"/>
  <c r="S16" i="11"/>
  <c r="K16" i="11" s="1"/>
  <c r="S14" i="11"/>
  <c r="K14" i="11" s="1"/>
  <c r="S12" i="11"/>
  <c r="K12" i="11" s="1"/>
  <c r="S19" i="11"/>
  <c r="K19" i="11" s="1"/>
  <c r="S17" i="11"/>
  <c r="K17" i="11" s="1"/>
  <c r="S15" i="11"/>
  <c r="K15" i="11" s="1"/>
  <c r="S13" i="11"/>
  <c r="K13" i="11" s="1"/>
  <c r="S11" i="11"/>
  <c r="K11" i="11" s="1"/>
  <c r="M75" i="11"/>
  <c r="K75" i="11"/>
  <c r="S74" i="41" l="1"/>
  <c r="V75" i="41"/>
  <c r="S109" i="41"/>
  <c r="V110" i="41"/>
  <c r="S176" i="41"/>
  <c r="V177" i="41"/>
  <c r="V308" i="41"/>
  <c r="S307" i="41"/>
  <c r="V43" i="41"/>
  <c r="S42" i="41"/>
  <c r="V109" i="40"/>
  <c r="S108" i="40"/>
  <c r="V43" i="40"/>
  <c r="S42" i="40"/>
  <c r="S307" i="40"/>
  <c r="V308" i="40"/>
  <c r="S74" i="40"/>
  <c r="V75" i="40"/>
  <c r="S178" i="40"/>
  <c r="V179" i="40"/>
  <c r="V111" i="39"/>
  <c r="S110" i="39"/>
  <c r="V178" i="39"/>
  <c r="S177" i="39"/>
  <c r="S74" i="39"/>
  <c r="V75" i="39"/>
  <c r="S42" i="39"/>
  <c r="V43" i="39"/>
  <c r="S309" i="39"/>
  <c r="V310" i="39"/>
  <c r="T119" i="11"/>
  <c r="T120" i="11"/>
  <c r="T122" i="11"/>
  <c r="T130" i="11"/>
  <c r="T132" i="11"/>
  <c r="T139" i="11"/>
  <c r="T140" i="11"/>
  <c r="T141" i="11"/>
  <c r="T142" i="11"/>
  <c r="T143" i="11"/>
  <c r="T144" i="11"/>
  <c r="T147" i="11"/>
  <c r="T150" i="11"/>
  <c r="T151" i="11"/>
  <c r="T152" i="11"/>
  <c r="T154" i="11"/>
  <c r="T155" i="11"/>
  <c r="T159" i="11"/>
  <c r="T162" i="11"/>
  <c r="T164" i="11"/>
  <c r="T165" i="11"/>
  <c r="T166" i="11"/>
  <c r="T167" i="11"/>
  <c r="T168" i="11"/>
  <c r="T172" i="11"/>
  <c r="T173" i="11"/>
  <c r="T176" i="11"/>
  <c r="T180" i="11"/>
  <c r="T188" i="11"/>
  <c r="T189" i="11"/>
  <c r="T190" i="11"/>
  <c r="T191" i="11"/>
  <c r="T197" i="11"/>
  <c r="S75" i="41" l="1"/>
  <c r="V76" i="41"/>
  <c r="V77" i="41" s="1"/>
  <c r="S308" i="41"/>
  <c r="V309" i="41"/>
  <c r="S43" i="41"/>
  <c r="V44" i="41"/>
  <c r="V45" i="41" s="1"/>
  <c r="S177" i="41"/>
  <c r="V178" i="41"/>
  <c r="V111" i="41"/>
  <c r="S110" i="41"/>
  <c r="V76" i="40"/>
  <c r="V77" i="40" s="1"/>
  <c r="S75" i="40"/>
  <c r="S43" i="40"/>
  <c r="V44" i="40"/>
  <c r="V45" i="40" s="1"/>
  <c r="S308" i="40"/>
  <c r="V309" i="40"/>
  <c r="S179" i="40"/>
  <c r="V180" i="40"/>
  <c r="V110" i="40"/>
  <c r="S109" i="40"/>
  <c r="V44" i="39"/>
  <c r="V45" i="39" s="1"/>
  <c r="S43" i="39"/>
  <c r="V179" i="39"/>
  <c r="S178" i="39"/>
  <c r="S310" i="39"/>
  <c r="V311" i="39"/>
  <c r="S75" i="39"/>
  <c r="V76" i="39"/>
  <c r="V77" i="39" s="1"/>
  <c r="S111" i="39"/>
  <c r="V112" i="39"/>
  <c r="T25" i="11"/>
  <c r="T26" i="11"/>
  <c r="T27" i="11"/>
  <c r="T28" i="11"/>
  <c r="T30" i="11"/>
  <c r="T31" i="11"/>
  <c r="T36" i="11"/>
  <c r="T37" i="11"/>
  <c r="T39" i="11"/>
  <c r="T46" i="11"/>
  <c r="T47" i="11"/>
  <c r="T52" i="11"/>
  <c r="T55" i="11"/>
  <c r="T63" i="11"/>
  <c r="T64" i="11"/>
  <c r="T65" i="11"/>
  <c r="T67" i="11"/>
  <c r="T79" i="11"/>
  <c r="T83" i="11"/>
  <c r="T86" i="11"/>
  <c r="T88" i="11"/>
  <c r="T91" i="11"/>
  <c r="T96" i="11"/>
  <c r="T97" i="11"/>
  <c r="T98" i="11"/>
  <c r="V78" i="41" l="1"/>
  <c r="S77" i="41"/>
  <c r="V46" i="41"/>
  <c r="S45" i="41"/>
  <c r="S111" i="41"/>
  <c r="V112" i="41"/>
  <c r="S178" i="41"/>
  <c r="V179" i="41"/>
  <c r="V310" i="41"/>
  <c r="S309" i="41"/>
  <c r="S309" i="40"/>
  <c r="V310" i="40"/>
  <c r="S180" i="40"/>
  <c r="V181" i="40"/>
  <c r="S45" i="40"/>
  <c r="V46" i="40"/>
  <c r="V111" i="40"/>
  <c r="S110" i="40"/>
  <c r="S77" i="40"/>
  <c r="V78" i="40"/>
  <c r="V113" i="39"/>
  <c r="S112" i="39"/>
  <c r="V312" i="39"/>
  <c r="S311" i="39"/>
  <c r="S77" i="39"/>
  <c r="V78" i="39"/>
  <c r="V180" i="39"/>
  <c r="S179" i="39"/>
  <c r="S45" i="39"/>
  <c r="V46" i="39"/>
  <c r="S24" i="11"/>
  <c r="V79" i="41" l="1"/>
  <c r="S78" i="41"/>
  <c r="V113" i="41"/>
  <c r="S112" i="41"/>
  <c r="V47" i="41"/>
  <c r="S46" i="41"/>
  <c r="S310" i="41"/>
  <c r="V311" i="41"/>
  <c r="V180" i="41"/>
  <c r="S179" i="41"/>
  <c r="S181" i="40"/>
  <c r="V182" i="40"/>
  <c r="V183" i="40" s="1"/>
  <c r="S46" i="40"/>
  <c r="V47" i="40"/>
  <c r="V311" i="40"/>
  <c r="S310" i="40"/>
  <c r="S78" i="40"/>
  <c r="V79" i="40"/>
  <c r="V112" i="40"/>
  <c r="S111" i="40"/>
  <c r="S312" i="39"/>
  <c r="V313" i="39"/>
  <c r="S113" i="39"/>
  <c r="V114" i="39"/>
  <c r="S46" i="39"/>
  <c r="V47" i="39"/>
  <c r="V181" i="39"/>
  <c r="S180" i="39"/>
  <c r="V79" i="39"/>
  <c r="S78" i="39"/>
  <c r="V23" i="11"/>
  <c r="S79" i="41" l="1"/>
  <c r="V80" i="41"/>
  <c r="S180" i="41"/>
  <c r="V181" i="41"/>
  <c r="S47" i="41"/>
  <c r="V48" i="41"/>
  <c r="V312" i="41"/>
  <c r="S311" i="41"/>
  <c r="S113" i="41"/>
  <c r="V114" i="41"/>
  <c r="S79" i="40"/>
  <c r="V80" i="40"/>
  <c r="S47" i="40"/>
  <c r="V48" i="40"/>
  <c r="S183" i="40"/>
  <c r="V184" i="40"/>
  <c r="V113" i="40"/>
  <c r="S112" i="40"/>
  <c r="S311" i="40"/>
  <c r="V312" i="40"/>
  <c r="V115" i="39"/>
  <c r="S114" i="39"/>
  <c r="S181" i="39"/>
  <c r="V182" i="39"/>
  <c r="V183" i="39" s="1"/>
  <c r="V48" i="39"/>
  <c r="S47" i="39"/>
  <c r="V314" i="39"/>
  <c r="S313" i="39"/>
  <c r="S79" i="39"/>
  <c r="V80" i="39"/>
  <c r="S23" i="11"/>
  <c r="V24" i="11"/>
  <c r="S80" i="41" l="1"/>
  <c r="V81" i="41"/>
  <c r="S312" i="41"/>
  <c r="V313" i="41"/>
  <c r="V115" i="41"/>
  <c r="S114" i="41"/>
  <c r="S48" i="41"/>
  <c r="V49" i="41"/>
  <c r="S181" i="41"/>
  <c r="V182" i="41"/>
  <c r="V183" i="41" s="1"/>
  <c r="V81" i="40"/>
  <c r="S80" i="40"/>
  <c r="V114" i="40"/>
  <c r="S113" i="40"/>
  <c r="S312" i="40"/>
  <c r="V313" i="40"/>
  <c r="S184" i="40"/>
  <c r="V185" i="40"/>
  <c r="V49" i="40"/>
  <c r="S48" i="40"/>
  <c r="S314" i="39"/>
  <c r="V315" i="39"/>
  <c r="S183" i="39"/>
  <c r="V184" i="39"/>
  <c r="V81" i="39"/>
  <c r="S80" i="39"/>
  <c r="V49" i="39"/>
  <c r="S48" i="39"/>
  <c r="S115" i="39"/>
  <c r="V116" i="39"/>
  <c r="Y23" i="11"/>
  <c r="V25" i="11"/>
  <c r="S81" i="41" l="1"/>
  <c r="V82" i="41"/>
  <c r="V116" i="41"/>
  <c r="S115" i="41"/>
  <c r="S49" i="41"/>
  <c r="V50" i="41"/>
  <c r="V184" i="41"/>
  <c r="S183" i="41"/>
  <c r="V314" i="41"/>
  <c r="S313" i="41"/>
  <c r="S81" i="40"/>
  <c r="V82" i="40"/>
  <c r="S185" i="40"/>
  <c r="V186" i="40"/>
  <c r="V115" i="40"/>
  <c r="S114" i="40"/>
  <c r="S313" i="40"/>
  <c r="V314" i="40"/>
  <c r="S49" i="40"/>
  <c r="V50" i="40"/>
  <c r="S49" i="39"/>
  <c r="V50" i="39"/>
  <c r="V117" i="39"/>
  <c r="S116" i="39"/>
  <c r="V185" i="39"/>
  <c r="S184" i="39"/>
  <c r="V316" i="39"/>
  <c r="S315" i="39"/>
  <c r="S81" i="39"/>
  <c r="V82" i="39"/>
  <c r="V26" i="11"/>
  <c r="S25" i="11"/>
  <c r="S82" i="41" l="1"/>
  <c r="V83" i="41"/>
  <c r="S184" i="41"/>
  <c r="V185" i="41"/>
  <c r="S50" i="41"/>
  <c r="V51" i="41"/>
  <c r="S314" i="41"/>
  <c r="V315" i="41"/>
  <c r="S116" i="41"/>
  <c r="V117" i="41"/>
  <c r="S186" i="40"/>
  <c r="V187" i="40"/>
  <c r="S314" i="40"/>
  <c r="V315" i="40"/>
  <c r="S50" i="40"/>
  <c r="V51" i="40"/>
  <c r="V116" i="40"/>
  <c r="S115" i="40"/>
  <c r="S82" i="40"/>
  <c r="V83" i="40"/>
  <c r="S117" i="39"/>
  <c r="V118" i="39"/>
  <c r="V119" i="39" s="1"/>
  <c r="S82" i="39"/>
  <c r="V83" i="39"/>
  <c r="S185" i="39"/>
  <c r="V186" i="39"/>
  <c r="V317" i="39"/>
  <c r="S316" i="39"/>
  <c r="S50" i="39"/>
  <c r="V51" i="39"/>
  <c r="V27" i="11"/>
  <c r="S26" i="11"/>
  <c r="S83" i="41" l="1"/>
  <c r="V84" i="41"/>
  <c r="V316" i="41"/>
  <c r="S315" i="41"/>
  <c r="V52" i="41"/>
  <c r="S51" i="41"/>
  <c r="S117" i="41"/>
  <c r="V118" i="41"/>
  <c r="V119" i="41" s="1"/>
  <c r="S185" i="41"/>
  <c r="V186" i="41"/>
  <c r="S315" i="40"/>
  <c r="V316" i="40"/>
  <c r="V117" i="40"/>
  <c r="S116" i="40"/>
  <c r="V84" i="40"/>
  <c r="S83" i="40"/>
  <c r="S51" i="40"/>
  <c r="V52" i="40"/>
  <c r="S187" i="40"/>
  <c r="V188" i="40"/>
  <c r="S83" i="39"/>
  <c r="V84" i="39"/>
  <c r="V52" i="39"/>
  <c r="S51" i="39"/>
  <c r="S317" i="39"/>
  <c r="V318" i="39"/>
  <c r="V187" i="39"/>
  <c r="S186" i="39"/>
  <c r="V120" i="39"/>
  <c r="S119" i="39"/>
  <c r="V28" i="11"/>
  <c r="S27" i="11"/>
  <c r="V85" i="41" l="1"/>
  <c r="S84" i="41"/>
  <c r="S52" i="41"/>
  <c r="V53" i="41"/>
  <c r="V120" i="41"/>
  <c r="S119" i="41"/>
  <c r="S316" i="41"/>
  <c r="V317" i="41"/>
  <c r="V187" i="41"/>
  <c r="S186" i="41"/>
  <c r="S84" i="40"/>
  <c r="V85" i="40"/>
  <c r="S52" i="40"/>
  <c r="V53" i="40"/>
  <c r="V118" i="40"/>
  <c r="V119" i="40" s="1"/>
  <c r="S117" i="40"/>
  <c r="S188" i="40"/>
  <c r="V189" i="40"/>
  <c r="S316" i="40"/>
  <c r="V317" i="40"/>
  <c r="V188" i="39"/>
  <c r="S187" i="39"/>
  <c r="S52" i="39"/>
  <c r="V53" i="39"/>
  <c r="S318" i="39"/>
  <c r="V319" i="39"/>
  <c r="V85" i="39"/>
  <c r="S84" i="39"/>
  <c r="V121" i="39"/>
  <c r="S120" i="39"/>
  <c r="V29" i="11"/>
  <c r="V30" i="11" s="1"/>
  <c r="V31" i="11" s="1"/>
  <c r="V32" i="11" s="1"/>
  <c r="V33" i="11" s="1"/>
  <c r="V34" i="11" s="1"/>
  <c r="V35" i="11" s="1"/>
  <c r="V36" i="11" s="1"/>
  <c r="V37" i="11" s="1"/>
  <c r="V38" i="11" s="1"/>
  <c r="V39" i="11" s="1"/>
  <c r="V40" i="11" s="1"/>
  <c r="V41" i="11" s="1"/>
  <c r="V42" i="11" s="1"/>
  <c r="V43" i="11" s="1"/>
  <c r="V44" i="11" s="1"/>
  <c r="V45" i="11" s="1"/>
  <c r="V46" i="11" s="1"/>
  <c r="V47" i="11" s="1"/>
  <c r="S28" i="11"/>
  <c r="V86" i="41" l="1"/>
  <c r="S85" i="41"/>
  <c r="V188" i="41"/>
  <c r="S187" i="41"/>
  <c r="S120" i="41"/>
  <c r="V121" i="41"/>
  <c r="V318" i="41"/>
  <c r="S317" i="41"/>
  <c r="S53" i="41"/>
  <c r="V54" i="41"/>
  <c r="S317" i="40"/>
  <c r="V318" i="40"/>
  <c r="V120" i="40"/>
  <c r="S119" i="40"/>
  <c r="S189" i="40"/>
  <c r="V190" i="40"/>
  <c r="S53" i="40"/>
  <c r="V54" i="40"/>
  <c r="S85" i="40"/>
  <c r="V86" i="40"/>
  <c r="V122" i="39"/>
  <c r="S121" i="39"/>
  <c r="S53" i="39"/>
  <c r="V54" i="39"/>
  <c r="S85" i="39"/>
  <c r="V86" i="39"/>
  <c r="V320" i="39"/>
  <c r="S319" i="39"/>
  <c r="V189" i="39"/>
  <c r="S188" i="39"/>
  <c r="V48" i="11"/>
  <c r="V49" i="11" s="1"/>
  <c r="V50" i="11" s="1"/>
  <c r="V51" i="11" s="1"/>
  <c r="V52" i="11" s="1"/>
  <c r="V53" i="11" s="1"/>
  <c r="V54" i="11" s="1"/>
  <c r="V55" i="11" s="1"/>
  <c r="S29" i="11"/>
  <c r="S30" i="11" s="1"/>
  <c r="S31" i="11" s="1"/>
  <c r="S32" i="11" s="1"/>
  <c r="S86" i="41" l="1"/>
  <c r="V87" i="41"/>
  <c r="S54" i="41"/>
  <c r="S55" i="41"/>
  <c r="S318" i="41"/>
  <c r="V319" i="41"/>
  <c r="S188" i="41"/>
  <c r="V189" i="41"/>
  <c r="V122" i="41"/>
  <c r="S121" i="41"/>
  <c r="S54" i="40"/>
  <c r="S55" i="40"/>
  <c r="S86" i="40"/>
  <c r="V87" i="40"/>
  <c r="V121" i="40"/>
  <c r="S120" i="40"/>
  <c r="S190" i="40"/>
  <c r="V191" i="40"/>
  <c r="V319" i="40"/>
  <c r="S318" i="40"/>
  <c r="S320" i="39"/>
  <c r="V321" i="39"/>
  <c r="S54" i="39"/>
  <c r="S55" i="39"/>
  <c r="S86" i="39"/>
  <c r="V87" i="39"/>
  <c r="S189" i="39"/>
  <c r="V190" i="39"/>
  <c r="V123" i="39"/>
  <c r="S122" i="39"/>
  <c r="V56" i="11"/>
  <c r="V57" i="11" s="1"/>
  <c r="V58" i="11" s="1"/>
  <c r="V59" i="11" s="1"/>
  <c r="V60" i="11" s="1"/>
  <c r="V61" i="11" s="1"/>
  <c r="V62" i="11" s="1"/>
  <c r="S33" i="11"/>
  <c r="S34" i="11" s="1"/>
  <c r="S35" i="11" s="1"/>
  <c r="S36" i="11" s="1"/>
  <c r="S37" i="11" s="1"/>
  <c r="S38" i="11" s="1"/>
  <c r="S39" i="11" s="1"/>
  <c r="S87" i="41" l="1"/>
  <c r="S88" i="41"/>
  <c r="S122" i="41"/>
  <c r="V123" i="41"/>
  <c r="V320" i="41"/>
  <c r="S319" i="41"/>
  <c r="S189" i="41"/>
  <c r="V190" i="41"/>
  <c r="S319" i="40"/>
  <c r="V320" i="40"/>
  <c r="V122" i="40"/>
  <c r="S121" i="40"/>
  <c r="S191" i="40"/>
  <c r="V192" i="40"/>
  <c r="S87" i="40"/>
  <c r="S88" i="40"/>
  <c r="S123" i="39"/>
  <c r="V124" i="39"/>
  <c r="V191" i="39"/>
  <c r="S190" i="39"/>
  <c r="S87" i="39"/>
  <c r="S88" i="39"/>
  <c r="V322" i="39"/>
  <c r="S321" i="39"/>
  <c r="S40" i="11"/>
  <c r="V63" i="11"/>
  <c r="S320" i="41" l="1"/>
  <c r="V321" i="41"/>
  <c r="V191" i="41"/>
  <c r="S190" i="41"/>
  <c r="S123" i="41"/>
  <c r="V124" i="41"/>
  <c r="V123" i="40"/>
  <c r="S122" i="40"/>
  <c r="S192" i="40"/>
  <c r="V193" i="40"/>
  <c r="S320" i="40"/>
  <c r="V321" i="40"/>
  <c r="S322" i="39"/>
  <c r="V323" i="39"/>
  <c r="S191" i="39"/>
  <c r="V192" i="39"/>
  <c r="V125" i="39"/>
  <c r="V126" i="39" s="1"/>
  <c r="S124" i="39"/>
  <c r="S41" i="11"/>
  <c r="V64" i="11"/>
  <c r="V192" i="41" l="1"/>
  <c r="S191" i="41"/>
  <c r="S124" i="41"/>
  <c r="V125" i="41"/>
  <c r="V126" i="41" s="1"/>
  <c r="V322" i="41"/>
  <c r="S321" i="41"/>
  <c r="S321" i="40"/>
  <c r="V322" i="40"/>
  <c r="V124" i="40"/>
  <c r="S123" i="40"/>
  <c r="S193" i="40"/>
  <c r="V194" i="40"/>
  <c r="V193" i="39"/>
  <c r="S192" i="39"/>
  <c r="V127" i="39"/>
  <c r="S126" i="39"/>
  <c r="V324" i="39"/>
  <c r="S323" i="39"/>
  <c r="S42" i="11"/>
  <c r="S43" i="11" s="1"/>
  <c r="V65" i="11"/>
  <c r="S126" i="41" l="1"/>
  <c r="V127" i="41"/>
  <c r="S322" i="41"/>
  <c r="V323" i="41"/>
  <c r="S192" i="41"/>
  <c r="V193" i="41"/>
  <c r="V125" i="40"/>
  <c r="V126" i="40" s="1"/>
  <c r="S124" i="40"/>
  <c r="S194" i="40"/>
  <c r="V195" i="40"/>
  <c r="S322" i="40"/>
  <c r="V323" i="40"/>
  <c r="V325" i="39"/>
  <c r="S324" i="39"/>
  <c r="V128" i="39"/>
  <c r="S127" i="39"/>
  <c r="V194" i="39"/>
  <c r="S193" i="39"/>
  <c r="S44" i="11"/>
  <c r="V66" i="11"/>
  <c r="S127" i="41" l="1"/>
  <c r="V128" i="41"/>
  <c r="S193" i="41"/>
  <c r="V194" i="41"/>
  <c r="V324" i="41"/>
  <c r="S323" i="41"/>
  <c r="S323" i="40"/>
  <c r="V324" i="40"/>
  <c r="V127" i="40"/>
  <c r="S126" i="40"/>
  <c r="S195" i="40"/>
  <c r="V196" i="40"/>
  <c r="V197" i="40" s="1"/>
  <c r="V129" i="39"/>
  <c r="S128" i="39"/>
  <c r="V195" i="39"/>
  <c r="S194" i="39"/>
  <c r="S325" i="39"/>
  <c r="V326" i="39"/>
  <c r="S45" i="11"/>
  <c r="S46" i="11" s="1"/>
  <c r="S47" i="11" s="1"/>
  <c r="V67" i="11"/>
  <c r="S324" i="41" l="1"/>
  <c r="V325" i="41"/>
  <c r="V195" i="41"/>
  <c r="S194" i="41"/>
  <c r="S128" i="41"/>
  <c r="V129" i="41"/>
  <c r="V128" i="40"/>
  <c r="S127" i="40"/>
  <c r="S197" i="40"/>
  <c r="V198" i="40"/>
  <c r="S324" i="40"/>
  <c r="V325" i="40"/>
  <c r="V196" i="39"/>
  <c r="V197" i="39" s="1"/>
  <c r="S195" i="39"/>
  <c r="S326" i="39"/>
  <c r="V327" i="39"/>
  <c r="S129" i="39"/>
  <c r="V130" i="39"/>
  <c r="S48" i="11"/>
  <c r="V68" i="11"/>
  <c r="V196" i="41" l="1"/>
  <c r="V197" i="41" s="1"/>
  <c r="S195" i="41"/>
  <c r="V130" i="41"/>
  <c r="S129" i="41"/>
  <c r="V326" i="41"/>
  <c r="S325" i="41"/>
  <c r="S198" i="40"/>
  <c r="V199" i="40"/>
  <c r="S325" i="40"/>
  <c r="V326" i="40"/>
  <c r="V129" i="40"/>
  <c r="S128" i="40"/>
  <c r="V131" i="39"/>
  <c r="S130" i="39"/>
  <c r="V328" i="39"/>
  <c r="S327" i="39"/>
  <c r="V198" i="39"/>
  <c r="S197" i="39"/>
  <c r="S49" i="11"/>
  <c r="V69" i="11"/>
  <c r="S130" i="41" l="1"/>
  <c r="V131" i="41"/>
  <c r="V327" i="41"/>
  <c r="S326" i="41"/>
  <c r="S197" i="41"/>
  <c r="V198" i="41"/>
  <c r="S326" i="40"/>
  <c r="V327" i="40"/>
  <c r="V130" i="40"/>
  <c r="S129" i="40"/>
  <c r="S199" i="40"/>
  <c r="V200" i="40"/>
  <c r="V199" i="39"/>
  <c r="S198" i="39"/>
  <c r="S328" i="39"/>
  <c r="V329" i="39"/>
  <c r="S131" i="39"/>
  <c r="V132" i="39"/>
  <c r="S50" i="11"/>
  <c r="V70" i="11"/>
  <c r="V71" i="11" s="1"/>
  <c r="S327" i="41" l="1"/>
  <c r="V328" i="41"/>
  <c r="V132" i="41"/>
  <c r="S131" i="41"/>
  <c r="V199" i="41"/>
  <c r="S198" i="41"/>
  <c r="V131" i="40"/>
  <c r="S130" i="40"/>
  <c r="S200" i="40"/>
  <c r="V201" i="40"/>
  <c r="S327" i="40"/>
  <c r="V328" i="40"/>
  <c r="V133" i="39"/>
  <c r="S132" i="39"/>
  <c r="V330" i="39"/>
  <c r="S329" i="39"/>
  <c r="S199" i="39"/>
  <c r="V200" i="39"/>
  <c r="S51" i="11"/>
  <c r="V72" i="11"/>
  <c r="S132" i="41" l="1"/>
  <c r="V133" i="41"/>
  <c r="S328" i="41"/>
  <c r="V329" i="41"/>
  <c r="V200" i="41"/>
  <c r="S199" i="41"/>
  <c r="S201" i="40"/>
  <c r="V202" i="40"/>
  <c r="S328" i="40"/>
  <c r="V329" i="40"/>
  <c r="V132" i="40"/>
  <c r="S131" i="40"/>
  <c r="S330" i="39"/>
  <c r="V331" i="39"/>
  <c r="V201" i="39"/>
  <c r="S200" i="39"/>
  <c r="S133" i="39"/>
  <c r="V134" i="39"/>
  <c r="S52" i="11"/>
  <c r="S53" i="11" s="1"/>
  <c r="S54" i="11" s="1"/>
  <c r="S55" i="11" s="1"/>
  <c r="V73" i="11"/>
  <c r="V74" i="11" s="1"/>
  <c r="V75" i="11" s="1"/>
  <c r="V76" i="11" s="1"/>
  <c r="V330" i="41" l="1"/>
  <c r="S329" i="41"/>
  <c r="S200" i="41"/>
  <c r="V201" i="41"/>
  <c r="S133" i="41"/>
  <c r="V134" i="41"/>
  <c r="S329" i="40"/>
  <c r="V330" i="40"/>
  <c r="S202" i="40"/>
  <c r="V203" i="40"/>
  <c r="V133" i="40"/>
  <c r="S132" i="40"/>
  <c r="S201" i="39"/>
  <c r="V202" i="39"/>
  <c r="V135" i="39"/>
  <c r="S134" i="39"/>
  <c r="V332" i="39"/>
  <c r="S331" i="39"/>
  <c r="S56" i="11"/>
  <c r="S57" i="11" s="1"/>
  <c r="S58" i="11" s="1"/>
  <c r="S59" i="11" s="1"/>
  <c r="S60" i="11" s="1"/>
  <c r="S61" i="11" s="1"/>
  <c r="S62" i="11" s="1"/>
  <c r="S63" i="11" s="1"/>
  <c r="S64" i="11" s="1"/>
  <c r="S65" i="11" s="1"/>
  <c r="V77" i="11"/>
  <c r="S201" i="41" l="1"/>
  <c r="V202" i="41"/>
  <c r="S134" i="41"/>
  <c r="V135" i="41"/>
  <c r="V331" i="41"/>
  <c r="S330" i="41"/>
  <c r="V134" i="40"/>
  <c r="S133" i="40"/>
  <c r="S203" i="40"/>
  <c r="V204" i="40"/>
  <c r="S330" i="40"/>
  <c r="V331" i="40"/>
  <c r="V136" i="39"/>
  <c r="S135" i="39"/>
  <c r="V203" i="39"/>
  <c r="S202" i="39"/>
  <c r="V333" i="39"/>
  <c r="S332" i="39"/>
  <c r="S66" i="11"/>
  <c r="S67" i="11" s="1"/>
  <c r="S68" i="11" s="1"/>
  <c r="S69" i="11" s="1"/>
  <c r="S70" i="11" s="1"/>
  <c r="S71" i="11" s="1"/>
  <c r="V78" i="11"/>
  <c r="S135" i="41" l="1"/>
  <c r="V136" i="41"/>
  <c r="V203" i="41"/>
  <c r="S202" i="41"/>
  <c r="S331" i="41"/>
  <c r="V332" i="41"/>
  <c r="S204" i="40"/>
  <c r="V205" i="40"/>
  <c r="V206" i="40" s="1"/>
  <c r="S331" i="40"/>
  <c r="V332" i="40"/>
  <c r="V135" i="40"/>
  <c r="S134" i="40"/>
  <c r="V204" i="39"/>
  <c r="S203" i="39"/>
  <c r="S333" i="39"/>
  <c r="V334" i="39"/>
  <c r="V137" i="39"/>
  <c r="S136" i="39"/>
  <c r="S72" i="11"/>
  <c r="V79" i="11"/>
  <c r="V80" i="11" s="1"/>
  <c r="V81" i="11" s="1"/>
  <c r="V82" i="11" s="1"/>
  <c r="V83" i="11" s="1"/>
  <c r="V204" i="41" l="1"/>
  <c r="S203" i="41"/>
  <c r="S332" i="41"/>
  <c r="V333" i="41"/>
  <c r="S136" i="41"/>
  <c r="V137" i="41"/>
  <c r="V136" i="40"/>
  <c r="S135" i="40"/>
  <c r="S332" i="40"/>
  <c r="V333" i="40"/>
  <c r="S206" i="40"/>
  <c r="V207" i="40"/>
  <c r="S334" i="39"/>
  <c r="V335" i="39"/>
  <c r="S137" i="39"/>
  <c r="V138" i="39"/>
  <c r="V139" i="39" s="1"/>
  <c r="V205" i="39"/>
  <c r="V206" i="39" s="1"/>
  <c r="S204" i="39"/>
  <c r="S73" i="11"/>
  <c r="S74" i="11" s="1"/>
  <c r="V84" i="11"/>
  <c r="V85" i="11" s="1"/>
  <c r="V86" i="11" s="1"/>
  <c r="V334" i="41" l="1"/>
  <c r="S333" i="41"/>
  <c r="V138" i="41"/>
  <c r="V139" i="41" s="1"/>
  <c r="S137" i="41"/>
  <c r="S204" i="41"/>
  <c r="V205" i="41"/>
  <c r="V206" i="41" s="1"/>
  <c r="S333" i="40"/>
  <c r="V334" i="40"/>
  <c r="S207" i="40"/>
  <c r="V208" i="40"/>
  <c r="V137" i="40"/>
  <c r="S136" i="40"/>
  <c r="S139" i="39"/>
  <c r="V140" i="39"/>
  <c r="V336" i="39"/>
  <c r="S335" i="39"/>
  <c r="V207" i="39"/>
  <c r="S206" i="39"/>
  <c r="S75" i="11"/>
  <c r="V87" i="11"/>
  <c r="V88" i="11" s="1"/>
  <c r="V140" i="41" l="1"/>
  <c r="S139" i="41"/>
  <c r="V207" i="41"/>
  <c r="S206" i="41"/>
  <c r="V335" i="41"/>
  <c r="S334" i="41"/>
  <c r="V138" i="40"/>
  <c r="V139" i="40" s="1"/>
  <c r="S137" i="40"/>
  <c r="S208" i="40"/>
  <c r="V209" i="40"/>
  <c r="S334" i="40"/>
  <c r="V335" i="40"/>
  <c r="S207" i="39"/>
  <c r="V208" i="39"/>
  <c r="V141" i="39"/>
  <c r="S140" i="39"/>
  <c r="V337" i="39"/>
  <c r="S336" i="39"/>
  <c r="S76" i="11"/>
  <c r="V89" i="11"/>
  <c r="V90" i="11" s="1"/>
  <c r="V91" i="11" s="1"/>
  <c r="V92" i="11" s="1"/>
  <c r="V93" i="11" s="1"/>
  <c r="V94" i="11" s="1"/>
  <c r="V95" i="11" s="1"/>
  <c r="V208" i="41" l="1"/>
  <c r="S207" i="41"/>
  <c r="S335" i="41"/>
  <c r="V336" i="41"/>
  <c r="S140" i="41"/>
  <c r="V141" i="41"/>
  <c r="S209" i="40"/>
  <c r="V210" i="40"/>
  <c r="S335" i="40"/>
  <c r="V336" i="40"/>
  <c r="V140" i="40"/>
  <c r="S139" i="40"/>
  <c r="V338" i="39"/>
  <c r="S337" i="39"/>
  <c r="S141" i="39"/>
  <c r="V142" i="39"/>
  <c r="V209" i="39"/>
  <c r="S208" i="39"/>
  <c r="S77" i="11"/>
  <c r="S78" i="11" s="1"/>
  <c r="S79" i="11" s="1"/>
  <c r="S80" i="11" s="1"/>
  <c r="V96" i="11"/>
  <c r="S141" i="41" l="1"/>
  <c r="V142" i="41"/>
  <c r="S336" i="41"/>
  <c r="V337" i="41"/>
  <c r="S208" i="41"/>
  <c r="V209" i="41"/>
  <c r="S336" i="40"/>
  <c r="V337" i="40"/>
  <c r="V141" i="40"/>
  <c r="S140" i="40"/>
  <c r="S210" i="40"/>
  <c r="V211" i="40"/>
  <c r="V143" i="39"/>
  <c r="S142" i="39"/>
  <c r="V210" i="39"/>
  <c r="S209" i="39"/>
  <c r="S338" i="39"/>
  <c r="V339" i="39"/>
  <c r="S81" i="11"/>
  <c r="V97" i="11"/>
  <c r="S209" i="41" l="1"/>
  <c r="V210" i="41"/>
  <c r="V338" i="41"/>
  <c r="S337" i="41"/>
  <c r="S142" i="41"/>
  <c r="V143" i="41"/>
  <c r="V142" i="40"/>
  <c r="S141" i="40"/>
  <c r="S211" i="40"/>
  <c r="V212" i="40"/>
  <c r="S337" i="40"/>
  <c r="V338" i="40"/>
  <c r="V211" i="39"/>
  <c r="S210" i="39"/>
  <c r="V340" i="39"/>
  <c r="S339" i="39"/>
  <c r="V144" i="39"/>
  <c r="S143" i="39"/>
  <c r="S82" i="11"/>
  <c r="S83" i="11" s="1"/>
  <c r="S84" i="11" s="1"/>
  <c r="S85" i="11" s="1"/>
  <c r="S86" i="11" s="1"/>
  <c r="S87" i="11" s="1"/>
  <c r="V98" i="11"/>
  <c r="V339" i="41" l="1"/>
  <c r="S338" i="41"/>
  <c r="S143" i="41"/>
  <c r="V144" i="41"/>
  <c r="V211" i="41"/>
  <c r="S210" i="41"/>
  <c r="S212" i="40"/>
  <c r="V213" i="40"/>
  <c r="S338" i="40"/>
  <c r="V339" i="40"/>
  <c r="V143" i="40"/>
  <c r="S142" i="40"/>
  <c r="V145" i="39"/>
  <c r="S144" i="39"/>
  <c r="V212" i="39"/>
  <c r="S211" i="39"/>
  <c r="V341" i="39"/>
  <c r="S340" i="39"/>
  <c r="S88" i="11"/>
  <c r="S89" i="11"/>
  <c r="S90" i="11" s="1"/>
  <c r="S91" i="11" s="1"/>
  <c r="S92" i="11" s="1"/>
  <c r="V99" i="11"/>
  <c r="V212" i="41" l="1"/>
  <c r="S211" i="41"/>
  <c r="S339" i="41"/>
  <c r="V340" i="41"/>
  <c r="S144" i="41"/>
  <c r="V145" i="41"/>
  <c r="S339" i="40"/>
  <c r="V340" i="40"/>
  <c r="S213" i="40"/>
  <c r="V214" i="40"/>
  <c r="V144" i="40"/>
  <c r="S143" i="40"/>
  <c r="S341" i="39"/>
  <c r="V342" i="39"/>
  <c r="S145" i="39"/>
  <c r="V146" i="39"/>
  <c r="V213" i="39"/>
  <c r="S212" i="39"/>
  <c r="S93" i="11"/>
  <c r="S94" i="11" s="1"/>
  <c r="S95" i="11"/>
  <c r="S96" i="11" s="1"/>
  <c r="S97" i="11" s="1"/>
  <c r="S98" i="11" s="1"/>
  <c r="S99" i="11" s="1"/>
  <c r="N241" i="11"/>
  <c r="H241" i="11" s="1"/>
  <c r="N229" i="11"/>
  <c r="H229" i="11" s="1"/>
  <c r="V100" i="11"/>
  <c r="V101" i="11" s="1"/>
  <c r="V102" i="11" s="1"/>
  <c r="V103" i="11" s="1"/>
  <c r="S340" i="41" l="1"/>
  <c r="V341" i="41"/>
  <c r="V146" i="41"/>
  <c r="S145" i="41"/>
  <c r="S212" i="41"/>
  <c r="V213" i="41"/>
  <c r="V145" i="40"/>
  <c r="S144" i="40"/>
  <c r="S214" i="40"/>
  <c r="V215" i="40"/>
  <c r="S340" i="40"/>
  <c r="V341" i="40"/>
  <c r="V214" i="39"/>
  <c r="S213" i="39"/>
  <c r="V147" i="39"/>
  <c r="S146" i="39"/>
  <c r="S342" i="39"/>
  <c r="V343" i="39"/>
  <c r="S100" i="11"/>
  <c r="V104" i="11"/>
  <c r="S146" i="41" l="1"/>
  <c r="V147" i="41"/>
  <c r="S213" i="41"/>
  <c r="V214" i="41"/>
  <c r="V342" i="41"/>
  <c r="S341" i="41"/>
  <c r="S215" i="40"/>
  <c r="V216" i="40"/>
  <c r="S341" i="40"/>
  <c r="V342" i="40"/>
  <c r="V146" i="40"/>
  <c r="S145" i="40"/>
  <c r="S147" i="39"/>
  <c r="V148" i="39"/>
  <c r="V149" i="39" s="1"/>
  <c r="V344" i="39"/>
  <c r="S343" i="39"/>
  <c r="S214" i="39"/>
  <c r="V215" i="39"/>
  <c r="S101" i="11"/>
  <c r="V105" i="11"/>
  <c r="V343" i="41" l="1"/>
  <c r="S342" i="41"/>
  <c r="V215" i="41"/>
  <c r="S214" i="41"/>
  <c r="V148" i="41"/>
  <c r="V149" i="41" s="1"/>
  <c r="S147" i="41"/>
  <c r="V147" i="40"/>
  <c r="S146" i="40"/>
  <c r="S342" i="40"/>
  <c r="V343" i="40"/>
  <c r="S216" i="40"/>
  <c r="V217" i="40"/>
  <c r="S344" i="39"/>
  <c r="V345" i="39"/>
  <c r="S215" i="39"/>
  <c r="V216" i="39"/>
  <c r="S149" i="39"/>
  <c r="V150" i="39"/>
  <c r="S102" i="11"/>
  <c r="V106" i="11"/>
  <c r="V107" i="11" s="1"/>
  <c r="V108" i="11" s="1"/>
  <c r="V109" i="11" s="1"/>
  <c r="S149" i="41" l="1"/>
  <c r="V150" i="41"/>
  <c r="S343" i="41"/>
  <c r="V344" i="41"/>
  <c r="V216" i="41"/>
  <c r="S215" i="41"/>
  <c r="V148" i="40"/>
  <c r="V149" i="40" s="1"/>
  <c r="S147" i="40"/>
  <c r="S343" i="40"/>
  <c r="V344" i="40"/>
  <c r="S217" i="40"/>
  <c r="V218" i="40"/>
  <c r="S216" i="39"/>
  <c r="V217" i="39"/>
  <c r="V151" i="39"/>
  <c r="S150" i="39"/>
  <c r="V346" i="39"/>
  <c r="S345" i="39"/>
  <c r="S103" i="11"/>
  <c r="V110" i="11"/>
  <c r="S216" i="41" l="1"/>
  <c r="V217" i="41"/>
  <c r="S344" i="41"/>
  <c r="V345" i="41"/>
  <c r="S150" i="41"/>
  <c r="V151" i="41"/>
  <c r="S218" i="40"/>
  <c r="V219" i="40"/>
  <c r="V150" i="40"/>
  <c r="S149" i="40"/>
  <c r="S344" i="40"/>
  <c r="V345" i="40"/>
  <c r="S346" i="39"/>
  <c r="V347" i="39"/>
  <c r="V152" i="39"/>
  <c r="S151" i="39"/>
  <c r="S217" i="39"/>
  <c r="V218" i="39"/>
  <c r="S104" i="11"/>
  <c r="V111" i="11"/>
  <c r="V346" i="41" l="1"/>
  <c r="S345" i="41"/>
  <c r="S151" i="41"/>
  <c r="V152" i="41"/>
  <c r="S217" i="41"/>
  <c r="V218" i="41"/>
  <c r="V151" i="40"/>
  <c r="S150" i="40"/>
  <c r="S345" i="40"/>
  <c r="V346" i="40"/>
  <c r="S219" i="40"/>
  <c r="V220" i="40"/>
  <c r="V153" i="39"/>
  <c r="S152" i="39"/>
  <c r="S218" i="39"/>
  <c r="V219" i="39"/>
  <c r="V348" i="39"/>
  <c r="S347" i="39"/>
  <c r="S105" i="11"/>
  <c r="S106" i="11" s="1"/>
  <c r="S107" i="11" s="1"/>
  <c r="S108" i="11" s="1"/>
  <c r="S109" i="11" s="1"/>
  <c r="S110" i="11" s="1"/>
  <c r="N247" i="11"/>
  <c r="H247" i="11" s="1"/>
  <c r="V112" i="11"/>
  <c r="V113" i="11" s="1"/>
  <c r="V114" i="11" s="1"/>
  <c r="V115" i="11" s="1"/>
  <c r="V116" i="11" s="1"/>
  <c r="S152" i="41" l="1"/>
  <c r="V153" i="41"/>
  <c r="V219" i="41"/>
  <c r="S218" i="41"/>
  <c r="V347" i="41"/>
  <c r="S346" i="41"/>
  <c r="S220" i="40"/>
  <c r="V221" i="40"/>
  <c r="V152" i="40"/>
  <c r="S151" i="40"/>
  <c r="S346" i="40"/>
  <c r="V347" i="40"/>
  <c r="V349" i="39"/>
  <c r="S348" i="39"/>
  <c r="V154" i="39"/>
  <c r="S153" i="39"/>
  <c r="V220" i="39"/>
  <c r="S219" i="39"/>
  <c r="S111" i="11"/>
  <c r="V117" i="11"/>
  <c r="S347" i="41" l="1"/>
  <c r="V348" i="41"/>
  <c r="V220" i="41"/>
  <c r="S219" i="41"/>
  <c r="V154" i="41"/>
  <c r="S153" i="41"/>
  <c r="V153" i="40"/>
  <c r="S152" i="40"/>
  <c r="S347" i="40"/>
  <c r="V348" i="40"/>
  <c r="S221" i="40"/>
  <c r="V222" i="40"/>
  <c r="V221" i="39"/>
  <c r="S220" i="39"/>
  <c r="S349" i="39"/>
  <c r="V350" i="39"/>
  <c r="V155" i="39"/>
  <c r="S154" i="39"/>
  <c r="S112" i="11"/>
  <c r="V118" i="11"/>
  <c r="S154" i="41" l="1"/>
  <c r="V155" i="41"/>
  <c r="S220" i="41"/>
  <c r="V221" i="41"/>
  <c r="S348" i="41"/>
  <c r="V349" i="41"/>
  <c r="V154" i="40"/>
  <c r="S153" i="40"/>
  <c r="S348" i="40"/>
  <c r="V349" i="40"/>
  <c r="S222" i="40"/>
  <c r="V223" i="40"/>
  <c r="S221" i="39"/>
  <c r="V222" i="39"/>
  <c r="S350" i="39"/>
  <c r="V351" i="39"/>
  <c r="S155" i="39"/>
  <c r="V156" i="39"/>
  <c r="S113" i="11"/>
  <c r="S114" i="11" s="1"/>
  <c r="V119" i="11"/>
  <c r="S221" i="41" l="1"/>
  <c r="V222" i="41"/>
  <c r="V350" i="41"/>
  <c r="S349" i="41"/>
  <c r="V156" i="41"/>
  <c r="S155" i="41"/>
  <c r="V155" i="40"/>
  <c r="S154" i="40"/>
  <c r="S349" i="40"/>
  <c r="V350" i="40"/>
  <c r="S223" i="40"/>
  <c r="V224" i="40"/>
  <c r="V352" i="39"/>
  <c r="S351" i="39"/>
  <c r="S157" i="39"/>
  <c r="S156" i="39"/>
  <c r="S222" i="39"/>
  <c r="V223" i="39"/>
  <c r="S115" i="11"/>
  <c r="S116" i="11" s="1"/>
  <c r="V120" i="11"/>
  <c r="S156" i="41" l="1"/>
  <c r="S157" i="41"/>
  <c r="V351" i="41"/>
  <c r="S350" i="41"/>
  <c r="V223" i="41"/>
  <c r="S222" i="41"/>
  <c r="V156" i="40"/>
  <c r="S155" i="40"/>
  <c r="S350" i="40"/>
  <c r="V351" i="40"/>
  <c r="S224" i="40"/>
  <c r="V225" i="40"/>
  <c r="V226" i="40" s="1"/>
  <c r="S352" i="39"/>
  <c r="V353" i="39"/>
  <c r="S223" i="39"/>
  <c r="V224" i="39"/>
  <c r="S117" i="11"/>
  <c r="V121" i="11"/>
  <c r="S351" i="41" l="1"/>
  <c r="V352" i="41"/>
  <c r="V224" i="41"/>
  <c r="S223" i="41"/>
  <c r="S156" i="40"/>
  <c r="S157" i="40"/>
  <c r="S351" i="40"/>
  <c r="V352" i="40"/>
  <c r="S226" i="40"/>
  <c r="V227" i="40"/>
  <c r="S224" i="39"/>
  <c r="V225" i="39"/>
  <c r="V226" i="39" s="1"/>
  <c r="V354" i="39"/>
  <c r="S353" i="39"/>
  <c r="S118" i="11"/>
  <c r="V122" i="11"/>
  <c r="S224" i="41" l="1"/>
  <c r="V225" i="41"/>
  <c r="V226" i="41" s="1"/>
  <c r="S352" i="41"/>
  <c r="V353" i="41"/>
  <c r="S227" i="40"/>
  <c r="V228" i="40"/>
  <c r="S352" i="40"/>
  <c r="V353" i="40"/>
  <c r="S354" i="39"/>
  <c r="V355" i="39"/>
  <c r="V227" i="39"/>
  <c r="S226" i="39"/>
  <c r="S119" i="11"/>
  <c r="S120" i="11" s="1"/>
  <c r="S121" i="11" s="1"/>
  <c r="S122" i="11" s="1"/>
  <c r="N254" i="11"/>
  <c r="H254" i="11" s="1"/>
  <c r="V123" i="11"/>
  <c r="V354" i="41" l="1"/>
  <c r="S353" i="41"/>
  <c r="V227" i="41"/>
  <c r="S226" i="41"/>
  <c r="S228" i="40"/>
  <c r="V229" i="40"/>
  <c r="S353" i="40"/>
  <c r="V354" i="40"/>
  <c r="V356" i="39"/>
  <c r="S355" i="39"/>
  <c r="V228" i="39"/>
  <c r="S227" i="39"/>
  <c r="S123" i="11"/>
  <c r="V124" i="11"/>
  <c r="V355" i="41" l="1"/>
  <c r="S354" i="41"/>
  <c r="V228" i="41"/>
  <c r="S227" i="41"/>
  <c r="S229" i="40"/>
  <c r="V230" i="40"/>
  <c r="S354" i="40"/>
  <c r="V355" i="40"/>
  <c r="V229" i="39"/>
  <c r="S228" i="39"/>
  <c r="S356" i="39"/>
  <c r="V357" i="39"/>
  <c r="S124" i="11"/>
  <c r="V125" i="11"/>
  <c r="S355" i="41" l="1"/>
  <c r="V356" i="41"/>
  <c r="S228" i="41"/>
  <c r="V229" i="41"/>
  <c r="S355" i="40"/>
  <c r="V356" i="40"/>
  <c r="S230" i="40"/>
  <c r="V231" i="40"/>
  <c r="V230" i="39"/>
  <c r="S229" i="39"/>
  <c r="S357" i="39"/>
  <c r="V358" i="39"/>
  <c r="V126" i="11"/>
  <c r="S125" i="11"/>
  <c r="S229" i="41" l="1"/>
  <c r="V230" i="41"/>
  <c r="S356" i="41"/>
  <c r="V357" i="41"/>
  <c r="S231" i="40"/>
  <c r="V232" i="40"/>
  <c r="S356" i="40"/>
  <c r="V357" i="40"/>
  <c r="S358" i="39"/>
  <c r="V359" i="39"/>
  <c r="S230" i="39"/>
  <c r="V231" i="39"/>
  <c r="S126" i="11"/>
  <c r="V127" i="11"/>
  <c r="V358" i="41" l="1"/>
  <c r="S357" i="41"/>
  <c r="V231" i="41"/>
  <c r="S230" i="41"/>
  <c r="S357" i="40"/>
  <c r="V358" i="40"/>
  <c r="S232" i="40"/>
  <c r="V233" i="40"/>
  <c r="S231" i="39"/>
  <c r="V232" i="39"/>
  <c r="V360" i="39"/>
  <c r="S359" i="39"/>
  <c r="V128" i="11"/>
  <c r="S127" i="11"/>
  <c r="V232" i="41" l="1"/>
  <c r="S231" i="41"/>
  <c r="V359" i="41"/>
  <c r="S358" i="41"/>
  <c r="S233" i="40"/>
  <c r="V234" i="40"/>
  <c r="S358" i="40"/>
  <c r="V359" i="40"/>
  <c r="S360" i="39"/>
  <c r="V361" i="39"/>
  <c r="S232" i="39"/>
  <c r="V233" i="39"/>
  <c r="N260" i="11"/>
  <c r="H260" i="11" s="1"/>
  <c r="V129" i="11"/>
  <c r="S128" i="11"/>
  <c r="S359" i="41" l="1"/>
  <c r="V360" i="41"/>
  <c r="S232" i="41"/>
  <c r="V233" i="41"/>
  <c r="S359" i="40"/>
  <c r="V360" i="40"/>
  <c r="S234" i="40"/>
  <c r="V235" i="40"/>
  <c r="V236" i="40" s="1"/>
  <c r="S233" i="39"/>
  <c r="V234" i="39"/>
  <c r="V362" i="39"/>
  <c r="S361" i="39"/>
  <c r="V130" i="11"/>
  <c r="S129" i="11"/>
  <c r="S233" i="41" l="1"/>
  <c r="V234" i="41"/>
  <c r="S360" i="41"/>
  <c r="V361" i="41"/>
  <c r="S236" i="40"/>
  <c r="V237" i="40"/>
  <c r="S360" i="40"/>
  <c r="V361" i="40"/>
  <c r="S362" i="39"/>
  <c r="V363" i="39"/>
  <c r="V235" i="39"/>
  <c r="V236" i="39" s="1"/>
  <c r="S234" i="39"/>
  <c r="V131" i="11"/>
  <c r="S130" i="11"/>
  <c r="V362" i="41" l="1"/>
  <c r="S361" i="41"/>
  <c r="V235" i="41"/>
  <c r="V236" i="41" s="1"/>
  <c r="S234" i="41"/>
  <c r="S237" i="40"/>
  <c r="V238" i="40"/>
  <c r="S361" i="40"/>
  <c r="V362" i="40"/>
  <c r="V237" i="39"/>
  <c r="S236" i="39"/>
  <c r="V364" i="39"/>
  <c r="S363" i="39"/>
  <c r="V132" i="11"/>
  <c r="S131" i="11"/>
  <c r="S236" i="41" l="1"/>
  <c r="V237" i="41"/>
  <c r="V363" i="41"/>
  <c r="S362" i="41"/>
  <c r="S362" i="40"/>
  <c r="V363" i="40"/>
  <c r="S238" i="40"/>
  <c r="V239" i="40"/>
  <c r="V365" i="39"/>
  <c r="S364" i="39"/>
  <c r="S237" i="39"/>
  <c r="V238" i="39"/>
  <c r="V133" i="11"/>
  <c r="S132" i="11"/>
  <c r="S363" i="41" l="1"/>
  <c r="V364" i="41"/>
  <c r="V238" i="41"/>
  <c r="S237" i="41"/>
  <c r="S239" i="40"/>
  <c r="V240" i="40"/>
  <c r="S363" i="40"/>
  <c r="V364" i="40"/>
  <c r="S238" i="39"/>
  <c r="V239" i="39"/>
  <c r="S365" i="39"/>
  <c r="V366" i="39"/>
  <c r="V134" i="11"/>
  <c r="S133" i="11"/>
  <c r="V239" i="41" l="1"/>
  <c r="S238" i="41"/>
  <c r="S364" i="41"/>
  <c r="V365" i="41"/>
  <c r="S364" i="40"/>
  <c r="V365" i="40"/>
  <c r="S240" i="40"/>
  <c r="V241" i="40"/>
  <c r="S366" i="39"/>
  <c r="V367" i="39"/>
  <c r="S239" i="39"/>
  <c r="V240" i="39"/>
  <c r="N266" i="11"/>
  <c r="H266" i="11" s="1"/>
  <c r="V135" i="11"/>
  <c r="S134" i="11"/>
  <c r="V366" i="41" l="1"/>
  <c r="S365" i="41"/>
  <c r="S239" i="41"/>
  <c r="V240" i="41"/>
  <c r="S241" i="40"/>
  <c r="V242" i="40"/>
  <c r="S365" i="40"/>
  <c r="V366" i="40"/>
  <c r="S240" i="39"/>
  <c r="V241" i="39"/>
  <c r="V368" i="39"/>
  <c r="S367" i="39"/>
  <c r="S135" i="11"/>
  <c r="V136" i="11"/>
  <c r="V367" i="41" l="1"/>
  <c r="S366" i="41"/>
  <c r="V241" i="41"/>
  <c r="S240" i="41"/>
  <c r="S366" i="40"/>
  <c r="V367" i="40"/>
  <c r="S242" i="40"/>
  <c r="V243" i="40"/>
  <c r="V369" i="39"/>
  <c r="S368" i="39"/>
  <c r="V242" i="39"/>
  <c r="S241" i="39"/>
  <c r="S136" i="11"/>
  <c r="V137" i="11"/>
  <c r="S367" i="41" l="1"/>
  <c r="V368" i="41"/>
  <c r="V242" i="41"/>
  <c r="S241" i="41"/>
  <c r="S243" i="40"/>
  <c r="V244" i="40"/>
  <c r="S367" i="40"/>
  <c r="V368" i="40"/>
  <c r="V243" i="39"/>
  <c r="S242" i="39"/>
  <c r="V370" i="39"/>
  <c r="S369" i="39"/>
  <c r="S137" i="11"/>
  <c r="V138" i="11"/>
  <c r="S242" i="41" l="1"/>
  <c r="V243" i="41"/>
  <c r="S368" i="41"/>
  <c r="V369" i="41"/>
  <c r="S368" i="40"/>
  <c r="V369" i="40"/>
  <c r="S244" i="40"/>
  <c r="V245" i="40"/>
  <c r="S243" i="39"/>
  <c r="V244" i="39"/>
  <c r="S370" i="39"/>
  <c r="V371" i="39"/>
  <c r="S138" i="11"/>
  <c r="V139" i="11"/>
  <c r="V370" i="41" l="1"/>
  <c r="S369" i="41"/>
  <c r="S243" i="41"/>
  <c r="V244" i="41"/>
  <c r="S245" i="40"/>
  <c r="V246" i="40"/>
  <c r="S369" i="40"/>
  <c r="V370" i="40"/>
  <c r="V372" i="39"/>
  <c r="S371" i="39"/>
  <c r="V245" i="39"/>
  <c r="S244" i="39"/>
  <c r="S139" i="11"/>
  <c r="V140" i="11"/>
  <c r="V371" i="41" l="1"/>
  <c r="S370" i="41"/>
  <c r="S244" i="41"/>
  <c r="V245" i="41"/>
  <c r="S370" i="40"/>
  <c r="V371" i="40"/>
  <c r="S246" i="40"/>
  <c r="V247" i="40"/>
  <c r="V373" i="39"/>
  <c r="S372" i="39"/>
  <c r="V246" i="39"/>
  <c r="S245" i="39"/>
  <c r="V141" i="11"/>
  <c r="S140" i="11"/>
  <c r="S371" i="41" l="1"/>
  <c r="V372" i="41"/>
  <c r="V246" i="41"/>
  <c r="S245" i="41"/>
  <c r="S247" i="40"/>
  <c r="V248" i="40"/>
  <c r="S371" i="40"/>
  <c r="V372" i="40"/>
  <c r="S373" i="39"/>
  <c r="V374" i="39"/>
  <c r="S246" i="39"/>
  <c r="V247" i="39"/>
  <c r="N273" i="11"/>
  <c r="H273" i="11" s="1"/>
  <c r="S141" i="11"/>
  <c r="V142" i="11"/>
  <c r="V247" i="41" l="1"/>
  <c r="S246" i="41"/>
  <c r="S372" i="41"/>
  <c r="V373" i="41"/>
  <c r="S372" i="40"/>
  <c r="V373" i="40"/>
  <c r="S248" i="40"/>
  <c r="V249" i="40"/>
  <c r="V248" i="39"/>
  <c r="S247" i="39"/>
  <c r="S374" i="39"/>
  <c r="V375" i="39"/>
  <c r="V143" i="11"/>
  <c r="S142" i="11"/>
  <c r="S247" i="41" l="1"/>
  <c r="V248" i="41"/>
  <c r="V374" i="41"/>
  <c r="S373" i="41"/>
  <c r="S249" i="40"/>
  <c r="V250" i="40"/>
  <c r="S373" i="40"/>
  <c r="V374" i="40"/>
  <c r="S248" i="39"/>
  <c r="V249" i="39"/>
  <c r="V376" i="39"/>
  <c r="S375" i="39"/>
  <c r="S143" i="11"/>
  <c r="V144" i="11"/>
  <c r="V375" i="41" l="1"/>
  <c r="S374" i="41"/>
  <c r="V249" i="41"/>
  <c r="S248" i="41"/>
  <c r="S374" i="40"/>
  <c r="V375" i="40"/>
  <c r="S250" i="40"/>
  <c r="V251" i="40"/>
  <c r="V377" i="39"/>
  <c r="S376" i="39"/>
  <c r="V250" i="39"/>
  <c r="S249" i="39"/>
  <c r="S144" i="11"/>
  <c r="V145" i="11"/>
  <c r="S375" i="41" l="1"/>
  <c r="V376" i="41"/>
  <c r="S249" i="41"/>
  <c r="V250" i="41"/>
  <c r="S251" i="40"/>
  <c r="V252" i="40"/>
  <c r="S375" i="40"/>
  <c r="V376" i="40"/>
  <c r="V378" i="39"/>
  <c r="S377" i="39"/>
  <c r="V251" i="39"/>
  <c r="S250" i="39"/>
  <c r="S145" i="11"/>
  <c r="V146" i="11"/>
  <c r="S250" i="41" l="1"/>
  <c r="V251" i="41"/>
  <c r="S376" i="41"/>
  <c r="V377" i="41"/>
  <c r="S376" i="40"/>
  <c r="V377" i="40"/>
  <c r="S252" i="40"/>
  <c r="V253" i="40"/>
  <c r="S378" i="39"/>
  <c r="V379" i="39"/>
  <c r="S251" i="39"/>
  <c r="V252" i="39"/>
  <c r="S146" i="11"/>
  <c r="V147" i="11"/>
  <c r="V378" i="41" l="1"/>
  <c r="S377" i="41"/>
  <c r="V252" i="41"/>
  <c r="S251" i="41"/>
  <c r="S253" i="40"/>
  <c r="V254" i="40"/>
  <c r="S377" i="40"/>
  <c r="V378" i="40"/>
  <c r="V253" i="39"/>
  <c r="S252" i="39"/>
  <c r="V380" i="39"/>
  <c r="S379" i="39"/>
  <c r="V148" i="11"/>
  <c r="S147" i="11"/>
  <c r="V379" i="41" l="1"/>
  <c r="S378" i="41"/>
  <c r="S252" i="41"/>
  <c r="V253" i="41"/>
  <c r="S378" i="40"/>
  <c r="V379" i="40"/>
  <c r="S254" i="40"/>
  <c r="V255" i="40"/>
  <c r="S253" i="39"/>
  <c r="V254" i="39"/>
  <c r="S380" i="39"/>
  <c r="V381" i="39"/>
  <c r="V149" i="11"/>
  <c r="S148" i="11"/>
  <c r="S379" i="41" l="1"/>
  <c r="V380" i="41"/>
  <c r="V254" i="41"/>
  <c r="S253" i="41"/>
  <c r="S255" i="40"/>
  <c r="V256" i="40"/>
  <c r="S379" i="40"/>
  <c r="V380" i="40"/>
  <c r="V382" i="39"/>
  <c r="S381" i="39"/>
  <c r="S254" i="39"/>
  <c r="V255" i="39"/>
  <c r="N281" i="11"/>
  <c r="H281" i="11" s="1"/>
  <c r="V150" i="11"/>
  <c r="S149" i="11"/>
  <c r="S254" i="41" l="1"/>
  <c r="V255" i="41"/>
  <c r="S380" i="41"/>
  <c r="V381" i="41"/>
  <c r="S380" i="40"/>
  <c r="V381" i="40"/>
  <c r="S256" i="40"/>
  <c r="V257" i="40"/>
  <c r="S382" i="39"/>
  <c r="V383" i="39"/>
  <c r="V256" i="39"/>
  <c r="S255" i="39"/>
  <c r="N282" i="11"/>
  <c r="H282" i="11" s="1"/>
  <c r="S150" i="11"/>
  <c r="V151" i="11"/>
  <c r="V382" i="41" l="1"/>
  <c r="S381" i="41"/>
  <c r="V256" i="41"/>
  <c r="S255" i="41"/>
  <c r="S257" i="40"/>
  <c r="V258" i="40"/>
  <c r="S381" i="40"/>
  <c r="V382" i="40"/>
  <c r="S256" i="39"/>
  <c r="V257" i="39"/>
  <c r="S383" i="39"/>
  <c r="V384" i="39"/>
  <c r="V152" i="11"/>
  <c r="S151" i="11"/>
  <c r="S382" i="41" l="1"/>
  <c r="V383" i="41"/>
  <c r="S256" i="41"/>
  <c r="V257" i="41"/>
  <c r="S382" i="40"/>
  <c r="V383" i="40"/>
  <c r="S258" i="40"/>
  <c r="V259" i="40"/>
  <c r="V385" i="39"/>
  <c r="S384" i="39"/>
  <c r="S257" i="39"/>
  <c r="V258" i="39"/>
  <c r="V153" i="11"/>
  <c r="S152" i="11"/>
  <c r="V258" i="41" l="1"/>
  <c r="S257" i="41"/>
  <c r="S383" i="41"/>
  <c r="V384" i="41"/>
  <c r="S259" i="40"/>
  <c r="V260" i="40"/>
  <c r="S383" i="40"/>
  <c r="V384" i="40"/>
  <c r="V386" i="39"/>
  <c r="S385" i="39"/>
  <c r="V259" i="39"/>
  <c r="S258" i="39"/>
  <c r="V154" i="11"/>
  <c r="S153" i="11"/>
  <c r="S258" i="41" l="1"/>
  <c r="V259" i="41"/>
  <c r="S384" i="41"/>
  <c r="V385" i="41"/>
  <c r="S384" i="40"/>
  <c r="V385" i="40"/>
  <c r="S260" i="40"/>
  <c r="V261" i="40"/>
  <c r="S386" i="39"/>
  <c r="V387" i="39"/>
  <c r="S259" i="39"/>
  <c r="V260" i="39"/>
  <c r="S154" i="11"/>
  <c r="V155" i="11"/>
  <c r="S385" i="41" l="1"/>
  <c r="V386" i="41"/>
  <c r="V260" i="41"/>
  <c r="S259" i="41"/>
  <c r="S261" i="40"/>
  <c r="V262" i="40"/>
  <c r="S385" i="40"/>
  <c r="V386" i="40"/>
  <c r="V261" i="39"/>
  <c r="S260" i="39"/>
  <c r="S387" i="39"/>
  <c r="V388" i="39"/>
  <c r="N287" i="11"/>
  <c r="H287" i="11" s="1"/>
  <c r="V156" i="11"/>
  <c r="S155" i="11"/>
  <c r="S260" i="41" l="1"/>
  <c r="V261" i="41"/>
  <c r="S386" i="41"/>
  <c r="V387" i="41"/>
  <c r="S386" i="40"/>
  <c r="V387" i="40"/>
  <c r="S262" i="40"/>
  <c r="V263" i="40"/>
  <c r="V262" i="39"/>
  <c r="S261" i="39"/>
  <c r="S388" i="39"/>
  <c r="V389" i="39"/>
  <c r="S156" i="11"/>
  <c r="V157" i="11"/>
  <c r="S387" i="41" l="1"/>
  <c r="V388" i="41"/>
  <c r="V262" i="41"/>
  <c r="S261" i="41"/>
  <c r="S263" i="40"/>
  <c r="V264" i="40"/>
  <c r="S387" i="40"/>
  <c r="V388" i="40"/>
  <c r="S262" i="39"/>
  <c r="V263" i="39"/>
  <c r="V390" i="39"/>
  <c r="S389" i="39"/>
  <c r="V158" i="11"/>
  <c r="S157" i="11"/>
  <c r="S262" i="41" l="1"/>
  <c r="V263" i="41"/>
  <c r="S388" i="41"/>
  <c r="V389" i="41"/>
  <c r="S388" i="40"/>
  <c r="V389" i="40"/>
  <c r="S264" i="40"/>
  <c r="V265" i="40"/>
  <c r="S390" i="39"/>
  <c r="V391" i="39"/>
  <c r="S263" i="39"/>
  <c r="V264" i="39"/>
  <c r="S158" i="11"/>
  <c r="V159" i="11"/>
  <c r="S389" i="41" l="1"/>
  <c r="V390" i="41"/>
  <c r="V264" i="41"/>
  <c r="S263" i="41"/>
  <c r="S265" i="40"/>
  <c r="V266" i="40"/>
  <c r="V390" i="40"/>
  <c r="S389" i="40"/>
  <c r="S264" i="39"/>
  <c r="V265" i="39"/>
  <c r="S391" i="39"/>
  <c r="V392" i="39"/>
  <c r="N291" i="11"/>
  <c r="H291" i="11" s="1"/>
  <c r="S159" i="11"/>
  <c r="V160" i="11"/>
  <c r="S264" i="41" l="1"/>
  <c r="V265" i="41"/>
  <c r="S390" i="41"/>
  <c r="V391" i="41"/>
  <c r="V391" i="40"/>
  <c r="S390" i="40"/>
  <c r="S266" i="40"/>
  <c r="V267" i="40"/>
  <c r="V393" i="39"/>
  <c r="S392" i="39"/>
  <c r="S265" i="39"/>
  <c r="V266" i="39"/>
  <c r="N292" i="11"/>
  <c r="H292" i="11" s="1"/>
  <c r="S160" i="11"/>
  <c r="V161" i="11"/>
  <c r="S391" i="41" l="1"/>
  <c r="V392" i="41"/>
  <c r="V266" i="41"/>
  <c r="S265" i="41"/>
  <c r="V392" i="40"/>
  <c r="S391" i="40"/>
  <c r="S267" i="40"/>
  <c r="V268" i="40"/>
  <c r="V394" i="39"/>
  <c r="S393" i="39"/>
  <c r="V267" i="39"/>
  <c r="S266" i="39"/>
  <c r="S161" i="11"/>
  <c r="V162" i="11"/>
  <c r="S266" i="41" l="1"/>
  <c r="V267" i="41"/>
  <c r="S392" i="41"/>
  <c r="V393" i="41"/>
  <c r="V393" i="40"/>
  <c r="S392" i="40"/>
  <c r="S268" i="40"/>
  <c r="V269" i="40"/>
  <c r="S394" i="39"/>
  <c r="V395" i="39"/>
  <c r="S267" i="39"/>
  <c r="V268" i="39"/>
  <c r="S162" i="11"/>
  <c r="V163" i="11"/>
  <c r="S393" i="41" l="1"/>
  <c r="V394" i="41"/>
  <c r="V268" i="41"/>
  <c r="S267" i="41"/>
  <c r="V394" i="40"/>
  <c r="S393" i="40"/>
  <c r="S269" i="40"/>
  <c r="V270" i="40"/>
  <c r="V269" i="39"/>
  <c r="S268" i="39"/>
  <c r="S395" i="39"/>
  <c r="V396" i="39"/>
  <c r="S163" i="11"/>
  <c r="V164" i="11"/>
  <c r="S268" i="41" l="1"/>
  <c r="V269" i="41"/>
  <c r="S394" i="41"/>
  <c r="V395" i="41"/>
  <c r="V395" i="40"/>
  <c r="S394" i="40"/>
  <c r="S270" i="40"/>
  <c r="V271" i="40"/>
  <c r="S269" i="39"/>
  <c r="V270" i="39"/>
  <c r="S396" i="39"/>
  <c r="V397" i="39"/>
  <c r="N296" i="11"/>
  <c r="H296" i="11" s="1"/>
  <c r="S164" i="11"/>
  <c r="V165" i="11"/>
  <c r="S395" i="41" l="1"/>
  <c r="V396" i="41"/>
  <c r="V270" i="41"/>
  <c r="S269" i="41"/>
  <c r="V396" i="40"/>
  <c r="S395" i="40"/>
  <c r="S271" i="40"/>
  <c r="V272" i="40"/>
  <c r="V398" i="39"/>
  <c r="S397" i="39"/>
  <c r="S270" i="39"/>
  <c r="V271" i="39"/>
  <c r="N297" i="11"/>
  <c r="H297" i="11" s="1"/>
  <c r="V166" i="11"/>
  <c r="S165" i="11"/>
  <c r="S270" i="41" l="1"/>
  <c r="V271" i="41"/>
  <c r="S396" i="41"/>
  <c r="V397" i="41"/>
  <c r="V397" i="40"/>
  <c r="S396" i="40"/>
  <c r="S272" i="40"/>
  <c r="V273" i="40"/>
  <c r="S398" i="39"/>
  <c r="V399" i="39"/>
  <c r="S271" i="39"/>
  <c r="V272" i="39"/>
  <c r="N298" i="11"/>
  <c r="H298" i="11" s="1"/>
  <c r="S166" i="11"/>
  <c r="V167" i="11"/>
  <c r="S397" i="41" l="1"/>
  <c r="V398" i="41"/>
  <c r="V272" i="41"/>
  <c r="S271" i="41"/>
  <c r="V398" i="40"/>
  <c r="S397" i="40"/>
  <c r="S273" i="40"/>
  <c r="V274" i="40"/>
  <c r="S272" i="39"/>
  <c r="V273" i="39"/>
  <c r="S399" i="39"/>
  <c r="V400" i="39"/>
  <c r="S167" i="11"/>
  <c r="V168" i="11"/>
  <c r="S272" i="41" l="1"/>
  <c r="V273" i="41"/>
  <c r="S398" i="41"/>
  <c r="V399" i="41"/>
  <c r="V399" i="40"/>
  <c r="S398" i="40"/>
  <c r="S274" i="40"/>
  <c r="V275" i="40"/>
  <c r="V401" i="39"/>
  <c r="S400" i="39"/>
  <c r="V274" i="39"/>
  <c r="S273" i="39"/>
  <c r="S168" i="11"/>
  <c r="V169" i="11"/>
  <c r="S399" i="41" l="1"/>
  <c r="V400" i="41"/>
  <c r="V274" i="41"/>
  <c r="S273" i="41"/>
  <c r="V400" i="40"/>
  <c r="S399" i="40"/>
  <c r="S275" i="40"/>
  <c r="V276" i="40"/>
  <c r="V402" i="39"/>
  <c r="S401" i="39"/>
  <c r="V275" i="39"/>
  <c r="S274" i="39"/>
  <c r="V170" i="11"/>
  <c r="S169" i="11"/>
  <c r="S274" i="41" l="1"/>
  <c r="V275" i="41"/>
  <c r="S400" i="41"/>
  <c r="V401" i="41"/>
  <c r="V401" i="40"/>
  <c r="S400" i="40"/>
  <c r="S276" i="40"/>
  <c r="V277" i="40"/>
  <c r="S402" i="39"/>
  <c r="V403" i="39"/>
  <c r="S275" i="39"/>
  <c r="V276" i="39"/>
  <c r="S170" i="11"/>
  <c r="V171" i="11"/>
  <c r="S401" i="41" l="1"/>
  <c r="V402" i="41"/>
  <c r="V276" i="41"/>
  <c r="S275" i="41"/>
  <c r="V402" i="40"/>
  <c r="S401" i="40"/>
  <c r="S277" i="40"/>
  <c r="V278" i="40"/>
  <c r="V277" i="39"/>
  <c r="S276" i="39"/>
  <c r="S403" i="39"/>
  <c r="V404" i="39"/>
  <c r="N303" i="11"/>
  <c r="H303" i="11" s="1"/>
  <c r="V172" i="11"/>
  <c r="S171" i="11"/>
  <c r="S276" i="41" l="1"/>
  <c r="V277" i="41"/>
  <c r="S402" i="41"/>
  <c r="V403" i="41"/>
  <c r="V403" i="40"/>
  <c r="S402" i="40"/>
  <c r="S278" i="40"/>
  <c r="V279" i="40"/>
  <c r="V278" i="39"/>
  <c r="S277" i="39"/>
  <c r="S404" i="39"/>
  <c r="V405" i="39"/>
  <c r="S172" i="11"/>
  <c r="V173" i="11"/>
  <c r="S403" i="41" l="1"/>
  <c r="V404" i="41"/>
  <c r="V278" i="41"/>
  <c r="S277" i="41"/>
  <c r="V404" i="40"/>
  <c r="S403" i="40"/>
  <c r="S279" i="40"/>
  <c r="V280" i="40"/>
  <c r="S278" i="39"/>
  <c r="V279" i="39"/>
  <c r="V406" i="39"/>
  <c r="S405" i="39"/>
  <c r="S173" i="11"/>
  <c r="V174" i="11"/>
  <c r="S278" i="41" l="1"/>
  <c r="V279" i="41"/>
  <c r="S404" i="41"/>
  <c r="V405" i="41"/>
  <c r="V405" i="40"/>
  <c r="S404" i="40"/>
  <c r="S280" i="40"/>
  <c r="V281" i="40"/>
  <c r="S406" i="39"/>
  <c r="V407" i="39"/>
  <c r="V280" i="39"/>
  <c r="S279" i="39"/>
  <c r="N306" i="11"/>
  <c r="H306" i="11" s="1"/>
  <c r="S174" i="11"/>
  <c r="V175" i="11"/>
  <c r="S405" i="41" l="1"/>
  <c r="V406" i="41"/>
  <c r="V280" i="41"/>
  <c r="S279" i="41"/>
  <c r="V406" i="40"/>
  <c r="S405" i="40"/>
  <c r="S281" i="40"/>
  <c r="V282" i="40"/>
  <c r="S280" i="39"/>
  <c r="V281" i="39"/>
  <c r="S407" i="39"/>
  <c r="V408" i="39"/>
  <c r="N307" i="11"/>
  <c r="H307" i="11" s="1"/>
  <c r="S175" i="11"/>
  <c r="V176" i="11"/>
  <c r="S280" i="41" l="1"/>
  <c r="V281" i="41"/>
  <c r="S406" i="41"/>
  <c r="V407" i="41"/>
  <c r="V407" i="40"/>
  <c r="S406" i="40"/>
  <c r="S282" i="40"/>
  <c r="V283" i="40"/>
  <c r="V409" i="39"/>
  <c r="S408" i="39"/>
  <c r="V282" i="39"/>
  <c r="S281" i="39"/>
  <c r="N308" i="11"/>
  <c r="H308" i="11" s="1"/>
  <c r="S176" i="11"/>
  <c r="V177" i="11"/>
  <c r="S407" i="41" l="1"/>
  <c r="V408" i="41"/>
  <c r="V282" i="41"/>
  <c r="S281" i="41"/>
  <c r="V408" i="40"/>
  <c r="S407" i="40"/>
  <c r="S283" i="40"/>
  <c r="V284" i="40"/>
  <c r="V410" i="39"/>
  <c r="S409" i="39"/>
  <c r="S282" i="39"/>
  <c r="V283" i="39"/>
  <c r="S177" i="11"/>
  <c r="V178" i="11"/>
  <c r="S282" i="41" l="1"/>
  <c r="V283" i="41"/>
  <c r="S408" i="41"/>
  <c r="V409" i="41"/>
  <c r="V409" i="40"/>
  <c r="S408" i="40"/>
  <c r="S284" i="40"/>
  <c r="V285" i="40"/>
  <c r="S410" i="39"/>
  <c r="V411" i="39"/>
  <c r="V284" i="39"/>
  <c r="S283" i="39"/>
  <c r="S178" i="11"/>
  <c r="V179" i="11"/>
  <c r="S409" i="41" l="1"/>
  <c r="V410" i="41"/>
  <c r="V284" i="41"/>
  <c r="S283" i="41"/>
  <c r="V410" i="40"/>
  <c r="S409" i="40"/>
  <c r="S285" i="40"/>
  <c r="V286" i="40"/>
  <c r="V285" i="39"/>
  <c r="S284" i="39"/>
  <c r="S411" i="39"/>
  <c r="V412" i="39"/>
  <c r="V180" i="11"/>
  <c r="S179" i="11"/>
  <c r="S284" i="41" l="1"/>
  <c r="V285" i="41"/>
  <c r="S410" i="41"/>
  <c r="V411" i="41"/>
  <c r="V411" i="40"/>
  <c r="S410" i="40"/>
  <c r="S286" i="40"/>
  <c r="V287" i="40"/>
  <c r="S285" i="39"/>
  <c r="V286" i="39"/>
  <c r="S412" i="39"/>
  <c r="V413" i="39"/>
  <c r="N312" i="11"/>
  <c r="H312" i="11" s="1"/>
  <c r="S180" i="11"/>
  <c r="V181" i="11"/>
  <c r="S411" i="41" l="1"/>
  <c r="V412" i="41"/>
  <c r="V286" i="41"/>
  <c r="S285" i="41"/>
  <c r="V412" i="40"/>
  <c r="S411" i="40"/>
  <c r="S287" i="40"/>
  <c r="S288" i="40"/>
  <c r="V414" i="39"/>
  <c r="S413" i="39"/>
  <c r="S286" i="39"/>
  <c r="V287" i="39"/>
  <c r="S181" i="11"/>
  <c r="V182" i="11"/>
  <c r="S286" i="41" l="1"/>
  <c r="V287" i="41"/>
  <c r="S412" i="41"/>
  <c r="V413" i="41"/>
  <c r="V413" i="40"/>
  <c r="S412" i="40"/>
  <c r="S414" i="39"/>
  <c r="V415" i="39"/>
  <c r="S288" i="39"/>
  <c r="S287" i="39"/>
  <c r="S182" i="11"/>
  <c r="V183" i="11"/>
  <c r="S413" i="41" l="1"/>
  <c r="V414" i="41"/>
  <c r="S287" i="41"/>
  <c r="S288" i="41"/>
  <c r="V414" i="40"/>
  <c r="S413" i="40"/>
  <c r="S415" i="39"/>
  <c r="V416" i="39"/>
  <c r="V184" i="11"/>
  <c r="S183" i="11"/>
  <c r="S414" i="41" l="1"/>
  <c r="V415" i="41"/>
  <c r="V415" i="40"/>
  <c r="S414" i="40"/>
  <c r="V417" i="39"/>
  <c r="S416" i="39"/>
  <c r="N316" i="11"/>
  <c r="H316" i="11" s="1"/>
  <c r="S184" i="11"/>
  <c r="V185" i="11"/>
  <c r="S415" i="41" l="1"/>
  <c r="V416" i="41"/>
  <c r="V416" i="40"/>
  <c r="S415" i="40"/>
  <c r="V418" i="39"/>
  <c r="S417" i="39"/>
  <c r="V186" i="11"/>
  <c r="S185" i="11"/>
  <c r="S416" i="41" l="1"/>
  <c r="V417" i="41"/>
  <c r="V417" i="40"/>
  <c r="S416" i="40"/>
  <c r="S418" i="39"/>
  <c r="V419" i="39"/>
  <c r="S186" i="11"/>
  <c r="V187" i="11"/>
  <c r="S417" i="41" l="1"/>
  <c r="V418" i="41"/>
  <c r="V418" i="40"/>
  <c r="S417" i="40"/>
  <c r="S419" i="39"/>
  <c r="V420" i="39"/>
  <c r="V188" i="11"/>
  <c r="S187" i="11"/>
  <c r="S418" i="41" l="1"/>
  <c r="V419" i="41"/>
  <c r="V419" i="40"/>
  <c r="S418" i="40"/>
  <c r="S420" i="39"/>
  <c r="V421" i="39"/>
  <c r="S188" i="11"/>
  <c r="V189" i="11"/>
  <c r="S419" i="41" l="1"/>
  <c r="V420" i="41"/>
  <c r="V420" i="40"/>
  <c r="S419" i="40"/>
  <c r="V422" i="39"/>
  <c r="S421" i="39"/>
  <c r="V190" i="11"/>
  <c r="S189" i="11"/>
  <c r="S420" i="41" l="1"/>
  <c r="V421" i="41"/>
  <c r="V421" i="40"/>
  <c r="S420" i="40"/>
  <c r="S422" i="39"/>
  <c r="V423" i="39"/>
  <c r="S190" i="11"/>
  <c r="V191" i="11"/>
  <c r="S421" i="41" l="1"/>
  <c r="V422" i="41"/>
  <c r="V422" i="40"/>
  <c r="S421" i="40"/>
  <c r="S423" i="39"/>
  <c r="V424" i="39"/>
  <c r="N323" i="11"/>
  <c r="H323" i="11" s="1"/>
  <c r="S191" i="11"/>
  <c r="V192" i="11"/>
  <c r="S422" i="41" l="1"/>
  <c r="V423" i="41"/>
  <c r="V423" i="40"/>
  <c r="S422" i="40"/>
  <c r="V425" i="39"/>
  <c r="S424" i="39"/>
  <c r="N324" i="11"/>
  <c r="H324" i="11" s="1"/>
  <c r="S192" i="11"/>
  <c r="V193" i="11"/>
  <c r="V424" i="41" l="1"/>
  <c r="S423" i="41"/>
  <c r="V424" i="40"/>
  <c r="S423" i="40"/>
  <c r="V426" i="39"/>
  <c r="S425" i="39"/>
  <c r="N325" i="11"/>
  <c r="H325" i="11" s="1"/>
  <c r="S193" i="11"/>
  <c r="V194" i="11"/>
  <c r="S424" i="41" l="1"/>
  <c r="V425" i="41"/>
  <c r="V425" i="40"/>
  <c r="S424" i="40"/>
  <c r="S426" i="39"/>
  <c r="V427" i="39"/>
  <c r="S194" i="11"/>
  <c r="V195" i="11"/>
  <c r="S425" i="41" l="1"/>
  <c r="V426" i="41"/>
  <c r="V426" i="40"/>
  <c r="S425" i="40"/>
  <c r="S427" i="39"/>
  <c r="V428" i="39"/>
  <c r="S195" i="11"/>
  <c r="V196" i="11"/>
  <c r="S426" i="41" l="1"/>
  <c r="V427" i="41"/>
  <c r="V427" i="40"/>
  <c r="S426" i="40"/>
  <c r="S428" i="39"/>
  <c r="V429" i="39"/>
  <c r="S196" i="11"/>
  <c r="V197" i="11"/>
  <c r="V198" i="11" s="1"/>
  <c r="S427" i="41" l="1"/>
  <c r="V428" i="41"/>
  <c r="V428" i="40"/>
  <c r="S427" i="40"/>
  <c r="S429" i="39"/>
  <c r="V430" i="39"/>
  <c r="V199" i="11"/>
  <c r="S197" i="11"/>
  <c r="S428" i="41" l="1"/>
  <c r="V429" i="41"/>
  <c r="V429" i="40"/>
  <c r="S428" i="40"/>
  <c r="S430" i="39"/>
  <c r="V431" i="39"/>
  <c r="S198" i="11"/>
  <c r="S199" i="11" s="1"/>
  <c r="V200" i="11"/>
  <c r="V201" i="11" s="1"/>
  <c r="N75" i="11"/>
  <c r="H75" i="11" s="1"/>
  <c r="I35" i="11"/>
  <c r="I42" i="11"/>
  <c r="S429" i="41" l="1"/>
  <c r="V430" i="41"/>
  <c r="V430" i="40"/>
  <c r="S429" i="40"/>
  <c r="V432" i="39"/>
  <c r="S431" i="39"/>
  <c r="N50" i="11"/>
  <c r="H50" i="11" s="1"/>
  <c r="N40" i="11"/>
  <c r="H40" i="11" s="1"/>
  <c r="S200" i="11"/>
  <c r="V202" i="11"/>
  <c r="V203" i="11" s="1"/>
  <c r="N38" i="11"/>
  <c r="H38" i="11" s="1"/>
  <c r="N43" i="11"/>
  <c r="H43" i="11" s="1"/>
  <c r="N70" i="11"/>
  <c r="H70" i="11" s="1"/>
  <c r="N32" i="11"/>
  <c r="H32" i="11" s="1"/>
  <c r="N48" i="11"/>
  <c r="H48" i="11" s="1"/>
  <c r="T42" i="11"/>
  <c r="N42" i="11"/>
  <c r="H42" i="11" s="1"/>
  <c r="T35" i="11"/>
  <c r="N35" i="11"/>
  <c r="H35" i="11" s="1"/>
  <c r="N69" i="11"/>
  <c r="H69" i="11" s="1"/>
  <c r="N60" i="11"/>
  <c r="H60" i="11" s="1"/>
  <c r="T23" i="11"/>
  <c r="S430" i="41" l="1"/>
  <c r="V431" i="41"/>
  <c r="V431" i="40"/>
  <c r="S430" i="40"/>
  <c r="S432" i="39"/>
  <c r="V433" i="39"/>
  <c r="N51" i="11"/>
  <c r="H51" i="11" s="1"/>
  <c r="N45" i="11"/>
  <c r="H45" i="11" s="1"/>
  <c r="N74" i="11"/>
  <c r="H74" i="11" s="1"/>
  <c r="N72" i="11"/>
  <c r="H72" i="11" s="1"/>
  <c r="N59" i="11"/>
  <c r="H59" i="11" s="1"/>
  <c r="N71" i="11"/>
  <c r="H71" i="11" s="1"/>
  <c r="N58" i="11"/>
  <c r="H58" i="11" s="1"/>
  <c r="N62" i="11"/>
  <c r="H62" i="11" s="1"/>
  <c r="N53" i="11"/>
  <c r="H53" i="11" s="1"/>
  <c r="N73" i="11"/>
  <c r="H73" i="11" s="1"/>
  <c r="N61" i="11"/>
  <c r="H61" i="11" s="1"/>
  <c r="N54" i="11"/>
  <c r="H54" i="11" s="1"/>
  <c r="N34" i="11"/>
  <c r="H34" i="11" s="1"/>
  <c r="N77" i="11"/>
  <c r="H77" i="11" s="1"/>
  <c r="N49" i="11"/>
  <c r="H49" i="11" s="1"/>
  <c r="N68" i="11"/>
  <c r="H68" i="11" s="1"/>
  <c r="N29" i="11"/>
  <c r="H29" i="11" s="1"/>
  <c r="S201" i="11"/>
  <c r="N57" i="11"/>
  <c r="H57" i="11" s="1"/>
  <c r="N41" i="11"/>
  <c r="H41" i="11" s="1"/>
  <c r="V204" i="11"/>
  <c r="V205" i="11" s="1"/>
  <c r="N332" i="11"/>
  <c r="H332" i="11" s="1"/>
  <c r="T69" i="11"/>
  <c r="V432" i="41" l="1"/>
  <c r="S431" i="41"/>
  <c r="V432" i="40"/>
  <c r="S431" i="40"/>
  <c r="V434" i="39"/>
  <c r="S433" i="39"/>
  <c r="S202" i="11"/>
  <c r="V206" i="11"/>
  <c r="S432" i="41" l="1"/>
  <c r="V433" i="41"/>
  <c r="V433" i="40"/>
  <c r="S432" i="40"/>
  <c r="S434" i="39"/>
  <c r="V435" i="39"/>
  <c r="S203" i="11"/>
  <c r="S204" i="11" s="1"/>
  <c r="N78" i="11"/>
  <c r="H78" i="11" s="1"/>
  <c r="V207" i="11"/>
  <c r="S433" i="41" l="1"/>
  <c r="V434" i="41"/>
  <c r="V434" i="40"/>
  <c r="S433" i="40"/>
  <c r="S435" i="39"/>
  <c r="V436" i="39"/>
  <c r="N81" i="11"/>
  <c r="H81" i="11" s="1"/>
  <c r="N80" i="11"/>
  <c r="H80" i="11" s="1"/>
  <c r="S205" i="11"/>
  <c r="V208" i="11"/>
  <c r="S434" i="41" l="1"/>
  <c r="V435" i="41"/>
  <c r="V435" i="40"/>
  <c r="S434" i="40"/>
  <c r="S436" i="39"/>
  <c r="V437" i="39"/>
  <c r="S206" i="11"/>
  <c r="V209" i="11"/>
  <c r="S435" i="41" l="1"/>
  <c r="V436" i="41"/>
  <c r="V436" i="40"/>
  <c r="S435" i="40"/>
  <c r="V438" i="39"/>
  <c r="V439" i="39" s="1"/>
  <c r="S437" i="39"/>
  <c r="N82" i="11"/>
  <c r="H82" i="11" s="1"/>
  <c r="S207" i="11"/>
  <c r="V210" i="11"/>
  <c r="S436" i="41" l="1"/>
  <c r="V437" i="41"/>
  <c r="V437" i="40"/>
  <c r="S436" i="40"/>
  <c r="V440" i="39"/>
  <c r="S439" i="39"/>
  <c r="S208" i="11"/>
  <c r="V211" i="11"/>
  <c r="N338" i="11"/>
  <c r="H338" i="11" s="1"/>
  <c r="S437" i="41" l="1"/>
  <c r="V438" i="41"/>
  <c r="V439" i="41" s="1"/>
  <c r="V438" i="40"/>
  <c r="V439" i="40" s="1"/>
  <c r="S437" i="40"/>
  <c r="S440" i="39"/>
  <c r="V441" i="39"/>
  <c r="S209" i="11"/>
  <c r="N85" i="11"/>
  <c r="H85" i="11" s="1"/>
  <c r="N339" i="11"/>
  <c r="H339" i="11" s="1"/>
  <c r="N84" i="11"/>
  <c r="H84" i="11" s="1"/>
  <c r="V212" i="11"/>
  <c r="V440" i="41" l="1"/>
  <c r="S439" i="41"/>
  <c r="S439" i="40"/>
  <c r="V440" i="40"/>
  <c r="S441" i="39"/>
  <c r="V442" i="39"/>
  <c r="S210" i="11"/>
  <c r="V213" i="11"/>
  <c r="S440" i="41" l="1"/>
  <c r="V441" i="41"/>
  <c r="S440" i="40"/>
  <c r="V441" i="40"/>
  <c r="S442" i="39"/>
  <c r="V443" i="39"/>
  <c r="S211" i="11"/>
  <c r="S212" i="11" s="1"/>
  <c r="S213" i="11" s="1"/>
  <c r="V214" i="11"/>
  <c r="S441" i="41" l="1"/>
  <c r="V442" i="41"/>
  <c r="S441" i="40"/>
  <c r="V442" i="40"/>
  <c r="S443" i="39"/>
  <c r="V444" i="39"/>
  <c r="N87" i="11"/>
  <c r="H87" i="11" s="1"/>
  <c r="N90" i="11"/>
  <c r="H90" i="11" s="1"/>
  <c r="V215" i="11"/>
  <c r="S214" i="11"/>
  <c r="S442" i="41" l="1"/>
  <c r="V443" i="41"/>
  <c r="S442" i="40"/>
  <c r="V443" i="40"/>
  <c r="S444" i="39"/>
  <c r="V445" i="39"/>
  <c r="V216" i="11"/>
  <c r="S215" i="11"/>
  <c r="S443" i="41" l="1"/>
  <c r="V444" i="41"/>
  <c r="S443" i="40"/>
  <c r="V444" i="40"/>
  <c r="V446" i="39"/>
  <c r="S445" i="39"/>
  <c r="N92" i="11"/>
  <c r="H92" i="11" s="1"/>
  <c r="N344" i="11"/>
  <c r="H344" i="11" s="1"/>
  <c r="V217" i="11"/>
  <c r="S216" i="11"/>
  <c r="S444" i="41" l="1"/>
  <c r="V445" i="41"/>
  <c r="S444" i="40"/>
  <c r="V445" i="40"/>
  <c r="S446" i="39"/>
  <c r="V447" i="39"/>
  <c r="N345" i="11"/>
  <c r="H345" i="11" s="1"/>
  <c r="N93" i="11"/>
  <c r="H93" i="11" s="1"/>
  <c r="V218" i="11"/>
  <c r="V219" i="11" s="1"/>
  <c r="V220" i="11" s="1"/>
  <c r="S217" i="11"/>
  <c r="S445" i="41" l="1"/>
  <c r="V446" i="41"/>
  <c r="S445" i="40"/>
  <c r="V446" i="40"/>
  <c r="V448" i="39"/>
  <c r="S447" i="39"/>
  <c r="N94" i="11"/>
  <c r="H94" i="11" s="1"/>
  <c r="N346" i="11"/>
  <c r="H346" i="11" s="1"/>
  <c r="V221" i="11"/>
  <c r="S218" i="11"/>
  <c r="S446" i="41" l="1"/>
  <c r="V447" i="41"/>
  <c r="S446" i="40"/>
  <c r="V447" i="40"/>
  <c r="S448" i="39"/>
  <c r="V449" i="39"/>
  <c r="S219" i="11"/>
  <c r="S220" i="11" s="1"/>
  <c r="V222" i="11"/>
  <c r="V448" i="41" l="1"/>
  <c r="S447" i="41"/>
  <c r="S447" i="40"/>
  <c r="V448" i="40"/>
  <c r="S449" i="39"/>
  <c r="V450" i="39"/>
  <c r="S221" i="11"/>
  <c r="V223" i="11"/>
  <c r="V224" i="11" s="1"/>
  <c r="N192" i="11"/>
  <c r="H192" i="11" s="1"/>
  <c r="N198" i="11"/>
  <c r="H198" i="11" s="1"/>
  <c r="N220" i="11"/>
  <c r="H220" i="11" s="1"/>
  <c r="S448" i="41" l="1"/>
  <c r="V449" i="41"/>
  <c r="S448" i="40"/>
  <c r="V449" i="40"/>
  <c r="S450" i="39"/>
  <c r="V451" i="39"/>
  <c r="S222" i="11"/>
  <c r="S223" i="11" s="1"/>
  <c r="S224" i="11" s="1"/>
  <c r="N99" i="11"/>
  <c r="H99" i="11" s="1"/>
  <c r="V225" i="11"/>
  <c r="S449" i="41" l="1"/>
  <c r="V450" i="41"/>
  <c r="S449" i="40"/>
  <c r="V450" i="40"/>
  <c r="S451" i="39"/>
  <c r="V452" i="39"/>
  <c r="N100" i="11"/>
  <c r="H100" i="11" s="1"/>
  <c r="N350" i="11"/>
  <c r="H350" i="11" s="1"/>
  <c r="V226" i="11"/>
  <c r="S225" i="11"/>
  <c r="S450" i="41" l="1"/>
  <c r="V451" i="41"/>
  <c r="S450" i="40"/>
  <c r="V451" i="40"/>
  <c r="S452" i="39"/>
  <c r="V453" i="39"/>
  <c r="N102" i="11"/>
  <c r="H102" i="11" s="1"/>
  <c r="N351" i="11"/>
  <c r="H351" i="11" s="1"/>
  <c r="S226" i="11"/>
  <c r="V227" i="11"/>
  <c r="N101" i="11"/>
  <c r="H101" i="11" s="1"/>
  <c r="V452" i="41" l="1"/>
  <c r="S451" i="41"/>
  <c r="S451" i="40"/>
  <c r="V452" i="40"/>
  <c r="V454" i="39"/>
  <c r="S453" i="39"/>
  <c r="N103" i="11"/>
  <c r="H103" i="11" s="1"/>
  <c r="V228" i="11"/>
  <c r="S227" i="11"/>
  <c r="S452" i="41" l="1"/>
  <c r="V453" i="41"/>
  <c r="S452" i="40"/>
  <c r="V453" i="40"/>
  <c r="S454" i="39"/>
  <c r="V455" i="39"/>
  <c r="S228" i="11"/>
  <c r="V229" i="11"/>
  <c r="S453" i="41" l="1"/>
  <c r="V454" i="41"/>
  <c r="S453" i="40"/>
  <c r="V454" i="40"/>
  <c r="V456" i="39"/>
  <c r="S455" i="39"/>
  <c r="N104" i="11"/>
  <c r="H104" i="11" s="1"/>
  <c r="N354" i="11"/>
  <c r="H354" i="11" s="1"/>
  <c r="V230" i="11"/>
  <c r="S229" i="11"/>
  <c r="S454" i="41" l="1"/>
  <c r="V455" i="41"/>
  <c r="S454" i="40"/>
  <c r="V455" i="40"/>
  <c r="S456" i="39"/>
  <c r="V457" i="39"/>
  <c r="N106" i="11"/>
  <c r="H106" i="11" s="1"/>
  <c r="N355" i="11"/>
  <c r="H355" i="11" s="1"/>
  <c r="S230" i="11"/>
  <c r="V231" i="11"/>
  <c r="V456" i="41" l="1"/>
  <c r="S455" i="41"/>
  <c r="S455" i="40"/>
  <c r="V456" i="40"/>
  <c r="S457" i="39"/>
  <c r="V458" i="39"/>
  <c r="N107" i="11"/>
  <c r="H107" i="11" s="1"/>
  <c r="V232" i="11"/>
  <c r="V233" i="11" s="1"/>
  <c r="S231" i="11"/>
  <c r="S456" i="41" l="1"/>
  <c r="V457" i="41"/>
  <c r="S456" i="40"/>
  <c r="V457" i="40"/>
  <c r="S458" i="39"/>
  <c r="V459" i="39"/>
  <c r="S232" i="11"/>
  <c r="N108" i="11"/>
  <c r="H108" i="11" s="1"/>
  <c r="V234" i="11"/>
  <c r="S457" i="41" l="1"/>
  <c r="V458" i="41"/>
  <c r="S457" i="40"/>
  <c r="V458" i="40"/>
  <c r="S459" i="39"/>
  <c r="V460" i="39"/>
  <c r="S233" i="11"/>
  <c r="N110" i="11" s="1"/>
  <c r="H110" i="11" s="1"/>
  <c r="N109" i="11"/>
  <c r="H109" i="11" s="1"/>
  <c r="V235" i="11"/>
  <c r="N358" i="11"/>
  <c r="H358" i="11" s="1"/>
  <c r="S458" i="41" l="1"/>
  <c r="V459" i="41"/>
  <c r="S458" i="40"/>
  <c r="V459" i="40"/>
  <c r="S460" i="39"/>
  <c r="V461" i="39"/>
  <c r="S234" i="11"/>
  <c r="N111" i="11"/>
  <c r="H111" i="11" s="1"/>
  <c r="N359" i="11"/>
  <c r="H359" i="11" s="1"/>
  <c r="V236" i="11"/>
  <c r="S235" i="11"/>
  <c r="V460" i="41" l="1"/>
  <c r="S459" i="41"/>
  <c r="S459" i="40"/>
  <c r="V460" i="40"/>
  <c r="V462" i="39"/>
  <c r="S461" i="39"/>
  <c r="N112" i="11"/>
  <c r="H112" i="11" s="1"/>
  <c r="S236" i="11"/>
  <c r="V237" i="11"/>
  <c r="S460" i="41" l="1"/>
  <c r="V461" i="41"/>
  <c r="S460" i="40"/>
  <c r="V461" i="40"/>
  <c r="S462" i="39"/>
  <c r="V463" i="39"/>
  <c r="V238" i="11"/>
  <c r="S237" i="11"/>
  <c r="S461" i="41" l="1"/>
  <c r="V462" i="41"/>
  <c r="S461" i="40"/>
  <c r="V462" i="40"/>
  <c r="V464" i="39"/>
  <c r="S463" i="39"/>
  <c r="N114" i="11"/>
  <c r="H114" i="11" s="1"/>
  <c r="N113" i="11"/>
  <c r="H113" i="11" s="1"/>
  <c r="S238" i="11"/>
  <c r="V239" i="11"/>
  <c r="S462" i="41" l="1"/>
  <c r="V463" i="41"/>
  <c r="S462" i="40"/>
  <c r="V463" i="40"/>
  <c r="S464" i="39"/>
  <c r="V465" i="39"/>
  <c r="N115" i="11"/>
  <c r="H115" i="11" s="1"/>
  <c r="S239" i="11"/>
  <c r="V240" i="11"/>
  <c r="V464" i="41" l="1"/>
  <c r="S463" i="41"/>
  <c r="S463" i="40"/>
  <c r="V464" i="40"/>
  <c r="S465" i="39"/>
  <c r="V466" i="39"/>
  <c r="N116" i="11"/>
  <c r="H116" i="11" s="1"/>
  <c r="S240" i="11"/>
  <c r="V241" i="11"/>
  <c r="S464" i="41" l="1"/>
  <c r="V465" i="41"/>
  <c r="S464" i="40"/>
  <c r="V465" i="40"/>
  <c r="S466" i="39"/>
  <c r="V467" i="39"/>
  <c r="N117" i="11"/>
  <c r="H117" i="11" s="1"/>
  <c r="V242" i="11"/>
  <c r="S241" i="11"/>
  <c r="S465" i="41" l="1"/>
  <c r="V466" i="41"/>
  <c r="S465" i="40"/>
  <c r="V466" i="40"/>
  <c r="S467" i="39"/>
  <c r="V468" i="39"/>
  <c r="V243" i="11"/>
  <c r="S242" i="11"/>
  <c r="S466" i="41" l="1"/>
  <c r="V467" i="41"/>
  <c r="S466" i="40"/>
  <c r="V467" i="40"/>
  <c r="S468" i="39"/>
  <c r="V469" i="39"/>
  <c r="V244" i="11"/>
  <c r="S243" i="11"/>
  <c r="V468" i="41" l="1"/>
  <c r="S467" i="41"/>
  <c r="S467" i="40"/>
  <c r="V468" i="40"/>
  <c r="V470" i="39"/>
  <c r="S469" i="39"/>
  <c r="S244" i="11"/>
  <c r="N121" i="11" s="1"/>
  <c r="H121" i="11" s="1"/>
  <c r="V245" i="11"/>
  <c r="S468" i="41" l="1"/>
  <c r="V469" i="41"/>
  <c r="S468" i="40"/>
  <c r="V469" i="40"/>
  <c r="S470" i="39"/>
  <c r="V471" i="39"/>
  <c r="S245" i="11"/>
  <c r="V246" i="11"/>
  <c r="S469" i="41" l="1"/>
  <c r="V470" i="41"/>
  <c r="S469" i="40"/>
  <c r="V470" i="40"/>
  <c r="V472" i="39"/>
  <c r="S471" i="39"/>
  <c r="V247" i="11"/>
  <c r="S246" i="11"/>
  <c r="S470" i="41" l="1"/>
  <c r="V471" i="41"/>
  <c r="S470" i="40"/>
  <c r="V471" i="40"/>
  <c r="S472" i="39"/>
  <c r="V473" i="39"/>
  <c r="N123" i="11"/>
  <c r="H123" i="11" s="1"/>
  <c r="V248" i="11"/>
  <c r="S247" i="11"/>
  <c r="V472" i="41" l="1"/>
  <c r="S471" i="41"/>
  <c r="S471" i="40"/>
  <c r="V472" i="40"/>
  <c r="S473" i="39"/>
  <c r="V474" i="39"/>
  <c r="N124" i="11"/>
  <c r="H124" i="11" s="1"/>
  <c r="V249" i="11"/>
  <c r="S248" i="11"/>
  <c r="S472" i="41" l="1"/>
  <c r="V473" i="41"/>
  <c r="S472" i="40"/>
  <c r="V473" i="40"/>
  <c r="S474" i="39"/>
  <c r="V475" i="39"/>
  <c r="S249" i="11"/>
  <c r="V250" i="11"/>
  <c r="S473" i="41" l="1"/>
  <c r="V474" i="41"/>
  <c r="S473" i="40"/>
  <c r="V474" i="40"/>
  <c r="S475" i="39"/>
  <c r="V476" i="39"/>
  <c r="N126" i="11"/>
  <c r="H126" i="11" s="1"/>
  <c r="S250" i="11"/>
  <c r="V251" i="11"/>
  <c r="S474" i="41" l="1"/>
  <c r="V475" i="41"/>
  <c r="S474" i="40"/>
  <c r="V475" i="40"/>
  <c r="S476" i="39"/>
  <c r="V477" i="39"/>
  <c r="N127" i="11"/>
  <c r="H127" i="11" s="1"/>
  <c r="N375" i="11"/>
  <c r="H375" i="11" s="1"/>
  <c r="V252" i="11"/>
  <c r="S251" i="11"/>
  <c r="V476" i="41" l="1"/>
  <c r="S475" i="41"/>
  <c r="S475" i="40"/>
  <c r="V476" i="40"/>
  <c r="V478" i="39"/>
  <c r="S477" i="39"/>
  <c r="N128" i="11"/>
  <c r="H128" i="11" s="1"/>
  <c r="V253" i="11"/>
  <c r="V254" i="11" s="1"/>
  <c r="S252" i="11"/>
  <c r="N129" i="11" s="1"/>
  <c r="H129" i="11" s="1"/>
  <c r="S476" i="41" l="1"/>
  <c r="V477" i="41"/>
  <c r="S476" i="40"/>
  <c r="V477" i="40"/>
  <c r="S478" i="39"/>
  <c r="V479" i="39"/>
  <c r="S253" i="11"/>
  <c r="S254" i="11" s="1"/>
  <c r="V255" i="11"/>
  <c r="S477" i="41" l="1"/>
  <c r="V478" i="41"/>
  <c r="S477" i="40"/>
  <c r="V478" i="40"/>
  <c r="V480" i="39"/>
  <c r="S479" i="39"/>
  <c r="N131" i="11"/>
  <c r="H131" i="11" s="1"/>
  <c r="N378" i="11"/>
  <c r="H378" i="11" s="1"/>
  <c r="S255" i="11"/>
  <c r="V256" i="11"/>
  <c r="S478" i="41" l="1"/>
  <c r="V479" i="41"/>
  <c r="S478" i="40"/>
  <c r="V479" i="40"/>
  <c r="S480" i="39"/>
  <c r="V481" i="39"/>
  <c r="N379" i="11"/>
  <c r="H379" i="11" s="1"/>
  <c r="V257" i="11"/>
  <c r="S256" i="11"/>
  <c r="S479" i="41" l="1"/>
  <c r="V480" i="41"/>
  <c r="S479" i="40"/>
  <c r="V480" i="40"/>
  <c r="S481" i="39"/>
  <c r="V482" i="39"/>
  <c r="S257" i="11"/>
  <c r="V258" i="11"/>
  <c r="S480" i="41" l="1"/>
  <c r="V481" i="41"/>
  <c r="S480" i="40"/>
  <c r="V481" i="40"/>
  <c r="S482" i="39"/>
  <c r="V483" i="39"/>
  <c r="V259" i="11"/>
  <c r="S258" i="11"/>
  <c r="N133" i="11"/>
  <c r="H133" i="11" s="1"/>
  <c r="S481" i="41" l="1"/>
  <c r="V482" i="41"/>
  <c r="S481" i="40"/>
  <c r="V482" i="40"/>
  <c r="S483" i="39"/>
  <c r="V484" i="39"/>
  <c r="N135" i="11"/>
  <c r="H135" i="11" s="1"/>
  <c r="N134" i="11"/>
  <c r="H134" i="11" s="1"/>
  <c r="V260" i="11"/>
  <c r="S259" i="11"/>
  <c r="S482" i="41" l="1"/>
  <c r="V483" i="41"/>
  <c r="S482" i="40"/>
  <c r="V483" i="40"/>
  <c r="S484" i="39"/>
  <c r="V485" i="39"/>
  <c r="N136" i="11"/>
  <c r="H136" i="11" s="1"/>
  <c r="V261" i="11"/>
  <c r="S260" i="11"/>
  <c r="V484" i="41" l="1"/>
  <c r="S483" i="41"/>
  <c r="V484" i="40"/>
  <c r="S483" i="40"/>
  <c r="V486" i="39"/>
  <c r="S485" i="39"/>
  <c r="N137" i="11"/>
  <c r="H137" i="11" s="1"/>
  <c r="V262" i="11"/>
  <c r="S261" i="11"/>
  <c r="S484" i="41" l="1"/>
  <c r="V485" i="41"/>
  <c r="V485" i="40"/>
  <c r="S484" i="40"/>
  <c r="S486" i="39"/>
  <c r="V487" i="39"/>
  <c r="N385" i="11"/>
  <c r="H385" i="11" s="1"/>
  <c r="V263" i="11"/>
  <c r="S262" i="11"/>
  <c r="S485" i="41" l="1"/>
  <c r="V486" i="41"/>
  <c r="V486" i="40"/>
  <c r="S485" i="40"/>
  <c r="V488" i="39"/>
  <c r="S487" i="39"/>
  <c r="N386" i="11"/>
  <c r="H386" i="11" s="1"/>
  <c r="V264" i="11"/>
  <c r="S263" i="11"/>
  <c r="S486" i="41" l="1"/>
  <c r="V487" i="41"/>
  <c r="S486" i="40"/>
  <c r="V487" i="40"/>
  <c r="S488" i="39"/>
  <c r="V489" i="39"/>
  <c r="S264" i="11"/>
  <c r="V265" i="11"/>
  <c r="V266" i="11" s="1"/>
  <c r="V488" i="41" l="1"/>
  <c r="S487" i="41"/>
  <c r="V488" i="40"/>
  <c r="S487" i="40"/>
  <c r="S489" i="39"/>
  <c r="V490" i="39"/>
  <c r="S265" i="11"/>
  <c r="S266" i="11" s="1"/>
  <c r="V267" i="11"/>
  <c r="V268" i="11" s="1"/>
  <c r="S488" i="41" l="1"/>
  <c r="V489" i="41"/>
  <c r="S488" i="40"/>
  <c r="V489" i="40"/>
  <c r="S490" i="39"/>
  <c r="V491" i="39"/>
  <c r="V269" i="11"/>
  <c r="V270" i="11" s="1"/>
  <c r="S267" i="11"/>
  <c r="S268" i="11" s="1"/>
  <c r="S489" i="41" l="1"/>
  <c r="V490" i="41"/>
  <c r="V490" i="40"/>
  <c r="S489" i="40"/>
  <c r="S491" i="39"/>
  <c r="V492" i="39"/>
  <c r="N145" i="11"/>
  <c r="H145" i="11" s="1"/>
  <c r="V271" i="11"/>
  <c r="S269" i="11"/>
  <c r="N264" i="11"/>
  <c r="H264" i="11" s="1"/>
  <c r="N270" i="11"/>
  <c r="H270" i="11" s="1"/>
  <c r="N184" i="11"/>
  <c r="H184" i="11" s="1"/>
  <c r="N263" i="11"/>
  <c r="H263" i="11" s="1"/>
  <c r="S490" i="41" l="1"/>
  <c r="V491" i="41"/>
  <c r="V491" i="40"/>
  <c r="S490" i="40"/>
  <c r="S492" i="39"/>
  <c r="V493" i="39"/>
  <c r="S270" i="11"/>
  <c r="N146" i="11"/>
  <c r="H146" i="11" s="1"/>
  <c r="V272" i="11"/>
  <c r="N195" i="11"/>
  <c r="H195" i="11" s="1"/>
  <c r="N253" i="11"/>
  <c r="H253" i="11" s="1"/>
  <c r="N232" i="11"/>
  <c r="H232" i="11" s="1"/>
  <c r="N170" i="11"/>
  <c r="H170" i="11" s="1"/>
  <c r="N223" i="11"/>
  <c r="H223" i="11" s="1"/>
  <c r="N209" i="11"/>
  <c r="H209" i="11" s="1"/>
  <c r="N201" i="11"/>
  <c r="H201" i="11" s="1"/>
  <c r="N391" i="11"/>
  <c r="H391" i="11" s="1"/>
  <c r="N194" i="11"/>
  <c r="H194" i="11" s="1"/>
  <c r="N222" i="11"/>
  <c r="H222" i="11" s="1"/>
  <c r="N169" i="11"/>
  <c r="H169" i="11" s="1"/>
  <c r="N252" i="11"/>
  <c r="H252" i="11" s="1"/>
  <c r="N208" i="11"/>
  <c r="H208" i="11" s="1"/>
  <c r="N160" i="11"/>
  <c r="H160" i="11" s="1"/>
  <c r="N200" i="11"/>
  <c r="H200" i="11" s="1"/>
  <c r="N269" i="11"/>
  <c r="H269" i="11" s="1"/>
  <c r="S491" i="41" l="1"/>
  <c r="V492" i="41"/>
  <c r="V492" i="40"/>
  <c r="S491" i="40"/>
  <c r="V494" i="39"/>
  <c r="S493" i="39"/>
  <c r="S271" i="11"/>
  <c r="V273" i="11"/>
  <c r="S492" i="41" l="1"/>
  <c r="V493" i="41"/>
  <c r="S492" i="40"/>
  <c r="V493" i="40"/>
  <c r="S494" i="39"/>
  <c r="V495" i="39"/>
  <c r="S272" i="11"/>
  <c r="S273" i="11" s="1"/>
  <c r="N149" i="11"/>
  <c r="H149" i="11" s="1"/>
  <c r="V274" i="11"/>
  <c r="N392" i="11"/>
  <c r="H392" i="11" s="1"/>
  <c r="S493" i="41" l="1"/>
  <c r="V494" i="41"/>
  <c r="V494" i="40"/>
  <c r="S493" i="40"/>
  <c r="V496" i="39"/>
  <c r="S495" i="39"/>
  <c r="V275" i="11"/>
  <c r="S274" i="11"/>
  <c r="V495" i="41" l="1"/>
  <c r="S494" i="41"/>
  <c r="V495" i="40"/>
  <c r="S494" i="40"/>
  <c r="S496" i="39"/>
  <c r="V497" i="39"/>
  <c r="V276" i="11"/>
  <c r="S275" i="11"/>
  <c r="S495" i="41" l="1"/>
  <c r="V496" i="41"/>
  <c r="V496" i="40"/>
  <c r="S495" i="40"/>
  <c r="S497" i="39"/>
  <c r="V498" i="39"/>
  <c r="V277" i="11"/>
  <c r="S276" i="11"/>
  <c r="S496" i="41" l="1"/>
  <c r="V497" i="41"/>
  <c r="S496" i="40"/>
  <c r="V497" i="40"/>
  <c r="S498" i="39"/>
  <c r="V499" i="39"/>
  <c r="N153" i="11"/>
  <c r="H153" i="11" s="1"/>
  <c r="S277" i="11"/>
  <c r="V278" i="11"/>
  <c r="S497" i="41" l="1"/>
  <c r="V498" i="41"/>
  <c r="V498" i="40"/>
  <c r="S497" i="40"/>
  <c r="V500" i="39"/>
  <c r="V501" i="39" s="1"/>
  <c r="S499" i="39"/>
  <c r="V279" i="11"/>
  <c r="S278" i="11"/>
  <c r="N398" i="11"/>
  <c r="H398" i="11" s="1"/>
  <c r="N397" i="11"/>
  <c r="H397" i="11" s="1"/>
  <c r="V499" i="41" l="1"/>
  <c r="S498" i="41"/>
  <c r="S498" i="40"/>
  <c r="V499" i="40"/>
  <c r="O24" i="39"/>
  <c r="V502" i="39"/>
  <c r="S501" i="39"/>
  <c r="S279" i="11"/>
  <c r="V280" i="11"/>
  <c r="S499" i="41" l="1"/>
  <c r="V500" i="41"/>
  <c r="V501" i="41" s="1"/>
  <c r="V500" i="40"/>
  <c r="V501" i="40" s="1"/>
  <c r="S499" i="40"/>
  <c r="S502" i="39"/>
  <c r="V503" i="39"/>
  <c r="N24" i="39"/>
  <c r="V281" i="11"/>
  <c r="S280" i="11"/>
  <c r="O24" i="41" l="1"/>
  <c r="S501" i="41"/>
  <c r="V502" i="41"/>
  <c r="V502" i="40"/>
  <c r="S501" i="40"/>
  <c r="O24" i="40"/>
  <c r="S503" i="39"/>
  <c r="V504" i="39"/>
  <c r="N157" i="11"/>
  <c r="H157" i="11" s="1"/>
  <c r="V282" i="11"/>
  <c r="S281" i="11"/>
  <c r="V503" i="41" l="1"/>
  <c r="S502" i="41"/>
  <c r="N24" i="41"/>
  <c r="N24" i="40"/>
  <c r="S502" i="40"/>
  <c r="V503" i="40"/>
  <c r="S504" i="39"/>
  <c r="V505" i="39"/>
  <c r="S282" i="11"/>
  <c r="V283" i="11"/>
  <c r="S503" i="41" l="1"/>
  <c r="V504" i="41"/>
  <c r="V504" i="40"/>
  <c r="S503" i="40"/>
  <c r="S505" i="39"/>
  <c r="V506" i="39"/>
  <c r="V284" i="11"/>
  <c r="S283" i="11"/>
  <c r="S504" i="41" l="1"/>
  <c r="V505" i="41"/>
  <c r="S504" i="40"/>
  <c r="V505" i="40"/>
  <c r="S506" i="39"/>
  <c r="V507" i="39"/>
  <c r="S284" i="11"/>
  <c r="N161" i="11" s="1"/>
  <c r="H161" i="11" s="1"/>
  <c r="V285" i="11"/>
  <c r="S505" i="41" l="1"/>
  <c r="V506" i="41"/>
  <c r="S505" i="40"/>
  <c r="V506" i="40"/>
  <c r="S507" i="39"/>
  <c r="V508" i="39"/>
  <c r="V509" i="39" s="1"/>
  <c r="V286" i="11"/>
  <c r="S285" i="11"/>
  <c r="V507" i="41" l="1"/>
  <c r="S506" i="41"/>
  <c r="V507" i="40"/>
  <c r="S506" i="40"/>
  <c r="S509" i="39"/>
  <c r="O33" i="39" s="1"/>
  <c r="V510" i="39"/>
  <c r="S286" i="11"/>
  <c r="V287" i="11"/>
  <c r="S507" i="41" l="1"/>
  <c r="V508" i="41"/>
  <c r="V509" i="41" s="1"/>
  <c r="S507" i="40"/>
  <c r="V508" i="40"/>
  <c r="V509" i="40" s="1"/>
  <c r="N33" i="39"/>
  <c r="S510" i="39"/>
  <c r="V511" i="39"/>
  <c r="V288" i="11"/>
  <c r="S287" i="11"/>
  <c r="S509" i="41" l="1"/>
  <c r="O33" i="41" s="1"/>
  <c r="V510" i="41"/>
  <c r="S509" i="40"/>
  <c r="O33" i="40" s="1"/>
  <c r="V510" i="40"/>
  <c r="S511" i="39"/>
  <c r="V512" i="39"/>
  <c r="V289" i="11"/>
  <c r="S288" i="11"/>
  <c r="V511" i="41" l="1"/>
  <c r="S510" i="41"/>
  <c r="N33" i="41"/>
  <c r="V511" i="40"/>
  <c r="S510" i="40"/>
  <c r="N33" i="40"/>
  <c r="S512" i="39"/>
  <c r="V513" i="39"/>
  <c r="V290" i="11"/>
  <c r="S289" i="11"/>
  <c r="S511" i="41" l="1"/>
  <c r="V512" i="41"/>
  <c r="S511" i="40"/>
  <c r="V512" i="40"/>
  <c r="S513" i="39"/>
  <c r="V514" i="39"/>
  <c r="S290" i="11"/>
  <c r="V291" i="11"/>
  <c r="S512" i="41" l="1"/>
  <c r="V513" i="41"/>
  <c r="S512" i="40"/>
  <c r="V513" i="40"/>
  <c r="S514" i="39"/>
  <c r="V515" i="39"/>
  <c r="V292" i="11"/>
  <c r="S291" i="11"/>
  <c r="S513" i="41" l="1"/>
  <c r="V514" i="41"/>
  <c r="S513" i="40"/>
  <c r="V514" i="40"/>
  <c r="V516" i="39"/>
  <c r="S515" i="39"/>
  <c r="S292" i="11"/>
  <c r="V293" i="11"/>
  <c r="V515" i="41" l="1"/>
  <c r="S514" i="41"/>
  <c r="V515" i="40"/>
  <c r="S514" i="40"/>
  <c r="S516" i="39"/>
  <c r="V517" i="39"/>
  <c r="V294" i="11"/>
  <c r="S293" i="11"/>
  <c r="S515" i="41" l="1"/>
  <c r="V516" i="41"/>
  <c r="S515" i="40"/>
  <c r="V516" i="40"/>
  <c r="S517" i="39"/>
  <c r="V518" i="39"/>
  <c r="V295" i="11"/>
  <c r="V296" i="11" s="1"/>
  <c r="V297" i="11" s="1"/>
  <c r="S294" i="11"/>
  <c r="S516" i="41" l="1"/>
  <c r="V517" i="41"/>
  <c r="V517" i="40"/>
  <c r="S516" i="40"/>
  <c r="S518" i="39"/>
  <c r="V519" i="39"/>
  <c r="N171" i="11"/>
  <c r="H171" i="11" s="1"/>
  <c r="S295" i="11"/>
  <c r="S296" i="11" s="1"/>
  <c r="S297" i="11" s="1"/>
  <c r="V298" i="11"/>
  <c r="S517" i="41" l="1"/>
  <c r="V518" i="41"/>
  <c r="S517" i="40"/>
  <c r="V518" i="40"/>
  <c r="V520" i="39"/>
  <c r="V521" i="39" s="1"/>
  <c r="S519" i="39"/>
  <c r="V299" i="11"/>
  <c r="S298" i="11"/>
  <c r="V519" i="41" l="1"/>
  <c r="S518" i="41"/>
  <c r="V519" i="40"/>
  <c r="S518" i="40"/>
  <c r="V522" i="39"/>
  <c r="S521" i="39"/>
  <c r="O44" i="39"/>
  <c r="N175" i="11"/>
  <c r="H175" i="11" s="1"/>
  <c r="S299" i="11"/>
  <c r="V300" i="11"/>
  <c r="S519" i="41" l="1"/>
  <c r="V520" i="41"/>
  <c r="V521" i="41" s="1"/>
  <c r="S519" i="40"/>
  <c r="V520" i="40"/>
  <c r="V521" i="40" s="1"/>
  <c r="N44" i="39"/>
  <c r="S522" i="39"/>
  <c r="V523" i="39"/>
  <c r="V301" i="11"/>
  <c r="S300" i="11"/>
  <c r="O44" i="41" l="1"/>
  <c r="S521" i="41"/>
  <c r="V522" i="41"/>
  <c r="O44" i="40"/>
  <c r="S521" i="40"/>
  <c r="V522" i="40"/>
  <c r="S523" i="39"/>
  <c r="V524" i="39"/>
  <c r="N177" i="11"/>
  <c r="H177" i="11" s="1"/>
  <c r="V302" i="11"/>
  <c r="S301" i="11"/>
  <c r="V523" i="41" l="1"/>
  <c r="S522" i="41"/>
  <c r="N44" i="41"/>
  <c r="V523" i="40"/>
  <c r="S522" i="40"/>
  <c r="N44" i="40"/>
  <c r="S524" i="39"/>
  <c r="V525" i="39"/>
  <c r="N178" i="11"/>
  <c r="H178" i="11" s="1"/>
  <c r="V303" i="11"/>
  <c r="S302" i="11"/>
  <c r="S523" i="41" l="1"/>
  <c r="V524" i="41"/>
  <c r="S523" i="40"/>
  <c r="V524" i="40"/>
  <c r="S525" i="39"/>
  <c r="V526" i="39"/>
  <c r="N179" i="11"/>
  <c r="H179" i="11" s="1"/>
  <c r="V304" i="11"/>
  <c r="S303" i="11"/>
  <c r="S524" i="41" l="1"/>
  <c r="V525" i="41"/>
  <c r="V525" i="40"/>
  <c r="S524" i="40"/>
  <c r="S526" i="39"/>
  <c r="V527" i="39"/>
  <c r="V305" i="11"/>
  <c r="S304" i="11"/>
  <c r="S525" i="41" l="1"/>
  <c r="V526" i="41"/>
  <c r="S525" i="40"/>
  <c r="V526" i="40"/>
  <c r="V528" i="39"/>
  <c r="S527" i="39"/>
  <c r="S305" i="11"/>
  <c r="N181" i="11"/>
  <c r="H181" i="11" s="1"/>
  <c r="V306" i="11"/>
  <c r="V307" i="11" s="1"/>
  <c r="V527" i="41" l="1"/>
  <c r="S526" i="41"/>
  <c r="V527" i="40"/>
  <c r="S526" i="40"/>
  <c r="S528" i="39"/>
  <c r="V529" i="39"/>
  <c r="V308" i="11"/>
  <c r="S306" i="11"/>
  <c r="S527" i="41" l="1"/>
  <c r="V528" i="41"/>
  <c r="S527" i="40"/>
  <c r="V528" i="40"/>
  <c r="V530" i="39"/>
  <c r="S529" i="39"/>
  <c r="N183" i="11"/>
  <c r="H183" i="11" s="1"/>
  <c r="S307" i="11"/>
  <c r="V309" i="11"/>
  <c r="S528" i="41" l="1"/>
  <c r="V529" i="41"/>
  <c r="S528" i="40"/>
  <c r="V529" i="40"/>
  <c r="S530" i="39"/>
  <c r="V531" i="39"/>
  <c r="S308" i="11"/>
  <c r="V310" i="11"/>
  <c r="S529" i="41" l="1"/>
  <c r="V530" i="41"/>
  <c r="S529" i="40"/>
  <c r="V530" i="40"/>
  <c r="S531" i="39"/>
  <c r="V532" i="39"/>
  <c r="S309" i="11"/>
  <c r="N186" i="11" s="1"/>
  <c r="H186" i="11" s="1"/>
  <c r="N185" i="11"/>
  <c r="H185" i="11" s="1"/>
  <c r="V311" i="11"/>
  <c r="V531" i="41" l="1"/>
  <c r="S530" i="41"/>
  <c r="V531" i="40"/>
  <c r="S530" i="40"/>
  <c r="S532" i="39"/>
  <c r="O56" i="39" s="1"/>
  <c r="V533" i="39"/>
  <c r="S310" i="11"/>
  <c r="S311" i="11" s="1"/>
  <c r="N187" i="11"/>
  <c r="H187" i="11" s="1"/>
  <c r="V312" i="11"/>
  <c r="S531" i="41" l="1"/>
  <c r="V532" i="41"/>
  <c r="S531" i="40"/>
  <c r="V532" i="40"/>
  <c r="N56" i="39"/>
  <c r="S533" i="39"/>
  <c r="V534" i="39"/>
  <c r="V313" i="11"/>
  <c r="V314" i="11" s="1"/>
  <c r="S312" i="11"/>
  <c r="S532" i="41" l="1"/>
  <c r="O56" i="41" s="1"/>
  <c r="V533" i="41"/>
  <c r="V533" i="40"/>
  <c r="S532" i="40"/>
  <c r="O56" i="40" s="1"/>
  <c r="S534" i="39"/>
  <c r="V535" i="39"/>
  <c r="S313" i="11"/>
  <c r="V315" i="11"/>
  <c r="S533" i="41" l="1"/>
  <c r="V534" i="41"/>
  <c r="N56" i="41"/>
  <c r="S533" i="40"/>
  <c r="V534" i="40"/>
  <c r="N56" i="40"/>
  <c r="V536" i="39"/>
  <c r="S535" i="39"/>
  <c r="S314" i="11"/>
  <c r="S315" i="11" s="1"/>
  <c r="V316" i="11"/>
  <c r="V535" i="41" l="1"/>
  <c r="S534" i="41"/>
  <c r="V535" i="40"/>
  <c r="S534" i="40"/>
  <c r="S536" i="39"/>
  <c r="V537" i="39"/>
  <c r="V317" i="11"/>
  <c r="S316" i="11"/>
  <c r="S535" i="41" l="1"/>
  <c r="V536" i="41"/>
  <c r="S535" i="40"/>
  <c r="V536" i="40"/>
  <c r="V538" i="39"/>
  <c r="S537" i="39"/>
  <c r="N193" i="11"/>
  <c r="H193" i="11" s="1"/>
  <c r="V318" i="11"/>
  <c r="S317" i="11"/>
  <c r="S536" i="41" l="1"/>
  <c r="V537" i="41"/>
  <c r="S536" i="40"/>
  <c r="V537" i="40"/>
  <c r="S538" i="39"/>
  <c r="V539" i="39"/>
  <c r="V319" i="11"/>
  <c r="S318" i="11"/>
  <c r="S537" i="41" l="1"/>
  <c r="V538" i="41"/>
  <c r="S537" i="40"/>
  <c r="V538" i="40"/>
  <c r="S539" i="39"/>
  <c r="V540" i="39"/>
  <c r="V320" i="11"/>
  <c r="V321" i="11" s="1"/>
  <c r="V322" i="11" s="1"/>
  <c r="S319" i="11"/>
  <c r="V539" i="41" l="1"/>
  <c r="S538" i="41"/>
  <c r="V539" i="40"/>
  <c r="S538" i="40"/>
  <c r="S540" i="39"/>
  <c r="V541" i="39"/>
  <c r="S320" i="11"/>
  <c r="V323" i="11"/>
  <c r="S539" i="41" l="1"/>
  <c r="V540" i="41"/>
  <c r="S539" i="40"/>
  <c r="V540" i="40"/>
  <c r="S541" i="39"/>
  <c r="V542" i="39"/>
  <c r="S321" i="11"/>
  <c r="S322" i="11" s="1"/>
  <c r="S323" i="11" s="1"/>
  <c r="V324" i="11"/>
  <c r="S540" i="41" l="1"/>
  <c r="V541" i="41"/>
  <c r="V541" i="40"/>
  <c r="S540" i="40"/>
  <c r="S542" i="39"/>
  <c r="O66" i="39" s="1"/>
  <c r="V543" i="39"/>
  <c r="S324" i="11"/>
  <c r="V325" i="11"/>
  <c r="S541" i="41" l="1"/>
  <c r="V542" i="41"/>
  <c r="S541" i="40"/>
  <c r="V542" i="40"/>
  <c r="V544" i="39"/>
  <c r="S543" i="39"/>
  <c r="N66" i="39"/>
  <c r="S325" i="11"/>
  <c r="V326" i="11"/>
  <c r="V543" i="41" l="1"/>
  <c r="S542" i="41"/>
  <c r="O66" i="41" s="1"/>
  <c r="V543" i="40"/>
  <c r="S542" i="40"/>
  <c r="O66" i="40" s="1"/>
  <c r="S544" i="39"/>
  <c r="V545" i="39"/>
  <c r="N202" i="11"/>
  <c r="H202" i="11" s="1"/>
  <c r="S326" i="11"/>
  <c r="V327" i="11"/>
  <c r="S543" i="41" l="1"/>
  <c r="V544" i="41"/>
  <c r="N66" i="41"/>
  <c r="S543" i="40"/>
  <c r="V544" i="40"/>
  <c r="N66" i="40"/>
  <c r="V546" i="39"/>
  <c r="S545" i="39"/>
  <c r="S327" i="11"/>
  <c r="V328" i="11"/>
  <c r="S544" i="41" l="1"/>
  <c r="V545" i="41"/>
  <c r="S544" i="40"/>
  <c r="V545" i="40"/>
  <c r="S546" i="39"/>
  <c r="V547" i="39"/>
  <c r="V329" i="11"/>
  <c r="S328" i="11"/>
  <c r="S545" i="41" l="1"/>
  <c r="V546" i="41"/>
  <c r="S545" i="40"/>
  <c r="V546" i="40"/>
  <c r="S547" i="39"/>
  <c r="V548" i="39"/>
  <c r="V330" i="11"/>
  <c r="S329" i="11"/>
  <c r="V547" i="41" l="1"/>
  <c r="S546" i="41"/>
  <c r="V547" i="40"/>
  <c r="S546" i="40"/>
  <c r="S548" i="39"/>
  <c r="V549" i="39"/>
  <c r="S330" i="11"/>
  <c r="V331" i="11"/>
  <c r="S547" i="41" l="1"/>
  <c r="V548" i="41"/>
  <c r="S547" i="40"/>
  <c r="V548" i="40"/>
  <c r="S549" i="39"/>
  <c r="V550" i="39"/>
  <c r="S331" i="11"/>
  <c r="V332" i="11"/>
  <c r="S548" i="41" l="1"/>
  <c r="V549" i="41"/>
  <c r="V549" i="40"/>
  <c r="S548" i="40"/>
  <c r="S550" i="39"/>
  <c r="V551" i="39"/>
  <c r="S332" i="11"/>
  <c r="V333" i="11"/>
  <c r="S549" i="41" l="1"/>
  <c r="V550" i="41"/>
  <c r="S549" i="40"/>
  <c r="V550" i="40"/>
  <c r="V552" i="39"/>
  <c r="S551" i="39"/>
  <c r="V334" i="11"/>
  <c r="S333" i="11"/>
  <c r="V551" i="41" l="1"/>
  <c r="S550" i="41"/>
  <c r="V551" i="40"/>
  <c r="S550" i="40"/>
  <c r="S552" i="39"/>
  <c r="O76" i="39" s="1"/>
  <c r="V553" i="39"/>
  <c r="V335" i="11"/>
  <c r="S334" i="11"/>
  <c r="S551" i="41" l="1"/>
  <c r="V552" i="41"/>
  <c r="S551" i="40"/>
  <c r="V552" i="40"/>
  <c r="N76" i="39"/>
  <c r="V554" i="39"/>
  <c r="S553" i="39"/>
  <c r="S335" i="11"/>
  <c r="V336" i="11"/>
  <c r="S552" i="41" l="1"/>
  <c r="O76" i="41" s="1"/>
  <c r="V553" i="41"/>
  <c r="S552" i="40"/>
  <c r="O76" i="40" s="1"/>
  <c r="V553" i="40"/>
  <c r="S554" i="39"/>
  <c r="V555" i="39"/>
  <c r="V337" i="11"/>
  <c r="S336" i="11"/>
  <c r="N76" i="41" l="1"/>
  <c r="S553" i="41"/>
  <c r="V554" i="41"/>
  <c r="S553" i="40"/>
  <c r="V554" i="40"/>
  <c r="N76" i="40"/>
  <c r="S555" i="39"/>
  <c r="V556" i="39"/>
  <c r="V338" i="11"/>
  <c r="V339" i="11" s="1"/>
  <c r="S337" i="11"/>
  <c r="V555" i="41" l="1"/>
  <c r="S554" i="41"/>
  <c r="S554" i="40"/>
  <c r="V555" i="40"/>
  <c r="S556" i="39"/>
  <c r="V557" i="39"/>
  <c r="S338" i="11"/>
  <c r="S339" i="11" s="1"/>
  <c r="V340" i="11"/>
  <c r="S555" i="41" l="1"/>
  <c r="V556" i="41"/>
  <c r="S555" i="40"/>
  <c r="V556" i="40"/>
  <c r="S557" i="39"/>
  <c r="V558" i="39"/>
  <c r="S340" i="11"/>
  <c r="V341" i="11"/>
  <c r="S556" i="41" l="1"/>
  <c r="V557" i="41"/>
  <c r="S556" i="40"/>
  <c r="V557" i="40"/>
  <c r="S558" i="39"/>
  <c r="V559" i="39"/>
  <c r="V342" i="11"/>
  <c r="S341" i="11"/>
  <c r="S557" i="41" l="1"/>
  <c r="V558" i="41"/>
  <c r="S557" i="40"/>
  <c r="V558" i="40"/>
  <c r="V560" i="39"/>
  <c r="S559" i="39"/>
  <c r="V343" i="11"/>
  <c r="S342" i="11"/>
  <c r="V559" i="41" l="1"/>
  <c r="S558" i="41"/>
  <c r="S558" i="40"/>
  <c r="V559" i="40"/>
  <c r="S560" i="39"/>
  <c r="V561" i="39"/>
  <c r="S343" i="11"/>
  <c r="V344" i="11"/>
  <c r="S559" i="41" l="1"/>
  <c r="V560" i="41"/>
  <c r="S559" i="40"/>
  <c r="V560" i="40"/>
  <c r="V562" i="39"/>
  <c r="S561" i="39"/>
  <c r="V345" i="11"/>
  <c r="S344" i="11"/>
  <c r="S560" i="41" l="1"/>
  <c r="V561" i="41"/>
  <c r="S560" i="40"/>
  <c r="V561" i="40"/>
  <c r="S562" i="39"/>
  <c r="V563" i="39"/>
  <c r="N221" i="11"/>
  <c r="H221" i="11" s="1"/>
  <c r="S345" i="11"/>
  <c r="V346" i="11"/>
  <c r="S561" i="41" l="1"/>
  <c r="V562" i="41"/>
  <c r="S561" i="40"/>
  <c r="V562" i="40"/>
  <c r="S563" i="39"/>
  <c r="V564" i="39"/>
  <c r="S346" i="11"/>
  <c r="V347" i="11"/>
  <c r="S562" i="41" l="1"/>
  <c r="V563" i="41"/>
  <c r="S562" i="40"/>
  <c r="V563" i="40"/>
  <c r="S564" i="39"/>
  <c r="V565" i="39"/>
  <c r="V348" i="11"/>
  <c r="S347" i="11"/>
  <c r="S563" i="41" l="1"/>
  <c r="V564" i="41"/>
  <c r="S563" i="40"/>
  <c r="V564" i="40"/>
  <c r="S565" i="39"/>
  <c r="O89" i="39" s="1"/>
  <c r="V566" i="39"/>
  <c r="V349" i="11"/>
  <c r="S348" i="11"/>
  <c r="S564" i="41" l="1"/>
  <c r="V565" i="41"/>
  <c r="V565" i="40"/>
  <c r="S564" i="40"/>
  <c r="N89" i="39"/>
  <c r="S566" i="39"/>
  <c r="V567" i="39"/>
  <c r="S349" i="11"/>
  <c r="V350" i="11"/>
  <c r="S565" i="41" l="1"/>
  <c r="O89" i="41" s="1"/>
  <c r="V566" i="41"/>
  <c r="V566" i="40"/>
  <c r="S565" i="40"/>
  <c r="O89" i="40" s="1"/>
  <c r="S567" i="39"/>
  <c r="V568" i="39"/>
  <c r="S350" i="11"/>
  <c r="V351" i="11"/>
  <c r="S566" i="41" l="1"/>
  <c r="V567" i="41"/>
  <c r="N89" i="41"/>
  <c r="V567" i="40"/>
  <c r="S566" i="40"/>
  <c r="N89" i="40"/>
  <c r="S568" i="39"/>
  <c r="V569" i="39"/>
  <c r="N227" i="11"/>
  <c r="H227" i="11" s="1"/>
  <c r="S351" i="11"/>
  <c r="V352" i="11"/>
  <c r="V568" i="41" l="1"/>
  <c r="S567" i="41"/>
  <c r="V568" i="40"/>
  <c r="S567" i="40"/>
  <c r="S569" i="39"/>
  <c r="V570" i="39"/>
  <c r="S352" i="11"/>
  <c r="V353" i="11"/>
  <c r="V569" i="41" l="1"/>
  <c r="S568" i="41"/>
  <c r="V569" i="40"/>
  <c r="S568" i="40"/>
  <c r="S570" i="39"/>
  <c r="V571" i="39"/>
  <c r="S353" i="11"/>
  <c r="V354" i="11"/>
  <c r="S569" i="41" l="1"/>
  <c r="V570" i="41"/>
  <c r="V570" i="40"/>
  <c r="S569" i="40"/>
  <c r="S571" i="39"/>
  <c r="O95" i="39" s="1"/>
  <c r="V572" i="39"/>
  <c r="S354" i="11"/>
  <c r="N231" i="11" s="1"/>
  <c r="H231" i="11" s="1"/>
  <c r="V355" i="11"/>
  <c r="S570" i="41" l="1"/>
  <c r="V571" i="41"/>
  <c r="V571" i="40"/>
  <c r="S570" i="40"/>
  <c r="N95" i="39"/>
  <c r="S572" i="39"/>
  <c r="V573" i="39"/>
  <c r="V356" i="11"/>
  <c r="S355" i="11"/>
  <c r="V572" i="41" l="1"/>
  <c r="S571" i="41"/>
  <c r="O95" i="41" s="1"/>
  <c r="V572" i="40"/>
  <c r="S571" i="40"/>
  <c r="O95" i="40" s="1"/>
  <c r="S573" i="39"/>
  <c r="V574" i="39"/>
  <c r="S356" i="11"/>
  <c r="V357" i="11"/>
  <c r="V573" i="41" l="1"/>
  <c r="S572" i="41"/>
  <c r="N95" i="41"/>
  <c r="V573" i="40"/>
  <c r="S572" i="40"/>
  <c r="N95" i="40"/>
  <c r="S574" i="39"/>
  <c r="V575" i="39"/>
  <c r="N233" i="11"/>
  <c r="H233" i="11" s="1"/>
  <c r="S357" i="11"/>
  <c r="V358" i="11"/>
  <c r="V574" i="41" l="1"/>
  <c r="S573" i="41"/>
  <c r="V574" i="40"/>
  <c r="S573" i="40"/>
  <c r="S575" i="39"/>
  <c r="V576" i="39"/>
  <c r="S358" i="11"/>
  <c r="V359" i="11"/>
  <c r="S574" i="41" l="1"/>
  <c r="V575" i="41"/>
  <c r="V575" i="40"/>
  <c r="S574" i="40"/>
  <c r="S576" i="39"/>
  <c r="V577" i="39"/>
  <c r="S359" i="11"/>
  <c r="V360" i="11"/>
  <c r="S575" i="41" l="1"/>
  <c r="V576" i="41"/>
  <c r="V576" i="40"/>
  <c r="S575" i="40"/>
  <c r="S577" i="39"/>
  <c r="V578" i="39"/>
  <c r="S360" i="11"/>
  <c r="V361" i="11"/>
  <c r="V577" i="41" l="1"/>
  <c r="S576" i="41"/>
  <c r="V577" i="40"/>
  <c r="S576" i="40"/>
  <c r="S578" i="39"/>
  <c r="V579" i="39"/>
  <c r="V362" i="11"/>
  <c r="S361" i="11"/>
  <c r="I305" i="11"/>
  <c r="W305" i="11" s="1"/>
  <c r="Y50" i="11"/>
  <c r="Y52" i="11"/>
  <c r="Y30" i="11"/>
  <c r="Y59" i="11"/>
  <c r="Y25" i="11"/>
  <c r="Y37" i="11"/>
  <c r="Y31" i="11"/>
  <c r="Y51" i="11"/>
  <c r="Y33" i="11"/>
  <c r="Y26" i="11"/>
  <c r="Y58" i="11"/>
  <c r="Y27" i="11"/>
  <c r="Y24" i="11"/>
  <c r="Y38" i="11"/>
  <c r="Y53" i="11"/>
  <c r="Y29" i="11"/>
  <c r="I268" i="11"/>
  <c r="W268" i="11" s="1"/>
  <c r="Y39" i="11"/>
  <c r="Y32" i="11"/>
  <c r="Y57" i="11"/>
  <c r="Y28" i="11"/>
  <c r="Y34" i="11"/>
  <c r="Y35" i="11"/>
  <c r="Y55" i="11"/>
  <c r="Y36" i="11"/>
  <c r="Y56" i="11"/>
  <c r="Y54" i="11"/>
  <c r="I337" i="11"/>
  <c r="W337" i="11" s="1"/>
  <c r="I322" i="11"/>
  <c r="W322" i="11" s="1"/>
  <c r="I362" i="11"/>
  <c r="W362" i="11" s="1"/>
  <c r="I199" i="11"/>
  <c r="W199" i="11" s="1"/>
  <c r="I122" i="11"/>
  <c r="W122" i="11" s="1"/>
  <c r="I39" i="11"/>
  <c r="W39" i="11" s="1"/>
  <c r="I295" i="11"/>
  <c r="W295" i="11" s="1"/>
  <c r="I219" i="11"/>
  <c r="W219" i="11" s="1"/>
  <c r="I265" i="11"/>
  <c r="W265" i="11" s="1"/>
  <c r="I69" i="11"/>
  <c r="W69" i="11" s="1"/>
  <c r="S577" i="41" l="1"/>
  <c r="V578" i="41"/>
  <c r="V578" i="40"/>
  <c r="S577" i="40"/>
  <c r="S579" i="39"/>
  <c r="V580" i="39"/>
  <c r="S362" i="11"/>
  <c r="V363" i="11"/>
  <c r="I41" i="11"/>
  <c r="T41" i="11" s="1"/>
  <c r="I57" i="11"/>
  <c r="T57" i="11" s="1"/>
  <c r="I85" i="11"/>
  <c r="T85" i="11" s="1"/>
  <c r="I114" i="11"/>
  <c r="T114" i="11" s="1"/>
  <c r="I253" i="11"/>
  <c r="T253" i="11" s="1"/>
  <c r="I209" i="11"/>
  <c r="T209" i="11" s="1"/>
  <c r="I264" i="11"/>
  <c r="T264" i="11" s="1"/>
  <c r="I195" i="11"/>
  <c r="T195" i="11" s="1"/>
  <c r="I170" i="11"/>
  <c r="T170" i="11" s="1"/>
  <c r="I392" i="11"/>
  <c r="T392" i="11" s="1"/>
  <c r="I223" i="11"/>
  <c r="T223" i="11" s="1"/>
  <c r="I270" i="11"/>
  <c r="T270" i="11" s="1"/>
  <c r="I201" i="11"/>
  <c r="T201" i="11" s="1"/>
  <c r="I40" i="11"/>
  <c r="I101" i="11"/>
  <c r="T101" i="11" s="1"/>
  <c r="I108" i="11"/>
  <c r="T108" i="11" s="1"/>
  <c r="I113" i="11"/>
  <c r="T113" i="11" s="1"/>
  <c r="I133" i="11"/>
  <c r="T133" i="11" s="1"/>
  <c r="I222" i="11"/>
  <c r="T222" i="11" s="1"/>
  <c r="I194" i="11"/>
  <c r="T194" i="11" s="1"/>
  <c r="I160" i="11"/>
  <c r="T160" i="11" s="1"/>
  <c r="I200" i="11"/>
  <c r="I263" i="11"/>
  <c r="T263" i="11" s="1"/>
  <c r="I169" i="11"/>
  <c r="T169" i="11" s="1"/>
  <c r="I269" i="11"/>
  <c r="I252" i="11"/>
  <c r="T252" i="11" s="1"/>
  <c r="I208" i="11"/>
  <c r="T208" i="11" s="1"/>
  <c r="I397" i="11"/>
  <c r="T397" i="11" s="1"/>
  <c r="I229" i="11"/>
  <c r="T229" i="11" s="1"/>
  <c r="I254" i="11"/>
  <c r="T254" i="11" s="1"/>
  <c r="I273" i="11"/>
  <c r="T273" i="11" s="1"/>
  <c r="I32" i="11"/>
  <c r="T32" i="11" s="1"/>
  <c r="I70" i="11"/>
  <c r="T70" i="11" s="1"/>
  <c r="I198" i="11"/>
  <c r="T198" i="11" s="1"/>
  <c r="I192" i="11"/>
  <c r="T192" i="11" s="1"/>
  <c r="I184" i="11"/>
  <c r="T184" i="11" s="1"/>
  <c r="S578" i="41" l="1"/>
  <c r="V579" i="41"/>
  <c r="V579" i="40"/>
  <c r="S578" i="40"/>
  <c r="S580" i="39"/>
  <c r="V581" i="39"/>
  <c r="V364" i="11"/>
  <c r="S363" i="11"/>
  <c r="T338" i="11"/>
  <c r="W338" i="11"/>
  <c r="T200" i="11"/>
  <c r="W200" i="11"/>
  <c r="W123" i="11"/>
  <c r="T269" i="11"/>
  <c r="W269" i="11"/>
  <c r="T323" i="11"/>
  <c r="W323" i="11"/>
  <c r="T363" i="11"/>
  <c r="W363" i="11"/>
  <c r="T306" i="11"/>
  <c r="W306" i="11"/>
  <c r="T40" i="11"/>
  <c r="W40" i="11"/>
  <c r="T297" i="11"/>
  <c r="W297" i="11"/>
  <c r="T296" i="11"/>
  <c r="W296" i="11"/>
  <c r="V580" i="41" l="1"/>
  <c r="S579" i="41"/>
  <c r="V580" i="40"/>
  <c r="S579" i="40"/>
  <c r="S581" i="39"/>
  <c r="O105" i="39" s="1"/>
  <c r="V582" i="39"/>
  <c r="S364" i="11"/>
  <c r="V365" i="11"/>
  <c r="S580" i="41" l="1"/>
  <c r="V581" i="41"/>
  <c r="V581" i="40"/>
  <c r="S580" i="40"/>
  <c r="N105" i="39"/>
  <c r="S582" i="39"/>
  <c r="V583" i="39"/>
  <c r="I241" i="11"/>
  <c r="T241" i="11" s="1"/>
  <c r="S365" i="11"/>
  <c r="V366" i="11"/>
  <c r="S581" i="41" l="1"/>
  <c r="O105" i="41" s="1"/>
  <c r="V582" i="41"/>
  <c r="V582" i="40"/>
  <c r="S581" i="40"/>
  <c r="O105" i="40" s="1"/>
  <c r="S583" i="39"/>
  <c r="V584" i="39"/>
  <c r="S366" i="11"/>
  <c r="V367" i="11"/>
  <c r="V583" i="41" l="1"/>
  <c r="S582" i="41"/>
  <c r="N105" i="41"/>
  <c r="V583" i="40"/>
  <c r="S582" i="40"/>
  <c r="N105" i="40"/>
  <c r="S584" i="39"/>
  <c r="V585" i="39"/>
  <c r="S367" i="11"/>
  <c r="V368" i="11"/>
  <c r="V584" i="41" l="1"/>
  <c r="S583" i="41"/>
  <c r="V584" i="40"/>
  <c r="S583" i="40"/>
  <c r="S585" i="39"/>
  <c r="V586" i="39"/>
  <c r="S368" i="11"/>
  <c r="V369" i="11"/>
  <c r="S584" i="41" l="1"/>
  <c r="V585" i="41"/>
  <c r="S584" i="40"/>
  <c r="V585" i="40"/>
  <c r="S586" i="39"/>
  <c r="V587" i="39"/>
  <c r="V370" i="11"/>
  <c r="S369" i="11"/>
  <c r="S585" i="41" l="1"/>
  <c r="V586" i="41"/>
  <c r="S585" i="40"/>
  <c r="V586" i="40"/>
  <c r="S587" i="39"/>
  <c r="V588" i="39"/>
  <c r="S370" i="11"/>
  <c r="V371" i="11"/>
  <c r="S586" i="41" l="1"/>
  <c r="V587" i="41"/>
  <c r="S586" i="40"/>
  <c r="V587" i="40"/>
  <c r="S588" i="39"/>
  <c r="V589" i="39"/>
  <c r="V372" i="11"/>
  <c r="S371" i="11"/>
  <c r="I247" i="11"/>
  <c r="T247" i="11" s="1"/>
  <c r="V588" i="41" l="1"/>
  <c r="S587" i="41"/>
  <c r="S587" i="40"/>
  <c r="V588" i="40"/>
  <c r="S589" i="39"/>
  <c r="V590" i="39"/>
  <c r="V373" i="11"/>
  <c r="S372" i="11"/>
  <c r="V589" i="41" l="1"/>
  <c r="S588" i="41"/>
  <c r="S588" i="40"/>
  <c r="V589" i="40"/>
  <c r="V591" i="39"/>
  <c r="S590" i="39"/>
  <c r="S373" i="11"/>
  <c r="V374" i="11"/>
  <c r="V590" i="41" l="1"/>
  <c r="S589" i="41"/>
  <c r="S589" i="40"/>
  <c r="V590" i="40"/>
  <c r="V592" i="39"/>
  <c r="S591" i="39"/>
  <c r="V375" i="11"/>
  <c r="S374" i="11"/>
  <c r="S590" i="41" l="1"/>
  <c r="V591" i="41"/>
  <c r="S590" i="40"/>
  <c r="V591" i="40"/>
  <c r="V593" i="39"/>
  <c r="S592" i="39"/>
  <c r="V376" i="11"/>
  <c r="S375" i="11"/>
  <c r="V592" i="41" l="1"/>
  <c r="S591" i="41"/>
  <c r="S591" i="40"/>
  <c r="V592" i="40"/>
  <c r="V594" i="39"/>
  <c r="S593" i="39"/>
  <c r="V377" i="11"/>
  <c r="S376" i="11"/>
  <c r="V593" i="41" l="1"/>
  <c r="S592" i="41"/>
  <c r="S592" i="40"/>
  <c r="V593" i="40"/>
  <c r="S594" i="39"/>
  <c r="O118" i="39" s="1"/>
  <c r="V595" i="39"/>
  <c r="S377" i="11"/>
  <c r="V378" i="11"/>
  <c r="S593" i="41" l="1"/>
  <c r="V594" i="41"/>
  <c r="S593" i="40"/>
  <c r="V594" i="40"/>
  <c r="N118" i="39"/>
  <c r="V596" i="39"/>
  <c r="S595" i="39"/>
  <c r="V379" i="11"/>
  <c r="S378" i="11"/>
  <c r="S594" i="41" l="1"/>
  <c r="O118" i="41" s="1"/>
  <c r="V595" i="41"/>
  <c r="S594" i="40"/>
  <c r="O118" i="40" s="1"/>
  <c r="V595" i="40"/>
  <c r="V597" i="39"/>
  <c r="S596" i="39"/>
  <c r="V380" i="11"/>
  <c r="S379" i="11"/>
  <c r="V596" i="41" l="1"/>
  <c r="S595" i="41"/>
  <c r="N118" i="41"/>
  <c r="N118" i="40"/>
  <c r="S595" i="40"/>
  <c r="V596" i="40"/>
  <c r="S597" i="39"/>
  <c r="V598" i="39"/>
  <c r="V381" i="11"/>
  <c r="S380" i="11"/>
  <c r="S596" i="41" l="1"/>
  <c r="V597" i="41"/>
  <c r="S596" i="40"/>
  <c r="V597" i="40"/>
  <c r="V599" i="39"/>
  <c r="S598" i="39"/>
  <c r="Y25" i="39"/>
  <c r="Y33" i="39"/>
  <c r="Y36" i="39"/>
  <c r="Y40" i="39"/>
  <c r="Y47" i="39"/>
  <c r="Y34" i="39"/>
  <c r="Y44" i="39"/>
  <c r="Y38" i="39"/>
  <c r="Y27" i="39"/>
  <c r="Y35" i="39"/>
  <c r="Y32" i="39"/>
  <c r="I55" i="39"/>
  <c r="Y29" i="39"/>
  <c r="Y46" i="39"/>
  <c r="Y41" i="39"/>
  <c r="Y24" i="39"/>
  <c r="Y37" i="39"/>
  <c r="Y30" i="39"/>
  <c r="Y48" i="39"/>
  <c r="Y31" i="39"/>
  <c r="Y43" i="39"/>
  <c r="I23" i="39"/>
  <c r="Y26" i="39"/>
  <c r="Y45" i="39"/>
  <c r="Y28" i="39"/>
  <c r="Y42" i="39"/>
  <c r="Y39" i="39"/>
  <c r="Y49" i="39"/>
  <c r="S381" i="11"/>
  <c r="V382" i="11"/>
  <c r="F8" i="38"/>
  <c r="F4" i="38"/>
  <c r="W23" i="39" l="1"/>
  <c r="W55" i="39"/>
  <c r="S597" i="41"/>
  <c r="V598" i="41"/>
  <c r="S597" i="40"/>
  <c r="V598" i="40"/>
  <c r="I24" i="39"/>
  <c r="I33" i="39"/>
  <c r="I44" i="39"/>
  <c r="I56" i="39"/>
  <c r="I66" i="39"/>
  <c r="I76" i="39"/>
  <c r="I89" i="39"/>
  <c r="I95" i="39"/>
  <c r="I105" i="39"/>
  <c r="I118" i="39"/>
  <c r="S599" i="39"/>
  <c r="V600" i="39"/>
  <c r="S382" i="11"/>
  <c r="V383" i="11"/>
  <c r="F7" i="38"/>
  <c r="F14" i="38"/>
  <c r="L8" i="38"/>
  <c r="F5" i="38"/>
  <c r="F15" i="38"/>
  <c r="F9" i="38"/>
  <c r="L4" i="38"/>
  <c r="F6" i="38"/>
  <c r="F16" i="38"/>
  <c r="F13" i="38"/>
  <c r="F10" i="38"/>
  <c r="F11" i="38"/>
  <c r="T76" i="39" l="1"/>
  <c r="T66" i="39"/>
  <c r="T33" i="39"/>
  <c r="T24" i="39"/>
  <c r="T56" i="39"/>
  <c r="T118" i="39"/>
  <c r="T105" i="39"/>
  <c r="T95" i="39"/>
  <c r="T89" i="39"/>
  <c r="T44" i="39"/>
  <c r="S598" i="41"/>
  <c r="V599" i="41"/>
  <c r="I23" i="41"/>
  <c r="I55" i="41"/>
  <c r="Y40" i="41"/>
  <c r="Y24" i="41"/>
  <c r="Y32" i="41"/>
  <c r="Y29" i="41"/>
  <c r="Y38" i="41"/>
  <c r="Y46" i="41"/>
  <c r="Y31" i="41"/>
  <c r="Y25" i="41"/>
  <c r="Y42" i="41"/>
  <c r="Y33" i="41"/>
  <c r="Y28" i="41"/>
  <c r="Y44" i="41"/>
  <c r="Y35" i="41"/>
  <c r="Y30" i="41"/>
  <c r="Y26" i="41"/>
  <c r="Y43" i="41"/>
  <c r="Y45" i="41"/>
  <c r="Y47" i="41"/>
  <c r="Y39" i="41"/>
  <c r="Y37" i="41"/>
  <c r="Y41" i="41"/>
  <c r="Y36" i="41"/>
  <c r="Y49" i="41"/>
  <c r="Y27" i="41"/>
  <c r="Y34" i="41"/>
  <c r="Y48" i="41"/>
  <c r="S598" i="40"/>
  <c r="V599" i="40"/>
  <c r="I23" i="40"/>
  <c r="Y44" i="40"/>
  <c r="Y35" i="40"/>
  <c r="Y36" i="40"/>
  <c r="Y37" i="40"/>
  <c r="Y49" i="40"/>
  <c r="Y27" i="40"/>
  <c r="Y26" i="40"/>
  <c r="Y38" i="40"/>
  <c r="Y46" i="40"/>
  <c r="Y31" i="40"/>
  <c r="Y33" i="40"/>
  <c r="Y24" i="40"/>
  <c r="Y25" i="40"/>
  <c r="Y32" i="40"/>
  <c r="Y30" i="40"/>
  <c r="Y28" i="40"/>
  <c r="Y39" i="40"/>
  <c r="Y34" i="40"/>
  <c r="Y40" i="40"/>
  <c r="Y48" i="40"/>
  <c r="Y42" i="40"/>
  <c r="Y47" i="40"/>
  <c r="Y29" i="40"/>
  <c r="Y43" i="40"/>
  <c r="Y41" i="40"/>
  <c r="Y45" i="40"/>
  <c r="I55" i="40"/>
  <c r="S600" i="39"/>
  <c r="V601" i="39"/>
  <c r="S383" i="11"/>
  <c r="I260" i="11" s="1"/>
  <c r="T260" i="11" s="1"/>
  <c r="V384" i="11"/>
  <c r="H8" i="38"/>
  <c r="K8" i="38"/>
  <c r="M8" i="38"/>
  <c r="L7" i="38"/>
  <c r="J8" i="38"/>
  <c r="L11" i="38"/>
  <c r="H4" i="38"/>
  <c r="N8" i="38"/>
  <c r="L16" i="38"/>
  <c r="G4" i="38"/>
  <c r="I8" i="38"/>
  <c r="L15" i="38"/>
  <c r="P4" i="38"/>
  <c r="L5" i="38"/>
  <c r="N4" i="38"/>
  <c r="L14" i="38"/>
  <c r="O4" i="38"/>
  <c r="P8" i="38"/>
  <c r="G8" i="38"/>
  <c r="I4" i="38"/>
  <c r="O8" i="38"/>
  <c r="L6" i="38"/>
  <c r="K4" i="38"/>
  <c r="M4" i="38"/>
  <c r="J4" i="38"/>
  <c r="L10" i="38"/>
  <c r="L13" i="38"/>
  <c r="L9" i="38"/>
  <c r="W55" i="40" l="1"/>
  <c r="W55" i="41"/>
  <c r="W23" i="40"/>
  <c r="W23" i="41"/>
  <c r="V600" i="41"/>
  <c r="S599" i="41"/>
  <c r="I24" i="41"/>
  <c r="I33" i="41"/>
  <c r="I44" i="41"/>
  <c r="I56" i="41"/>
  <c r="I66" i="41"/>
  <c r="I76" i="41"/>
  <c r="I89" i="41"/>
  <c r="I95" i="41"/>
  <c r="I105" i="41"/>
  <c r="I118" i="41"/>
  <c r="S599" i="40"/>
  <c r="V600" i="40"/>
  <c r="I24" i="40"/>
  <c r="I33" i="40"/>
  <c r="I44" i="40"/>
  <c r="I56" i="40"/>
  <c r="I66" i="40"/>
  <c r="I76" i="40"/>
  <c r="I89" i="40"/>
  <c r="I95" i="40"/>
  <c r="I105" i="40"/>
  <c r="I118" i="40"/>
  <c r="S601" i="39"/>
  <c r="O125" i="39" s="1"/>
  <c r="V602" i="39"/>
  <c r="V385" i="11"/>
  <c r="S384" i="11"/>
  <c r="G10" i="38"/>
  <c r="H9" i="38"/>
  <c r="I15" i="38"/>
  <c r="N15" i="38"/>
  <c r="K16" i="38"/>
  <c r="M10" i="38"/>
  <c r="I16" i="38"/>
  <c r="M11" i="38"/>
  <c r="M9" i="38"/>
  <c r="H13" i="38"/>
  <c r="P14" i="38"/>
  <c r="P6" i="38"/>
  <c r="P7" i="38"/>
  <c r="J7" i="38"/>
  <c r="P10" i="38"/>
  <c r="N16" i="38"/>
  <c r="I6" i="38"/>
  <c r="K15" i="38"/>
  <c r="K7" i="38"/>
  <c r="K11" i="38"/>
  <c r="O5" i="38"/>
  <c r="N11" i="38"/>
  <c r="N14" i="38"/>
  <c r="I11" i="38"/>
  <c r="J9" i="38"/>
  <c r="N6" i="38"/>
  <c r="O7" i="38"/>
  <c r="O14" i="38"/>
  <c r="N7" i="38"/>
  <c r="I5" i="38"/>
  <c r="J10" i="38"/>
  <c r="N10" i="38"/>
  <c r="J6" i="38"/>
  <c r="I10" i="38"/>
  <c r="M14" i="38"/>
  <c r="G11" i="38"/>
  <c r="J16" i="38"/>
  <c r="H11" i="38"/>
  <c r="O9" i="38"/>
  <c r="P16" i="38"/>
  <c r="M16" i="38"/>
  <c r="H14" i="38"/>
  <c r="O13" i="38"/>
  <c r="P5" i="38"/>
  <c r="J5" i="38"/>
  <c r="J11" i="38"/>
  <c r="H10" i="38"/>
  <c r="O16" i="38"/>
  <c r="O10" i="38"/>
  <c r="M6" i="38"/>
  <c r="N13" i="38"/>
  <c r="P13" i="38"/>
  <c r="G13" i="38"/>
  <c r="I7" i="38"/>
  <c r="O6" i="38"/>
  <c r="O15" i="38"/>
  <c r="G5" i="38"/>
  <c r="I9" i="38"/>
  <c r="K6" i="38"/>
  <c r="G16" i="38"/>
  <c r="N5" i="38"/>
  <c r="P11" i="38"/>
  <c r="J15" i="38"/>
  <c r="N9" i="38"/>
  <c r="J14" i="38"/>
  <c r="M15" i="38"/>
  <c r="K10" i="38"/>
  <c r="G9" i="38"/>
  <c r="I14" i="38"/>
  <c r="P15" i="38"/>
  <c r="I13" i="38"/>
  <c r="H5" i="38"/>
  <c r="K14" i="38"/>
  <c r="K13" i="38"/>
  <c r="H16" i="38"/>
  <c r="M5" i="38"/>
  <c r="M13" i="38"/>
  <c r="K5" i="38"/>
  <c r="K9" i="38"/>
  <c r="G7" i="38"/>
  <c r="H7" i="38"/>
  <c r="H15" i="38"/>
  <c r="J13" i="38"/>
  <c r="H6" i="38"/>
  <c r="G14" i="38"/>
  <c r="G6" i="38"/>
  <c r="M7" i="38"/>
  <c r="G15" i="38"/>
  <c r="P9" i="38"/>
  <c r="O11" i="38"/>
  <c r="T105" i="40" l="1"/>
  <c r="T95" i="40"/>
  <c r="T56" i="40"/>
  <c r="T95" i="41"/>
  <c r="T56" i="41"/>
  <c r="T89" i="40"/>
  <c r="T44" i="40"/>
  <c r="T89" i="41"/>
  <c r="T44" i="41"/>
  <c r="T118" i="40"/>
  <c r="T76" i="40"/>
  <c r="T33" i="40"/>
  <c r="T118" i="41"/>
  <c r="T76" i="41"/>
  <c r="T33" i="41"/>
  <c r="T66" i="40"/>
  <c r="T24" i="40"/>
  <c r="T105" i="41"/>
  <c r="T66" i="41"/>
  <c r="T24" i="41"/>
  <c r="V601" i="41"/>
  <c r="S600" i="41"/>
  <c r="S600" i="40"/>
  <c r="V601" i="40"/>
  <c r="N125" i="39"/>
  <c r="I125" i="39"/>
  <c r="S602" i="39"/>
  <c r="V603" i="39"/>
  <c r="S385" i="11"/>
  <c r="V386" i="11"/>
  <c r="F17" i="38"/>
  <c r="T125" i="39" l="1"/>
  <c r="S601" i="41"/>
  <c r="O125" i="41" s="1"/>
  <c r="V602" i="41"/>
  <c r="S601" i="40"/>
  <c r="O125" i="40" s="1"/>
  <c r="V602" i="40"/>
  <c r="S603" i="39"/>
  <c r="V604" i="39"/>
  <c r="V387" i="11"/>
  <c r="S386" i="11"/>
  <c r="L17" i="38"/>
  <c r="N125" i="41" l="1"/>
  <c r="I125" i="41"/>
  <c r="S602" i="41"/>
  <c r="V603" i="41"/>
  <c r="I125" i="40"/>
  <c r="N125" i="40"/>
  <c r="S602" i="40"/>
  <c r="V603" i="40"/>
  <c r="S604" i="39"/>
  <c r="V605" i="39"/>
  <c r="S387" i="11"/>
  <c r="V388" i="11"/>
  <c r="I17" i="38"/>
  <c r="G17" i="38"/>
  <c r="N17" i="38"/>
  <c r="J17" i="38"/>
  <c r="K17" i="38"/>
  <c r="P17" i="38"/>
  <c r="H17" i="38"/>
  <c r="M17" i="38"/>
  <c r="O17" i="38"/>
  <c r="T125" i="40" l="1"/>
  <c r="T125" i="41"/>
  <c r="V604" i="41"/>
  <c r="S603" i="41"/>
  <c r="S603" i="40"/>
  <c r="V604" i="40"/>
  <c r="V606" i="39"/>
  <c r="S605" i="39"/>
  <c r="V389" i="11"/>
  <c r="S388" i="11"/>
  <c r="V605" i="41" l="1"/>
  <c r="S604" i="41"/>
  <c r="S604" i="40"/>
  <c r="V605" i="40"/>
  <c r="S606" i="39"/>
  <c r="V607" i="39"/>
  <c r="S389" i="11"/>
  <c r="I266" i="11" s="1"/>
  <c r="T266" i="11" s="1"/>
  <c r="V390" i="11"/>
  <c r="V606" i="41" l="1"/>
  <c r="S605" i="41"/>
  <c r="S605" i="40"/>
  <c r="V606" i="40"/>
  <c r="V608" i="39"/>
  <c r="S607" i="39"/>
  <c r="V391" i="11"/>
  <c r="S390" i="11"/>
  <c r="S606" i="41" l="1"/>
  <c r="V607" i="41"/>
  <c r="S606" i="40"/>
  <c r="V607" i="40"/>
  <c r="S608" i="39"/>
  <c r="V609" i="39"/>
  <c r="S391" i="11"/>
  <c r="V392" i="11"/>
  <c r="V608" i="41" l="1"/>
  <c r="S607" i="41"/>
  <c r="S607" i="40"/>
  <c r="V608" i="40"/>
  <c r="S609" i="39"/>
  <c r="V610" i="39"/>
  <c r="V393" i="11"/>
  <c r="S392" i="11"/>
  <c r="V609" i="41" l="1"/>
  <c r="S608" i="41"/>
  <c r="S608" i="40"/>
  <c r="V609" i="40"/>
  <c r="V611" i="39"/>
  <c r="S610" i="39"/>
  <c r="S393" i="11"/>
  <c r="V394" i="11"/>
  <c r="S609" i="41" l="1"/>
  <c r="V610" i="41"/>
  <c r="S609" i="40"/>
  <c r="V610" i="40"/>
  <c r="S611" i="39"/>
  <c r="V612" i="39"/>
  <c r="V395" i="11"/>
  <c r="V396" i="11" s="1"/>
  <c r="S394" i="11"/>
  <c r="S395" i="11" l="1"/>
  <c r="S610" i="41"/>
  <c r="V611" i="41"/>
  <c r="S610" i="40"/>
  <c r="V611" i="40"/>
  <c r="S612" i="39"/>
  <c r="V613" i="39"/>
  <c r="V397" i="11"/>
  <c r="S396" i="11"/>
  <c r="S611" i="41" l="1"/>
  <c r="V612" i="41"/>
  <c r="S611" i="40"/>
  <c r="V612" i="40"/>
  <c r="S613" i="39"/>
  <c r="V614" i="39"/>
  <c r="S397" i="11"/>
  <c r="V398" i="11"/>
  <c r="S612" i="41" l="1"/>
  <c r="V613" i="41"/>
  <c r="S612" i="40"/>
  <c r="V613" i="40"/>
  <c r="S614" i="39"/>
  <c r="O138" i="39" s="1"/>
  <c r="V615" i="39"/>
  <c r="V399" i="11"/>
  <c r="S398" i="11"/>
  <c r="S613" i="41" l="1"/>
  <c r="V614" i="41"/>
  <c r="S613" i="40"/>
  <c r="V614" i="40"/>
  <c r="N138" i="39"/>
  <c r="I138" i="39"/>
  <c r="S615" i="39"/>
  <c r="V616" i="39"/>
  <c r="S399" i="11"/>
  <c r="V400" i="11"/>
  <c r="F18" i="38"/>
  <c r="T138" i="39" l="1"/>
  <c r="S614" i="41"/>
  <c r="O138" i="41" s="1"/>
  <c r="V615" i="41"/>
  <c r="S614" i="40"/>
  <c r="O138" i="40" s="1"/>
  <c r="V615" i="40"/>
  <c r="S616" i="39"/>
  <c r="V617" i="39"/>
  <c r="V401" i="11"/>
  <c r="S400" i="11"/>
  <c r="L18" i="38"/>
  <c r="S615" i="41" l="1"/>
  <c r="V616" i="41"/>
  <c r="N138" i="41"/>
  <c r="I138" i="41"/>
  <c r="I138" i="40"/>
  <c r="N138" i="40"/>
  <c r="S615" i="40"/>
  <c r="V616" i="40"/>
  <c r="V618" i="39"/>
  <c r="S617" i="39"/>
  <c r="N277" i="11"/>
  <c r="H277" i="11" s="1"/>
  <c r="S401" i="11"/>
  <c r="V402" i="11"/>
  <c r="M18" i="38"/>
  <c r="P18" i="38"/>
  <c r="N18" i="38"/>
  <c r="J18" i="38"/>
  <c r="H18" i="38"/>
  <c r="G18" i="38"/>
  <c r="I18" i="38"/>
  <c r="O18" i="38"/>
  <c r="K18" i="38"/>
  <c r="T138" i="40" l="1"/>
  <c r="T138" i="41"/>
  <c r="S616" i="41"/>
  <c r="V617" i="41"/>
  <c r="S616" i="40"/>
  <c r="V617" i="40"/>
  <c r="V619" i="39"/>
  <c r="S618" i="39"/>
  <c r="V403" i="11"/>
  <c r="S402" i="11"/>
  <c r="S617" i="41" l="1"/>
  <c r="V618" i="41"/>
  <c r="S617" i="40"/>
  <c r="V618" i="40"/>
  <c r="S619" i="39"/>
  <c r="V620" i="39"/>
  <c r="S403" i="11"/>
  <c r="V404" i="11"/>
  <c r="S618" i="41" l="1"/>
  <c r="V619" i="41"/>
  <c r="S618" i="40"/>
  <c r="V619" i="40"/>
  <c r="S620" i="39"/>
  <c r="V621" i="39"/>
  <c r="V405" i="11"/>
  <c r="S404" i="11"/>
  <c r="I281" i="11" s="1"/>
  <c r="T281" i="11" s="1"/>
  <c r="S619" i="41" l="1"/>
  <c r="V620" i="41"/>
  <c r="S619" i="40"/>
  <c r="V620" i="40"/>
  <c r="S621" i="39"/>
  <c r="V622" i="39"/>
  <c r="S405" i="11"/>
  <c r="I282" i="11" s="1"/>
  <c r="T282" i="11" s="1"/>
  <c r="V406" i="11"/>
  <c r="V621" i="41" l="1"/>
  <c r="S620" i="41"/>
  <c r="S620" i="40"/>
  <c r="V621" i="40"/>
  <c r="V623" i="39"/>
  <c r="S622" i="39"/>
  <c r="V407" i="11"/>
  <c r="S406" i="11"/>
  <c r="V622" i="41" l="1"/>
  <c r="S621" i="41"/>
  <c r="S621" i="40"/>
  <c r="V622" i="40"/>
  <c r="S623" i="39"/>
  <c r="V624" i="39"/>
  <c r="S407" i="11"/>
  <c r="V408" i="11"/>
  <c r="S622" i="41" l="1"/>
  <c r="V623" i="41"/>
  <c r="S622" i="40"/>
  <c r="V623" i="40"/>
  <c r="S624" i="39"/>
  <c r="O148" i="39" s="1"/>
  <c r="V625" i="39"/>
  <c r="V409" i="11"/>
  <c r="S408" i="11"/>
  <c r="V624" i="41" l="1"/>
  <c r="S623" i="41"/>
  <c r="S623" i="40"/>
  <c r="V624" i="40"/>
  <c r="I148" i="39"/>
  <c r="N148" i="39"/>
  <c r="I88" i="39"/>
  <c r="V626" i="39"/>
  <c r="S625" i="39"/>
  <c r="S409" i="11"/>
  <c r="V410" i="11"/>
  <c r="F12" i="38"/>
  <c r="F19" i="38"/>
  <c r="T148" i="39" l="1"/>
  <c r="W88" i="39"/>
  <c r="V625" i="41"/>
  <c r="S624" i="41"/>
  <c r="O148" i="41" s="1"/>
  <c r="S624" i="40"/>
  <c r="O148" i="40" s="1"/>
  <c r="V625" i="40"/>
  <c r="V627" i="39"/>
  <c r="S626" i="39"/>
  <c r="V411" i="11"/>
  <c r="S410" i="11"/>
  <c r="I287" i="11" s="1"/>
  <c r="T287" i="11" s="1"/>
  <c r="L19" i="38"/>
  <c r="L12" i="38"/>
  <c r="S625" i="41" l="1"/>
  <c r="V626" i="41"/>
  <c r="I148" i="41"/>
  <c r="N148" i="41"/>
  <c r="I88" i="41"/>
  <c r="I148" i="40"/>
  <c r="N148" i="40"/>
  <c r="I88" i="40"/>
  <c r="S625" i="40"/>
  <c r="V626" i="40"/>
  <c r="S627" i="39"/>
  <c r="V628" i="39"/>
  <c r="S411" i="11"/>
  <c r="V412" i="11"/>
  <c r="J12" i="38"/>
  <c r="M12" i="38"/>
  <c r="G19" i="38"/>
  <c r="J19" i="38"/>
  <c r="P19" i="38"/>
  <c r="K19" i="38"/>
  <c r="P12" i="38"/>
  <c r="M19" i="38"/>
  <c r="I12" i="38"/>
  <c r="N19" i="38"/>
  <c r="O12" i="38"/>
  <c r="H19" i="38"/>
  <c r="K12" i="38"/>
  <c r="O19" i="38"/>
  <c r="N12" i="38"/>
  <c r="H12" i="38"/>
  <c r="I19" i="38"/>
  <c r="G12" i="38"/>
  <c r="W88" i="41" l="1"/>
  <c r="T148" i="41"/>
  <c r="W88" i="40"/>
  <c r="T148" i="40"/>
  <c r="S626" i="41"/>
  <c r="V627" i="41"/>
  <c r="S626" i="40"/>
  <c r="V627" i="40"/>
  <c r="S628" i="39"/>
  <c r="V629" i="39"/>
  <c r="V413" i="11"/>
  <c r="S412" i="11"/>
  <c r="S627" i="41" l="1"/>
  <c r="V628" i="41"/>
  <c r="S627" i="40"/>
  <c r="V628" i="40"/>
  <c r="S629" i="39"/>
  <c r="V630" i="39"/>
  <c r="V414" i="11"/>
  <c r="S413" i="11"/>
  <c r="V629" i="41" l="1"/>
  <c r="S628" i="41"/>
  <c r="S628" i="40"/>
  <c r="V629" i="40"/>
  <c r="V631" i="39"/>
  <c r="S630" i="39"/>
  <c r="V415" i="11"/>
  <c r="S414" i="11"/>
  <c r="I291" i="11" s="1"/>
  <c r="T291" i="11" s="1"/>
  <c r="S629" i="41" l="1"/>
  <c r="V630" i="41"/>
  <c r="S629" i="40"/>
  <c r="V630" i="40"/>
  <c r="S631" i="39"/>
  <c r="V632" i="39"/>
  <c r="S415" i="11"/>
  <c r="I292" i="11" s="1"/>
  <c r="T292" i="11" s="1"/>
  <c r="V416" i="11"/>
  <c r="S630" i="41" l="1"/>
  <c r="V631" i="41"/>
  <c r="S630" i="40"/>
  <c r="V631" i="40"/>
  <c r="S632" i="39"/>
  <c r="V633" i="39"/>
  <c r="V417" i="11"/>
  <c r="S416" i="11"/>
  <c r="V632" i="41" l="1"/>
  <c r="S631" i="41"/>
  <c r="S631" i="40"/>
  <c r="V632" i="40"/>
  <c r="V634" i="39"/>
  <c r="S633" i="39"/>
  <c r="V418" i="11"/>
  <c r="S417" i="11"/>
  <c r="S632" i="41" l="1"/>
  <c r="V633" i="41"/>
  <c r="S632" i="40"/>
  <c r="V633" i="40"/>
  <c r="V635" i="39"/>
  <c r="S634" i="39"/>
  <c r="O158" i="39" s="1"/>
  <c r="V419" i="11"/>
  <c r="S418" i="11"/>
  <c r="S633" i="41" l="1"/>
  <c r="V634" i="41"/>
  <c r="S633" i="40"/>
  <c r="V634" i="40"/>
  <c r="S635" i="39"/>
  <c r="V636" i="39"/>
  <c r="I158" i="39"/>
  <c r="N158" i="39"/>
  <c r="S419" i="11"/>
  <c r="V420" i="11"/>
  <c r="F21" i="38"/>
  <c r="T158" i="39" l="1"/>
  <c r="S634" i="41"/>
  <c r="O158" i="41" s="1"/>
  <c r="V635" i="41"/>
  <c r="S634" i="40"/>
  <c r="O158" i="40" s="1"/>
  <c r="V635" i="40"/>
  <c r="S636" i="39"/>
  <c r="V637" i="39"/>
  <c r="I296" i="11"/>
  <c r="V421" i="11"/>
  <c r="S420" i="11"/>
  <c r="I297" i="11" s="1"/>
  <c r="L21" i="38"/>
  <c r="N158" i="41" l="1"/>
  <c r="I158" i="41"/>
  <c r="S635" i="41"/>
  <c r="V636" i="41"/>
  <c r="N158" i="40"/>
  <c r="I158" i="40"/>
  <c r="S635" i="40"/>
  <c r="V636" i="40"/>
  <c r="V638" i="39"/>
  <c r="S637" i="39"/>
  <c r="S421" i="11"/>
  <c r="I298" i="11" s="1"/>
  <c r="T298" i="11" s="1"/>
  <c r="V422" i="11"/>
  <c r="I21" i="38"/>
  <c r="N21" i="38"/>
  <c r="H21" i="38"/>
  <c r="G21" i="38"/>
  <c r="M21" i="38"/>
  <c r="P21" i="38"/>
  <c r="O21" i="38"/>
  <c r="K21" i="38"/>
  <c r="J21" i="38"/>
  <c r="T158" i="41" l="1"/>
  <c r="T158" i="40"/>
  <c r="S636" i="41"/>
  <c r="V637" i="41"/>
  <c r="S636" i="40"/>
  <c r="V637" i="40"/>
  <c r="S638" i="39"/>
  <c r="V639" i="39"/>
  <c r="V423" i="11"/>
  <c r="S422" i="11"/>
  <c r="V638" i="41" l="1"/>
  <c r="S637" i="41"/>
  <c r="V638" i="40"/>
  <c r="S637" i="40"/>
  <c r="S639" i="39"/>
  <c r="O163" i="39" s="1"/>
  <c r="V640" i="39"/>
  <c r="S423" i="11"/>
  <c r="V424" i="11"/>
  <c r="S638" i="41" l="1"/>
  <c r="V639" i="41"/>
  <c r="S638" i="40"/>
  <c r="V639" i="40"/>
  <c r="N163" i="39"/>
  <c r="I163" i="39"/>
  <c r="S640" i="39"/>
  <c r="V641" i="39"/>
  <c r="V425" i="11"/>
  <c r="S424" i="11"/>
  <c r="F22" i="38"/>
  <c r="T163" i="39" l="1"/>
  <c r="V640" i="41"/>
  <c r="S639" i="41"/>
  <c r="O163" i="41" s="1"/>
  <c r="S639" i="40"/>
  <c r="O163" i="40" s="1"/>
  <c r="V640" i="40"/>
  <c r="V642" i="39"/>
  <c r="S641" i="39"/>
  <c r="S425" i="11"/>
  <c r="V426" i="11"/>
  <c r="L22" i="38"/>
  <c r="N163" i="41" l="1"/>
  <c r="I163" i="41"/>
  <c r="V641" i="41"/>
  <c r="S640" i="41"/>
  <c r="N163" i="40"/>
  <c r="I163" i="40"/>
  <c r="V641" i="40"/>
  <c r="S640" i="40"/>
  <c r="S642" i="39"/>
  <c r="V643" i="39"/>
  <c r="V427" i="11"/>
  <c r="S426" i="11"/>
  <c r="H22" i="38"/>
  <c r="G22" i="38"/>
  <c r="J22" i="38"/>
  <c r="M22" i="38"/>
  <c r="O22" i="38"/>
  <c r="I22" i="38"/>
  <c r="P22" i="38"/>
  <c r="N22" i="38"/>
  <c r="K22" i="38"/>
  <c r="T163" i="40" l="1"/>
  <c r="T163" i="41"/>
  <c r="S641" i="41"/>
  <c r="V642" i="41"/>
  <c r="S641" i="40"/>
  <c r="V642" i="40"/>
  <c r="S643" i="39"/>
  <c r="V644" i="39"/>
  <c r="I303" i="11"/>
  <c r="T303" i="11" s="1"/>
  <c r="S427" i="11"/>
  <c r="V428" i="11"/>
  <c r="S642" i="41" l="1"/>
  <c r="V643" i="41"/>
  <c r="S642" i="40"/>
  <c r="V643" i="40"/>
  <c r="S644" i="39"/>
  <c r="V645" i="39"/>
  <c r="V429" i="11"/>
  <c r="S428" i="11"/>
  <c r="S643" i="41" l="1"/>
  <c r="V644" i="41"/>
  <c r="S643" i="40"/>
  <c r="V644" i="40"/>
  <c r="V646" i="39"/>
  <c r="S645" i="39"/>
  <c r="S429" i="11"/>
  <c r="V430" i="11"/>
  <c r="S644" i="41" l="1"/>
  <c r="V645" i="41"/>
  <c r="S644" i="40"/>
  <c r="V645" i="40"/>
  <c r="S646" i="39"/>
  <c r="V647" i="39"/>
  <c r="I306" i="11"/>
  <c r="V431" i="11"/>
  <c r="S430" i="11"/>
  <c r="I307" i="11" s="1"/>
  <c r="T307" i="11" s="1"/>
  <c r="S645" i="41" l="1"/>
  <c r="V646" i="41"/>
  <c r="S645" i="40"/>
  <c r="V646" i="40"/>
  <c r="S647" i="39"/>
  <c r="V648" i="39"/>
  <c r="S431" i="11"/>
  <c r="V432" i="11"/>
  <c r="S646" i="41" l="1"/>
  <c r="V647" i="41"/>
  <c r="S646" i="40"/>
  <c r="V647" i="40"/>
  <c r="S648" i="39"/>
  <c r="V649" i="39"/>
  <c r="I308" i="11"/>
  <c r="T308" i="11" s="1"/>
  <c r="V433" i="11"/>
  <c r="S432" i="11"/>
  <c r="V648" i="41" l="1"/>
  <c r="S647" i="41"/>
  <c r="S647" i="40"/>
  <c r="V648" i="40"/>
  <c r="V650" i="39"/>
  <c r="S649" i="39"/>
  <c r="S433" i="11"/>
  <c r="V434" i="11"/>
  <c r="S648" i="41" l="1"/>
  <c r="V649" i="41"/>
  <c r="V649" i="40"/>
  <c r="S648" i="40"/>
  <c r="S650" i="39"/>
  <c r="O174" i="39" s="1"/>
  <c r="V651" i="39"/>
  <c r="V435" i="11"/>
  <c r="S434" i="11"/>
  <c r="S649" i="41" l="1"/>
  <c r="V650" i="41"/>
  <c r="S649" i="40"/>
  <c r="V650" i="40"/>
  <c r="I174" i="39"/>
  <c r="N174" i="39"/>
  <c r="S651" i="39"/>
  <c r="V652" i="39"/>
  <c r="S435" i="11"/>
  <c r="I312" i="11" s="1"/>
  <c r="T312" i="11" s="1"/>
  <c r="V436" i="11"/>
  <c r="F23" i="38"/>
  <c r="T174" i="39" l="1"/>
  <c r="S650" i="41"/>
  <c r="O174" i="41" s="1"/>
  <c r="V651" i="41"/>
  <c r="S650" i="40"/>
  <c r="O174" i="40" s="1"/>
  <c r="V651" i="40"/>
  <c r="S652" i="39"/>
  <c r="V653" i="39"/>
  <c r="S436" i="11"/>
  <c r="V437" i="11"/>
  <c r="L23" i="38"/>
  <c r="N174" i="41" l="1"/>
  <c r="I174" i="41"/>
  <c r="S651" i="41"/>
  <c r="V652" i="41"/>
  <c r="N174" i="40"/>
  <c r="I174" i="40"/>
  <c r="S651" i="40"/>
  <c r="V652" i="40"/>
  <c r="V654" i="39"/>
  <c r="S653" i="39"/>
  <c r="S437" i="11"/>
  <c r="V438" i="11"/>
  <c r="O23" i="38"/>
  <c r="M23" i="38"/>
  <c r="H23" i="38"/>
  <c r="G23" i="38"/>
  <c r="P23" i="38"/>
  <c r="N23" i="38"/>
  <c r="K23" i="38"/>
  <c r="J23" i="38"/>
  <c r="I23" i="38"/>
  <c r="T174" i="40" l="1"/>
  <c r="T174" i="41"/>
  <c r="V653" i="41"/>
  <c r="S652" i="41"/>
  <c r="S652" i="40"/>
  <c r="V653" i="40"/>
  <c r="S654" i="39"/>
  <c r="V655" i="39"/>
  <c r="V439" i="11"/>
  <c r="S438" i="11"/>
  <c r="S653" i="41" l="1"/>
  <c r="V654" i="41"/>
  <c r="S653" i="40"/>
  <c r="V654" i="40"/>
  <c r="S655" i="39"/>
  <c r="V656" i="39"/>
  <c r="S439" i="11"/>
  <c r="I316" i="11" s="1"/>
  <c r="T316" i="11" s="1"/>
  <c r="V440" i="11"/>
  <c r="V655" i="41" l="1"/>
  <c r="S654" i="41"/>
  <c r="S654" i="40"/>
  <c r="V655" i="40"/>
  <c r="S656" i="39"/>
  <c r="V657" i="39"/>
  <c r="V441" i="11"/>
  <c r="S440" i="11"/>
  <c r="S655" i="41" l="1"/>
  <c r="V656" i="41"/>
  <c r="S655" i="40"/>
  <c r="V656" i="40"/>
  <c r="V658" i="39"/>
  <c r="S657" i="39"/>
  <c r="S441" i="11"/>
  <c r="V442" i="11"/>
  <c r="V657" i="41" l="1"/>
  <c r="S656" i="41"/>
  <c r="V657" i="40"/>
  <c r="S656" i="40"/>
  <c r="S658" i="39"/>
  <c r="O182" i="39" s="1"/>
  <c r="V659" i="39"/>
  <c r="S442" i="11"/>
  <c r="V443" i="11"/>
  <c r="V658" i="41" l="1"/>
  <c r="S657" i="41"/>
  <c r="S657" i="40"/>
  <c r="V658" i="40"/>
  <c r="I182" i="39"/>
  <c r="N182" i="39"/>
  <c r="S659" i="39"/>
  <c r="V660" i="39"/>
  <c r="S443" i="11"/>
  <c r="V444" i="11"/>
  <c r="F24" i="38"/>
  <c r="T182" i="39" l="1"/>
  <c r="V659" i="41"/>
  <c r="S658" i="41"/>
  <c r="O182" i="41" s="1"/>
  <c r="S658" i="40"/>
  <c r="O182" i="40" s="1"/>
  <c r="V659" i="40"/>
  <c r="S660" i="39"/>
  <c r="V661" i="39"/>
  <c r="N320" i="11"/>
  <c r="H320" i="11" s="1"/>
  <c r="V445" i="11"/>
  <c r="S444" i="11"/>
  <c r="L24" i="38"/>
  <c r="S659" i="41" l="1"/>
  <c r="V660" i="41"/>
  <c r="I182" i="41"/>
  <c r="N182" i="41"/>
  <c r="N182" i="40"/>
  <c r="I182" i="40"/>
  <c r="S659" i="40"/>
  <c r="V660" i="40"/>
  <c r="V662" i="39"/>
  <c r="S661" i="39"/>
  <c r="N321" i="11"/>
  <c r="H321" i="11" s="1"/>
  <c r="V446" i="11"/>
  <c r="S445" i="11"/>
  <c r="H24" i="38"/>
  <c r="P24" i="38"/>
  <c r="M24" i="38"/>
  <c r="G24" i="38"/>
  <c r="J24" i="38"/>
  <c r="N24" i="38"/>
  <c r="I24" i="38"/>
  <c r="O24" i="38"/>
  <c r="K24" i="38"/>
  <c r="T182" i="40" l="1"/>
  <c r="T182" i="41"/>
  <c r="S660" i="41"/>
  <c r="V661" i="41"/>
  <c r="S660" i="40"/>
  <c r="V661" i="40"/>
  <c r="S662" i="39"/>
  <c r="V663" i="39"/>
  <c r="V447" i="11"/>
  <c r="S446" i="11"/>
  <c r="S661" i="41" l="1"/>
  <c r="V662" i="41"/>
  <c r="S661" i="40"/>
  <c r="V662" i="40"/>
  <c r="S663" i="39"/>
  <c r="V664" i="39"/>
  <c r="I323" i="11"/>
  <c r="S447" i="11"/>
  <c r="V448" i="11"/>
  <c r="S662" i="41" l="1"/>
  <c r="V663" i="41"/>
  <c r="S662" i="40"/>
  <c r="V663" i="40"/>
  <c r="S664" i="39"/>
  <c r="V665" i="39"/>
  <c r="I324" i="11"/>
  <c r="T324" i="11" s="1"/>
  <c r="V449" i="11"/>
  <c r="S448" i="11"/>
  <c r="S663" i="41" l="1"/>
  <c r="V664" i="41"/>
  <c r="S663" i="40"/>
  <c r="V664" i="40"/>
  <c r="S665" i="39"/>
  <c r="V666" i="39"/>
  <c r="I325" i="11"/>
  <c r="T325" i="11" s="1"/>
  <c r="V450" i="11"/>
  <c r="S449" i="11"/>
  <c r="S664" i="41" l="1"/>
  <c r="V665" i="41"/>
  <c r="V665" i="40"/>
  <c r="S664" i="40"/>
  <c r="S666" i="39"/>
  <c r="V667" i="39"/>
  <c r="V451" i="11"/>
  <c r="S450" i="11"/>
  <c r="V666" i="41" l="1"/>
  <c r="S665" i="41"/>
  <c r="S665" i="40"/>
  <c r="V666" i="40"/>
  <c r="S667" i="39"/>
  <c r="V668" i="39"/>
  <c r="S451" i="11"/>
  <c r="V452" i="11"/>
  <c r="V667" i="41" l="1"/>
  <c r="S666" i="41"/>
  <c r="S666" i="40"/>
  <c r="V667" i="40"/>
  <c r="S668" i="39"/>
  <c r="V669" i="39"/>
  <c r="V453" i="11"/>
  <c r="S452" i="11"/>
  <c r="V668" i="41" l="1"/>
  <c r="S667" i="41"/>
  <c r="S667" i="40"/>
  <c r="V668" i="40"/>
  <c r="S669" i="39"/>
  <c r="V670" i="39"/>
  <c r="S453" i="11"/>
  <c r="V454" i="11"/>
  <c r="V669" i="41" l="1"/>
  <c r="S668" i="41"/>
  <c r="S668" i="40"/>
  <c r="V669" i="40"/>
  <c r="S670" i="39"/>
  <c r="V671" i="39"/>
  <c r="S454" i="11"/>
  <c r="V455" i="11"/>
  <c r="V670" i="41" l="1"/>
  <c r="S669" i="41"/>
  <c r="S669" i="40"/>
  <c r="V670" i="40"/>
  <c r="S671" i="39"/>
  <c r="V672" i="39"/>
  <c r="V456" i="11"/>
  <c r="S455" i="11"/>
  <c r="I332" i="11" s="1"/>
  <c r="T332" i="11" s="1"/>
  <c r="V671" i="41" l="1"/>
  <c r="S670" i="41"/>
  <c r="S670" i="40"/>
  <c r="V671" i="40"/>
  <c r="S672" i="39"/>
  <c r="O196" i="39" s="1"/>
  <c r="V673" i="39"/>
  <c r="V457" i="11"/>
  <c r="S456" i="11"/>
  <c r="V672" i="41" l="1"/>
  <c r="S671" i="41"/>
  <c r="S671" i="40"/>
  <c r="V672" i="40"/>
  <c r="N196" i="39"/>
  <c r="I196" i="39"/>
  <c r="V674" i="39"/>
  <c r="S673" i="39"/>
  <c r="S457" i="11"/>
  <c r="V458" i="11"/>
  <c r="F25" i="38"/>
  <c r="T196" i="39" l="1"/>
  <c r="V673" i="41"/>
  <c r="S672" i="41"/>
  <c r="O196" i="41" s="1"/>
  <c r="S672" i="40"/>
  <c r="O196" i="40" s="1"/>
  <c r="V673" i="40"/>
  <c r="S674" i="39"/>
  <c r="V675" i="39"/>
  <c r="V459" i="11"/>
  <c r="S458" i="11"/>
  <c r="L25" i="38"/>
  <c r="V674" i="41" l="1"/>
  <c r="S673" i="41"/>
  <c r="N196" i="41"/>
  <c r="I196" i="41"/>
  <c r="N196" i="40"/>
  <c r="I196" i="40"/>
  <c r="S673" i="40"/>
  <c r="V674" i="40"/>
  <c r="S675" i="39"/>
  <c r="V676" i="39"/>
  <c r="V460" i="11"/>
  <c r="S459" i="11"/>
  <c r="P25" i="38"/>
  <c r="K25" i="38"/>
  <c r="N25" i="38"/>
  <c r="I25" i="38"/>
  <c r="M25" i="38"/>
  <c r="J25" i="38"/>
  <c r="G25" i="38"/>
  <c r="O25" i="38"/>
  <c r="H25" i="38"/>
  <c r="T196" i="40" l="1"/>
  <c r="T196" i="41"/>
  <c r="V675" i="41"/>
  <c r="S674" i="41"/>
  <c r="S674" i="40"/>
  <c r="V675" i="40"/>
  <c r="S676" i="39"/>
  <c r="V677" i="39"/>
  <c r="S460" i="11"/>
  <c r="V461" i="11"/>
  <c r="V676" i="41" l="1"/>
  <c r="S675" i="41"/>
  <c r="S675" i="40"/>
  <c r="V676" i="40"/>
  <c r="V678" i="39"/>
  <c r="S677" i="39"/>
  <c r="V462" i="11"/>
  <c r="S461" i="11"/>
  <c r="I338" i="11" s="1"/>
  <c r="V677" i="41" l="1"/>
  <c r="S676" i="41"/>
  <c r="S676" i="40"/>
  <c r="V677" i="40"/>
  <c r="S678" i="39"/>
  <c r="V679" i="39"/>
  <c r="V463" i="11"/>
  <c r="S462" i="11"/>
  <c r="I339" i="11" s="1"/>
  <c r="T339" i="11" s="1"/>
  <c r="V678" i="41" l="1"/>
  <c r="S677" i="41"/>
  <c r="S677" i="40"/>
  <c r="V678" i="40"/>
  <c r="S679" i="39"/>
  <c r="V680" i="39"/>
  <c r="S463" i="11"/>
  <c r="V464" i="11"/>
  <c r="V679" i="41" l="1"/>
  <c r="S678" i="41"/>
  <c r="S678" i="40"/>
  <c r="V679" i="40"/>
  <c r="S680" i="39"/>
  <c r="V681" i="39"/>
  <c r="V465" i="11"/>
  <c r="S464" i="11"/>
  <c r="V680" i="41" l="1"/>
  <c r="S679" i="41"/>
  <c r="S679" i="40"/>
  <c r="V680" i="40"/>
  <c r="S681" i="39"/>
  <c r="O205" i="39" s="1"/>
  <c r="V682" i="39"/>
  <c r="S465" i="11"/>
  <c r="V466" i="11"/>
  <c r="V681" i="41" l="1"/>
  <c r="S680" i="41"/>
  <c r="S680" i="40"/>
  <c r="V681" i="40"/>
  <c r="N205" i="39"/>
  <c r="I205" i="39"/>
  <c r="S682" i="39"/>
  <c r="V683" i="39"/>
  <c r="V467" i="11"/>
  <c r="S466" i="11"/>
  <c r="F26" i="38"/>
  <c r="T205" i="39" l="1"/>
  <c r="V682" i="41"/>
  <c r="S681" i="41"/>
  <c r="O205" i="41" s="1"/>
  <c r="V682" i="40"/>
  <c r="S681" i="40"/>
  <c r="O205" i="40" s="1"/>
  <c r="V684" i="39"/>
  <c r="S683" i="39"/>
  <c r="V468" i="11"/>
  <c r="S467" i="11"/>
  <c r="I344" i="11" s="1"/>
  <c r="T344" i="11" s="1"/>
  <c r="L26" i="38"/>
  <c r="V683" i="41" l="1"/>
  <c r="S682" i="41"/>
  <c r="I205" i="41"/>
  <c r="N205" i="41"/>
  <c r="S682" i="40"/>
  <c r="V683" i="40"/>
  <c r="I205" i="40"/>
  <c r="N205" i="40"/>
  <c r="S684" i="39"/>
  <c r="V685" i="39"/>
  <c r="V469" i="11"/>
  <c r="S468" i="11"/>
  <c r="I345" i="11" s="1"/>
  <c r="T345" i="11" s="1"/>
  <c r="K26" i="38"/>
  <c r="O26" i="38"/>
  <c r="J26" i="38"/>
  <c r="I26" i="38"/>
  <c r="M26" i="38"/>
  <c r="H26" i="38"/>
  <c r="G26" i="38"/>
  <c r="P26" i="38"/>
  <c r="N26" i="38"/>
  <c r="T205" i="41" l="1"/>
  <c r="T205" i="40"/>
  <c r="V684" i="41"/>
  <c r="S683" i="41"/>
  <c r="V684" i="40"/>
  <c r="S683" i="40"/>
  <c r="S685" i="39"/>
  <c r="V686" i="39"/>
  <c r="V470" i="11"/>
  <c r="S469" i="11"/>
  <c r="I346" i="11" s="1"/>
  <c r="T346" i="11" s="1"/>
  <c r="V685" i="41" l="1"/>
  <c r="S684" i="41"/>
  <c r="V685" i="40"/>
  <c r="S684" i="40"/>
  <c r="S686" i="39"/>
  <c r="V687" i="39"/>
  <c r="V471" i="11"/>
  <c r="S470" i="11"/>
  <c r="V686" i="41" l="1"/>
  <c r="S685" i="41"/>
  <c r="V686" i="40"/>
  <c r="S685" i="40"/>
  <c r="S687" i="39"/>
  <c r="V688" i="39"/>
  <c r="V472" i="11"/>
  <c r="S471" i="11"/>
  <c r="V687" i="41" l="1"/>
  <c r="S686" i="41"/>
  <c r="S686" i="40"/>
  <c r="V687" i="40"/>
  <c r="S688" i="39"/>
  <c r="V689" i="39"/>
  <c r="V473" i="11"/>
  <c r="S472" i="11"/>
  <c r="V688" i="41" l="1"/>
  <c r="S687" i="41"/>
  <c r="S687" i="40"/>
  <c r="V688" i="40"/>
  <c r="S689" i="39"/>
  <c r="V690" i="39"/>
  <c r="S473" i="11"/>
  <c r="V474" i="11"/>
  <c r="V689" i="41" l="1"/>
  <c r="S688" i="41"/>
  <c r="V689" i="40"/>
  <c r="S688" i="40"/>
  <c r="S690" i="39"/>
  <c r="V691" i="39"/>
  <c r="I350" i="11"/>
  <c r="T350" i="11" s="1"/>
  <c r="V475" i="11"/>
  <c r="S474" i="11"/>
  <c r="V690" i="41" l="1"/>
  <c r="S689" i="41"/>
  <c r="V690" i="40"/>
  <c r="S689" i="40"/>
  <c r="V692" i="39"/>
  <c r="S691" i="39"/>
  <c r="V476" i="11"/>
  <c r="V477" i="11" s="1"/>
  <c r="S475" i="11"/>
  <c r="I351" i="11"/>
  <c r="T351" i="11" s="1"/>
  <c r="V691" i="41" l="1"/>
  <c r="S690" i="41"/>
  <c r="S690" i="40"/>
  <c r="V691" i="40"/>
  <c r="S692" i="39"/>
  <c r="V693" i="39"/>
  <c r="S476" i="11"/>
  <c r="S477" i="11" s="1"/>
  <c r="V478" i="11"/>
  <c r="W145" i="11"/>
  <c r="N476" i="11"/>
  <c r="H476" i="11" s="1"/>
  <c r="I476" i="11"/>
  <c r="T476" i="11" s="1"/>
  <c r="V692" i="41" l="1"/>
  <c r="S691" i="41"/>
  <c r="S691" i="40"/>
  <c r="V692" i="40"/>
  <c r="S693" i="39"/>
  <c r="V694" i="39"/>
  <c r="I354" i="11"/>
  <c r="T354" i="11" s="1"/>
  <c r="S478" i="11"/>
  <c r="V479" i="11"/>
  <c r="Y41" i="11"/>
  <c r="Y40" i="11"/>
  <c r="V693" i="41" l="1"/>
  <c r="S692" i="41"/>
  <c r="S692" i="40"/>
  <c r="V693" i="40"/>
  <c r="S694" i="39"/>
  <c r="V695" i="39"/>
  <c r="S479" i="11"/>
  <c r="V480" i="11"/>
  <c r="I355" i="11"/>
  <c r="T355" i="11" s="1"/>
  <c r="V694" i="41" l="1"/>
  <c r="S693" i="41"/>
  <c r="S693" i="40"/>
  <c r="V694" i="40"/>
  <c r="S695" i="39"/>
  <c r="V696" i="39"/>
  <c r="V481" i="11"/>
  <c r="V482" i="11" s="1"/>
  <c r="S480" i="11"/>
  <c r="V695" i="41" l="1"/>
  <c r="S694" i="41"/>
  <c r="S694" i="40"/>
  <c r="V695" i="40"/>
  <c r="S696" i="39"/>
  <c r="V697" i="39"/>
  <c r="V483" i="11"/>
  <c r="S481" i="11"/>
  <c r="S482" i="11" s="1"/>
  <c r="V696" i="41" l="1"/>
  <c r="S695" i="41"/>
  <c r="S695" i="40"/>
  <c r="V696" i="40"/>
  <c r="S697" i="39"/>
  <c r="V698" i="39"/>
  <c r="S483" i="11"/>
  <c r="V484" i="11"/>
  <c r="I358" i="11"/>
  <c r="T358" i="11" s="1"/>
  <c r="V697" i="41" l="1"/>
  <c r="S696" i="41"/>
  <c r="S696" i="40"/>
  <c r="V697" i="40"/>
  <c r="S698" i="39"/>
  <c r="V699" i="39"/>
  <c r="S484" i="11"/>
  <c r="V485" i="11"/>
  <c r="I359" i="11"/>
  <c r="T359" i="11" s="1"/>
  <c r="V698" i="41" l="1"/>
  <c r="S697" i="41"/>
  <c r="V698" i="40"/>
  <c r="S697" i="40"/>
  <c r="V700" i="39"/>
  <c r="S699" i="39"/>
  <c r="S485" i="11"/>
  <c r="V486" i="11"/>
  <c r="N364" i="11"/>
  <c r="H364" i="11" s="1"/>
  <c r="I363" i="11"/>
  <c r="N363" i="11"/>
  <c r="H363" i="11" s="1"/>
  <c r="V699" i="41" l="1"/>
  <c r="S698" i="41"/>
  <c r="S698" i="40"/>
  <c r="V699" i="40"/>
  <c r="S700" i="39"/>
  <c r="V701" i="39"/>
  <c r="S486" i="11"/>
  <c r="V487" i="11"/>
  <c r="N368" i="11"/>
  <c r="H368" i="11" s="1"/>
  <c r="V700" i="41" l="1"/>
  <c r="S699" i="41"/>
  <c r="S699" i="40"/>
  <c r="V700" i="40"/>
  <c r="S701" i="39"/>
  <c r="O225" i="39" s="1"/>
  <c r="V702" i="39"/>
  <c r="V488" i="11"/>
  <c r="S487" i="11"/>
  <c r="N369" i="11"/>
  <c r="H369" i="11" s="1"/>
  <c r="V701" i="41" l="1"/>
  <c r="S700" i="41"/>
  <c r="S700" i="40"/>
  <c r="V701" i="40"/>
  <c r="N225" i="39"/>
  <c r="I225" i="39"/>
  <c r="S702" i="39"/>
  <c r="V703" i="39"/>
  <c r="V489" i="11"/>
  <c r="S488" i="11"/>
  <c r="F27" i="38"/>
  <c r="T225" i="39" l="1"/>
  <c r="V702" i="41"/>
  <c r="S701" i="41"/>
  <c r="O225" i="41" s="1"/>
  <c r="S701" i="40"/>
  <c r="O225" i="40" s="1"/>
  <c r="V702" i="40"/>
  <c r="S703" i="39"/>
  <c r="V704" i="39"/>
  <c r="S489" i="11"/>
  <c r="V490" i="11"/>
  <c r="N371" i="11"/>
  <c r="H371" i="11" s="1"/>
  <c r="L27" i="38"/>
  <c r="V703" i="41" l="1"/>
  <c r="S702" i="41"/>
  <c r="I225" i="41"/>
  <c r="N225" i="41"/>
  <c r="N225" i="40"/>
  <c r="I225" i="40"/>
  <c r="S702" i="40"/>
  <c r="V703" i="40"/>
  <c r="S704" i="39"/>
  <c r="V705" i="39"/>
  <c r="S490" i="11"/>
  <c r="V491" i="11"/>
  <c r="M27" i="38"/>
  <c r="N27" i="38"/>
  <c r="K27" i="38"/>
  <c r="G27" i="38"/>
  <c r="I27" i="38"/>
  <c r="P27" i="38"/>
  <c r="H27" i="38"/>
  <c r="J27" i="38"/>
  <c r="O27" i="38"/>
  <c r="T225" i="41" l="1"/>
  <c r="T225" i="40"/>
  <c r="V704" i="41"/>
  <c r="S703" i="41"/>
  <c r="S703" i="40"/>
  <c r="V704" i="40"/>
  <c r="S705" i="39"/>
  <c r="V706" i="39"/>
  <c r="S491" i="11"/>
  <c r="V492" i="11"/>
  <c r="N373" i="11"/>
  <c r="H373" i="11" s="1"/>
  <c r="V705" i="41" l="1"/>
  <c r="S704" i="41"/>
  <c r="V705" i="40"/>
  <c r="S704" i="40"/>
  <c r="S706" i="39"/>
  <c r="V707" i="39"/>
  <c r="S492" i="11"/>
  <c r="V493" i="11"/>
  <c r="V706" i="41" l="1"/>
  <c r="S705" i="41"/>
  <c r="V706" i="40"/>
  <c r="S705" i="40"/>
  <c r="V708" i="39"/>
  <c r="S707" i="39"/>
  <c r="S493" i="11"/>
  <c r="V494" i="11"/>
  <c r="I374" i="11"/>
  <c r="T374" i="11" s="1"/>
  <c r="N374" i="11"/>
  <c r="H374" i="11" s="1"/>
  <c r="V707" i="41" l="1"/>
  <c r="S706" i="41"/>
  <c r="S706" i="40"/>
  <c r="V707" i="40"/>
  <c r="S708" i="39"/>
  <c r="V709" i="39"/>
  <c r="S494" i="11"/>
  <c r="V495" i="11"/>
  <c r="V708" i="41" l="1"/>
  <c r="S707" i="41"/>
  <c r="S707" i="40"/>
  <c r="V708" i="40"/>
  <c r="V710" i="39"/>
  <c r="S709" i="39"/>
  <c r="S495" i="11"/>
  <c r="V496" i="11"/>
  <c r="V709" i="41" l="1"/>
  <c r="S708" i="41"/>
  <c r="S708" i="40"/>
  <c r="V709" i="40"/>
  <c r="S710" i="39"/>
  <c r="V711" i="39"/>
  <c r="V497" i="11"/>
  <c r="S496" i="11"/>
  <c r="V710" i="41" l="1"/>
  <c r="S709" i="41"/>
  <c r="S709" i="40"/>
  <c r="V710" i="40"/>
  <c r="S711" i="39"/>
  <c r="O235" i="39" s="1"/>
  <c r="V712" i="39"/>
  <c r="V498" i="11"/>
  <c r="S497" i="11"/>
  <c r="V711" i="41" l="1"/>
  <c r="S710" i="41"/>
  <c r="S710" i="40"/>
  <c r="V711" i="40"/>
  <c r="N235" i="39"/>
  <c r="I235" i="39"/>
  <c r="V713" i="39"/>
  <c r="S712" i="39"/>
  <c r="S498" i="11"/>
  <c r="I375" i="11" s="1"/>
  <c r="T375" i="11" s="1"/>
  <c r="V499" i="11"/>
  <c r="F28" i="38"/>
  <c r="T235" i="39" l="1"/>
  <c r="V712" i="41"/>
  <c r="S711" i="41"/>
  <c r="O235" i="41" s="1"/>
  <c r="S711" i="40"/>
  <c r="O235" i="40" s="1"/>
  <c r="V712" i="40"/>
  <c r="V714" i="39"/>
  <c r="S713" i="39"/>
  <c r="V500" i="11"/>
  <c r="S499" i="11"/>
  <c r="L28" i="38"/>
  <c r="V713" i="41" l="1"/>
  <c r="S712" i="41"/>
  <c r="I235" i="41"/>
  <c r="N235" i="41"/>
  <c r="I235" i="40"/>
  <c r="N235" i="40"/>
  <c r="S712" i="40"/>
  <c r="V713" i="40"/>
  <c r="S714" i="39"/>
  <c r="V715" i="39"/>
  <c r="S500" i="11"/>
  <c r="V501" i="11"/>
  <c r="K28" i="38"/>
  <c r="O28" i="38"/>
  <c r="P28" i="38"/>
  <c r="I28" i="38"/>
  <c r="G28" i="38"/>
  <c r="N28" i="38"/>
  <c r="M28" i="38"/>
  <c r="H28" i="38"/>
  <c r="J28" i="38"/>
  <c r="T235" i="41" l="1"/>
  <c r="T235" i="40"/>
  <c r="V714" i="41"/>
  <c r="S713" i="41"/>
  <c r="V714" i="40"/>
  <c r="S713" i="40"/>
  <c r="S715" i="39"/>
  <c r="V716" i="39"/>
  <c r="V502" i="11"/>
  <c r="S501" i="11"/>
  <c r="I378" i="11" s="1"/>
  <c r="T378" i="11" s="1"/>
  <c r="O24" i="11"/>
  <c r="N24" i="11" s="1"/>
  <c r="S502" i="11" l="1"/>
  <c r="I379" i="11" s="1"/>
  <c r="T379" i="11" s="1"/>
  <c r="V503" i="11"/>
  <c r="V715" i="41"/>
  <c r="S714" i="41"/>
  <c r="S714" i="40"/>
  <c r="V715" i="40"/>
  <c r="S716" i="39"/>
  <c r="V717" i="39"/>
  <c r="V504" i="11"/>
  <c r="S503" i="11" l="1"/>
  <c r="V716" i="41"/>
  <c r="S715" i="41"/>
  <c r="S715" i="40"/>
  <c r="V716" i="40"/>
  <c r="V718" i="39"/>
  <c r="S717" i="39"/>
  <c r="V505" i="11"/>
  <c r="S504" i="11"/>
  <c r="I385" i="11"/>
  <c r="T385" i="11" s="1"/>
  <c r="V717" i="41" l="1"/>
  <c r="S716" i="41"/>
  <c r="S716" i="40"/>
  <c r="V717" i="40"/>
  <c r="S718" i="39"/>
  <c r="V719" i="39"/>
  <c r="I386" i="11"/>
  <c r="T386" i="11" s="1"/>
  <c r="V506" i="11"/>
  <c r="S505" i="11"/>
  <c r="S717" i="41" l="1"/>
  <c r="V718" i="41"/>
  <c r="S717" i="40"/>
  <c r="V718" i="40"/>
  <c r="S719" i="39"/>
  <c r="V720" i="39"/>
  <c r="V507" i="11"/>
  <c r="S506" i="11"/>
  <c r="S718" i="41" l="1"/>
  <c r="V719" i="41"/>
  <c r="S718" i="40"/>
  <c r="V719" i="40"/>
  <c r="V721" i="39"/>
  <c r="S720" i="39"/>
  <c r="S507" i="11"/>
  <c r="V508" i="11"/>
  <c r="S719" i="41" l="1"/>
  <c r="V720" i="41"/>
  <c r="S719" i="40"/>
  <c r="V720" i="40"/>
  <c r="V722" i="39"/>
  <c r="S721" i="39"/>
  <c r="V509" i="11"/>
  <c r="S508" i="11"/>
  <c r="S720" i="41" l="1"/>
  <c r="V721" i="41"/>
  <c r="V721" i="40"/>
  <c r="S720" i="40"/>
  <c r="S722" i="39"/>
  <c r="V723" i="39"/>
  <c r="V510" i="11"/>
  <c r="V511" i="11" s="1"/>
  <c r="S509" i="11"/>
  <c r="O33" i="11"/>
  <c r="N33" i="11" s="1"/>
  <c r="H33" i="11" s="1"/>
  <c r="S721" i="41" l="1"/>
  <c r="V722" i="41"/>
  <c r="V722" i="40"/>
  <c r="S721" i="40"/>
  <c r="S723" i="39"/>
  <c r="V724" i="39"/>
  <c r="S510" i="11"/>
  <c r="S511" i="11" s="1"/>
  <c r="V512" i="11"/>
  <c r="S722" i="41" l="1"/>
  <c r="V723" i="41"/>
  <c r="S722" i="40"/>
  <c r="V723" i="40"/>
  <c r="S724" i="39"/>
  <c r="V725" i="39"/>
  <c r="S512" i="11"/>
  <c r="V513" i="11"/>
  <c r="S723" i="41" l="1"/>
  <c r="V724" i="41"/>
  <c r="S723" i="40"/>
  <c r="V724" i="40"/>
  <c r="V726" i="39"/>
  <c r="S725" i="39"/>
  <c r="V514" i="11"/>
  <c r="S513" i="11"/>
  <c r="N393" i="11"/>
  <c r="H393" i="11" s="1"/>
  <c r="S724" i="41" l="1"/>
  <c r="V725" i="41"/>
  <c r="S724" i="40"/>
  <c r="V725" i="40"/>
  <c r="S726" i="39"/>
  <c r="V727" i="39"/>
  <c r="V515" i="11"/>
  <c r="S514" i="11"/>
  <c r="I391" i="11" s="1"/>
  <c r="T391" i="11" s="1"/>
  <c r="N394" i="11"/>
  <c r="H394" i="11" s="1"/>
  <c r="S725" i="41" l="1"/>
  <c r="V726" i="41"/>
  <c r="S725" i="40"/>
  <c r="V726" i="40"/>
  <c r="S727" i="39"/>
  <c r="V728" i="39"/>
  <c r="S515" i="11"/>
  <c r="V516" i="11"/>
  <c r="S726" i="41" l="1"/>
  <c r="V727" i="41"/>
  <c r="S726" i="40"/>
  <c r="V727" i="40"/>
  <c r="V729" i="39"/>
  <c r="S728" i="39"/>
  <c r="V517" i="11"/>
  <c r="S516" i="11"/>
  <c r="S520" i="11"/>
  <c r="S727" i="41" l="1"/>
  <c r="V728" i="41"/>
  <c r="S727" i="40"/>
  <c r="V728" i="40"/>
  <c r="V730" i="39"/>
  <c r="S729" i="39"/>
  <c r="V518" i="11"/>
  <c r="S517" i="11"/>
  <c r="S728" i="41" l="1"/>
  <c r="V729" i="41"/>
  <c r="S728" i="40"/>
  <c r="V729" i="40"/>
  <c r="S730" i="39"/>
  <c r="V731" i="39"/>
  <c r="V519" i="11"/>
  <c r="S518" i="11"/>
  <c r="I398" i="11"/>
  <c r="T398" i="11" s="1"/>
  <c r="S729" i="41" l="1"/>
  <c r="V730" i="41"/>
  <c r="V730" i="40"/>
  <c r="S729" i="40"/>
  <c r="S731" i="39"/>
  <c r="V732" i="39"/>
  <c r="O44" i="11"/>
  <c r="N44" i="11" s="1"/>
  <c r="H44" i="11" s="1"/>
  <c r="S519" i="11"/>
  <c r="V520" i="11"/>
  <c r="V521" i="11" s="1"/>
  <c r="V731" i="41" l="1"/>
  <c r="S730" i="41"/>
  <c r="V731" i="40"/>
  <c r="S730" i="40"/>
  <c r="S732" i="39"/>
  <c r="V733" i="39"/>
  <c r="V522" i="11"/>
  <c r="S521" i="11"/>
  <c r="V732" i="41" l="1"/>
  <c r="S731" i="41"/>
  <c r="V732" i="40"/>
  <c r="S731" i="40"/>
  <c r="V734" i="39"/>
  <c r="S733" i="39"/>
  <c r="S522" i="11"/>
  <c r="V523" i="11"/>
  <c r="S732" i="41" l="1"/>
  <c r="V733" i="41"/>
  <c r="S732" i="40"/>
  <c r="V733" i="40"/>
  <c r="V735" i="39"/>
  <c r="S734" i="39"/>
  <c r="S523" i="11"/>
  <c r="V524" i="11"/>
  <c r="S733" i="41" l="1"/>
  <c r="V734" i="41"/>
  <c r="V734" i="40"/>
  <c r="S733" i="40"/>
  <c r="S735" i="39"/>
  <c r="V736" i="39"/>
  <c r="S524" i="11"/>
  <c r="V525" i="11"/>
  <c r="S734" i="41" l="1"/>
  <c r="V735" i="41"/>
  <c r="S734" i="40"/>
  <c r="V735" i="40"/>
  <c r="S736" i="39"/>
  <c r="V737" i="39"/>
  <c r="S525" i="11"/>
  <c r="V526" i="11"/>
  <c r="S735" i="41" l="1"/>
  <c r="V736" i="41"/>
  <c r="S735" i="40"/>
  <c r="V736" i="40"/>
  <c r="V738" i="39"/>
  <c r="S737" i="39"/>
  <c r="S526" i="11"/>
  <c r="V527" i="11"/>
  <c r="S736" i="41" l="1"/>
  <c r="V737" i="41"/>
  <c r="V737" i="40"/>
  <c r="S736" i="40"/>
  <c r="S738" i="39"/>
  <c r="V739" i="39"/>
  <c r="V528" i="11"/>
  <c r="S527" i="11"/>
  <c r="S737" i="41" l="1"/>
  <c r="V738" i="41"/>
  <c r="V738" i="40"/>
  <c r="S737" i="40"/>
  <c r="S739" i="39"/>
  <c r="V740" i="39"/>
  <c r="S528" i="11"/>
  <c r="V529" i="11"/>
  <c r="S738" i="41" l="1"/>
  <c r="V739" i="41"/>
  <c r="S738" i="40"/>
  <c r="V739" i="40"/>
  <c r="S740" i="39"/>
  <c r="V741" i="39"/>
  <c r="S529" i="11"/>
  <c r="V530" i="11"/>
  <c r="S739" i="41" l="1"/>
  <c r="V740" i="41"/>
  <c r="V740" i="40"/>
  <c r="S739" i="40"/>
  <c r="V742" i="39"/>
  <c r="S741" i="39"/>
  <c r="S530" i="11"/>
  <c r="V531" i="11"/>
  <c r="S740" i="41" l="1"/>
  <c r="V741" i="41"/>
  <c r="S740" i="40"/>
  <c r="V741" i="40"/>
  <c r="V743" i="39"/>
  <c r="S742" i="39"/>
  <c r="V532" i="11"/>
  <c r="S531" i="11"/>
  <c r="S741" i="41" l="1"/>
  <c r="V742" i="41"/>
  <c r="S741" i="40"/>
  <c r="V742" i="40"/>
  <c r="V744" i="39"/>
  <c r="S743" i="39"/>
  <c r="S532" i="11"/>
  <c r="O56" i="11" s="1"/>
  <c r="N56" i="11" s="1"/>
  <c r="H56" i="11" s="1"/>
  <c r="V533" i="11"/>
  <c r="S742" i="41" l="1"/>
  <c r="V743" i="41"/>
  <c r="S742" i="40"/>
  <c r="V743" i="40"/>
  <c r="S744" i="39"/>
  <c r="V745" i="39"/>
  <c r="V534" i="11"/>
  <c r="S533" i="11"/>
  <c r="S743" i="41" l="1"/>
  <c r="V744" i="41"/>
  <c r="S743" i="40"/>
  <c r="V744" i="40"/>
  <c r="S745" i="39"/>
  <c r="V746" i="39"/>
  <c r="V535" i="11"/>
  <c r="S534" i="11"/>
  <c r="S744" i="41" l="1"/>
  <c r="V745" i="41"/>
  <c r="V745" i="40"/>
  <c r="S744" i="40"/>
  <c r="S746" i="39"/>
  <c r="V747" i="39"/>
  <c r="V536" i="11"/>
  <c r="S535" i="11"/>
  <c r="S745" i="41" l="1"/>
  <c r="V746" i="41"/>
  <c r="S745" i="40"/>
  <c r="V746" i="40"/>
  <c r="S747" i="39"/>
  <c r="V748" i="39"/>
  <c r="S536" i="11"/>
  <c r="V537" i="11"/>
  <c r="S746" i="41" l="1"/>
  <c r="V747" i="41"/>
  <c r="S746" i="40"/>
  <c r="V747" i="40"/>
  <c r="S748" i="39"/>
  <c r="V749" i="39"/>
  <c r="V538" i="11"/>
  <c r="S537" i="11"/>
  <c r="S747" i="41" l="1"/>
  <c r="V748" i="41"/>
  <c r="V748" i="40"/>
  <c r="S747" i="40"/>
  <c r="V750" i="39"/>
  <c r="S749" i="39"/>
  <c r="V539" i="11"/>
  <c r="S538" i="11"/>
  <c r="N417" i="11"/>
  <c r="H417" i="11" s="1"/>
  <c r="S748" i="41" l="1"/>
  <c r="V749" i="41"/>
  <c r="V749" i="40"/>
  <c r="S748" i="40"/>
  <c r="V751" i="39"/>
  <c r="S750" i="39"/>
  <c r="V540" i="11"/>
  <c r="S539" i="11"/>
  <c r="S749" i="41" l="1"/>
  <c r="V750" i="41"/>
  <c r="S749" i="40"/>
  <c r="V750" i="40"/>
  <c r="V752" i="39"/>
  <c r="S751" i="39"/>
  <c r="V541" i="11"/>
  <c r="S540" i="11"/>
  <c r="S750" i="41" l="1"/>
  <c r="V751" i="41"/>
  <c r="S750" i="40"/>
  <c r="V751" i="40"/>
  <c r="S752" i="39"/>
  <c r="V753" i="39"/>
  <c r="S541" i="11"/>
  <c r="V542" i="11"/>
  <c r="S751" i="41" l="1"/>
  <c r="V752" i="41"/>
  <c r="V752" i="40"/>
  <c r="S751" i="40"/>
  <c r="S753" i="39"/>
  <c r="V754" i="39"/>
  <c r="S542" i="11"/>
  <c r="O66" i="11" s="1"/>
  <c r="N66" i="11" s="1"/>
  <c r="H66" i="11" s="1"/>
  <c r="V543" i="11"/>
  <c r="I544" i="11"/>
  <c r="T544" i="11" s="1"/>
  <c r="N544" i="11"/>
  <c r="H544" i="11" s="1"/>
  <c r="S752" i="41" l="1"/>
  <c r="V753" i="41"/>
  <c r="V753" i="40"/>
  <c r="S752" i="40"/>
  <c r="S754" i="39"/>
  <c r="V755" i="39"/>
  <c r="S543" i="11"/>
  <c r="V544" i="11"/>
  <c r="S753" i="41" l="1"/>
  <c r="V754" i="41"/>
  <c r="S753" i="40"/>
  <c r="V754" i="40"/>
  <c r="S755" i="39"/>
  <c r="V756" i="39"/>
  <c r="S544" i="11"/>
  <c r="V545" i="11"/>
  <c r="S754" i="41" l="1"/>
  <c r="V755" i="41"/>
  <c r="S754" i="40"/>
  <c r="V755" i="40"/>
  <c r="S756" i="39"/>
  <c r="V757" i="39"/>
  <c r="V546" i="11"/>
  <c r="S545" i="11"/>
  <c r="S755" i="41" l="1"/>
  <c r="V756" i="41"/>
  <c r="V756" i="40"/>
  <c r="S755" i="40"/>
  <c r="V758" i="39"/>
  <c r="S757" i="39"/>
  <c r="V547" i="11"/>
  <c r="S546" i="11"/>
  <c r="S756" i="41" l="1"/>
  <c r="V757" i="41"/>
  <c r="V757" i="40"/>
  <c r="S756" i="40"/>
  <c r="S758" i="39"/>
  <c r="V759" i="39"/>
  <c r="S547" i="11"/>
  <c r="V548" i="11"/>
  <c r="S757" i="41" l="1"/>
  <c r="V758" i="41"/>
  <c r="S757" i="40"/>
  <c r="V758" i="40"/>
  <c r="S759" i="39"/>
  <c r="V760" i="39"/>
  <c r="V549" i="11"/>
  <c r="S548" i="11"/>
  <c r="S758" i="41" l="1"/>
  <c r="V759" i="41"/>
  <c r="S758" i="40"/>
  <c r="V759" i="40"/>
  <c r="V761" i="39"/>
  <c r="S760" i="39"/>
  <c r="S549" i="11"/>
  <c r="V550" i="11"/>
  <c r="S759" i="41" l="1"/>
  <c r="V760" i="41"/>
  <c r="S759" i="40"/>
  <c r="V760" i="40"/>
  <c r="S761" i="39"/>
  <c r="V762" i="39"/>
  <c r="S550" i="11"/>
  <c r="V551" i="11"/>
  <c r="S760" i="41" l="1"/>
  <c r="V761" i="41"/>
  <c r="V761" i="40"/>
  <c r="S760" i="40"/>
  <c r="S762" i="39"/>
  <c r="V763" i="39"/>
  <c r="S551" i="11"/>
  <c r="V552" i="11"/>
  <c r="S761" i="41" l="1"/>
  <c r="V762" i="41"/>
  <c r="S761" i="40"/>
  <c r="V762" i="40"/>
  <c r="S763" i="39"/>
  <c r="V764" i="39"/>
  <c r="V553" i="11"/>
  <c r="S552" i="11"/>
  <c r="O76" i="11" s="1"/>
  <c r="S762" i="41" l="1"/>
  <c r="V763" i="41"/>
  <c r="S762" i="40"/>
  <c r="V763" i="40"/>
  <c r="S764" i="39"/>
  <c r="V765" i="39"/>
  <c r="N76" i="11"/>
  <c r="H76" i="11" s="1"/>
  <c r="V554" i="11"/>
  <c r="S553" i="11"/>
  <c r="N555" i="11"/>
  <c r="H555" i="11" s="1"/>
  <c r="I555" i="11"/>
  <c r="T555" i="11" s="1"/>
  <c r="S763" i="41" l="1"/>
  <c r="V764" i="41"/>
  <c r="V764" i="40"/>
  <c r="S763" i="40"/>
  <c r="S765" i="39"/>
  <c r="O289" i="39" s="1"/>
  <c r="V766" i="39"/>
  <c r="S554" i="11"/>
  <c r="V555" i="11"/>
  <c r="S764" i="41" l="1"/>
  <c r="V765" i="41"/>
  <c r="S764" i="40"/>
  <c r="V765" i="40"/>
  <c r="N289" i="39"/>
  <c r="I289" i="39"/>
  <c r="V767" i="39"/>
  <c r="S766" i="39"/>
  <c r="V556" i="11"/>
  <c r="S555" i="11"/>
  <c r="F30" i="38"/>
  <c r="T289" i="39" l="1"/>
  <c r="S765" i="41"/>
  <c r="O289" i="41" s="1"/>
  <c r="V766" i="41"/>
  <c r="V766" i="40"/>
  <c r="S765" i="40"/>
  <c r="O289" i="40" s="1"/>
  <c r="S767" i="39"/>
  <c r="V768" i="39"/>
  <c r="V557" i="11"/>
  <c r="S556" i="11"/>
  <c r="L30" i="38"/>
  <c r="N289" i="41" l="1"/>
  <c r="I289" i="41"/>
  <c r="S766" i="41"/>
  <c r="V767" i="41"/>
  <c r="S766" i="40"/>
  <c r="V767" i="40"/>
  <c r="N289" i="40"/>
  <c r="I289" i="40"/>
  <c r="V769" i="39"/>
  <c r="S768" i="39"/>
  <c r="V558" i="11"/>
  <c r="S557" i="11"/>
  <c r="M30" i="38"/>
  <c r="H30" i="38"/>
  <c r="G30" i="38"/>
  <c r="N30" i="38"/>
  <c r="J30" i="38"/>
  <c r="I30" i="38"/>
  <c r="O30" i="38"/>
  <c r="K30" i="38"/>
  <c r="P30" i="38"/>
  <c r="T289" i="41" l="1"/>
  <c r="T289" i="40"/>
  <c r="S767" i="41"/>
  <c r="V768" i="41"/>
  <c r="S767" i="40"/>
  <c r="V768" i="40"/>
  <c r="S769" i="39"/>
  <c r="V770" i="39"/>
  <c r="V559" i="11"/>
  <c r="S558" i="11"/>
  <c r="S768" i="41" l="1"/>
  <c r="V769" i="41"/>
  <c r="V769" i="40"/>
  <c r="S768" i="40"/>
  <c r="S770" i="39"/>
  <c r="V771" i="39"/>
  <c r="S559" i="11"/>
  <c r="V560" i="11"/>
  <c r="S769" i="41" l="1"/>
  <c r="V770" i="41"/>
  <c r="V770" i="40"/>
  <c r="S769" i="40"/>
  <c r="S771" i="39"/>
  <c r="V772" i="39"/>
  <c r="S560" i="11"/>
  <c r="V561" i="11"/>
  <c r="S770" i="41" l="1"/>
  <c r="V771" i="41"/>
  <c r="S770" i="40"/>
  <c r="V771" i="40"/>
  <c r="S772" i="39"/>
  <c r="V773" i="39"/>
  <c r="V562" i="11"/>
  <c r="S561" i="11"/>
  <c r="S771" i="41" l="1"/>
  <c r="V772" i="41"/>
  <c r="V772" i="40"/>
  <c r="S771" i="40"/>
  <c r="S773" i="39"/>
  <c r="V774" i="39"/>
  <c r="V563" i="11"/>
  <c r="S562" i="11"/>
  <c r="N441" i="11"/>
  <c r="H441" i="11" s="1"/>
  <c r="S772" i="41" l="1"/>
  <c r="V773" i="41"/>
  <c r="S772" i="40"/>
  <c r="V773" i="40"/>
  <c r="S774" i="39"/>
  <c r="V775" i="39"/>
  <c r="S563" i="11"/>
  <c r="V564" i="11"/>
  <c r="N442" i="11"/>
  <c r="H442" i="11" s="1"/>
  <c r="S773" i="41" l="1"/>
  <c r="V774" i="41"/>
  <c r="S773" i="40"/>
  <c r="V774" i="40"/>
  <c r="S775" i="39"/>
  <c r="V776" i="39"/>
  <c r="S564" i="11"/>
  <c r="V565" i="11"/>
  <c r="S774" i="41" l="1"/>
  <c r="V775" i="41"/>
  <c r="S774" i="40"/>
  <c r="V775" i="40"/>
  <c r="V777" i="39"/>
  <c r="S776" i="39"/>
  <c r="O300" i="39" s="1"/>
  <c r="V566" i="11"/>
  <c r="S565" i="11"/>
  <c r="O89" i="11" s="1"/>
  <c r="N89" i="11" s="1"/>
  <c r="H89" i="11" s="1"/>
  <c r="S775" i="41" l="1"/>
  <c r="V776" i="41"/>
  <c r="S775" i="40"/>
  <c r="V776" i="40"/>
  <c r="S777" i="39"/>
  <c r="V778" i="39"/>
  <c r="N300" i="39"/>
  <c r="I300" i="39"/>
  <c r="S566" i="11"/>
  <c r="V567" i="11"/>
  <c r="N444" i="11"/>
  <c r="H444" i="11" s="1"/>
  <c r="N445" i="11"/>
  <c r="H445" i="11" s="1"/>
  <c r="F31" i="38"/>
  <c r="T300" i="39" l="1"/>
  <c r="S776" i="41"/>
  <c r="O300" i="41" s="1"/>
  <c r="V777" i="41"/>
  <c r="V777" i="40"/>
  <c r="S776" i="40"/>
  <c r="O300" i="40" s="1"/>
  <c r="S778" i="39"/>
  <c r="V779" i="39"/>
  <c r="S567" i="11"/>
  <c r="V568" i="11"/>
  <c r="I569" i="11"/>
  <c r="T569" i="11" s="1"/>
  <c r="N569" i="11"/>
  <c r="H569" i="11" s="1"/>
  <c r="L31" i="38"/>
  <c r="I300" i="41" l="1"/>
  <c r="N300" i="41"/>
  <c r="S777" i="41"/>
  <c r="V778" i="41"/>
  <c r="S777" i="40"/>
  <c r="V778" i="40"/>
  <c r="I300" i="40"/>
  <c r="N300" i="40"/>
  <c r="S779" i="39"/>
  <c r="V780" i="39"/>
  <c r="V569" i="11"/>
  <c r="S568" i="11"/>
  <c r="N474" i="11"/>
  <c r="H474" i="11" s="1"/>
  <c r="I31" i="38"/>
  <c r="H31" i="38"/>
  <c r="J31" i="38"/>
  <c r="M31" i="38"/>
  <c r="G31" i="38"/>
  <c r="P31" i="38"/>
  <c r="K31" i="38"/>
  <c r="N31" i="38"/>
  <c r="O31" i="38"/>
  <c r="T300" i="40" l="1"/>
  <c r="T300" i="41"/>
  <c r="S778" i="41"/>
  <c r="V779" i="41"/>
  <c r="S778" i="40"/>
  <c r="V779" i="40"/>
  <c r="S780" i="39"/>
  <c r="V781" i="39"/>
  <c r="V570" i="11"/>
  <c r="S569" i="11"/>
  <c r="I109" i="11"/>
  <c r="Y46" i="11"/>
  <c r="I86" i="11"/>
  <c r="W86" i="11" s="1"/>
  <c r="I155" i="11"/>
  <c r="W155" i="11" s="1"/>
  <c r="T109" i="11"/>
  <c r="W109" i="11"/>
  <c r="Y45" i="11"/>
  <c r="Y44" i="11"/>
  <c r="I543" i="11"/>
  <c r="W543" i="11" s="1"/>
  <c r="I47" i="11"/>
  <c r="W47" i="11" s="1"/>
  <c r="I110" i="11"/>
  <c r="I28" i="11"/>
  <c r="W28" i="11" s="1"/>
  <c r="Y43" i="11"/>
  <c r="Y42" i="11"/>
  <c r="I83" i="11"/>
  <c r="W83" i="11" s="1"/>
  <c r="S779" i="41" l="1"/>
  <c r="V780" i="41"/>
  <c r="V780" i="40"/>
  <c r="S779" i="40"/>
  <c r="S781" i="39"/>
  <c r="V782" i="39"/>
  <c r="S570" i="11"/>
  <c r="V571" i="11"/>
  <c r="I87" i="11"/>
  <c r="T87" i="11" s="1"/>
  <c r="I45" i="11"/>
  <c r="T45" i="11" s="1"/>
  <c r="I51" i="11"/>
  <c r="T51" i="11" s="1"/>
  <c r="I74" i="11"/>
  <c r="T74" i="11" s="1"/>
  <c r="I233" i="11"/>
  <c r="T233" i="11" s="1"/>
  <c r="I81" i="11"/>
  <c r="T81" i="11" s="1"/>
  <c r="I117" i="11"/>
  <c r="T117" i="11" s="1"/>
  <c r="I373" i="11"/>
  <c r="T373" i="11" s="1"/>
  <c r="I60" i="11"/>
  <c r="T60" i="11" s="1"/>
  <c r="I185" i="11"/>
  <c r="T185" i="11" s="1"/>
  <c r="I93" i="11"/>
  <c r="T93" i="11" s="1"/>
  <c r="I175" i="11"/>
  <c r="T175" i="11" s="1"/>
  <c r="I126" i="11"/>
  <c r="T126" i="11" s="1"/>
  <c r="I371" i="11"/>
  <c r="T371" i="11" s="1"/>
  <c r="I72" i="11"/>
  <c r="T72" i="11" s="1"/>
  <c r="I59" i="11"/>
  <c r="T59" i="11" s="1"/>
  <c r="I50" i="11"/>
  <c r="T50" i="11" s="1"/>
  <c r="I134" i="11"/>
  <c r="T134" i="11" s="1"/>
  <c r="I102" i="11"/>
  <c r="T102" i="11" s="1"/>
  <c r="I227" i="11"/>
  <c r="T227" i="11" s="1"/>
  <c r="I80" i="11"/>
  <c r="T80" i="11" s="1"/>
  <c r="I115" i="11"/>
  <c r="T115" i="11" s="1"/>
  <c r="I92" i="11"/>
  <c r="T92" i="11" s="1"/>
  <c r="I177" i="11"/>
  <c r="T177" i="11" s="1"/>
  <c r="I186" i="11"/>
  <c r="T186" i="11" s="1"/>
  <c r="I127" i="11"/>
  <c r="T127" i="11" s="1"/>
  <c r="I369" i="11"/>
  <c r="T369" i="11" s="1"/>
  <c r="I58" i="11"/>
  <c r="T58" i="11" s="1"/>
  <c r="I71" i="11"/>
  <c r="T71" i="11" s="1"/>
  <c r="I90" i="11"/>
  <c r="T90" i="11" s="1"/>
  <c r="I107" i="11"/>
  <c r="T107" i="11" s="1"/>
  <c r="I131" i="11"/>
  <c r="T131" i="11" s="1"/>
  <c r="I153" i="11"/>
  <c r="T153" i="11" s="1"/>
  <c r="I183" i="11"/>
  <c r="T183" i="11" s="1"/>
  <c r="I100" i="11"/>
  <c r="T100" i="11" s="1"/>
  <c r="I124" i="11"/>
  <c r="T124" i="11" s="1"/>
  <c r="I364" i="11"/>
  <c r="T364" i="11" s="1"/>
  <c r="I78" i="11"/>
  <c r="T78" i="11" s="1"/>
  <c r="I112" i="11"/>
  <c r="T112" i="11" s="1"/>
  <c r="I62" i="11"/>
  <c r="T62" i="11" s="1"/>
  <c r="I75" i="11"/>
  <c r="T75" i="11" s="1"/>
  <c r="I53" i="11"/>
  <c r="T53" i="11" s="1"/>
  <c r="I128" i="11"/>
  <c r="T128" i="11" s="1"/>
  <c r="I135" i="11"/>
  <c r="T135" i="11" s="1"/>
  <c r="I149" i="11"/>
  <c r="T149" i="11" s="1"/>
  <c r="I178" i="11"/>
  <c r="T178" i="11" s="1"/>
  <c r="I187" i="11"/>
  <c r="T187" i="11" s="1"/>
  <c r="I48" i="11"/>
  <c r="T48" i="11" s="1"/>
  <c r="I368" i="11"/>
  <c r="T368" i="11" s="1"/>
  <c r="T110" i="11"/>
  <c r="W110" i="11"/>
  <c r="I73" i="11"/>
  <c r="T73" i="11" s="1"/>
  <c r="I54" i="11"/>
  <c r="T54" i="11" s="1"/>
  <c r="I61" i="11"/>
  <c r="T61" i="11" s="1"/>
  <c r="I34" i="11"/>
  <c r="T34" i="11" s="1"/>
  <c r="I82" i="11"/>
  <c r="T82" i="11" s="1"/>
  <c r="I104" i="11"/>
  <c r="T104" i="11" s="1"/>
  <c r="I111" i="11"/>
  <c r="I137" i="11"/>
  <c r="T137" i="11" s="1"/>
  <c r="I43" i="11"/>
  <c r="I129" i="11"/>
  <c r="T129" i="11" s="1"/>
  <c r="I121" i="11"/>
  <c r="T121" i="11" s="1"/>
  <c r="I94" i="11"/>
  <c r="T94" i="11" s="1"/>
  <c r="I321" i="11"/>
  <c r="T321" i="11" s="1"/>
  <c r="I394" i="11"/>
  <c r="T394" i="11" s="1"/>
  <c r="I320" i="11"/>
  <c r="I49" i="11"/>
  <c r="T49" i="11" s="1"/>
  <c r="I181" i="11"/>
  <c r="I29" i="11"/>
  <c r="T29" i="11" s="1"/>
  <c r="I38" i="11"/>
  <c r="T38" i="11" s="1"/>
  <c r="I77" i="11"/>
  <c r="T77" i="11" s="1"/>
  <c r="I68" i="11"/>
  <c r="T68" i="11" s="1"/>
  <c r="I145" i="11"/>
  <c r="T145" i="11" s="1"/>
  <c r="I84" i="11"/>
  <c r="T84" i="11" s="1"/>
  <c r="I99" i="11"/>
  <c r="T99" i="11" s="1"/>
  <c r="I106" i="11"/>
  <c r="I393" i="11"/>
  <c r="T393" i="11" s="1"/>
  <c r="S780" i="41" l="1"/>
  <c r="V781" i="41"/>
  <c r="V781" i="40"/>
  <c r="S780" i="40"/>
  <c r="V783" i="39"/>
  <c r="S782" i="39"/>
  <c r="V572" i="11"/>
  <c r="S571" i="11"/>
  <c r="T157" i="11"/>
  <c r="W44" i="11"/>
  <c r="T111" i="11"/>
  <c r="W111" i="11"/>
  <c r="T43" i="11"/>
  <c r="W43" i="11"/>
  <c r="T106" i="11"/>
  <c r="W106" i="11"/>
  <c r="I180" i="11"/>
  <c r="W180" i="11" s="1"/>
  <c r="I473" i="11"/>
  <c r="W473" i="11" s="1"/>
  <c r="N475" i="11"/>
  <c r="H475" i="11" s="1"/>
  <c r="I475" i="11"/>
  <c r="I474" i="11"/>
  <c r="W181" i="11"/>
  <c r="T181" i="11"/>
  <c r="W320" i="11"/>
  <c r="T320" i="11"/>
  <c r="S781" i="41" l="1"/>
  <c r="V782" i="41"/>
  <c r="S781" i="40"/>
  <c r="V782" i="40"/>
  <c r="S783" i="39"/>
  <c r="V784" i="39"/>
  <c r="O95" i="11"/>
  <c r="S572" i="11"/>
  <c r="V573" i="11"/>
  <c r="I232" i="11"/>
  <c r="I276" i="11"/>
  <c r="W276" i="11" s="1"/>
  <c r="T232" i="11"/>
  <c r="W232" i="11"/>
  <c r="I442" i="11"/>
  <c r="T442" i="11" s="1"/>
  <c r="I230" i="11"/>
  <c r="W230" i="11" s="1"/>
  <c r="I444" i="11"/>
  <c r="T444" i="11" s="1"/>
  <c r="I226" i="11"/>
  <c r="W226" i="11" s="1"/>
  <c r="I220" i="11"/>
  <c r="I441" i="11"/>
  <c r="T441" i="11" s="1"/>
  <c r="I224" i="11"/>
  <c r="W224" i="11" s="1"/>
  <c r="I445" i="11"/>
  <c r="T445" i="11" s="1"/>
  <c r="W474" i="11"/>
  <c r="T474" i="11"/>
  <c r="W475" i="11"/>
  <c r="T475" i="11"/>
  <c r="S782" i="41" l="1"/>
  <c r="V783" i="41"/>
  <c r="S782" i="40"/>
  <c r="V783" i="40"/>
  <c r="V785" i="39"/>
  <c r="S784" i="39"/>
  <c r="V574" i="11"/>
  <c r="S573" i="11"/>
  <c r="N95" i="11"/>
  <c r="H95" i="11" s="1"/>
  <c r="T220" i="11"/>
  <c r="W220" i="11"/>
  <c r="S783" i="41" l="1"/>
  <c r="V784" i="41"/>
  <c r="V784" i="40"/>
  <c r="S783" i="40"/>
  <c r="S785" i="39"/>
  <c r="V786" i="39"/>
  <c r="S574" i="11"/>
  <c r="V575" i="11"/>
  <c r="S784" i="41" l="1"/>
  <c r="V785" i="41"/>
  <c r="V785" i="40"/>
  <c r="S784" i="40"/>
  <c r="S786" i="39"/>
  <c r="V787" i="39"/>
  <c r="V576" i="11"/>
  <c r="S575" i="11"/>
  <c r="S785" i="41" l="1"/>
  <c r="V786" i="41"/>
  <c r="S785" i="40"/>
  <c r="V786" i="40"/>
  <c r="S787" i="39"/>
  <c r="V788" i="39"/>
  <c r="S576" i="11"/>
  <c r="V577" i="11"/>
  <c r="S786" i="41" l="1"/>
  <c r="V787" i="41"/>
  <c r="S786" i="40"/>
  <c r="V787" i="40"/>
  <c r="S788" i="39"/>
  <c r="V789" i="39"/>
  <c r="S577" i="11"/>
  <c r="V578" i="11"/>
  <c r="S787" i="41" l="1"/>
  <c r="V788" i="41"/>
  <c r="V788" i="40"/>
  <c r="S787" i="40"/>
  <c r="S789" i="39"/>
  <c r="V790" i="39"/>
  <c r="V579" i="11"/>
  <c r="S578" i="11"/>
  <c r="S788" i="41" l="1"/>
  <c r="V789" i="41"/>
  <c r="V789" i="40"/>
  <c r="S788" i="40"/>
  <c r="V791" i="39"/>
  <c r="S790" i="39"/>
  <c r="S579" i="11"/>
  <c r="O103" i="11" s="1"/>
  <c r="I103" i="11" s="1"/>
  <c r="T103" i="11" s="1"/>
  <c r="V580" i="11"/>
  <c r="S789" i="41" l="1"/>
  <c r="V790" i="41"/>
  <c r="S789" i="40"/>
  <c r="V790" i="40"/>
  <c r="V792" i="39"/>
  <c r="S791" i="39"/>
  <c r="V581" i="11"/>
  <c r="S580" i="11"/>
  <c r="S790" i="41" l="1"/>
  <c r="V791" i="41"/>
  <c r="S790" i="40"/>
  <c r="V791" i="40"/>
  <c r="S792" i="39"/>
  <c r="V793" i="39"/>
  <c r="S581" i="11"/>
  <c r="O105" i="11" s="1"/>
  <c r="V582" i="11"/>
  <c r="S791" i="41" l="1"/>
  <c r="V792" i="41"/>
  <c r="S791" i="40"/>
  <c r="V792" i="40"/>
  <c r="S793" i="39"/>
  <c r="V794" i="39"/>
  <c r="S582" i="11"/>
  <c r="V583" i="11"/>
  <c r="N105" i="11"/>
  <c r="H105" i="11" s="1"/>
  <c r="S792" i="41" l="1"/>
  <c r="V793" i="41"/>
  <c r="S792" i="40"/>
  <c r="V793" i="40"/>
  <c r="S794" i="39"/>
  <c r="V795" i="39"/>
  <c r="V584" i="11"/>
  <c r="S583" i="11"/>
  <c r="S793" i="41" l="1"/>
  <c r="V794" i="41"/>
  <c r="S793" i="40"/>
  <c r="V794" i="40"/>
  <c r="V796" i="39"/>
  <c r="S795" i="39"/>
  <c r="S584" i="11"/>
  <c r="V585" i="11"/>
  <c r="S794" i="41" l="1"/>
  <c r="V795" i="41"/>
  <c r="S794" i="40"/>
  <c r="V795" i="40"/>
  <c r="S796" i="39"/>
  <c r="V797" i="39"/>
  <c r="S585" i="11"/>
  <c r="V586" i="11"/>
  <c r="S795" i="41" l="1"/>
  <c r="V796" i="41"/>
  <c r="S795" i="40"/>
  <c r="V796" i="40"/>
  <c r="S797" i="39"/>
  <c r="V798" i="39"/>
  <c r="V587" i="11"/>
  <c r="S586" i="11"/>
  <c r="S796" i="41" l="1"/>
  <c r="V797" i="41"/>
  <c r="S796" i="40"/>
  <c r="V797" i="40"/>
  <c r="V799" i="39"/>
  <c r="S798" i="39"/>
  <c r="S587" i="11"/>
  <c r="V588" i="11"/>
  <c r="S797" i="41" l="1"/>
  <c r="V798" i="41"/>
  <c r="S797" i="40"/>
  <c r="V798" i="40"/>
  <c r="V800" i="39"/>
  <c r="S799" i="39"/>
  <c r="V589" i="11"/>
  <c r="S588" i="11"/>
  <c r="S798" i="41" l="1"/>
  <c r="V799" i="41"/>
  <c r="S798" i="40"/>
  <c r="V799" i="40"/>
  <c r="S800" i="39"/>
  <c r="V801" i="39"/>
  <c r="V590" i="11"/>
  <c r="S589" i="11"/>
  <c r="S799" i="41" l="1"/>
  <c r="V800" i="41"/>
  <c r="V800" i="40"/>
  <c r="S799" i="40"/>
  <c r="S801" i="39"/>
  <c r="V802" i="39"/>
  <c r="V591" i="11"/>
  <c r="S590" i="11"/>
  <c r="S800" i="41" l="1"/>
  <c r="V801" i="41"/>
  <c r="S800" i="40"/>
  <c r="V801" i="40"/>
  <c r="S802" i="39"/>
  <c r="V803" i="39"/>
  <c r="V592" i="11"/>
  <c r="S591" i="11"/>
  <c r="S801" i="41" l="1"/>
  <c r="V802" i="41"/>
  <c r="S801" i="40"/>
  <c r="V802" i="40"/>
  <c r="V804" i="39"/>
  <c r="S803" i="39"/>
  <c r="V593" i="11"/>
  <c r="S592" i="11"/>
  <c r="O116" i="11" s="1"/>
  <c r="I116" i="11" s="1"/>
  <c r="T116" i="11" s="1"/>
  <c r="S802" i="41" l="1"/>
  <c r="V803" i="41"/>
  <c r="S802" i="40"/>
  <c r="V803" i="40"/>
  <c r="S804" i="39"/>
  <c r="V805" i="39"/>
  <c r="S593" i="11"/>
  <c r="V594" i="11"/>
  <c r="S803" i="41" l="1"/>
  <c r="V804" i="41"/>
  <c r="S803" i="40"/>
  <c r="V804" i="40"/>
  <c r="V806" i="39"/>
  <c r="S805" i="39"/>
  <c r="V595" i="11"/>
  <c r="S594" i="11"/>
  <c r="O118" i="11" s="1"/>
  <c r="S804" i="41" l="1"/>
  <c r="V805" i="41"/>
  <c r="S804" i="40"/>
  <c r="V805" i="40"/>
  <c r="V807" i="39"/>
  <c r="S806" i="39"/>
  <c r="N118" i="11"/>
  <c r="H118" i="11" s="1"/>
  <c r="V596" i="11"/>
  <c r="S595" i="11"/>
  <c r="S805" i="41" l="1"/>
  <c r="V806" i="41"/>
  <c r="S805" i="40"/>
  <c r="V806" i="40"/>
  <c r="S807" i="39"/>
  <c r="V808" i="39"/>
  <c r="S596" i="11"/>
  <c r="V597" i="11"/>
  <c r="S806" i="41" l="1"/>
  <c r="V807" i="41"/>
  <c r="S806" i="40"/>
  <c r="V807" i="40"/>
  <c r="V809" i="39"/>
  <c r="S808" i="39"/>
  <c r="V598" i="11"/>
  <c r="S597" i="11"/>
  <c r="S807" i="41" l="1"/>
  <c r="V808" i="41"/>
  <c r="V808" i="40"/>
  <c r="S807" i="40"/>
  <c r="S809" i="39"/>
  <c r="V810" i="39"/>
  <c r="Y48" i="11"/>
  <c r="Y49" i="11"/>
  <c r="Y47" i="11"/>
  <c r="I55" i="11"/>
  <c r="W55" i="11" s="1"/>
  <c r="I23" i="11"/>
  <c r="W23" i="11" s="1"/>
  <c r="S598" i="11"/>
  <c r="V599" i="11"/>
  <c r="S808" i="41" l="1"/>
  <c r="V809" i="41"/>
  <c r="S808" i="40"/>
  <c r="V809" i="40"/>
  <c r="S810" i="39"/>
  <c r="V811" i="39"/>
  <c r="V600" i="11"/>
  <c r="S599" i="11"/>
  <c r="O123" i="11" s="1"/>
  <c r="I123" i="11" s="1"/>
  <c r="T123" i="11" s="1"/>
  <c r="I76" i="11"/>
  <c r="T76" i="11" s="1"/>
  <c r="I44" i="11"/>
  <c r="T44" i="11" s="1"/>
  <c r="I89" i="11"/>
  <c r="T89" i="11" s="1"/>
  <c r="I56" i="11"/>
  <c r="T56" i="11" s="1"/>
  <c r="I33" i="11"/>
  <c r="T33" i="11" s="1"/>
  <c r="I24" i="11"/>
  <c r="T24" i="11" s="1"/>
  <c r="I66" i="11"/>
  <c r="T66" i="11" s="1"/>
  <c r="I95" i="11"/>
  <c r="T95" i="11" s="1"/>
  <c r="I105" i="11"/>
  <c r="T105" i="11" s="1"/>
  <c r="S809" i="41" l="1"/>
  <c r="V810" i="41"/>
  <c r="S809" i="40"/>
  <c r="V810" i="40"/>
  <c r="S811" i="39"/>
  <c r="V812" i="39"/>
  <c r="S600" i="11"/>
  <c r="V601" i="11"/>
  <c r="S810" i="41" l="1"/>
  <c r="V811" i="41"/>
  <c r="S810" i="40"/>
  <c r="V811" i="40"/>
  <c r="S812" i="39"/>
  <c r="V813" i="39"/>
  <c r="V602" i="11"/>
  <c r="S601" i="11"/>
  <c r="O125" i="11" s="1"/>
  <c r="S811" i="41" l="1"/>
  <c r="V812" i="41"/>
  <c r="S811" i="40"/>
  <c r="V812" i="40"/>
  <c r="S813" i="39"/>
  <c r="V814" i="39"/>
  <c r="N125" i="11"/>
  <c r="H125" i="11" s="1"/>
  <c r="I125" i="11"/>
  <c r="T125" i="11" s="1"/>
  <c r="V603" i="11"/>
  <c r="S602" i="11"/>
  <c r="S812" i="41" l="1"/>
  <c r="V813" i="41"/>
  <c r="S812" i="40"/>
  <c r="V813" i="40"/>
  <c r="V815" i="39"/>
  <c r="S814" i="39"/>
  <c r="S603" i="11"/>
  <c r="V604" i="11"/>
  <c r="S813" i="41" l="1"/>
  <c r="V814" i="41"/>
  <c r="S813" i="40"/>
  <c r="V814" i="40"/>
  <c r="S815" i="39"/>
  <c r="V816" i="39"/>
  <c r="V605" i="11"/>
  <c r="S604" i="11"/>
  <c r="S814" i="41" l="1"/>
  <c r="V815" i="41"/>
  <c r="S814" i="40"/>
  <c r="V815" i="40"/>
  <c r="V817" i="39"/>
  <c r="S816" i="39"/>
  <c r="S605" i="11"/>
  <c r="V606" i="11"/>
  <c r="S815" i="41" l="1"/>
  <c r="V816" i="41"/>
  <c r="V816" i="40"/>
  <c r="S815" i="40"/>
  <c r="S817" i="39"/>
  <c r="V818" i="39"/>
  <c r="V607" i="11"/>
  <c r="S606" i="11"/>
  <c r="S816" i="41" l="1"/>
  <c r="V817" i="41"/>
  <c r="S816" i="40"/>
  <c r="V817" i="40"/>
  <c r="S818" i="39"/>
  <c r="V819" i="39"/>
  <c r="S607" i="11"/>
  <c r="V608" i="11"/>
  <c r="S817" i="41" l="1"/>
  <c r="V818" i="41"/>
  <c r="S817" i="40"/>
  <c r="V818" i="40"/>
  <c r="S819" i="39"/>
  <c r="V820" i="39"/>
  <c r="V609" i="11"/>
  <c r="S608" i="11"/>
  <c r="S818" i="41" l="1"/>
  <c r="V819" i="41"/>
  <c r="S818" i="40"/>
  <c r="V819" i="40"/>
  <c r="S820" i="39"/>
  <c r="V821" i="39"/>
  <c r="V610" i="11"/>
  <c r="S609" i="11"/>
  <c r="V820" i="41" l="1"/>
  <c r="S819" i="41"/>
  <c r="S819" i="40"/>
  <c r="V820" i="40"/>
  <c r="V822" i="39"/>
  <c r="S821" i="39"/>
  <c r="V611" i="11"/>
  <c r="S610" i="11"/>
  <c r="S820" i="41" l="1"/>
  <c r="V821" i="41"/>
  <c r="S820" i="40"/>
  <c r="V821" i="40"/>
  <c r="V823" i="39"/>
  <c r="S822" i="39"/>
  <c r="V612" i="11"/>
  <c r="S611" i="11"/>
  <c r="S821" i="41" l="1"/>
  <c r="V822" i="41"/>
  <c r="S821" i="40"/>
  <c r="V822" i="40"/>
  <c r="S823" i="39"/>
  <c r="V824" i="39"/>
  <c r="V613" i="11"/>
  <c r="S612" i="11"/>
  <c r="O136" i="11" s="1"/>
  <c r="I136" i="11" s="1"/>
  <c r="T136" i="11" s="1"/>
  <c r="S822" i="41" l="1"/>
  <c r="V823" i="41"/>
  <c r="S822" i="40"/>
  <c r="V823" i="40"/>
  <c r="V825" i="39"/>
  <c r="S824" i="39"/>
  <c r="V614" i="11"/>
  <c r="S613" i="11"/>
  <c r="S823" i="41" l="1"/>
  <c r="V824" i="41"/>
  <c r="V824" i="40"/>
  <c r="S823" i="40"/>
  <c r="S825" i="39"/>
  <c r="V826" i="39"/>
  <c r="V615" i="11"/>
  <c r="S614" i="11"/>
  <c r="O138" i="11" s="1"/>
  <c r="S824" i="41" l="1"/>
  <c r="V825" i="41"/>
  <c r="S824" i="40"/>
  <c r="V825" i="40"/>
  <c r="S826" i="39"/>
  <c r="V827" i="39"/>
  <c r="I138" i="11"/>
  <c r="T138" i="11" s="1"/>
  <c r="N138" i="11"/>
  <c r="H138" i="11" s="1"/>
  <c r="V616" i="11"/>
  <c r="S615" i="11"/>
  <c r="V826" i="41" l="1"/>
  <c r="S825" i="41"/>
  <c r="S825" i="40"/>
  <c r="V826" i="40"/>
  <c r="S827" i="39"/>
  <c r="V828" i="39"/>
  <c r="V617" i="11"/>
  <c r="S616" i="11"/>
  <c r="S826" i="41" l="1"/>
  <c r="V827" i="41"/>
  <c r="S826" i="40"/>
  <c r="V827" i="40"/>
  <c r="S828" i="39"/>
  <c r="V829" i="39"/>
  <c r="V618" i="11"/>
  <c r="S617" i="11"/>
  <c r="V828" i="41" l="1"/>
  <c r="S827" i="41"/>
  <c r="S827" i="40"/>
  <c r="V828" i="40"/>
  <c r="S829" i="39"/>
  <c r="V830" i="39"/>
  <c r="V619" i="11"/>
  <c r="S618" i="11"/>
  <c r="S828" i="41" l="1"/>
  <c r="V829" i="41"/>
  <c r="S828" i="40"/>
  <c r="V829" i="40"/>
  <c r="V831" i="39"/>
  <c r="S830" i="39"/>
  <c r="S619" i="11"/>
  <c r="V620" i="11"/>
  <c r="S829" i="41" l="1"/>
  <c r="V830" i="41"/>
  <c r="S829" i="40"/>
  <c r="V830" i="40"/>
  <c r="S831" i="39"/>
  <c r="V832" i="39"/>
  <c r="V621" i="11"/>
  <c r="S620" i="11"/>
  <c r="S830" i="41" l="1"/>
  <c r="V831" i="41"/>
  <c r="S830" i="40"/>
  <c r="V831" i="40"/>
  <c r="V833" i="39"/>
  <c r="S832" i="39"/>
  <c r="V622" i="11"/>
  <c r="S621" i="11"/>
  <c r="S831" i="41" l="1"/>
  <c r="V832" i="41"/>
  <c r="S831" i="40"/>
  <c r="V832" i="40"/>
  <c r="V834" i="39"/>
  <c r="S833" i="39"/>
  <c r="V623" i="11"/>
  <c r="S622" i="11"/>
  <c r="O146" i="11" s="1"/>
  <c r="I146" i="11" s="1"/>
  <c r="T146" i="11" s="1"/>
  <c r="S832" i="41" l="1"/>
  <c r="V833" i="41"/>
  <c r="S832" i="40"/>
  <c r="V833" i="40"/>
  <c r="S834" i="39"/>
  <c r="V835" i="39"/>
  <c r="V624" i="11"/>
  <c r="S623" i="11"/>
  <c r="V834" i="41" l="1"/>
  <c r="S833" i="41"/>
  <c r="S833" i="40"/>
  <c r="V834" i="40"/>
  <c r="S835" i="39"/>
  <c r="V836" i="39"/>
  <c r="V625" i="11"/>
  <c r="S624" i="11"/>
  <c r="O148" i="11" s="1"/>
  <c r="S834" i="41" l="1"/>
  <c r="V835" i="41"/>
  <c r="S834" i="40"/>
  <c r="V835" i="40"/>
  <c r="S836" i="39"/>
  <c r="V837" i="39"/>
  <c r="N148" i="11"/>
  <c r="H148" i="11" s="1"/>
  <c r="V626" i="11"/>
  <c r="S625" i="11"/>
  <c r="V836" i="41" l="1"/>
  <c r="S835" i="41"/>
  <c r="S835" i="40"/>
  <c r="V836" i="40"/>
  <c r="V838" i="39"/>
  <c r="S837" i="39"/>
  <c r="S626" i="11"/>
  <c r="V627" i="11"/>
  <c r="S836" i="41" l="1"/>
  <c r="V837" i="41"/>
  <c r="S836" i="40"/>
  <c r="V837" i="40"/>
  <c r="V839" i="39"/>
  <c r="S838" i="39"/>
  <c r="V628" i="11"/>
  <c r="S627" i="11"/>
  <c r="S837" i="41" l="1"/>
  <c r="V838" i="41"/>
  <c r="S837" i="40"/>
  <c r="V838" i="40"/>
  <c r="S839" i="39"/>
  <c r="V840" i="39"/>
  <c r="S628" i="11"/>
  <c r="V629" i="11"/>
  <c r="S838" i="41" l="1"/>
  <c r="V839" i="41"/>
  <c r="S838" i="40"/>
  <c r="V839" i="40"/>
  <c r="V841" i="39"/>
  <c r="S840" i="39"/>
  <c r="S629" i="11"/>
  <c r="V630" i="11"/>
  <c r="V840" i="41" l="1"/>
  <c r="S839" i="41"/>
  <c r="S839" i="40"/>
  <c r="V840" i="40"/>
  <c r="S841" i="39"/>
  <c r="V842" i="39"/>
  <c r="S630" i="11"/>
  <c r="V631" i="11"/>
  <c r="S840" i="41" l="1"/>
  <c r="V841" i="41"/>
  <c r="S840" i="40"/>
  <c r="V841" i="40"/>
  <c r="S842" i="39"/>
  <c r="V843" i="39"/>
  <c r="V632" i="11"/>
  <c r="S631" i="11"/>
  <c r="V842" i="41" l="1"/>
  <c r="S841" i="41"/>
  <c r="S841" i="40"/>
  <c r="V842" i="40"/>
  <c r="S843" i="39"/>
  <c r="V844" i="39"/>
  <c r="S632" i="11"/>
  <c r="O156" i="11" s="1"/>
  <c r="V633" i="11"/>
  <c r="S842" i="41" l="1"/>
  <c r="V843" i="41"/>
  <c r="S842" i="40"/>
  <c r="V843" i="40"/>
  <c r="S844" i="39"/>
  <c r="V845" i="39"/>
  <c r="V634" i="11"/>
  <c r="S633" i="11"/>
  <c r="N156" i="11"/>
  <c r="H156" i="11" s="1"/>
  <c r="I148" i="11" s="1"/>
  <c r="T148" i="11" s="1"/>
  <c r="I156" i="11"/>
  <c r="T156" i="11" s="1"/>
  <c r="S843" i="41" l="1"/>
  <c r="V844" i="41"/>
  <c r="S843" i="40"/>
  <c r="V844" i="40"/>
  <c r="S845" i="39"/>
  <c r="V846" i="39"/>
  <c r="S634" i="11"/>
  <c r="O158" i="11" s="1"/>
  <c r="V635" i="11"/>
  <c r="S844" i="41" l="1"/>
  <c r="V845" i="41"/>
  <c r="S844" i="40"/>
  <c r="V845" i="40"/>
  <c r="V847" i="39"/>
  <c r="S846" i="39"/>
  <c r="S635" i="11"/>
  <c r="V636" i="11"/>
  <c r="N158" i="11"/>
  <c r="H158" i="11" s="1"/>
  <c r="I158" i="11"/>
  <c r="T158" i="11" s="1"/>
  <c r="S845" i="41" l="1"/>
  <c r="V846" i="41"/>
  <c r="S845" i="40"/>
  <c r="V846" i="40"/>
  <c r="S847" i="39"/>
  <c r="V848" i="39"/>
  <c r="V637" i="11"/>
  <c r="S636" i="11"/>
  <c r="S846" i="41" l="1"/>
  <c r="V847" i="41"/>
  <c r="S846" i="40"/>
  <c r="V847" i="40"/>
  <c r="V849" i="39"/>
  <c r="S848" i="39"/>
  <c r="V638" i="11"/>
  <c r="S637" i="11"/>
  <c r="O161" i="11" s="1"/>
  <c r="I161" i="11" s="1"/>
  <c r="T161" i="11" s="1"/>
  <c r="V848" i="41" l="1"/>
  <c r="S847" i="41"/>
  <c r="S847" i="40"/>
  <c r="V848" i="40"/>
  <c r="S849" i="39"/>
  <c r="V850" i="39"/>
  <c r="S638" i="11"/>
  <c r="V639" i="11"/>
  <c r="S848" i="41" l="1"/>
  <c r="V849" i="41"/>
  <c r="S848" i="40"/>
  <c r="V849" i="40"/>
  <c r="S850" i="39"/>
  <c r="V851" i="39"/>
  <c r="V640" i="11"/>
  <c r="S639" i="11"/>
  <c r="O163" i="11" s="1"/>
  <c r="V850" i="41" l="1"/>
  <c r="S849" i="41"/>
  <c r="S849" i="40"/>
  <c r="V850" i="40"/>
  <c r="S851" i="39"/>
  <c r="V852" i="39"/>
  <c r="N163" i="11"/>
  <c r="H163" i="11" s="1"/>
  <c r="I163" i="11"/>
  <c r="T163" i="11" s="1"/>
  <c r="S640" i="11"/>
  <c r="V641" i="11"/>
  <c r="S850" i="41" l="1"/>
  <c r="V851" i="41"/>
  <c r="S850" i="40"/>
  <c r="V851" i="40"/>
  <c r="S852" i="39"/>
  <c r="V853" i="39"/>
  <c r="V642" i="11"/>
  <c r="S641" i="11"/>
  <c r="V852" i="41" l="1"/>
  <c r="S851" i="41"/>
  <c r="S851" i="40"/>
  <c r="V852" i="40"/>
  <c r="V854" i="39"/>
  <c r="S853" i="39"/>
  <c r="S642" i="11"/>
  <c r="V643" i="11"/>
  <c r="S852" i="41" l="1"/>
  <c r="V853" i="41"/>
  <c r="S852" i="40"/>
  <c r="V853" i="40"/>
  <c r="V855" i="39"/>
  <c r="S854" i="39"/>
  <c r="V644" i="11"/>
  <c r="S643" i="11"/>
  <c r="S853" i="41" l="1"/>
  <c r="V854" i="41"/>
  <c r="S853" i="40"/>
  <c r="V854" i="40"/>
  <c r="S855" i="39"/>
  <c r="V856" i="39"/>
  <c r="S644" i="11"/>
  <c r="V645" i="11"/>
  <c r="S854" i="41" l="1"/>
  <c r="V855" i="41"/>
  <c r="S854" i="40"/>
  <c r="V855" i="40"/>
  <c r="S856" i="39"/>
  <c r="V857" i="39"/>
  <c r="S645" i="11"/>
  <c r="V646" i="11"/>
  <c r="V856" i="41" l="1"/>
  <c r="S855" i="41"/>
  <c r="S855" i="40"/>
  <c r="V856" i="40"/>
  <c r="S857" i="39"/>
  <c r="V858" i="39"/>
  <c r="V647" i="11"/>
  <c r="S646" i="11"/>
  <c r="S856" i="41" l="1"/>
  <c r="V857" i="41"/>
  <c r="S856" i="40"/>
  <c r="V857" i="40"/>
  <c r="S858" i="39"/>
  <c r="V859" i="39"/>
  <c r="S647" i="11"/>
  <c r="O171" i="11" s="1"/>
  <c r="I171" i="11" s="1"/>
  <c r="T171" i="11" s="1"/>
  <c r="V648" i="11"/>
  <c r="V858" i="41" l="1"/>
  <c r="S857" i="41"/>
  <c r="S857" i="40"/>
  <c r="V858" i="40"/>
  <c r="S859" i="39"/>
  <c r="V860" i="39"/>
  <c r="S648" i="11"/>
  <c r="V649" i="11"/>
  <c r="S858" i="41" l="1"/>
  <c r="V859" i="41"/>
  <c r="S858" i="40"/>
  <c r="V859" i="40"/>
  <c r="V861" i="39"/>
  <c r="S860" i="39"/>
  <c r="S649" i="11"/>
  <c r="V650" i="11"/>
  <c r="S859" i="41" l="1"/>
  <c r="V860" i="41"/>
  <c r="S859" i="40"/>
  <c r="V860" i="40"/>
  <c r="V862" i="39"/>
  <c r="S861" i="39"/>
  <c r="S650" i="11"/>
  <c r="O174" i="11" s="1"/>
  <c r="V651" i="11"/>
  <c r="S860" i="41" l="1"/>
  <c r="V861" i="41"/>
  <c r="S860" i="40"/>
  <c r="V861" i="40"/>
  <c r="V863" i="39"/>
  <c r="S862" i="39"/>
  <c r="S651" i="11"/>
  <c r="V652" i="11"/>
  <c r="N174" i="11"/>
  <c r="H174" i="11" s="1"/>
  <c r="I174" i="11"/>
  <c r="T174" i="11" s="1"/>
  <c r="V862" i="41" l="1"/>
  <c r="S861" i="41"/>
  <c r="S861" i="40"/>
  <c r="V862" i="40"/>
  <c r="V864" i="39"/>
  <c r="S863" i="39"/>
  <c r="V653" i="11"/>
  <c r="S652" i="11"/>
  <c r="V863" i="41" l="1"/>
  <c r="S862" i="41"/>
  <c r="S862" i="40"/>
  <c r="V863" i="40"/>
  <c r="V865" i="39"/>
  <c r="S864" i="39"/>
  <c r="S653" i="11"/>
  <c r="V654" i="11"/>
  <c r="S863" i="41" l="1"/>
  <c r="V864" i="41"/>
  <c r="S863" i="40"/>
  <c r="V864" i="40"/>
  <c r="S865" i="39"/>
  <c r="V866" i="39"/>
  <c r="V655" i="11"/>
  <c r="S654" i="11"/>
  <c r="S864" i="41" l="1"/>
  <c r="V865" i="41"/>
  <c r="S864" i="40"/>
  <c r="V865" i="40"/>
  <c r="S866" i="39"/>
  <c r="V867" i="39"/>
  <c r="V656" i="11"/>
  <c r="S655" i="11"/>
  <c r="O179" i="11" s="1"/>
  <c r="I179" i="11" s="1"/>
  <c r="T179" i="11" s="1"/>
  <c r="V866" i="41" l="1"/>
  <c r="S865" i="41"/>
  <c r="S865" i="40"/>
  <c r="V866" i="40"/>
  <c r="S867" i="39"/>
  <c r="V868" i="39"/>
  <c r="V657" i="11"/>
  <c r="S656" i="11"/>
  <c r="V867" i="41" l="1"/>
  <c r="S866" i="41"/>
  <c r="S866" i="40"/>
  <c r="V867" i="40"/>
  <c r="V869" i="39"/>
  <c r="S868" i="39"/>
  <c r="S657" i="11"/>
  <c r="V658" i="11"/>
  <c r="V868" i="41" l="1"/>
  <c r="S867" i="41"/>
  <c r="S867" i="40"/>
  <c r="V868" i="40"/>
  <c r="V870" i="39"/>
  <c r="S869" i="39"/>
  <c r="V659" i="11"/>
  <c r="S658" i="11"/>
  <c r="O182" i="11" s="1"/>
  <c r="S868" i="41" l="1"/>
  <c r="V869" i="41"/>
  <c r="S868" i="40"/>
  <c r="V869" i="40"/>
  <c r="S870" i="39"/>
  <c r="V871" i="39"/>
  <c r="N182" i="11"/>
  <c r="H182" i="11" s="1"/>
  <c r="I182" i="11"/>
  <c r="T182" i="11" s="1"/>
  <c r="S659" i="11"/>
  <c r="V660" i="11"/>
  <c r="V870" i="41" l="1"/>
  <c r="S869" i="41"/>
  <c r="S869" i="40"/>
  <c r="V870" i="40"/>
  <c r="V872" i="39"/>
  <c r="S871" i="39"/>
  <c r="S660" i="11"/>
  <c r="V661" i="11"/>
  <c r="V871" i="41" l="1"/>
  <c r="S870" i="41"/>
  <c r="S870" i="40"/>
  <c r="V871" i="40"/>
  <c r="V873" i="39"/>
  <c r="S872" i="39"/>
  <c r="V662" i="11"/>
  <c r="S661" i="11"/>
  <c r="V872" i="41" l="1"/>
  <c r="S871" i="41"/>
  <c r="S871" i="40"/>
  <c r="V872" i="40"/>
  <c r="S873" i="39"/>
  <c r="V874" i="39"/>
  <c r="V663" i="11"/>
  <c r="S662" i="11"/>
  <c r="V873" i="41" l="1"/>
  <c r="S872" i="41"/>
  <c r="S872" i="40"/>
  <c r="V873" i="40"/>
  <c r="V875" i="39"/>
  <c r="S874" i="39"/>
  <c r="V664" i="11"/>
  <c r="S663" i="11"/>
  <c r="V874" i="41" l="1"/>
  <c r="S873" i="41"/>
  <c r="S873" i="40"/>
  <c r="V874" i="40"/>
  <c r="S875" i="39"/>
  <c r="V876" i="39"/>
  <c r="S664" i="11"/>
  <c r="V665" i="11"/>
  <c r="V875" i="41" l="1"/>
  <c r="S874" i="41"/>
  <c r="S874" i="40"/>
  <c r="V875" i="40"/>
  <c r="V877" i="39"/>
  <c r="S876" i="39"/>
  <c r="V666" i="11"/>
  <c r="S665" i="11"/>
  <c r="S875" i="41" l="1"/>
  <c r="V876" i="41"/>
  <c r="S875" i="40"/>
  <c r="V876" i="40"/>
  <c r="S877" i="39"/>
  <c r="V878" i="39"/>
  <c r="V667" i="11"/>
  <c r="S666" i="11"/>
  <c r="V877" i="41" l="1"/>
  <c r="S876" i="41"/>
  <c r="S876" i="40"/>
  <c r="V877" i="40"/>
  <c r="V879" i="39"/>
  <c r="S878" i="39"/>
  <c r="V668" i="11"/>
  <c r="S667" i="11"/>
  <c r="V878" i="41" l="1"/>
  <c r="S877" i="41"/>
  <c r="S877" i="40"/>
  <c r="V878" i="40"/>
  <c r="S879" i="39"/>
  <c r="V880" i="39"/>
  <c r="V669" i="11"/>
  <c r="S668" i="11"/>
  <c r="S878" i="41" l="1"/>
  <c r="V879" i="41"/>
  <c r="S878" i="40"/>
  <c r="V879" i="40"/>
  <c r="V881" i="39"/>
  <c r="S880" i="39"/>
  <c r="S669" i="11"/>
  <c r="O193" i="11" s="1"/>
  <c r="I193" i="11" s="1"/>
  <c r="T193" i="11" s="1"/>
  <c r="V670" i="11"/>
  <c r="V880" i="41" l="1"/>
  <c r="S879" i="41"/>
  <c r="S879" i="40"/>
  <c r="V880" i="40"/>
  <c r="S881" i="39"/>
  <c r="V882" i="39"/>
  <c r="S670" i="11"/>
  <c r="V671" i="11"/>
  <c r="V881" i="41" l="1"/>
  <c r="S880" i="41"/>
  <c r="S880" i="40"/>
  <c r="V881" i="40"/>
  <c r="V883" i="39"/>
  <c r="S882" i="39"/>
  <c r="V672" i="11"/>
  <c r="S671" i="11"/>
  <c r="V882" i="41" l="1"/>
  <c r="S881" i="41"/>
  <c r="S881" i="40"/>
  <c r="V882" i="40"/>
  <c r="S883" i="39"/>
  <c r="V884" i="39"/>
  <c r="V673" i="11"/>
  <c r="S672" i="11"/>
  <c r="O196" i="11" s="1"/>
  <c r="V883" i="41" l="1"/>
  <c r="S882" i="41"/>
  <c r="S882" i="40"/>
  <c r="V883" i="40"/>
  <c r="V885" i="39"/>
  <c r="S884" i="39"/>
  <c r="I196" i="11"/>
  <c r="T196" i="11" s="1"/>
  <c r="N196" i="11"/>
  <c r="H196" i="11" s="1"/>
  <c r="S673" i="11"/>
  <c r="V674" i="11"/>
  <c r="V884" i="41" l="1"/>
  <c r="S883" i="41"/>
  <c r="S883" i="40"/>
  <c r="V884" i="40"/>
  <c r="S885" i="39"/>
  <c r="V886" i="39"/>
  <c r="V675" i="11"/>
  <c r="S674" i="11"/>
  <c r="V885" i="41" l="1"/>
  <c r="S884" i="41"/>
  <c r="S884" i="40"/>
  <c r="V885" i="40"/>
  <c r="V887" i="39"/>
  <c r="S886" i="39"/>
  <c r="S675" i="11"/>
  <c r="V676" i="11"/>
  <c r="V886" i="41" l="1"/>
  <c r="S885" i="41"/>
  <c r="S885" i="40"/>
  <c r="V886" i="40"/>
  <c r="S887" i="39"/>
  <c r="V888" i="39"/>
  <c r="S676" i="11"/>
  <c r="V677" i="11"/>
  <c r="V887" i="41" l="1"/>
  <c r="S886" i="41"/>
  <c r="S886" i="40"/>
  <c r="V887" i="40"/>
  <c r="V889" i="39"/>
  <c r="S888" i="39"/>
  <c r="V678" i="11"/>
  <c r="S677" i="11"/>
  <c r="V888" i="41" l="1"/>
  <c r="S887" i="41"/>
  <c r="S887" i="40"/>
  <c r="V888" i="40"/>
  <c r="S889" i="39"/>
  <c r="V890" i="39"/>
  <c r="S678" i="11"/>
  <c r="O202" i="11" s="1"/>
  <c r="I202" i="11" s="1"/>
  <c r="T202" i="11" s="1"/>
  <c r="V679" i="11"/>
  <c r="V889" i="41" l="1"/>
  <c r="S888" i="41"/>
  <c r="V889" i="40"/>
  <c r="S888" i="40"/>
  <c r="V891" i="39"/>
  <c r="S890" i="39"/>
  <c r="S679" i="11"/>
  <c r="V680" i="11"/>
  <c r="V890" i="41" l="1"/>
  <c r="S889" i="41"/>
  <c r="S889" i="40"/>
  <c r="V890" i="40"/>
  <c r="S891" i="39"/>
  <c r="V892" i="39"/>
  <c r="V681" i="11"/>
  <c r="S680" i="11"/>
  <c r="V891" i="41" l="1"/>
  <c r="S890" i="41"/>
  <c r="S890" i="40"/>
  <c r="V891" i="40"/>
  <c r="V893" i="39"/>
  <c r="S892" i="39"/>
  <c r="S681" i="11"/>
  <c r="O205" i="11" s="1"/>
  <c r="V682" i="11"/>
  <c r="V892" i="41" l="1"/>
  <c r="S891" i="41"/>
  <c r="S891" i="40"/>
  <c r="V892" i="40"/>
  <c r="S893" i="39"/>
  <c r="V894" i="39"/>
  <c r="V683" i="11"/>
  <c r="S682" i="11"/>
  <c r="N205" i="11"/>
  <c r="H205" i="11" s="1"/>
  <c r="I205" i="11"/>
  <c r="T205" i="11" s="1"/>
  <c r="V893" i="41" l="1"/>
  <c r="S892" i="41"/>
  <c r="V893" i="40"/>
  <c r="S892" i="40"/>
  <c r="V895" i="39"/>
  <c r="S894" i="39"/>
  <c r="V684" i="11"/>
  <c r="S683" i="11"/>
  <c r="V894" i="41" l="1"/>
  <c r="S893" i="41"/>
  <c r="V894" i="40"/>
  <c r="S893" i="40"/>
  <c r="S895" i="39"/>
  <c r="V896" i="39"/>
  <c r="S684" i="11"/>
  <c r="V685" i="11"/>
  <c r="V895" i="41" l="1"/>
  <c r="S894" i="41"/>
  <c r="S894" i="40"/>
  <c r="V895" i="40"/>
  <c r="V897" i="39"/>
  <c r="S896" i="39"/>
  <c r="S685" i="11"/>
  <c r="V686" i="11"/>
  <c r="S895" i="41" l="1"/>
  <c r="V896" i="41"/>
  <c r="S895" i="40"/>
  <c r="V896" i="40"/>
  <c r="S897" i="39"/>
  <c r="V898" i="39"/>
  <c r="S686" i="11"/>
  <c r="V687" i="11"/>
  <c r="S896" i="41" l="1"/>
  <c r="V897" i="41"/>
  <c r="V897" i="40"/>
  <c r="S896" i="40"/>
  <c r="V899" i="39"/>
  <c r="S898" i="39"/>
  <c r="S687" i="11"/>
  <c r="V688" i="11"/>
  <c r="S897" i="41" l="1"/>
  <c r="V898" i="41"/>
  <c r="S897" i="40"/>
  <c r="V898" i="40"/>
  <c r="S899" i="39"/>
  <c r="V900" i="39"/>
  <c r="V689" i="11"/>
  <c r="S688" i="11"/>
  <c r="S898" i="41" l="1"/>
  <c r="V899" i="41"/>
  <c r="S898" i="40"/>
  <c r="V899" i="40"/>
  <c r="V901" i="39"/>
  <c r="S900" i="39"/>
  <c r="S689" i="11"/>
  <c r="V690" i="11"/>
  <c r="S899" i="41" l="1"/>
  <c r="V900" i="41"/>
  <c r="V900" i="40"/>
  <c r="S899" i="40"/>
  <c r="S901" i="39"/>
  <c r="V902" i="39"/>
  <c r="V691" i="11"/>
  <c r="S690" i="11"/>
  <c r="S900" i="41" l="1"/>
  <c r="V901" i="41"/>
  <c r="V901" i="40"/>
  <c r="S900" i="40"/>
  <c r="V903" i="39"/>
  <c r="S902" i="39"/>
  <c r="V692" i="11"/>
  <c r="S691" i="11"/>
  <c r="V902" i="41" l="1"/>
  <c r="S901" i="41"/>
  <c r="V902" i="40"/>
  <c r="S901" i="40"/>
  <c r="S903" i="39"/>
  <c r="V904" i="39"/>
  <c r="S692" i="11"/>
  <c r="V693" i="11"/>
  <c r="S902" i="41" l="1"/>
  <c r="V903" i="41"/>
  <c r="V903" i="40"/>
  <c r="S902" i="40"/>
  <c r="V905" i="39"/>
  <c r="S904" i="39"/>
  <c r="V694" i="11"/>
  <c r="S693" i="11"/>
  <c r="S903" i="41" l="1"/>
  <c r="V904" i="41"/>
  <c r="S903" i="40"/>
  <c r="V904" i="40"/>
  <c r="V906" i="39"/>
  <c r="S905" i="39"/>
  <c r="S694" i="11"/>
  <c r="V695" i="11"/>
  <c r="S904" i="41" l="1"/>
  <c r="V905" i="41"/>
  <c r="V905" i="40"/>
  <c r="S904" i="40"/>
  <c r="V907" i="39"/>
  <c r="S906" i="39"/>
  <c r="S695" i="11"/>
  <c r="V696" i="11"/>
  <c r="S905" i="41" l="1"/>
  <c r="V906" i="41"/>
  <c r="S905" i="40"/>
  <c r="V906" i="40"/>
  <c r="V908" i="39"/>
  <c r="S907" i="39"/>
  <c r="S696" i="11"/>
  <c r="V697" i="11"/>
  <c r="S906" i="41" l="1"/>
  <c r="V907" i="41"/>
  <c r="S906" i="40"/>
  <c r="V907" i="40"/>
  <c r="V909" i="39"/>
  <c r="S908" i="39"/>
  <c r="S697" i="11"/>
  <c r="O221" i="11" s="1"/>
  <c r="I221" i="11" s="1"/>
  <c r="T221" i="11" s="1"/>
  <c r="V698" i="11"/>
  <c r="S907" i="41" l="1"/>
  <c r="V908" i="41"/>
  <c r="S907" i="40"/>
  <c r="V908" i="40"/>
  <c r="V910" i="39"/>
  <c r="S909" i="39"/>
  <c r="V699" i="11"/>
  <c r="S698" i="11"/>
  <c r="S908" i="41" l="1"/>
  <c r="V909" i="41"/>
  <c r="V909" i="40"/>
  <c r="S908" i="40"/>
  <c r="S910" i="39"/>
  <c r="V911" i="39"/>
  <c r="S699" i="11"/>
  <c r="V700" i="11"/>
  <c r="V910" i="41" l="1"/>
  <c r="S909" i="41"/>
  <c r="S909" i="40"/>
  <c r="V910" i="40"/>
  <c r="V912" i="39"/>
  <c r="S911" i="39"/>
  <c r="V701" i="11"/>
  <c r="S700" i="11"/>
  <c r="S910" i="41" l="1"/>
  <c r="V911" i="41"/>
  <c r="S910" i="40"/>
  <c r="V911" i="40"/>
  <c r="V913" i="39"/>
  <c r="S912" i="39"/>
  <c r="S701" i="11"/>
  <c r="O225" i="11" s="1"/>
  <c r="V702" i="11"/>
  <c r="S911" i="41" l="1"/>
  <c r="V912" i="41"/>
  <c r="V912" i="40"/>
  <c r="S911" i="40"/>
  <c r="V914" i="39"/>
  <c r="S913" i="39"/>
  <c r="S702" i="11"/>
  <c r="V703" i="11"/>
  <c r="N225" i="11"/>
  <c r="H225" i="11" s="1"/>
  <c r="I225" i="11"/>
  <c r="T225" i="11" s="1"/>
  <c r="S912" i="41" l="1"/>
  <c r="V913" i="41"/>
  <c r="V913" i="40"/>
  <c r="S912" i="40"/>
  <c r="S914" i="39"/>
  <c r="O438" i="39" s="1"/>
  <c r="V915" i="39"/>
  <c r="S703" i="11"/>
  <c r="V704" i="11"/>
  <c r="S913" i="41" l="1"/>
  <c r="V914" i="41"/>
  <c r="V914" i="40"/>
  <c r="S913" i="40"/>
  <c r="N438" i="39"/>
  <c r="I438" i="39"/>
  <c r="V916" i="39"/>
  <c r="S915" i="39"/>
  <c r="V705" i="11"/>
  <c r="S704" i="11"/>
  <c r="F32" i="38"/>
  <c r="T438" i="39" l="1"/>
  <c r="S914" i="41"/>
  <c r="O438" i="41" s="1"/>
  <c r="V915" i="41"/>
  <c r="V915" i="40"/>
  <c r="S914" i="40"/>
  <c r="O438" i="40" s="1"/>
  <c r="S916" i="39"/>
  <c r="V917" i="39"/>
  <c r="S705" i="11"/>
  <c r="V706" i="11"/>
  <c r="L32" i="38"/>
  <c r="N438" i="41" l="1"/>
  <c r="I438" i="41"/>
  <c r="S915" i="41"/>
  <c r="V916" i="41"/>
  <c r="V916" i="40"/>
  <c r="S915" i="40"/>
  <c r="N438" i="40"/>
  <c r="I438" i="40"/>
  <c r="S917" i="39"/>
  <c r="V918" i="39"/>
  <c r="V707" i="11"/>
  <c r="S706" i="11"/>
  <c r="G32" i="38"/>
  <c r="M32" i="38"/>
  <c r="H32" i="38"/>
  <c r="O32" i="38"/>
  <c r="N32" i="38"/>
  <c r="J32" i="38"/>
  <c r="I32" i="38"/>
  <c r="K32" i="38"/>
  <c r="P32" i="38"/>
  <c r="T438" i="40" l="1"/>
  <c r="T438" i="41"/>
  <c r="S916" i="41"/>
  <c r="V917" i="41"/>
  <c r="V917" i="40"/>
  <c r="S916" i="40"/>
  <c r="S918" i="39"/>
  <c r="V919" i="39"/>
  <c r="S707" i="11"/>
  <c r="O231" i="11" s="1"/>
  <c r="I231" i="11" s="1"/>
  <c r="T231" i="11" s="1"/>
  <c r="V708" i="11"/>
  <c r="S917" i="41" l="1"/>
  <c r="V918" i="41"/>
  <c r="V918" i="40"/>
  <c r="S917" i="40"/>
  <c r="V920" i="39"/>
  <c r="S919" i="39"/>
  <c r="V709" i="11"/>
  <c r="S708" i="11"/>
  <c r="S918" i="41" l="1"/>
  <c r="V919" i="41"/>
  <c r="V919" i="40"/>
  <c r="S918" i="40"/>
  <c r="S920" i="39"/>
  <c r="V921" i="39"/>
  <c r="V710" i="11"/>
  <c r="S709" i="11"/>
  <c r="S919" i="41" l="1"/>
  <c r="V920" i="41"/>
  <c r="V920" i="40"/>
  <c r="S919" i="40"/>
  <c r="S921" i="39"/>
  <c r="V922" i="39"/>
  <c r="V711" i="11"/>
  <c r="S710" i="11"/>
  <c r="S920" i="41" l="1"/>
  <c r="V921" i="41"/>
  <c r="V921" i="40"/>
  <c r="S920" i="40"/>
  <c r="S922" i="39"/>
  <c r="V923" i="39"/>
  <c r="V712" i="11"/>
  <c r="S711" i="11"/>
  <c r="O235" i="11" s="1"/>
  <c r="V922" i="41" l="1"/>
  <c r="S921" i="41"/>
  <c r="V922" i="40"/>
  <c r="S921" i="40"/>
  <c r="V924" i="39"/>
  <c r="S923" i="39"/>
  <c r="I235" i="11"/>
  <c r="T235" i="11" s="1"/>
  <c r="N235" i="11"/>
  <c r="H235" i="11" s="1"/>
  <c r="V713" i="11"/>
  <c r="S712" i="11"/>
  <c r="S922" i="41" l="1"/>
  <c r="V923" i="41"/>
  <c r="V923" i="40"/>
  <c r="S922" i="40"/>
  <c r="S924" i="39"/>
  <c r="V925" i="39"/>
  <c r="V714" i="11"/>
  <c r="S713" i="11"/>
  <c r="S923" i="41" l="1"/>
  <c r="V924" i="41"/>
  <c r="V924" i="40"/>
  <c r="S923" i="40"/>
  <c r="V926" i="39"/>
  <c r="S925" i="39"/>
  <c r="V715" i="11"/>
  <c r="S714" i="11"/>
  <c r="S924" i="41" l="1"/>
  <c r="V925" i="41"/>
  <c r="S924" i="40"/>
  <c r="V925" i="40"/>
  <c r="V927" i="39"/>
  <c r="S926" i="39"/>
  <c r="S715" i="11"/>
  <c r="V716" i="11"/>
  <c r="S925" i="41" l="1"/>
  <c r="V926" i="41"/>
  <c r="V926" i="40"/>
  <c r="S925" i="40"/>
  <c r="S927" i="39"/>
  <c r="V928" i="39"/>
  <c r="S716" i="11"/>
  <c r="V717" i="11"/>
  <c r="S926" i="41" l="1"/>
  <c r="V927" i="41"/>
  <c r="V927" i="40"/>
  <c r="S926" i="40"/>
  <c r="S928" i="39"/>
  <c r="V929" i="39"/>
  <c r="S717" i="11"/>
  <c r="V718" i="11"/>
  <c r="S927" i="41" l="1"/>
  <c r="V928" i="41"/>
  <c r="V928" i="40"/>
  <c r="S927" i="40"/>
  <c r="V930" i="39"/>
  <c r="S929" i="39"/>
  <c r="V719" i="11"/>
  <c r="S718" i="11"/>
  <c r="S928" i="41" l="1"/>
  <c r="V929" i="41"/>
  <c r="V929" i="40"/>
  <c r="S928" i="40"/>
  <c r="V931" i="39"/>
  <c r="S930" i="39"/>
  <c r="S719" i="11"/>
  <c r="V720" i="11"/>
  <c r="S929" i="41" l="1"/>
  <c r="V930" i="41"/>
  <c r="V930" i="40"/>
  <c r="S929" i="40"/>
  <c r="V932" i="39"/>
  <c r="S931" i="39"/>
  <c r="V721" i="11"/>
  <c r="S720" i="11"/>
  <c r="S930" i="41" l="1"/>
  <c r="V931" i="41"/>
  <c r="V931" i="40"/>
  <c r="S930" i="40"/>
  <c r="S932" i="39"/>
  <c r="V933" i="39"/>
  <c r="V722" i="11"/>
  <c r="S721" i="11"/>
  <c r="S931" i="41" l="1"/>
  <c r="V932" i="41"/>
  <c r="V932" i="40"/>
  <c r="S931" i="40"/>
  <c r="V934" i="39"/>
  <c r="S933" i="39"/>
  <c r="S722" i="11"/>
  <c r="V723" i="11"/>
  <c r="S932" i="41" l="1"/>
  <c r="V933" i="41"/>
  <c r="S932" i="40"/>
  <c r="V933" i="40"/>
  <c r="S934" i="39"/>
  <c r="V935" i="39"/>
  <c r="V724" i="11"/>
  <c r="S723" i="11"/>
  <c r="S933" i="41" l="1"/>
  <c r="V934" i="41"/>
  <c r="V934" i="40"/>
  <c r="S933" i="40"/>
  <c r="S935" i="39"/>
  <c r="V936" i="39"/>
  <c r="V725" i="11"/>
  <c r="S724" i="11"/>
  <c r="S934" i="41" l="1"/>
  <c r="V935" i="41"/>
  <c r="V935" i="40"/>
  <c r="S934" i="40"/>
  <c r="S936" i="39"/>
  <c r="V937" i="39"/>
  <c r="V726" i="11"/>
  <c r="S725" i="11"/>
  <c r="S935" i="41" l="1"/>
  <c r="V936" i="41"/>
  <c r="S935" i="40"/>
  <c r="V936" i="40"/>
  <c r="V938" i="39"/>
  <c r="S937" i="39"/>
  <c r="V727" i="11"/>
  <c r="S726" i="11"/>
  <c r="V937" i="41" l="1"/>
  <c r="S936" i="41"/>
  <c r="S936" i="40"/>
  <c r="V937" i="40"/>
  <c r="S938" i="39"/>
  <c r="V939" i="39"/>
  <c r="S727" i="11"/>
  <c r="V728" i="11"/>
  <c r="S937" i="41" l="1"/>
  <c r="V938" i="41"/>
  <c r="S937" i="40"/>
  <c r="V938" i="40"/>
  <c r="S939" i="39"/>
  <c r="V940" i="39"/>
  <c r="S728" i="11"/>
  <c r="V729" i="11"/>
  <c r="V939" i="41" l="1"/>
  <c r="S938" i="41"/>
  <c r="S938" i="40"/>
  <c r="V939" i="40"/>
  <c r="S940" i="39"/>
  <c r="V941" i="39"/>
  <c r="S729" i="11"/>
  <c r="V730" i="11"/>
  <c r="V940" i="41" l="1"/>
  <c r="S939" i="41"/>
  <c r="V940" i="40"/>
  <c r="S939" i="40"/>
  <c r="V942" i="39"/>
  <c r="S941" i="39"/>
  <c r="V731" i="11"/>
  <c r="S730" i="11"/>
  <c r="V941" i="41" l="1"/>
  <c r="S940" i="41"/>
  <c r="V941" i="40"/>
  <c r="S940" i="40"/>
  <c r="S942" i="39"/>
  <c r="V943" i="39"/>
  <c r="S731" i="11"/>
  <c r="V732" i="11"/>
  <c r="V942" i="41" l="1"/>
  <c r="S941" i="41"/>
  <c r="V942" i="40"/>
  <c r="S941" i="40"/>
  <c r="V944" i="39"/>
  <c r="S943" i="39"/>
  <c r="V733" i="11"/>
  <c r="S732" i="11"/>
  <c r="S942" i="41" l="1"/>
  <c r="V943" i="41"/>
  <c r="V943" i="40"/>
  <c r="S942" i="40"/>
  <c r="S944" i="39"/>
  <c r="V945" i="39"/>
  <c r="S733" i="11"/>
  <c r="V734" i="11"/>
  <c r="S943" i="41" l="1"/>
  <c r="V944" i="41"/>
  <c r="V944" i="40"/>
  <c r="S943" i="40"/>
  <c r="S945" i="39"/>
  <c r="V946" i="39"/>
  <c r="V735" i="11"/>
  <c r="S734" i="11"/>
  <c r="V945" i="41" l="1"/>
  <c r="S944" i="41"/>
  <c r="S944" i="40"/>
  <c r="V945" i="40"/>
  <c r="S946" i="39"/>
  <c r="V947" i="39"/>
  <c r="V736" i="11"/>
  <c r="S735" i="11"/>
  <c r="S945" i="41" l="1"/>
  <c r="V946" i="41"/>
  <c r="V946" i="40"/>
  <c r="S945" i="40"/>
  <c r="S947" i="39"/>
  <c r="V948" i="39"/>
  <c r="S736" i="11"/>
  <c r="V737" i="11"/>
  <c r="V947" i="41" l="1"/>
  <c r="S946" i="41"/>
  <c r="V947" i="40"/>
  <c r="S946" i="40"/>
  <c r="S948" i="39"/>
  <c r="V949" i="39"/>
  <c r="S737" i="11"/>
  <c r="V738" i="11"/>
  <c r="V948" i="41" l="1"/>
  <c r="S947" i="41"/>
  <c r="S947" i="40"/>
  <c r="V948" i="40"/>
  <c r="S949" i="39"/>
  <c r="V950" i="39"/>
  <c r="V739" i="11"/>
  <c r="S738" i="11"/>
  <c r="S948" i="41" l="1"/>
  <c r="V949" i="41"/>
  <c r="S948" i="40"/>
  <c r="V949" i="40"/>
  <c r="S950" i="39"/>
  <c r="V951" i="39"/>
  <c r="S739" i="11"/>
  <c r="V740" i="11"/>
  <c r="S949" i="41" l="1"/>
  <c r="V950" i="41"/>
  <c r="S949" i="40"/>
  <c r="V950" i="40"/>
  <c r="S951" i="39"/>
  <c r="V952" i="39"/>
  <c r="V741" i="11"/>
  <c r="S740" i="11"/>
  <c r="S950" i="41" l="1"/>
  <c r="V951" i="41"/>
  <c r="S950" i="40"/>
  <c r="V951" i="40"/>
  <c r="S952" i="39"/>
  <c r="V953" i="39"/>
  <c r="S741" i="11"/>
  <c r="V742" i="11"/>
  <c r="V952" i="41" l="1"/>
  <c r="S951" i="41"/>
  <c r="V952" i="40"/>
  <c r="S951" i="40"/>
  <c r="S953" i="39"/>
  <c r="V954" i="39"/>
  <c r="V743" i="11"/>
  <c r="S742" i="11"/>
  <c r="S952" i="41" l="1"/>
  <c r="V953" i="41"/>
  <c r="S952" i="40"/>
  <c r="V953" i="40"/>
  <c r="S954" i="39"/>
  <c r="V955" i="39"/>
  <c r="S743" i="11"/>
  <c r="V744" i="11"/>
  <c r="S953" i="41" l="1"/>
  <c r="V954" i="41"/>
  <c r="S953" i="40"/>
  <c r="V954" i="40"/>
  <c r="S955" i="39"/>
  <c r="V956" i="39"/>
  <c r="V745" i="11"/>
  <c r="S744" i="11"/>
  <c r="S954" i="41" l="1"/>
  <c r="V955" i="41"/>
  <c r="S954" i="40"/>
  <c r="V955" i="40"/>
  <c r="S956" i="39"/>
  <c r="V957" i="39"/>
  <c r="S745" i="11"/>
  <c r="V746" i="11"/>
  <c r="S955" i="41" l="1"/>
  <c r="V956" i="41"/>
  <c r="S955" i="40"/>
  <c r="V956" i="40"/>
  <c r="S957" i="39"/>
  <c r="V958" i="39"/>
  <c r="V747" i="11"/>
  <c r="S746" i="11"/>
  <c r="S956" i="41" l="1"/>
  <c r="V957" i="41"/>
  <c r="S956" i="40"/>
  <c r="V957" i="40"/>
  <c r="S958" i="39"/>
  <c r="V959" i="39"/>
  <c r="S747" i="11"/>
  <c r="V748" i="11"/>
  <c r="V958" i="41" l="1"/>
  <c r="S957" i="41"/>
  <c r="S957" i="40"/>
  <c r="V958" i="40"/>
  <c r="S959" i="39"/>
  <c r="V960" i="39"/>
  <c r="V749" i="11"/>
  <c r="S748" i="11"/>
  <c r="S958" i="41" l="1"/>
  <c r="V959" i="41"/>
  <c r="S958" i="40"/>
  <c r="V959" i="40"/>
  <c r="S960" i="39"/>
  <c r="V961" i="39"/>
  <c r="S749" i="11"/>
  <c r="V750" i="11"/>
  <c r="V960" i="41" l="1"/>
  <c r="S959" i="41"/>
  <c r="V960" i="40"/>
  <c r="S959" i="40"/>
  <c r="S961" i="39"/>
  <c r="V962" i="39"/>
  <c r="V751" i="11"/>
  <c r="S750" i="11"/>
  <c r="S960" i="41" l="1"/>
  <c r="V961" i="41"/>
  <c r="S960" i="40"/>
  <c r="V961" i="40"/>
  <c r="S962" i="39"/>
  <c r="V963" i="39"/>
  <c r="S751" i="11"/>
  <c r="V752" i="11"/>
  <c r="S961" i="41" l="1"/>
  <c r="V962" i="41"/>
  <c r="S961" i="40"/>
  <c r="V962" i="40"/>
  <c r="S963" i="39"/>
  <c r="V964" i="39"/>
  <c r="V753" i="11"/>
  <c r="S752" i="11"/>
  <c r="S962" i="41" l="1"/>
  <c r="V963" i="41"/>
  <c r="S962" i="40"/>
  <c r="V963" i="40"/>
  <c r="S964" i="39"/>
  <c r="V965" i="39"/>
  <c r="S753" i="11"/>
  <c r="O277" i="11" s="1"/>
  <c r="I277" i="11" s="1"/>
  <c r="T277" i="11" s="1"/>
  <c r="V754" i="11"/>
  <c r="S963" i="41" l="1"/>
  <c r="V964" i="41"/>
  <c r="S963" i="40"/>
  <c r="V964" i="40"/>
  <c r="S965" i="39"/>
  <c r="V966" i="39"/>
  <c r="V755" i="11"/>
  <c r="S754" i="11"/>
  <c r="S964" i="41" l="1"/>
  <c r="V965" i="41"/>
  <c r="S964" i="40"/>
  <c r="V965" i="40"/>
  <c r="S966" i="39"/>
  <c r="V967" i="39"/>
  <c r="S755" i="11"/>
  <c r="V756" i="11"/>
  <c r="S965" i="41" l="1"/>
  <c r="V966" i="41"/>
  <c r="S965" i="40"/>
  <c r="V966" i="40"/>
  <c r="S967" i="39"/>
  <c r="V968" i="39"/>
  <c r="S756" i="11"/>
  <c r="V757" i="11"/>
  <c r="S966" i="41" l="1"/>
  <c r="V967" i="41"/>
  <c r="S966" i="40"/>
  <c r="V967" i="40"/>
  <c r="V969" i="39"/>
  <c r="S968" i="39"/>
  <c r="S757" i="11"/>
  <c r="V758" i="11"/>
  <c r="S967" i="41" l="1"/>
  <c r="V968" i="41"/>
  <c r="V968" i="40"/>
  <c r="S967" i="40"/>
  <c r="V970" i="39"/>
  <c r="S969" i="39"/>
  <c r="V759" i="11"/>
  <c r="S758" i="11"/>
  <c r="V969" i="41" l="1"/>
  <c r="S968" i="41"/>
  <c r="S968" i="40"/>
  <c r="V969" i="40"/>
  <c r="S970" i="39"/>
  <c r="V971" i="39"/>
  <c r="S759" i="11"/>
  <c r="V760" i="11"/>
  <c r="S969" i="41" l="1"/>
  <c r="V970" i="41"/>
  <c r="S969" i="40"/>
  <c r="V970" i="40"/>
  <c r="S971" i="39"/>
  <c r="V972" i="39"/>
  <c r="V761" i="11"/>
  <c r="S760" i="11"/>
  <c r="S970" i="41" l="1"/>
  <c r="V971" i="41"/>
  <c r="V971" i="40"/>
  <c r="S970" i="40"/>
  <c r="S972" i="39"/>
  <c r="V973" i="39"/>
  <c r="S761" i="11"/>
  <c r="V762" i="11"/>
  <c r="S971" i="41" l="1"/>
  <c r="V972" i="41"/>
  <c r="V972" i="40"/>
  <c r="S971" i="40"/>
  <c r="V974" i="39"/>
  <c r="S973" i="39"/>
  <c r="S762" i="11"/>
  <c r="V763" i="11"/>
  <c r="V973" i="41" l="1"/>
  <c r="S972" i="41"/>
  <c r="S972" i="40"/>
  <c r="V973" i="40"/>
  <c r="V975" i="39"/>
  <c r="S974" i="39"/>
  <c r="S763" i="11"/>
  <c r="V764" i="11"/>
  <c r="S973" i="41" l="1"/>
  <c r="V974" i="41"/>
  <c r="S973" i="40"/>
  <c r="V974" i="40"/>
  <c r="S975" i="39"/>
  <c r="V976" i="39"/>
  <c r="V765" i="11"/>
  <c r="S764" i="11"/>
  <c r="S974" i="41" l="1"/>
  <c r="V975" i="41"/>
  <c r="S974" i="40"/>
  <c r="V975" i="40"/>
  <c r="V977" i="39"/>
  <c r="S976" i="39"/>
  <c r="O500" i="39" s="1"/>
  <c r="S765" i="11"/>
  <c r="O289" i="11" s="1"/>
  <c r="V766" i="11"/>
  <c r="V976" i="41" l="1"/>
  <c r="S975" i="41"/>
  <c r="V976" i="40"/>
  <c r="S975" i="40"/>
  <c r="N500" i="39"/>
  <c r="I500" i="39"/>
  <c r="S977" i="39"/>
  <c r="V978" i="39"/>
  <c r="V767" i="11"/>
  <c r="S766" i="11"/>
  <c r="I289" i="11"/>
  <c r="T289" i="11" s="1"/>
  <c r="N289" i="11"/>
  <c r="H289" i="11" s="1"/>
  <c r="F33" i="38"/>
  <c r="T500" i="39" l="1"/>
  <c r="V977" i="41"/>
  <c r="S976" i="41"/>
  <c r="O500" i="41" s="1"/>
  <c r="S976" i="40"/>
  <c r="O500" i="40" s="1"/>
  <c r="V977" i="40"/>
  <c r="S978" i="39"/>
  <c r="V979" i="39"/>
  <c r="S767" i="11"/>
  <c r="V768" i="11"/>
  <c r="L33" i="38"/>
  <c r="I500" i="41" l="1"/>
  <c r="N500" i="41"/>
  <c r="V978" i="41"/>
  <c r="S977" i="41"/>
  <c r="I500" i="40"/>
  <c r="N500" i="40"/>
  <c r="V978" i="40"/>
  <c r="S977" i="40"/>
  <c r="S979" i="39"/>
  <c r="V980" i="39"/>
  <c r="V769" i="11"/>
  <c r="S768" i="11"/>
  <c r="K33" i="38"/>
  <c r="J33" i="38"/>
  <c r="O33" i="38"/>
  <c r="P33" i="38"/>
  <c r="N33" i="38"/>
  <c r="H33" i="38"/>
  <c r="I33" i="38"/>
  <c r="M33" i="38"/>
  <c r="G33" i="38"/>
  <c r="T500" i="41" l="1"/>
  <c r="T500" i="40"/>
  <c r="S978" i="41"/>
  <c r="V979" i="41"/>
  <c r="S978" i="40"/>
  <c r="V979" i="40"/>
  <c r="S980" i="39"/>
  <c r="V981" i="39"/>
  <c r="S769" i="11"/>
  <c r="V770" i="11"/>
  <c r="S979" i="41" l="1"/>
  <c r="V980" i="41"/>
  <c r="S979" i="40"/>
  <c r="V980" i="40"/>
  <c r="V982" i="39"/>
  <c r="S981" i="39"/>
  <c r="S770" i="11"/>
  <c r="V771" i="11"/>
  <c r="S980" i="41" l="1"/>
  <c r="V981" i="41"/>
  <c r="V981" i="40"/>
  <c r="S980" i="40"/>
  <c r="V983" i="39"/>
  <c r="S982" i="39"/>
  <c r="S771" i="11"/>
  <c r="V772" i="11"/>
  <c r="V982" i="41" l="1"/>
  <c r="S981" i="41"/>
  <c r="V982" i="40"/>
  <c r="S981" i="40"/>
  <c r="S983" i="39"/>
  <c r="V984" i="39"/>
  <c r="S772" i="11"/>
  <c r="V773" i="11"/>
  <c r="S982" i="41" l="1"/>
  <c r="V983" i="41"/>
  <c r="S982" i="40"/>
  <c r="V983" i="40"/>
  <c r="S984" i="39"/>
  <c r="O508" i="39" s="1"/>
  <c r="V985" i="39"/>
  <c r="V774" i="11"/>
  <c r="S773" i="11"/>
  <c r="V984" i="41" l="1"/>
  <c r="S983" i="41"/>
  <c r="V984" i="40"/>
  <c r="S983" i="40"/>
  <c r="N508" i="39"/>
  <c r="I508" i="39"/>
  <c r="V986" i="39"/>
  <c r="S985" i="39"/>
  <c r="S774" i="11"/>
  <c r="V775" i="11"/>
  <c r="F34" i="38"/>
  <c r="T508" i="39" l="1"/>
  <c r="S984" i="41"/>
  <c r="O508" i="41" s="1"/>
  <c r="V985" i="41"/>
  <c r="V985" i="40"/>
  <c r="S984" i="40"/>
  <c r="O508" i="40" s="1"/>
  <c r="V987" i="39"/>
  <c r="S986" i="39"/>
  <c r="V776" i="11"/>
  <c r="S775" i="11"/>
  <c r="L34" i="38"/>
  <c r="I508" i="41" l="1"/>
  <c r="N508" i="41"/>
  <c r="V986" i="41"/>
  <c r="S985" i="41"/>
  <c r="V986" i="40"/>
  <c r="S985" i="40"/>
  <c r="N508" i="40"/>
  <c r="I508" i="40"/>
  <c r="V988" i="39"/>
  <c r="S987" i="39"/>
  <c r="S776" i="11"/>
  <c r="O300" i="11" s="1"/>
  <c r="V777" i="11"/>
  <c r="K34" i="38"/>
  <c r="N34" i="38"/>
  <c r="J34" i="38"/>
  <c r="O34" i="38"/>
  <c r="M34" i="38"/>
  <c r="P34" i="38"/>
  <c r="I34" i="38"/>
  <c r="H34" i="38"/>
  <c r="G34" i="38"/>
  <c r="T508" i="41" l="1"/>
  <c r="T508" i="40"/>
  <c r="S986" i="41"/>
  <c r="V987" i="41"/>
  <c r="V987" i="40"/>
  <c r="S986" i="40"/>
  <c r="V989" i="39"/>
  <c r="S988" i="39"/>
  <c r="N300" i="11"/>
  <c r="H300" i="11" s="1"/>
  <c r="V778" i="11"/>
  <c r="S777" i="11"/>
  <c r="S987" i="41" l="1"/>
  <c r="V988" i="41"/>
  <c r="S987" i="40"/>
  <c r="V988" i="40"/>
  <c r="V990" i="39"/>
  <c r="S989" i="39"/>
  <c r="S778" i="11"/>
  <c r="V779" i="11"/>
  <c r="V989" i="41" l="1"/>
  <c r="S988" i="41"/>
  <c r="V989" i="40"/>
  <c r="S988" i="40"/>
  <c r="V991" i="39"/>
  <c r="S990" i="39"/>
  <c r="V780" i="11"/>
  <c r="S779" i="11"/>
  <c r="V990" i="41" l="1"/>
  <c r="S989" i="41"/>
  <c r="V990" i="40"/>
  <c r="S989" i="40"/>
  <c r="V992" i="39"/>
  <c r="S991" i="39"/>
  <c r="S780" i="11"/>
  <c r="V781" i="11"/>
  <c r="S990" i="41" l="1"/>
  <c r="V991" i="41"/>
  <c r="V991" i="40"/>
  <c r="S990" i="40"/>
  <c r="V993" i="39"/>
  <c r="S992" i="39"/>
  <c r="S781" i="11"/>
  <c r="V782" i="11"/>
  <c r="S991" i="41" l="1"/>
  <c r="V992" i="41"/>
  <c r="V992" i="40"/>
  <c r="S991" i="40"/>
  <c r="S993" i="39"/>
  <c r="V994" i="39"/>
  <c r="V783" i="11"/>
  <c r="S782" i="11"/>
  <c r="S992" i="41" l="1"/>
  <c r="V993" i="41"/>
  <c r="V993" i="40"/>
  <c r="S992" i="40"/>
  <c r="S994" i="39"/>
  <c r="V995" i="39"/>
  <c r="V784" i="11"/>
  <c r="S783" i="11"/>
  <c r="V994" i="41" l="1"/>
  <c r="S993" i="41"/>
  <c r="V994" i="40"/>
  <c r="S993" i="40"/>
  <c r="S995" i="39"/>
  <c r="V996" i="39"/>
  <c r="V785" i="11"/>
  <c r="S784" i="11"/>
  <c r="S994" i="41" l="1"/>
  <c r="V995" i="41"/>
  <c r="S994" i="40"/>
  <c r="V995" i="40"/>
  <c r="V997" i="39"/>
  <c r="S996" i="39"/>
  <c r="O520" i="39" s="1"/>
  <c r="V786" i="11"/>
  <c r="S785" i="11"/>
  <c r="S995" i="41" l="1"/>
  <c r="V996" i="41"/>
  <c r="V996" i="40"/>
  <c r="S995" i="40"/>
  <c r="V998" i="39"/>
  <c r="S997" i="39"/>
  <c r="N520" i="39"/>
  <c r="I520" i="39"/>
  <c r="I157" i="39"/>
  <c r="I288" i="39"/>
  <c r="V787" i="11"/>
  <c r="S786" i="11"/>
  <c r="F20" i="38"/>
  <c r="F35" i="38"/>
  <c r="F29" i="38"/>
  <c r="O20" i="38"/>
  <c r="T520" i="39" l="1"/>
  <c r="W157" i="39"/>
  <c r="W288" i="39"/>
  <c r="S996" i="41"/>
  <c r="O520" i="41" s="1"/>
  <c r="V997" i="41"/>
  <c r="S996" i="40"/>
  <c r="O520" i="40" s="1"/>
  <c r="V997" i="40"/>
  <c r="V999" i="39"/>
  <c r="S998" i="39"/>
  <c r="V788" i="11"/>
  <c r="S787" i="11"/>
  <c r="T18" i="39" a="1"/>
  <c r="AA47" i="39" a="1"/>
  <c r="AA51" i="39" a="1"/>
  <c r="AA94" i="39" a="1"/>
  <c r="AA89" i="39" a="1"/>
  <c r="AA80" i="39" a="1"/>
  <c r="AA37" i="39" a="1"/>
  <c r="AA67" i="39" a="1"/>
  <c r="AA44" i="39" a="1"/>
  <c r="T19" i="39" a="1"/>
  <c r="AA28" i="39" a="1"/>
  <c r="AA23" i="39" a="1"/>
  <c r="AA24" i="39" a="1"/>
  <c r="AA33" i="39" a="1"/>
  <c r="AA81" i="39" a="1"/>
  <c r="AA50" i="39" a="1"/>
  <c r="T13" i="39" a="1"/>
  <c r="AA56" i="39" a="1"/>
  <c r="AA26" i="39" a="1"/>
  <c r="AA32" i="39" a="1"/>
  <c r="AA40" i="39" a="1"/>
  <c r="AA83" i="39" a="1"/>
  <c r="AA31" i="39" a="1"/>
  <c r="AA64" i="39" a="1"/>
  <c r="AA65" i="39" a="1"/>
  <c r="AA70" i="39" a="1"/>
  <c r="AA78" i="39" a="1"/>
  <c r="AA55" i="39" a="1"/>
  <c r="AA48" i="39" a="1"/>
  <c r="AA95" i="39" a="1"/>
  <c r="AA49" i="39" a="1"/>
  <c r="AA34" i="39" a="1"/>
  <c r="AA68" i="39" a="1"/>
  <c r="L20" i="38"/>
  <c r="AA42" i="39" a="1"/>
  <c r="AA72" i="39" a="1"/>
  <c r="AA43" i="39" a="1"/>
  <c r="AA85" i="39" a="1"/>
  <c r="AA59" i="39" a="1"/>
  <c r="AA86" i="39" a="1"/>
  <c r="AA82" i="39" a="1"/>
  <c r="T12" i="39" a="1"/>
  <c r="AA66" i="39" a="1"/>
  <c r="AA93" i="39" a="1"/>
  <c r="AA25" i="39" a="1"/>
  <c r="AA52" i="39" a="1"/>
  <c r="AA76" i="39" a="1"/>
  <c r="T11" i="39" a="1"/>
  <c r="T16" i="39" a="1"/>
  <c r="AA69" i="39" a="1"/>
  <c r="T14" i="39" a="1"/>
  <c r="AA39" i="39" a="1"/>
  <c r="AA92" i="39" a="1"/>
  <c r="AA91" i="39" a="1"/>
  <c r="AA84" i="39" a="1"/>
  <c r="T17" i="39" a="1"/>
  <c r="T15" i="39" a="1"/>
  <c r="AA73" i="39" a="1"/>
  <c r="AA96" i="39" a="1"/>
  <c r="L35" i="38"/>
  <c r="AA57" i="39" a="1"/>
  <c r="AA71" i="39" a="1"/>
  <c r="AA38" i="39" a="1"/>
  <c r="AA30" i="39" a="1"/>
  <c r="AA88" i="39" a="1"/>
  <c r="AA63" i="39" a="1"/>
  <c r="AA35" i="39" a="1"/>
  <c r="AA62" i="39" a="1"/>
  <c r="AA75" i="39" a="1"/>
  <c r="AA36" i="39" a="1"/>
  <c r="AA98" i="39" a="1"/>
  <c r="AA54" i="39" a="1"/>
  <c r="AA97" i="39" a="1"/>
  <c r="AA74" i="39" a="1"/>
  <c r="L29" i="38"/>
  <c r="AA27" i="39" a="1"/>
  <c r="AA41" i="39" a="1"/>
  <c r="AA90" i="39" a="1"/>
  <c r="AA61" i="39" a="1"/>
  <c r="AA87" i="39" a="1"/>
  <c r="AA45" i="39" a="1"/>
  <c r="AA46" i="39" a="1"/>
  <c r="AA53" i="39" a="1"/>
  <c r="T10" i="39" a="1"/>
  <c r="AA58" i="39" a="1"/>
  <c r="AA79" i="39" a="1"/>
  <c r="AA60" i="39" a="1"/>
  <c r="AA77" i="39" a="1"/>
  <c r="AA29" i="39" a="1"/>
  <c r="T14" i="39" l="1"/>
  <c r="L14" i="39" s="1"/>
  <c r="J14" i="39" s="1"/>
  <c r="T18" i="39"/>
  <c r="L18" i="39" s="1"/>
  <c r="M18" i="39" s="1"/>
  <c r="T12" i="39"/>
  <c r="L12" i="39" s="1"/>
  <c r="M12" i="39" s="1"/>
  <c r="T16" i="39"/>
  <c r="L16" i="39" s="1"/>
  <c r="J16" i="39" s="1"/>
  <c r="T11" i="39"/>
  <c r="L11" i="39" s="1"/>
  <c r="J11" i="39" s="1"/>
  <c r="T13" i="39"/>
  <c r="L13" i="39" s="1"/>
  <c r="J13" i="39" s="1"/>
  <c r="T15" i="39"/>
  <c r="L15" i="39" s="1"/>
  <c r="M15" i="39" s="1"/>
  <c r="T17" i="39"/>
  <c r="L17" i="39" s="1"/>
  <c r="M17" i="39" s="1"/>
  <c r="T19" i="39"/>
  <c r="L19" i="39" s="1"/>
  <c r="M19" i="39" s="1"/>
  <c r="T10" i="39"/>
  <c r="L10" i="39" s="1"/>
  <c r="J10" i="39" s="1"/>
  <c r="AA98" i="39"/>
  <c r="AA94" i="39"/>
  <c r="AA95" i="39"/>
  <c r="AA96" i="39"/>
  <c r="AA91" i="39"/>
  <c r="AA87" i="39"/>
  <c r="AA83" i="39"/>
  <c r="AA97" i="39"/>
  <c r="AA93" i="39"/>
  <c r="AA89" i="39"/>
  <c r="AA85" i="39"/>
  <c r="AA90" i="39"/>
  <c r="AA86" i="39"/>
  <c r="AA92" i="39"/>
  <c r="AA77" i="39"/>
  <c r="AA73" i="39"/>
  <c r="AA69" i="39"/>
  <c r="AA65" i="39"/>
  <c r="AA61" i="39"/>
  <c r="AA57" i="39"/>
  <c r="AA53" i="39"/>
  <c r="AA49" i="39"/>
  <c r="AA45" i="39"/>
  <c r="AA41" i="39"/>
  <c r="AA37" i="39"/>
  <c r="AA33" i="39"/>
  <c r="AA29" i="39"/>
  <c r="AA25" i="39"/>
  <c r="AA81" i="39"/>
  <c r="AA78" i="39"/>
  <c r="AA74" i="39"/>
  <c r="AA70" i="39"/>
  <c r="AA66" i="39"/>
  <c r="AA62" i="39"/>
  <c r="AA58" i="39"/>
  <c r="AA54" i="39"/>
  <c r="AA50" i="39"/>
  <c r="AA46" i="39"/>
  <c r="AA42" i="39"/>
  <c r="AA38" i="39"/>
  <c r="AA34" i="39"/>
  <c r="AA30" i="39"/>
  <c r="AA26" i="39"/>
  <c r="AA52" i="39"/>
  <c r="AA40" i="39"/>
  <c r="AA32" i="39"/>
  <c r="AA24" i="39"/>
  <c r="AA88" i="39"/>
  <c r="AA82" i="39"/>
  <c r="AA79" i="39"/>
  <c r="AA75" i="39"/>
  <c r="AA71" i="39"/>
  <c r="AA67" i="39"/>
  <c r="AA63" i="39"/>
  <c r="AA59" i="39"/>
  <c r="AA55" i="39"/>
  <c r="AA51" i="39"/>
  <c r="AA47" i="39"/>
  <c r="AA43" i="39"/>
  <c r="AA39" i="39"/>
  <c r="AA35" i="39"/>
  <c r="AA31" i="39"/>
  <c r="AA27" i="39"/>
  <c r="AA23" i="39"/>
  <c r="AA48" i="39"/>
  <c r="AA84" i="39"/>
  <c r="AA80" i="39"/>
  <c r="AA76" i="39"/>
  <c r="AA72" i="39"/>
  <c r="AA68" i="39"/>
  <c r="AA64" i="39"/>
  <c r="AA60" i="39"/>
  <c r="AA56" i="39"/>
  <c r="AA44" i="39"/>
  <c r="AA36" i="39"/>
  <c r="AA28" i="39"/>
  <c r="I520" i="41"/>
  <c r="N520" i="41"/>
  <c r="I157" i="41"/>
  <c r="I288" i="41"/>
  <c r="V998" i="41"/>
  <c r="S997" i="41"/>
  <c r="I520" i="40"/>
  <c r="N520" i="40"/>
  <c r="I157" i="40"/>
  <c r="I288" i="40"/>
  <c r="V998" i="40"/>
  <c r="S997" i="40"/>
  <c r="S999" i="39"/>
  <c r="V1000" i="39"/>
  <c r="V789" i="11"/>
  <c r="S788" i="11"/>
  <c r="K20" i="38"/>
  <c r="P20" i="38"/>
  <c r="J35" i="38"/>
  <c r="O35" i="38"/>
  <c r="H35" i="38"/>
  <c r="H29" i="38"/>
  <c r="P35" i="38"/>
  <c r="I29" i="38"/>
  <c r="K29" i="38"/>
  <c r="K35" i="38"/>
  <c r="I20" i="38"/>
  <c r="P29" i="38"/>
  <c r="M29" i="38"/>
  <c r="N20" i="38"/>
  <c r="O29" i="38"/>
  <c r="N35" i="38"/>
  <c r="M20" i="38"/>
  <c r="G20" i="38"/>
  <c r="H20" i="38"/>
  <c r="G35" i="38"/>
  <c r="G29" i="38"/>
  <c r="I35" i="38"/>
  <c r="N29" i="38"/>
  <c r="M35" i="38"/>
  <c r="J29" i="38"/>
  <c r="J20" i="38"/>
  <c r="J17" i="39" l="1"/>
  <c r="M16" i="39"/>
  <c r="M13" i="39"/>
  <c r="J19" i="39"/>
  <c r="J15" i="39"/>
  <c r="J12" i="39"/>
  <c r="M14" i="39"/>
  <c r="M10" i="39"/>
  <c r="J18" i="39"/>
  <c r="Q10" i="39"/>
  <c r="Q11" i="39" s="1"/>
  <c r="M11" i="39"/>
  <c r="T520" i="40"/>
  <c r="W288" i="40"/>
  <c r="W288" i="41"/>
  <c r="W157" i="40"/>
  <c r="T520" i="41"/>
  <c r="W157" i="41"/>
  <c r="S998" i="41"/>
  <c r="V999" i="41"/>
  <c r="S998" i="40"/>
  <c r="V999" i="40"/>
  <c r="S1000" i="39"/>
  <c r="V790" i="11"/>
  <c r="S789" i="11"/>
  <c r="S999" i="41" l="1"/>
  <c r="V1000" i="41"/>
  <c r="S999" i="40"/>
  <c r="V1000" i="40"/>
  <c r="V791" i="11"/>
  <c r="S790" i="11"/>
  <c r="S1000" i="41" l="1"/>
  <c r="S1000" i="40"/>
  <c r="V792" i="11"/>
  <c r="S791" i="11"/>
  <c r="V793" i="11" l="1"/>
  <c r="S792" i="11"/>
  <c r="AA93" i="41" a="1"/>
  <c r="T19" i="41" a="1"/>
  <c r="AA70" i="41" a="1"/>
  <c r="O3" i="38"/>
  <c r="AA94" i="41" a="1"/>
  <c r="AA35" i="41" a="1"/>
  <c r="AA36" i="41" a="1"/>
  <c r="AA68" i="40" a="1"/>
  <c r="AA83" i="41" a="1"/>
  <c r="AA52" i="41" a="1"/>
  <c r="AA87" i="41" a="1"/>
  <c r="AA23" i="40" a="1"/>
  <c r="AA49" i="41" a="1"/>
  <c r="AA63" i="41" a="1"/>
  <c r="AA26" i="41" a="1"/>
  <c r="AA51" i="40" a="1"/>
  <c r="AA78" i="40" a="1"/>
  <c r="AA48" i="40" a="1"/>
  <c r="AA45" i="40" a="1"/>
  <c r="AA44" i="41" a="1"/>
  <c r="AA83" i="40" a="1"/>
  <c r="AA62" i="41" a="1"/>
  <c r="AA39" i="41" a="1"/>
  <c r="AA31" i="41" a="1"/>
  <c r="AA32" i="41" a="1"/>
  <c r="AA91" i="40" a="1"/>
  <c r="AA30" i="41" a="1"/>
  <c r="AA31" i="40" a="1"/>
  <c r="AA24" i="41" a="1"/>
  <c r="T17" i="41" a="1"/>
  <c r="AA46" i="40" a="1"/>
  <c r="AA85" i="40" a="1"/>
  <c r="AA89" i="41" a="1"/>
  <c r="AA58" i="41" a="1"/>
  <c r="AA54" i="40" a="1"/>
  <c r="AA71" i="40" a="1"/>
  <c r="AA64" i="41" a="1"/>
  <c r="T16" i="41" a="1"/>
  <c r="AA41" i="41" a="1"/>
  <c r="AA94" i="40" a="1"/>
  <c r="L3" i="38"/>
  <c r="AA29" i="41" a="1"/>
  <c r="T13" i="40" a="1"/>
  <c r="AA60" i="40" a="1"/>
  <c r="AA56" i="40" a="1"/>
  <c r="AA61" i="40" a="1"/>
  <c r="AA66" i="41" a="1"/>
  <c r="AA86" i="41" a="1"/>
  <c r="AA98" i="40" a="1"/>
  <c r="AA71" i="41" a="1"/>
  <c r="T10" i="40" a="1"/>
  <c r="AA55" i="40" a="1"/>
  <c r="AA61" i="41" a="1"/>
  <c r="AA56" i="41" a="1"/>
  <c r="AA63" i="40" a="1"/>
  <c r="AA88" i="41" a="1"/>
  <c r="AA45" i="41" a="1"/>
  <c r="AA54" i="41" a="1"/>
  <c r="AA27" i="40" a="1"/>
  <c r="AA96" i="40" a="1"/>
  <c r="AA43" i="40" a="1"/>
  <c r="AA42" i="40" a="1"/>
  <c r="AA47" i="40" a="1"/>
  <c r="AA65" i="40" a="1"/>
  <c r="AA33" i="41" a="1"/>
  <c r="AA90" i="41" a="1"/>
  <c r="T12" i="40" a="1"/>
  <c r="AA70" i="40" a="1"/>
  <c r="AA58" i="40" a="1"/>
  <c r="T17" i="40" a="1"/>
  <c r="AA65" i="41" a="1"/>
  <c r="AA81" i="40" a="1"/>
  <c r="T13" i="41" a="1"/>
  <c r="AA69" i="40" a="1"/>
  <c r="T12" i="41" a="1"/>
  <c r="AA59" i="40" a="1"/>
  <c r="AA68" i="41" a="1"/>
  <c r="AA53" i="40" a="1"/>
  <c r="AA82" i="40" a="1"/>
  <c r="T19" i="40" a="1"/>
  <c r="AA72" i="41" a="1"/>
  <c r="T11" i="41" a="1"/>
  <c r="T16" i="40" a="1"/>
  <c r="AA90" i="40" a="1"/>
  <c r="AA25" i="41" a="1"/>
  <c r="AA64" i="40" a="1"/>
  <c r="AA77" i="41" a="1"/>
  <c r="AA76" i="41" a="1"/>
  <c r="AA33" i="40" a="1"/>
  <c r="AA80" i="40" a="1"/>
  <c r="AA36" i="40" a="1"/>
  <c r="AA86" i="40" a="1"/>
  <c r="AA26" i="40" a="1"/>
  <c r="AA27" i="41" a="1"/>
  <c r="AA46" i="41" a="1"/>
  <c r="AA97" i="40" a="1"/>
  <c r="AA34" i="40" a="1"/>
  <c r="AA79" i="41" a="1"/>
  <c r="AA40" i="41" a="1"/>
  <c r="AA37" i="40" a="1"/>
  <c r="AA42" i="41" a="1"/>
  <c r="F3" i="38"/>
  <c r="AA39" i="40" a="1"/>
  <c r="AA38" i="40" a="1"/>
  <c r="AA29" i="40" a="1"/>
  <c r="AA91" i="41" a="1"/>
  <c r="AA30" i="40" a="1"/>
  <c r="T18" i="40" a="1"/>
  <c r="AA84" i="40" a="1"/>
  <c r="AA97" i="41" a="1"/>
  <c r="AA41" i="40" a="1"/>
  <c r="T15" i="40" a="1"/>
  <c r="AA80" i="41" a="1"/>
  <c r="AA24" i="40" a="1"/>
  <c r="AA87" i="40" a="1"/>
  <c r="T18" i="41" a="1"/>
  <c r="AA73" i="40" a="1"/>
  <c r="AA75" i="40" a="1"/>
  <c r="AA84" i="41" a="1"/>
  <c r="AA93" i="40" a="1"/>
  <c r="AA78" i="41" a="1"/>
  <c r="AA72" i="40" a="1"/>
  <c r="AA28" i="40" a="1"/>
  <c r="AA28" i="41" a="1"/>
  <c r="AA60" i="41" a="1"/>
  <c r="AA74" i="41" a="1"/>
  <c r="AA88" i="40" a="1"/>
  <c r="AA77" i="40" a="1"/>
  <c r="AA95" i="40" a="1"/>
  <c r="AA50" i="41" a="1"/>
  <c r="AA50" i="40" a="1"/>
  <c r="AA81" i="41" a="1"/>
  <c r="AA52" i="40" a="1"/>
  <c r="AA66" i="40" a="1"/>
  <c r="AA67" i="40" a="1"/>
  <c r="AA48" i="41" a="1"/>
  <c r="T10" i="41" a="1"/>
  <c r="AA23" i="41" a="1"/>
  <c r="AA49" i="40" a="1"/>
  <c r="AA92" i="40" a="1"/>
  <c r="AA62" i="40" a="1"/>
  <c r="T15" i="41" a="1"/>
  <c r="AA47" i="41" a="1"/>
  <c r="AA82" i="41" a="1"/>
  <c r="AA95" i="41" a="1"/>
  <c r="AA34" i="41" a="1"/>
  <c r="AA38" i="41" a="1"/>
  <c r="AA59" i="41" a="1"/>
  <c r="AA69" i="41" a="1"/>
  <c r="AA35" i="40" a="1"/>
  <c r="AA98" i="41" a="1"/>
  <c r="AA55" i="41" a="1"/>
  <c r="AA51" i="41" a="1"/>
  <c r="AA32" i="40" a="1"/>
  <c r="AA40" i="40" a="1"/>
  <c r="AA67" i="41" a="1"/>
  <c r="AA57" i="41" a="1"/>
  <c r="AA76" i="40" a="1"/>
  <c r="AA37" i="41" a="1"/>
  <c r="AA25" i="40" a="1"/>
  <c r="AA44" i="40" a="1"/>
  <c r="T14" i="41" a="1"/>
  <c r="AA75" i="41" a="1"/>
  <c r="AA57" i="40" a="1"/>
  <c r="AA43" i="41" a="1"/>
  <c r="AA73" i="41" a="1"/>
  <c r="AA92" i="41" a="1"/>
  <c r="AA89" i="40" a="1"/>
  <c r="AA79" i="40" a="1"/>
  <c r="T14" i="40" a="1"/>
  <c r="T11" i="40" a="1"/>
  <c r="AA85" i="41" a="1"/>
  <c r="AA96" i="41" a="1"/>
  <c r="AA74" i="40" a="1"/>
  <c r="AA53" i="41" a="1"/>
  <c r="AA45" i="41" l="1"/>
  <c r="AA59" i="40"/>
  <c r="AA60" i="40"/>
  <c r="AA46" i="40"/>
  <c r="AA90" i="41"/>
  <c r="AA83" i="40"/>
  <c r="AA51" i="41"/>
  <c r="AA23" i="40"/>
  <c r="AA81" i="41"/>
  <c r="AA75" i="41"/>
  <c r="AA82" i="41"/>
  <c r="AA84" i="40"/>
  <c r="AA56" i="40"/>
  <c r="AA76" i="41"/>
  <c r="T13" i="40"/>
  <c r="L13" i="40" s="1"/>
  <c r="AA53" i="41"/>
  <c r="AA37" i="40"/>
  <c r="AA88" i="41"/>
  <c r="AA50" i="40"/>
  <c r="AA84" i="41"/>
  <c r="T12" i="41"/>
  <c r="L12" i="41" s="1"/>
  <c r="J12" i="41" s="1"/>
  <c r="T17" i="41"/>
  <c r="L17" i="41" s="1"/>
  <c r="M17" i="41" s="1"/>
  <c r="AA77" i="41"/>
  <c r="AA33" i="41"/>
  <c r="AA29" i="41"/>
  <c r="AA87" i="41"/>
  <c r="AA44" i="41"/>
  <c r="AA74" i="40"/>
  <c r="AA50" i="41"/>
  <c r="AA64" i="40"/>
  <c r="T14" i="41"/>
  <c r="L14" i="41" s="1"/>
  <c r="M14" i="41" s="1"/>
  <c r="AA75" i="40"/>
  <c r="AA55" i="41"/>
  <c r="AA47" i="41"/>
  <c r="AA40" i="41"/>
  <c r="AA69" i="40"/>
  <c r="T18" i="40"/>
  <c r="L18" i="40" s="1"/>
  <c r="J18" i="40" s="1"/>
  <c r="AA63" i="40"/>
  <c r="AA24" i="41"/>
  <c r="AA96" i="41"/>
  <c r="AA44" i="40"/>
  <c r="AA65" i="40"/>
  <c r="AA52" i="41"/>
  <c r="AA95" i="40"/>
  <c r="AA45" i="40"/>
  <c r="AA25" i="41"/>
  <c r="AA98" i="41"/>
  <c r="AA73" i="40"/>
  <c r="AA94" i="40"/>
  <c r="T15" i="41"/>
  <c r="L15" i="41" s="1"/>
  <c r="AA85" i="41"/>
  <c r="T13" i="41"/>
  <c r="L13" i="41" s="1"/>
  <c r="J13" i="41" s="1"/>
  <c r="AA79" i="41"/>
  <c r="AA31" i="40"/>
  <c r="AA77" i="40"/>
  <c r="AA56" i="41"/>
  <c r="AA25" i="40"/>
  <c r="AA90" i="40"/>
  <c r="AA30" i="40"/>
  <c r="T18" i="41"/>
  <c r="L18" i="41" s="1"/>
  <c r="AA41" i="41"/>
  <c r="AA83" i="41"/>
  <c r="T11" i="40"/>
  <c r="L11" i="40" s="1"/>
  <c r="M11" i="40" s="1"/>
  <c r="AA88" i="40"/>
  <c r="AA81" i="40"/>
  <c r="AA30" i="41"/>
  <c r="AA47" i="40"/>
  <c r="AA62" i="40"/>
  <c r="T16" i="40"/>
  <c r="L16" i="40" s="1"/>
  <c r="AA48" i="40"/>
  <c r="AA34" i="40"/>
  <c r="AA35" i="40"/>
  <c r="T16" i="41"/>
  <c r="L16" i="41" s="1"/>
  <c r="AA37" i="41"/>
  <c r="T14" i="40"/>
  <c r="L14" i="40" s="1"/>
  <c r="J14" i="40" s="1"/>
  <c r="AA87" i="40"/>
  <c r="AA65" i="41"/>
  <c r="AA91" i="41"/>
  <c r="AA61" i="41"/>
  <c r="AA68" i="40"/>
  <c r="AA74" i="41"/>
  <c r="AA91" i="40"/>
  <c r="AA42" i="40"/>
  <c r="AA76" i="40"/>
  <c r="AA78" i="40"/>
  <c r="T11" i="41"/>
  <c r="L11" i="41" s="1"/>
  <c r="J11" i="41" s="1"/>
  <c r="AA92" i="40"/>
  <c r="AA64" i="41"/>
  <c r="AA97" i="40"/>
  <c r="AA24" i="40"/>
  <c r="T17" i="40"/>
  <c r="L17" i="40" s="1"/>
  <c r="J17" i="40" s="1"/>
  <c r="AA69" i="41"/>
  <c r="AA79" i="40"/>
  <c r="AA55" i="40"/>
  <c r="AA60" i="41"/>
  <c r="AA36" i="41"/>
  <c r="AA32" i="41"/>
  <c r="AA29" i="40"/>
  <c r="AA57" i="41"/>
  <c r="AA43" i="40"/>
  <c r="AA49" i="40"/>
  <c r="AA46" i="41"/>
  <c r="AA80" i="41"/>
  <c r="T10" i="40"/>
  <c r="L10" i="40" s="1"/>
  <c r="AA72" i="41"/>
  <c r="AA51" i="40"/>
  <c r="AA35" i="41"/>
  <c r="AA71" i="40"/>
  <c r="AA58" i="40"/>
  <c r="AA59" i="41"/>
  <c r="AA31" i="41"/>
  <c r="AA38" i="40"/>
  <c r="AA23" i="41"/>
  <c r="AA27" i="41"/>
  <c r="AA71" i="41"/>
  <c r="AA89" i="40"/>
  <c r="AA67" i="41"/>
  <c r="AA96" i="40"/>
  <c r="AA26" i="41"/>
  <c r="AA94" i="41"/>
  <c r="AA28" i="41"/>
  <c r="T15" i="40"/>
  <c r="L15" i="40" s="1"/>
  <c r="AA70" i="40"/>
  <c r="AA38" i="41"/>
  <c r="AA39" i="40"/>
  <c r="T10" i="41"/>
  <c r="L10" i="41" s="1"/>
  <c r="AA27" i="40"/>
  <c r="AA26" i="40"/>
  <c r="T19" i="40"/>
  <c r="L19" i="40" s="1"/>
  <c r="AA54" i="40"/>
  <c r="AA98" i="40"/>
  <c r="AA63" i="41"/>
  <c r="AA34" i="41"/>
  <c r="AA39" i="41"/>
  <c r="AA48" i="41"/>
  <c r="AA86" i="40"/>
  <c r="AA92" i="41"/>
  <c r="AA28" i="40"/>
  <c r="AA82" i="40"/>
  <c r="AA86" i="41"/>
  <c r="AA40" i="40"/>
  <c r="AA58" i="41"/>
  <c r="AA41" i="40"/>
  <c r="AA54" i="41"/>
  <c r="AA73" i="41"/>
  <c r="AA70" i="41"/>
  <c r="AA72" i="40"/>
  <c r="T12" i="40"/>
  <c r="L12" i="40" s="1"/>
  <c r="AA53" i="40"/>
  <c r="AA67" i="40"/>
  <c r="AA62" i="41"/>
  <c r="AA89" i="41"/>
  <c r="AA43" i="41"/>
  <c r="AA78" i="41"/>
  <c r="AA32" i="40"/>
  <c r="AA36" i="40"/>
  <c r="AA66" i="41"/>
  <c r="T19" i="41"/>
  <c r="L19" i="41" s="1"/>
  <c r="AA68" i="41"/>
  <c r="AA49" i="41"/>
  <c r="AA66" i="40"/>
  <c r="AA95" i="41"/>
  <c r="AA80" i="40"/>
  <c r="AA61" i="40"/>
  <c r="AA85" i="40"/>
  <c r="AA57" i="40"/>
  <c r="AA97" i="41"/>
  <c r="AA93" i="41"/>
  <c r="AA93" i="40"/>
  <c r="AA52" i="40"/>
  <c r="AA42" i="41"/>
  <c r="AA33" i="40"/>
  <c r="M12" i="41"/>
  <c r="V794" i="11"/>
  <c r="S793" i="11"/>
  <c r="J11" i="40" l="1"/>
  <c r="M11" i="41"/>
  <c r="J14" i="41"/>
  <c r="M14" i="40"/>
  <c r="J17" i="41"/>
  <c r="M17" i="40"/>
  <c r="M13" i="41"/>
  <c r="M18" i="40"/>
  <c r="Q10" i="41"/>
  <c r="Q10" i="40"/>
  <c r="J12" i="40"/>
  <c r="M12" i="40"/>
  <c r="M10" i="41"/>
  <c r="J10" i="41"/>
  <c r="M10" i="40"/>
  <c r="J10" i="40"/>
  <c r="J15" i="41"/>
  <c r="M15" i="41"/>
  <c r="J19" i="41"/>
  <c r="M19" i="41"/>
  <c r="J15" i="40"/>
  <c r="M15" i="40"/>
  <c r="J18" i="41"/>
  <c r="M18" i="41"/>
  <c r="M13" i="40"/>
  <c r="J13" i="40"/>
  <c r="J19" i="40"/>
  <c r="M19" i="40"/>
  <c r="M16" i="41"/>
  <c r="J16" i="41"/>
  <c r="J16" i="40"/>
  <c r="M16" i="40"/>
  <c r="V795" i="11"/>
  <c r="S794" i="11"/>
  <c r="I3" i="38"/>
  <c r="P3" i="38"/>
  <c r="M3" i="38"/>
  <c r="N3" i="38"/>
  <c r="H3" i="38"/>
  <c r="G3" i="38"/>
  <c r="K3" i="38"/>
  <c r="J3" i="38"/>
  <c r="Q11" i="40" l="1"/>
  <c r="Q11" i="41"/>
  <c r="V796" i="11"/>
  <c r="S795" i="11"/>
  <c r="V797" i="11" l="1"/>
  <c r="S796" i="11"/>
  <c r="V798" i="11" l="1"/>
  <c r="S797" i="11"/>
  <c r="V799" i="11" l="1"/>
  <c r="S798" i="11"/>
  <c r="V800" i="11" l="1"/>
  <c r="S799" i="11"/>
  <c r="V801" i="11" l="1"/>
  <c r="S800" i="11"/>
  <c r="V802" i="11" l="1"/>
  <c r="S801" i="11"/>
  <c r="V803" i="11" l="1"/>
  <c r="S802" i="11"/>
  <c r="V804" i="11" l="1"/>
  <c r="S803" i="11"/>
  <c r="V805" i="11" l="1"/>
  <c r="S804" i="11"/>
  <c r="V806" i="11" l="1"/>
  <c r="S805" i="11"/>
  <c r="V807" i="11" l="1"/>
  <c r="S806" i="11"/>
  <c r="V808" i="11" l="1"/>
  <c r="S807" i="11"/>
  <c r="V809" i="11" l="1"/>
  <c r="S808" i="11"/>
  <c r="V810" i="11" l="1"/>
  <c r="S809" i="11"/>
  <c r="V811" i="11" l="1"/>
  <c r="S810" i="11"/>
  <c r="V812" i="11" l="1"/>
  <c r="S811" i="11"/>
  <c r="V813" i="11" l="1"/>
  <c r="S812" i="11"/>
  <c r="V814" i="11" l="1"/>
  <c r="S813" i="11"/>
  <c r="V815" i="11" l="1"/>
  <c r="S814" i="11"/>
  <c r="V816" i="11" l="1"/>
  <c r="S815" i="11"/>
  <c r="V817" i="11" l="1"/>
  <c r="S816" i="11"/>
  <c r="V818" i="11" l="1"/>
  <c r="S817" i="11"/>
  <c r="S818" i="11" l="1"/>
  <c r="V819" i="11"/>
  <c r="V820" i="11" l="1"/>
  <c r="S819" i="11"/>
  <c r="S820" i="11" l="1"/>
  <c r="V821" i="11"/>
  <c r="S821" i="11" l="1"/>
  <c r="V822" i="11"/>
  <c r="S822" i="11" l="1"/>
  <c r="V823" i="11"/>
  <c r="S823" i="11" l="1"/>
  <c r="V824" i="11"/>
  <c r="V825" i="11" l="1"/>
  <c r="S824" i="11"/>
  <c r="S825" i="11" l="1"/>
  <c r="V826" i="11"/>
  <c r="S826" i="11" l="1"/>
  <c r="V827" i="11"/>
  <c r="S827" i="11" l="1"/>
  <c r="V828" i="11"/>
  <c r="V829" i="11" l="1"/>
  <c r="S828" i="11"/>
  <c r="S829" i="11" l="1"/>
  <c r="V830" i="11"/>
  <c r="V831" i="11" l="1"/>
  <c r="S830" i="11"/>
  <c r="S831" i="11" l="1"/>
  <c r="V832" i="11"/>
  <c r="V833" i="11" l="1"/>
  <c r="S832" i="11"/>
  <c r="S833" i="11" l="1"/>
  <c r="V834" i="11"/>
  <c r="S834" i="11" l="1"/>
  <c r="V835" i="11"/>
  <c r="S835" i="11" l="1"/>
  <c r="V836" i="11"/>
  <c r="V837" i="11" l="1"/>
  <c r="S836" i="11"/>
  <c r="S837" i="11" l="1"/>
  <c r="V838" i="11"/>
  <c r="V839" i="11" l="1"/>
  <c r="S838" i="11"/>
  <c r="S839" i="11" l="1"/>
  <c r="V840" i="11"/>
  <c r="S840" i="11" l="1"/>
  <c r="V841" i="11"/>
  <c r="V842" i="11" l="1"/>
  <c r="S841" i="11"/>
  <c r="S842" i="11" l="1"/>
  <c r="V843" i="11"/>
  <c r="S843" i="11" l="1"/>
  <c r="V844" i="11"/>
  <c r="V845" i="11" l="1"/>
  <c r="S844" i="11"/>
  <c r="V846" i="11" l="1"/>
  <c r="S845" i="11"/>
  <c r="S846" i="11" l="1"/>
  <c r="V847" i="11"/>
  <c r="V848" i="11" l="1"/>
  <c r="S847" i="11"/>
  <c r="S848" i="11" l="1"/>
  <c r="V849" i="11"/>
  <c r="V850" i="11" l="1"/>
  <c r="S849" i="11"/>
  <c r="S850" i="11" l="1"/>
  <c r="V851" i="11"/>
  <c r="V852" i="11" l="1"/>
  <c r="S851" i="11"/>
  <c r="V853" i="11" l="1"/>
  <c r="S852" i="11"/>
  <c r="V854" i="11" l="1"/>
  <c r="S853" i="11"/>
  <c r="V855" i="11" l="1"/>
  <c r="S854" i="11"/>
  <c r="S855" i="11" l="1"/>
  <c r="V856" i="11"/>
  <c r="S856" i="11" l="1"/>
  <c r="V857" i="11"/>
  <c r="V858" i="11" l="1"/>
  <c r="S857" i="11"/>
  <c r="V859" i="11" l="1"/>
  <c r="S858" i="11"/>
  <c r="S859" i="11" l="1"/>
  <c r="V860" i="11"/>
  <c r="S860" i="11" l="1"/>
  <c r="V861" i="11"/>
  <c r="V862" i="11" l="1"/>
  <c r="S861" i="11"/>
  <c r="V863" i="11" l="1"/>
  <c r="S862" i="11"/>
  <c r="V864" i="11" l="1"/>
  <c r="S863" i="11"/>
  <c r="S864" i="11" l="1"/>
  <c r="V865" i="11"/>
  <c r="S865" i="11" l="1"/>
  <c r="V866" i="11"/>
  <c r="S866" i="11" l="1"/>
  <c r="V867" i="11"/>
  <c r="S867" i="11" l="1"/>
  <c r="V868" i="11"/>
  <c r="V869" i="11" l="1"/>
  <c r="S868" i="11"/>
  <c r="V870" i="11" l="1"/>
  <c r="S869" i="11"/>
  <c r="S870" i="11" l="1"/>
  <c r="V871" i="11"/>
  <c r="S871" i="11" l="1"/>
  <c r="V872" i="11"/>
  <c r="S872" i="11" l="1"/>
  <c r="V873" i="11"/>
  <c r="S873" i="11" l="1"/>
  <c r="V874" i="11"/>
  <c r="S874" i="11" l="1"/>
  <c r="V875" i="11"/>
  <c r="S875" i="11" l="1"/>
  <c r="V876" i="11"/>
  <c r="S876" i="11" l="1"/>
  <c r="V877" i="11"/>
  <c r="S877" i="11" l="1"/>
  <c r="V878" i="11"/>
  <c r="V879" i="11" l="1"/>
  <c r="S878" i="11"/>
  <c r="S879" i="11" l="1"/>
  <c r="V880" i="11"/>
  <c r="S880" i="11" l="1"/>
  <c r="V881" i="11"/>
  <c r="S881" i="11" l="1"/>
  <c r="V882" i="11"/>
  <c r="V883" i="11" l="1"/>
  <c r="S882" i="11"/>
  <c r="V884" i="11" l="1"/>
  <c r="S883" i="11"/>
  <c r="S884" i="11" l="1"/>
  <c r="V885" i="11"/>
  <c r="V886" i="11" l="1"/>
  <c r="S885" i="11"/>
  <c r="V887" i="11" l="1"/>
  <c r="S886" i="11"/>
  <c r="S887" i="11" l="1"/>
  <c r="V888" i="11"/>
  <c r="V889" i="11" l="1"/>
  <c r="S888" i="11"/>
  <c r="V890" i="11" l="1"/>
  <c r="S889" i="11"/>
  <c r="V891" i="11" l="1"/>
  <c r="S890" i="11"/>
  <c r="V892" i="11" l="1"/>
  <c r="S891" i="11"/>
  <c r="V893" i="11" l="1"/>
  <c r="S892" i="11"/>
  <c r="S893" i="11" l="1"/>
  <c r="O417" i="11" s="1"/>
  <c r="I417" i="11" s="1"/>
  <c r="T417" i="11" s="1"/>
  <c r="V894" i="11"/>
  <c r="S894" i="11" l="1"/>
  <c r="V895" i="11"/>
  <c r="V896" i="11" l="1"/>
  <c r="S895" i="11"/>
  <c r="S896" i="11" l="1"/>
  <c r="V897" i="11"/>
  <c r="V898" i="11" l="1"/>
  <c r="S897" i="11"/>
  <c r="V899" i="11" l="1"/>
  <c r="S898" i="11"/>
  <c r="S899" i="11" l="1"/>
  <c r="V900" i="11"/>
  <c r="V901" i="11" l="1"/>
  <c r="S900" i="11"/>
  <c r="V902" i="11" l="1"/>
  <c r="S901" i="11"/>
  <c r="S902" i="11" l="1"/>
  <c r="V903" i="11"/>
  <c r="V904" i="11" l="1"/>
  <c r="S903" i="11"/>
  <c r="O427" i="11" s="1"/>
  <c r="I427" i="11" l="1"/>
  <c r="T427" i="11" s="1"/>
  <c r="N427" i="11"/>
  <c r="H427" i="11" s="1"/>
  <c r="I300" i="11" s="1"/>
  <c r="T300" i="11" s="1"/>
  <c r="S904" i="11"/>
  <c r="V905" i="11"/>
  <c r="S905" i="11" l="1"/>
  <c r="V906" i="11"/>
  <c r="V907" i="11" l="1"/>
  <c r="S906" i="11"/>
  <c r="V908" i="11" l="1"/>
  <c r="S907" i="11"/>
  <c r="S908" i="11" l="1"/>
  <c r="V909" i="11"/>
  <c r="V910" i="11" l="1"/>
  <c r="S909" i="11"/>
  <c r="S910" i="11" l="1"/>
  <c r="V911" i="11"/>
  <c r="V912" i="11" l="1"/>
  <c r="S911" i="11"/>
  <c r="V913" i="11" l="1"/>
  <c r="S912" i="11"/>
  <c r="V914" i="11" l="1"/>
  <c r="S913" i="11"/>
  <c r="V915" i="11" l="1"/>
  <c r="S914" i="11"/>
  <c r="O438" i="11" s="1"/>
  <c r="N438" i="11" l="1"/>
  <c r="H438" i="11" s="1"/>
  <c r="S915" i="11"/>
  <c r="O439" i="11" s="1"/>
  <c r="V916" i="11"/>
  <c r="S916" i="11" l="1"/>
  <c r="V917" i="11"/>
  <c r="N439" i="11"/>
  <c r="H439" i="11" s="1"/>
  <c r="V918" i="11" l="1"/>
  <c r="S917" i="11"/>
  <c r="S918" i="11" l="1"/>
  <c r="V919" i="11"/>
  <c r="V920" i="11" l="1"/>
  <c r="S919" i="11"/>
  <c r="V921" i="11" l="1"/>
  <c r="S920" i="11"/>
  <c r="S921" i="11" l="1"/>
  <c r="V922" i="11"/>
  <c r="S922" i="11" l="1"/>
  <c r="V923" i="11"/>
  <c r="S923" i="11" l="1"/>
  <c r="V924" i="11"/>
  <c r="S924" i="11" l="1"/>
  <c r="V925" i="11"/>
  <c r="S925" i="11" l="1"/>
  <c r="V926" i="11"/>
  <c r="S926" i="11" l="1"/>
  <c r="V927" i="11"/>
  <c r="S927" i="11" l="1"/>
  <c r="V928" i="11"/>
  <c r="S928" i="11" l="1"/>
  <c r="V929" i="11"/>
  <c r="V930" i="11" l="1"/>
  <c r="S929" i="11"/>
  <c r="S930" i="11" l="1"/>
  <c r="V931" i="11"/>
  <c r="V932" i="11" l="1"/>
  <c r="S931" i="11"/>
  <c r="S932" i="11" l="1"/>
  <c r="V933" i="11"/>
  <c r="V934" i="11" l="1"/>
  <c r="S933" i="11"/>
  <c r="S934" i="11" l="1"/>
  <c r="V935" i="11"/>
  <c r="S935" i="11" l="1"/>
  <c r="V936" i="11"/>
  <c r="S936" i="11" l="1"/>
  <c r="V937" i="11"/>
  <c r="S937" i="11" l="1"/>
  <c r="V938" i="11"/>
  <c r="S938" i="11" l="1"/>
  <c r="V939" i="11"/>
  <c r="V940" i="11" l="1"/>
  <c r="S939" i="11"/>
  <c r="S940" i="11" l="1"/>
  <c r="V941" i="11"/>
  <c r="V942" i="11" l="1"/>
  <c r="S941" i="11"/>
  <c r="V943" i="11" l="1"/>
  <c r="S942" i="11"/>
  <c r="V944" i="11" l="1"/>
  <c r="S943" i="11"/>
  <c r="S944" i="11" l="1"/>
  <c r="V945" i="11"/>
  <c r="V946" i="11" l="1"/>
  <c r="S945" i="11"/>
  <c r="S946" i="11" l="1"/>
  <c r="V947" i="11"/>
  <c r="V948" i="11" l="1"/>
  <c r="S947" i="11"/>
  <c r="S948" i="11" l="1"/>
  <c r="V949" i="11"/>
  <c r="V950" i="11" l="1"/>
  <c r="S949" i="11"/>
  <c r="S950" i="11" l="1"/>
  <c r="V951" i="11"/>
  <c r="V952" i="11" l="1"/>
  <c r="S951" i="11"/>
  <c r="S952" i="11" l="1"/>
  <c r="V953" i="11"/>
  <c r="V954" i="11" l="1"/>
  <c r="S953" i="11"/>
  <c r="S954" i="11" l="1"/>
  <c r="V955" i="11"/>
  <c r="V956" i="11" l="1"/>
  <c r="S955" i="11"/>
  <c r="S956" i="11" l="1"/>
  <c r="V957" i="11"/>
  <c r="V958" i="11" l="1"/>
  <c r="S957" i="11"/>
  <c r="S958" i="11" l="1"/>
  <c r="V959" i="11"/>
  <c r="V960" i="11" l="1"/>
  <c r="S959" i="11"/>
  <c r="S960" i="11" l="1"/>
  <c r="V961" i="11"/>
  <c r="V962" i="11" l="1"/>
  <c r="S961" i="11"/>
  <c r="S962" i="11" l="1"/>
  <c r="V963" i="11"/>
  <c r="V964" i="11" l="1"/>
  <c r="S963" i="11"/>
  <c r="S964" i="11" l="1"/>
  <c r="O488" i="11" s="1"/>
  <c r="V965" i="11"/>
  <c r="V966" i="11" l="1"/>
  <c r="S965" i="11"/>
  <c r="N488" i="11"/>
  <c r="H488" i="11" s="1"/>
  <c r="I488" i="11"/>
  <c r="T488" i="11" s="1"/>
  <c r="I439" i="11" l="1"/>
  <c r="T439" i="11" s="1"/>
  <c r="I438" i="11"/>
  <c r="T438" i="11" s="1"/>
  <c r="S966" i="11"/>
  <c r="V967" i="11"/>
  <c r="V968" i="11" l="1"/>
  <c r="S967" i="11"/>
  <c r="S968" i="11" l="1"/>
  <c r="V969" i="11"/>
  <c r="V970" i="11" l="1"/>
  <c r="S969" i="11"/>
  <c r="S970" i="11" l="1"/>
  <c r="V971" i="11"/>
  <c r="V972" i="11" l="1"/>
  <c r="S971" i="11"/>
  <c r="S972" i="11" l="1"/>
  <c r="V973" i="11"/>
  <c r="V974" i="11" l="1"/>
  <c r="S973" i="11"/>
  <c r="S974" i="11" l="1"/>
  <c r="V975" i="11"/>
  <c r="V976" i="11" l="1"/>
  <c r="S975" i="11"/>
  <c r="V977" i="11" l="1"/>
  <c r="S976" i="11"/>
  <c r="O500" i="11" s="1"/>
  <c r="N500" i="11" l="1"/>
  <c r="H500" i="11" s="1"/>
  <c r="S977" i="11"/>
  <c r="O501" i="11" s="1"/>
  <c r="V978" i="11"/>
  <c r="V979" i="11" l="1"/>
  <c r="S978" i="11"/>
  <c r="I501" i="11"/>
  <c r="T501" i="11" s="1"/>
  <c r="N501" i="11"/>
  <c r="H501" i="11" s="1"/>
  <c r="I500" i="11" s="1"/>
  <c r="T500" i="11" s="1"/>
  <c r="V980" i="11" l="1"/>
  <c r="S979" i="11"/>
  <c r="V981" i="11" l="1"/>
  <c r="S980" i="11"/>
  <c r="S981" i="11" l="1"/>
  <c r="V982" i="11"/>
  <c r="V983" i="11" l="1"/>
  <c r="S982" i="11"/>
  <c r="S983" i="11" l="1"/>
  <c r="V984" i="11"/>
  <c r="V985" i="11" l="1"/>
  <c r="S984" i="11"/>
  <c r="O508" i="11" s="1"/>
  <c r="N508" i="11" l="1"/>
  <c r="H508" i="11" s="1"/>
  <c r="S985" i="11"/>
  <c r="O509" i="11" s="1"/>
  <c r="V986" i="11"/>
  <c r="I118" i="11" l="1"/>
  <c r="T118" i="11" s="1"/>
  <c r="V987" i="11"/>
  <c r="S986" i="11"/>
  <c r="I509" i="11"/>
  <c r="T509" i="11" s="1"/>
  <c r="N509" i="11"/>
  <c r="H509" i="11" s="1"/>
  <c r="I508" i="11" s="1"/>
  <c r="T508" i="11" s="1"/>
  <c r="S987" i="11" l="1"/>
  <c r="V988" i="11"/>
  <c r="V989" i="11" l="1"/>
  <c r="S988" i="11"/>
  <c r="S989" i="11" l="1"/>
  <c r="V990" i="11"/>
  <c r="V991" i="11" l="1"/>
  <c r="S990" i="11"/>
  <c r="S991" i="11" l="1"/>
  <c r="V992" i="11"/>
  <c r="V993" i="11" l="1"/>
  <c r="S992" i="11"/>
  <c r="V994" i="11" l="1"/>
  <c r="S993" i="11"/>
  <c r="V995" i="11" l="1"/>
  <c r="S994" i="11"/>
  <c r="S995" i="11" l="1"/>
  <c r="V996" i="11"/>
  <c r="S996" i="11" l="1"/>
  <c r="O520" i="11" s="1"/>
  <c r="V997" i="11"/>
  <c r="S997" i="11" l="1"/>
  <c r="V998" i="11"/>
  <c r="I520" i="11"/>
  <c r="T520" i="11" s="1"/>
  <c r="N520" i="11"/>
  <c r="H520" i="11" s="1"/>
  <c r="AA84" i="11" a="1"/>
  <c r="AA47" i="11" a="1"/>
  <c r="AA48" i="11" a="1"/>
  <c r="AA41" i="11" a="1"/>
  <c r="AA50" i="11" a="1"/>
  <c r="AA98" i="11" a="1"/>
  <c r="AA51" i="11" a="1"/>
  <c r="AA74" i="11" a="1"/>
  <c r="AA57" i="11" a="1"/>
  <c r="AA31" i="11" a="1"/>
  <c r="AA63" i="11" a="1"/>
  <c r="AA52" i="11" a="1"/>
  <c r="AA77" i="11" a="1"/>
  <c r="AA75" i="11" a="1"/>
  <c r="AA43" i="11" a="1"/>
  <c r="AA87" i="11" a="1"/>
  <c r="AA39" i="11" a="1"/>
  <c r="AA64" i="11" a="1"/>
  <c r="AA59" i="11" a="1"/>
  <c r="AA32" i="11" a="1"/>
  <c r="AA93" i="11" a="1"/>
  <c r="AA65" i="11" a="1"/>
  <c r="AA27" i="11" a="1"/>
  <c r="AA54" i="11" a="1"/>
  <c r="AA38" i="11" a="1"/>
  <c r="AA81" i="11" a="1"/>
  <c r="AA29" i="11" a="1"/>
  <c r="AA26" i="11" a="1"/>
  <c r="AA60" i="11" a="1"/>
  <c r="AA88" i="11" a="1"/>
  <c r="AA89" i="11" a="1"/>
  <c r="AA68" i="11" a="1"/>
  <c r="AA36" i="11" a="1"/>
  <c r="AA25" i="11" a="1"/>
  <c r="AA67" i="11" a="1"/>
  <c r="AA70" i="11" a="1"/>
  <c r="AA66" i="11" a="1"/>
  <c r="AA96" i="11" a="1"/>
  <c r="AA55" i="11" a="1"/>
  <c r="AA76" i="11" a="1"/>
  <c r="AA24" i="11" a="1"/>
  <c r="AA80" i="11" a="1"/>
  <c r="AA73" i="11" a="1"/>
  <c r="AA45" i="11" a="1"/>
  <c r="AA37" i="11" a="1"/>
  <c r="AA40" i="11" a="1"/>
  <c r="AA56" i="11" a="1"/>
  <c r="AA85" i="11" a="1"/>
  <c r="AA34" i="11" a="1"/>
  <c r="AA53" i="11" a="1"/>
  <c r="AA44" i="11" a="1"/>
  <c r="AA86" i="11" a="1"/>
  <c r="AA58" i="11" a="1"/>
  <c r="AA79" i="11" a="1"/>
  <c r="AA91" i="11" a="1"/>
  <c r="AA23" i="11" a="1"/>
  <c r="AA61" i="11" a="1"/>
  <c r="AA33" i="11" a="1"/>
  <c r="AA92" i="11" a="1"/>
  <c r="AA83" i="11" a="1"/>
  <c r="AA30" i="11" a="1"/>
  <c r="AA72" i="11" a="1"/>
  <c r="AA71" i="11" a="1"/>
  <c r="AA49" i="11" a="1"/>
  <c r="AA46" i="11" a="1"/>
  <c r="AA90" i="11" a="1"/>
  <c r="AA78" i="11" a="1"/>
  <c r="AA97" i="11" a="1"/>
  <c r="AA42" i="11" a="1"/>
  <c r="AA95" i="11" a="1"/>
  <c r="AA69" i="11" a="1"/>
  <c r="AA94" i="11" a="1"/>
  <c r="AA82" i="11" a="1"/>
  <c r="AA62" i="11" a="1"/>
  <c r="AA35" i="11" a="1"/>
  <c r="AA28" i="11" a="1"/>
  <c r="AA73" i="11" l="1"/>
  <c r="AA96" i="11"/>
  <c r="AA59" i="11"/>
  <c r="AA85" i="11"/>
  <c r="AA38" i="11"/>
  <c r="AA97" i="11"/>
  <c r="AA33" i="11"/>
  <c r="AA32" i="11"/>
  <c r="AA37" i="11"/>
  <c r="AA46" i="11"/>
  <c r="AA35" i="11"/>
  <c r="AA48" i="11"/>
  <c r="AA58" i="11"/>
  <c r="AA80" i="11"/>
  <c r="AA61" i="11"/>
  <c r="AA88" i="11"/>
  <c r="AA43" i="11"/>
  <c r="AA89" i="11"/>
  <c r="AA90" i="11"/>
  <c r="AA23" i="11"/>
  <c r="AA66" i="11"/>
  <c r="AA83" i="11"/>
  <c r="AA25" i="11"/>
  <c r="AA57" i="11"/>
  <c r="AA49" i="11"/>
  <c r="AA91" i="11"/>
  <c r="AA41" i="11"/>
  <c r="AA86" i="11"/>
  <c r="AA72" i="11"/>
  <c r="AA45" i="11"/>
  <c r="AA94" i="11"/>
  <c r="AA28" i="11"/>
  <c r="AA71" i="11"/>
  <c r="AA34" i="11"/>
  <c r="AA62" i="11"/>
  <c r="AA26" i="11"/>
  <c r="AA68" i="11"/>
  <c r="AA44" i="11"/>
  <c r="AA40" i="11"/>
  <c r="AA47" i="11"/>
  <c r="AA70" i="11"/>
  <c r="AA81" i="11"/>
  <c r="AA51" i="11"/>
  <c r="AA24" i="11"/>
  <c r="AA75" i="11"/>
  <c r="AA63" i="11"/>
  <c r="AA60" i="11"/>
  <c r="AA69" i="11"/>
  <c r="AA31" i="11"/>
  <c r="AA53" i="11"/>
  <c r="AA64" i="11"/>
  <c r="AA79" i="11"/>
  <c r="AA87" i="11"/>
  <c r="AA76" i="11"/>
  <c r="AA77" i="11"/>
  <c r="AA65" i="11"/>
  <c r="AA30" i="11"/>
  <c r="AA98" i="11"/>
  <c r="AA29" i="11"/>
  <c r="AA93" i="11"/>
  <c r="AA36" i="11"/>
  <c r="AA74" i="11"/>
  <c r="AA95" i="11"/>
  <c r="AA78" i="11"/>
  <c r="AA42" i="11"/>
  <c r="AA56" i="11"/>
  <c r="AA67" i="11"/>
  <c r="AA50" i="11"/>
  <c r="AA55" i="11"/>
  <c r="AA92" i="11"/>
  <c r="AA82" i="11"/>
  <c r="AA27" i="11"/>
  <c r="AA52" i="11"/>
  <c r="AA39" i="11"/>
  <c r="AA54" i="11"/>
  <c r="AA84" i="11"/>
  <c r="V999" i="11"/>
  <c r="S998" i="11"/>
  <c r="I88" i="11"/>
  <c r="W88" i="11" s="1"/>
  <c r="I157" i="11"/>
  <c r="W157" i="11" s="1"/>
  <c r="I288" i="11"/>
  <c r="W288" i="11" s="1"/>
  <c r="T16" i="11" a="1"/>
  <c r="T19" i="11" a="1"/>
  <c r="T15" i="11" a="1"/>
  <c r="T12" i="11" a="1"/>
  <c r="T13" i="11" a="1"/>
  <c r="T18" i="11" a="1"/>
  <c r="T17" i="11" a="1"/>
  <c r="T10" i="11" a="1"/>
  <c r="T14" i="11" a="1"/>
  <c r="T11" i="11" a="1"/>
  <c r="T11" i="11" l="1"/>
  <c r="L11" i="11" s="1"/>
  <c r="T10" i="11"/>
  <c r="L10" i="11" s="1"/>
  <c r="T16" i="11"/>
  <c r="L16" i="11" s="1"/>
  <c r="T12" i="11"/>
  <c r="L12" i="11" s="1"/>
  <c r="T18" i="11"/>
  <c r="L18" i="11" s="1"/>
  <c r="T17" i="11"/>
  <c r="L17" i="11" s="1"/>
  <c r="T19" i="11"/>
  <c r="L19" i="11" s="1"/>
  <c r="T14" i="11"/>
  <c r="L14" i="11" s="1"/>
  <c r="T13" i="11"/>
  <c r="L13" i="11" s="1"/>
  <c r="T15" i="11"/>
  <c r="L15" i="11" s="1"/>
  <c r="S999" i="11"/>
  <c r="V1000" i="11"/>
  <c r="S1000" i="11" l="1"/>
  <c r="M14" i="11"/>
  <c r="J14" i="11"/>
  <c r="J12" i="11"/>
  <c r="M12" i="11"/>
  <c r="M19" i="11"/>
  <c r="J19" i="11"/>
  <c r="M16" i="11"/>
  <c r="J16" i="11"/>
  <c r="M15" i="11"/>
  <c r="J15" i="11"/>
  <c r="M17" i="11"/>
  <c r="J17" i="11"/>
  <c r="M10" i="11"/>
  <c r="J10" i="11"/>
  <c r="Q10" i="11"/>
  <c r="Q11" i="11" s="1"/>
  <c r="M13" i="11"/>
  <c r="J13" i="11"/>
  <c r="M18" i="11"/>
  <c r="J18" i="11"/>
  <c r="J11" i="11"/>
  <c r="M11" i="11"/>
</calcChain>
</file>

<file path=xl/sharedStrings.xml><?xml version="1.0" encoding="utf-8"?>
<sst xmlns="http://schemas.openxmlformats.org/spreadsheetml/2006/main" count="4343" uniqueCount="465">
  <si>
    <t>Groupes</t>
  </si>
  <si>
    <t>Domaines</t>
  </si>
  <si>
    <t>X</t>
  </si>
  <si>
    <t>Progression DP</t>
  </si>
  <si>
    <t>Progression DA</t>
  </si>
  <si>
    <t>Progression Autonomie</t>
  </si>
  <si>
    <t>Liste des procédures à étudier pour s'approprier les processus</t>
  </si>
  <si>
    <t>PARAMETRAGE DE LA MATRICE DE COMPETENCE</t>
  </si>
  <si>
    <t xml:space="preserve"> - Nom du pilote</t>
  </si>
  <si>
    <t xml:space="preserve"> - Prénom du pilote</t>
  </si>
  <si>
    <t xml:space="preserve"> - Date de début de formation</t>
  </si>
  <si>
    <t>Check</t>
  </si>
  <si>
    <t>Progression Procédures %</t>
  </si>
  <si>
    <t xml:space="preserve"> Progression Groupes - Domaines %</t>
  </si>
  <si>
    <t>CALCULS</t>
  </si>
  <si>
    <t>Acquis</t>
  </si>
  <si>
    <t>Restant</t>
  </si>
  <si>
    <t>Progression Globale</t>
  </si>
  <si>
    <t>Progression par Groupes</t>
  </si>
  <si>
    <t>Domaine</t>
  </si>
  <si>
    <t>TRAITEMENT DES DONNEES</t>
  </si>
  <si>
    <t>Base</t>
  </si>
  <si>
    <t>Collaborateurs sur le client</t>
  </si>
  <si>
    <t>Prénom</t>
  </si>
  <si>
    <t>Nom</t>
  </si>
  <si>
    <t>Suppression des pilotes 
sélectionnés
A CONFIRMER</t>
  </si>
  <si>
    <t>!! ATTENTION !!
Suppression de toutes les 
feuilles des pilotes
A CONFIRMER</t>
  </si>
  <si>
    <t>Groupe</t>
  </si>
  <si>
    <t>% Avancement</t>
  </si>
  <si>
    <t>% Avanc</t>
  </si>
  <si>
    <t>Progression par Domaines</t>
  </si>
  <si>
    <t>CONTRÔLES</t>
  </si>
  <si>
    <t>DOLLARU</t>
  </si>
  <si>
    <t>APPLICATIF</t>
  </si>
  <si>
    <t>SAUVEGARDE</t>
  </si>
  <si>
    <t>VMS</t>
  </si>
  <si>
    <t>SUPERVISION</t>
  </si>
  <si>
    <t>AUTRE</t>
  </si>
  <si>
    <t>REPORTING</t>
  </si>
  <si>
    <t>DEMANDES</t>
  </si>
  <si>
    <t>INCIDENTS</t>
  </si>
  <si>
    <t>ORA - 1</t>
  </si>
  <si>
    <t>ORA - 20</t>
  </si>
  <si>
    <t>ORA - 28</t>
  </si>
  <si>
    <t>- ORACLE -</t>
  </si>
  <si>
    <t>- DOLLARU -</t>
  </si>
  <si>
    <t>- MANIPULATION DE FICHIERS -</t>
  </si>
  <si>
    <t>- SAUVEGARDES -</t>
  </si>
  <si>
    <t>- MEP -</t>
  </si>
  <si>
    <t>- APPLICATIF -</t>
  </si>
  <si>
    <t>- VMWARE -</t>
  </si>
  <si>
    <t>- AUTRE -</t>
  </si>
  <si>
    <t>ORA - ORACLE</t>
  </si>
  <si>
    <t>ORD - DOLLARU</t>
  </si>
  <si>
    <t>INDEX</t>
  </si>
  <si>
    <t/>
  </si>
  <si>
    <t>PRESTATION</t>
  </si>
  <si>
    <t>CONTEXTE</t>
  </si>
  <si>
    <t>DELIVERY</t>
  </si>
  <si>
    <t>PROCESS</t>
  </si>
  <si>
    <t>OUTILLAGE</t>
  </si>
  <si>
    <t>EXPLOITATION</t>
  </si>
  <si>
    <t>ADMINISTRATION</t>
  </si>
  <si>
    <t>Objectif</t>
  </si>
  <si>
    <t>SAUVEGARDES</t>
  </si>
  <si>
    <t>CITRIX</t>
  </si>
  <si>
    <t>Acces Feuille</t>
  </si>
  <si>
    <t>-VMS-</t>
  </si>
  <si>
    <t>BBBBB</t>
  </si>
  <si>
    <t>CCCCC</t>
  </si>
  <si>
    <t>José</t>
  </si>
  <si>
    <t>AAAAA</t>
  </si>
  <si>
    <t>JAAA</t>
  </si>
  <si>
    <t>JBBB</t>
  </si>
  <si>
    <t>JCCC</t>
  </si>
  <si>
    <t>METIER</t>
  </si>
  <si>
    <t>Erreur 1</t>
  </si>
  <si>
    <t>Erreur 2</t>
  </si>
  <si>
    <t>Erreur 3</t>
  </si>
  <si>
    <t>Erreur 4</t>
  </si>
  <si>
    <t>Erreur 5</t>
  </si>
  <si>
    <t>Erreur 6</t>
  </si>
  <si>
    <t>Erreur 7</t>
  </si>
  <si>
    <t>Erreur 8</t>
  </si>
  <si>
    <t>Erreur 9</t>
  </si>
  <si>
    <t>Erreur 10</t>
  </si>
  <si>
    <t>Erreur 11</t>
  </si>
  <si>
    <t>Erreur 12</t>
  </si>
  <si>
    <t>Erreur 13</t>
  </si>
  <si>
    <t>Erreur 14</t>
  </si>
  <si>
    <t>Erreur 15</t>
  </si>
  <si>
    <t>Erreur 16</t>
  </si>
  <si>
    <t>Erreur 17</t>
  </si>
  <si>
    <t>Erreur 18</t>
  </si>
  <si>
    <t>Erreur 19</t>
  </si>
  <si>
    <t>Erreur 20</t>
  </si>
  <si>
    <t>Erreur 21</t>
  </si>
  <si>
    <t>Erreur 22</t>
  </si>
  <si>
    <t>Erreur 23</t>
  </si>
  <si>
    <t>Erreur 24</t>
  </si>
  <si>
    <t>Erreur 25</t>
  </si>
  <si>
    <t>Erreur 26</t>
  </si>
  <si>
    <t>Erreur 27</t>
  </si>
  <si>
    <t>Erreur 28</t>
  </si>
  <si>
    <t>Erreur 29</t>
  </si>
  <si>
    <t>Erreur 30</t>
  </si>
  <si>
    <t>Erreur 31</t>
  </si>
  <si>
    <t>Erreur 32</t>
  </si>
  <si>
    <t>Erreur 33</t>
  </si>
  <si>
    <t>Erreur 34</t>
  </si>
  <si>
    <t>Erreur 35</t>
  </si>
  <si>
    <t>Erreur 36</t>
  </si>
  <si>
    <t>Erreur 37</t>
  </si>
  <si>
    <t>Erreur 38</t>
  </si>
  <si>
    <t>Erreur 39</t>
  </si>
  <si>
    <t>Erreur 40</t>
  </si>
  <si>
    <t>Erreur 41</t>
  </si>
  <si>
    <t>Erreur 42</t>
  </si>
  <si>
    <t>Erreur 43</t>
  </si>
  <si>
    <t>Erreur 44</t>
  </si>
  <si>
    <t>Erreur 45</t>
  </si>
  <si>
    <t>Erreur 46</t>
  </si>
  <si>
    <t>Erreur 47</t>
  </si>
  <si>
    <t>Erreur 48</t>
  </si>
  <si>
    <t>Erreur 49</t>
  </si>
  <si>
    <t>Erreur 50</t>
  </si>
  <si>
    <t>Erreur 51</t>
  </si>
  <si>
    <t>Erreur 52</t>
  </si>
  <si>
    <t>Erreur 53</t>
  </si>
  <si>
    <t>Erreur 54</t>
  </si>
  <si>
    <t>Erreur 55</t>
  </si>
  <si>
    <t>Erreur 56</t>
  </si>
  <si>
    <t>Erreur 57</t>
  </si>
  <si>
    <t>Erreur 58</t>
  </si>
  <si>
    <t>Erreur 59</t>
  </si>
  <si>
    <t>Dem001</t>
  </si>
  <si>
    <t>Dem002</t>
  </si>
  <si>
    <t>Dem003</t>
  </si>
  <si>
    <t>Dem004</t>
  </si>
  <si>
    <t>Dem005</t>
  </si>
  <si>
    <t>Dem006</t>
  </si>
  <si>
    <t>Dem007</t>
  </si>
  <si>
    <t>Dem008</t>
  </si>
  <si>
    <t>Dem009</t>
  </si>
  <si>
    <t>Dem010</t>
  </si>
  <si>
    <t>Dem011</t>
  </si>
  <si>
    <t>Dem012</t>
  </si>
  <si>
    <t>Dem013</t>
  </si>
  <si>
    <t>Dem014</t>
  </si>
  <si>
    <t>Dem015</t>
  </si>
  <si>
    <t>Dem016</t>
  </si>
  <si>
    <t>Dem017</t>
  </si>
  <si>
    <t>Dem018</t>
  </si>
  <si>
    <t>Dem019</t>
  </si>
  <si>
    <t>Dem020</t>
  </si>
  <si>
    <t>Dem021</t>
  </si>
  <si>
    <t>Dem022</t>
  </si>
  <si>
    <t>Dem023</t>
  </si>
  <si>
    <t>Dem024</t>
  </si>
  <si>
    <t>Dem025</t>
  </si>
  <si>
    <t>Dem026</t>
  </si>
  <si>
    <t>Dem027</t>
  </si>
  <si>
    <t>Dem028</t>
  </si>
  <si>
    <t>Dem029</t>
  </si>
  <si>
    <t>Dem030</t>
  </si>
  <si>
    <t>Dem031</t>
  </si>
  <si>
    <t>Dem032</t>
  </si>
  <si>
    <t>Dem033</t>
  </si>
  <si>
    <t>Dem034</t>
  </si>
  <si>
    <t>Dem035</t>
  </si>
  <si>
    <t>Dem036</t>
  </si>
  <si>
    <t>Dem037</t>
  </si>
  <si>
    <t>Dem038</t>
  </si>
  <si>
    <t>Dem039</t>
  </si>
  <si>
    <t>Dem040</t>
  </si>
  <si>
    <t>Dem041</t>
  </si>
  <si>
    <t>Dem042</t>
  </si>
  <si>
    <t>Dem043</t>
  </si>
  <si>
    <t>Dem044</t>
  </si>
  <si>
    <t>Dem045</t>
  </si>
  <si>
    <t>Dem046</t>
  </si>
  <si>
    <t>Dem047</t>
  </si>
  <si>
    <t>Dem048</t>
  </si>
  <si>
    <t>Dem049</t>
  </si>
  <si>
    <t>Dem050</t>
  </si>
  <si>
    <t>Dem051</t>
  </si>
  <si>
    <t>Dem052</t>
  </si>
  <si>
    <t>Dem053</t>
  </si>
  <si>
    <t>Dem054</t>
  </si>
  <si>
    <t>Dem055</t>
  </si>
  <si>
    <t>Dem056</t>
  </si>
  <si>
    <t>Dem057</t>
  </si>
  <si>
    <t>Dem058</t>
  </si>
  <si>
    <t>Dem059</t>
  </si>
  <si>
    <t>Dem060</t>
  </si>
  <si>
    <t>Dem061</t>
  </si>
  <si>
    <t>Dem062</t>
  </si>
  <si>
    <t>Dem063</t>
  </si>
  <si>
    <t>Dem064</t>
  </si>
  <si>
    <t>Dem065</t>
  </si>
  <si>
    <t>Dem066</t>
  </si>
  <si>
    <t>Dem067</t>
  </si>
  <si>
    <t>Dem068</t>
  </si>
  <si>
    <t>Dem069</t>
  </si>
  <si>
    <t>Dem070</t>
  </si>
  <si>
    <t>Dem071</t>
  </si>
  <si>
    <t>Dem072</t>
  </si>
  <si>
    <t>Dem073</t>
  </si>
  <si>
    <t>Dem074</t>
  </si>
  <si>
    <t>Dem075</t>
  </si>
  <si>
    <t>Dem076</t>
  </si>
  <si>
    <t>Dem077</t>
  </si>
  <si>
    <t>Dem078</t>
  </si>
  <si>
    <t>Dem079</t>
  </si>
  <si>
    <t>Dem080</t>
  </si>
  <si>
    <t>Dem081</t>
  </si>
  <si>
    <t>Dem082</t>
  </si>
  <si>
    <t>Dem083</t>
  </si>
  <si>
    <t>Dem084</t>
  </si>
  <si>
    <t>Dem085</t>
  </si>
  <si>
    <t>Dem086</t>
  </si>
  <si>
    <t>Dem087</t>
  </si>
  <si>
    <t>Dem088</t>
  </si>
  <si>
    <t>Dem089</t>
  </si>
  <si>
    <t>Dem090</t>
  </si>
  <si>
    <t>Dem091</t>
  </si>
  <si>
    <t>Dem092</t>
  </si>
  <si>
    <t>Dem093</t>
  </si>
  <si>
    <t>Dem094</t>
  </si>
  <si>
    <t>Dem095</t>
  </si>
  <si>
    <t>Dem096</t>
  </si>
  <si>
    <t>Dem097</t>
  </si>
  <si>
    <t>Dem098</t>
  </si>
  <si>
    <t>Dem099</t>
  </si>
  <si>
    <t>Dem100</t>
  </si>
  <si>
    <t>Dem101</t>
  </si>
  <si>
    <t>Dem102</t>
  </si>
  <si>
    <t>Dem103</t>
  </si>
  <si>
    <t>Dem104</t>
  </si>
  <si>
    <t>Dem105</t>
  </si>
  <si>
    <t>Dem106</t>
  </si>
  <si>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</si>
  <si>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</si>
  <si>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</si>
  <si>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</si>
  <si>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</si>
  <si>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</si>
  <si>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</si>
  <si>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</si>
  <si>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</si>
  <si>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Contrôle 1</t>
  </si>
  <si>
    <t>Contrôle 2</t>
  </si>
  <si>
    <t>Contrôle 3</t>
  </si>
  <si>
    <t>Contrôle 4</t>
  </si>
  <si>
    <t>Contrôle 5</t>
  </si>
  <si>
    <t>Contrôle 6</t>
  </si>
  <si>
    <t>Contrôle 7</t>
  </si>
  <si>
    <t>Contrôle 8</t>
  </si>
  <si>
    <t>Contrôle 9</t>
  </si>
  <si>
    <t>Contrôle 10</t>
  </si>
  <si>
    <t>Contrôle 11</t>
  </si>
  <si>
    <t>Contrôle 12</t>
  </si>
  <si>
    <t>Contrôle 13</t>
  </si>
  <si>
    <t>Contrôle 14</t>
  </si>
  <si>
    <t>Contrôle 15</t>
  </si>
  <si>
    <t>Contrôle 16</t>
  </si>
  <si>
    <t>Contrôle 17</t>
  </si>
  <si>
    <t>Contrôle 18</t>
  </si>
  <si>
    <t>Contrôle 19</t>
  </si>
  <si>
    <t>Contrôle 20</t>
  </si>
  <si>
    <t>Contrôle 21</t>
  </si>
  <si>
    <t>Contrôle 22</t>
  </si>
  <si>
    <t>Contrôle 23</t>
  </si>
  <si>
    <t>Contrôle 24</t>
  </si>
  <si>
    <t>Contrôle 25</t>
  </si>
  <si>
    <t>Contrôle 26</t>
  </si>
  <si>
    <t>Contrôle 27</t>
  </si>
  <si>
    <t>Contrôle 28</t>
  </si>
  <si>
    <t>Contrôle 29</t>
  </si>
  <si>
    <t>Contrôle 30</t>
  </si>
  <si>
    <t>Contrôle 31</t>
  </si>
  <si>
    <t>Contrôle 32</t>
  </si>
  <si>
    <t>Contrôle 33</t>
  </si>
  <si>
    <t>Contrôle 34</t>
  </si>
  <si>
    <t>Contrôle 35</t>
  </si>
  <si>
    <t>Contrôle 36</t>
  </si>
  <si>
    <t>Contrôle 37</t>
  </si>
  <si>
    <t>Contrôle 38</t>
  </si>
  <si>
    <t>Contrôle 39</t>
  </si>
  <si>
    <t>Contrôle 40</t>
  </si>
  <si>
    <t>Contrôle 41</t>
  </si>
  <si>
    <t>Contrôle 42</t>
  </si>
  <si>
    <t>Contrôle 43</t>
  </si>
  <si>
    <t>Contrôle 44</t>
  </si>
  <si>
    <t>Contrôle 45</t>
  </si>
  <si>
    <t>Contrôle 46</t>
  </si>
  <si>
    <t>Contrôle 47</t>
  </si>
  <si>
    <t>ORA - 2</t>
  </si>
  <si>
    <t>ORA - 3</t>
  </si>
  <si>
    <t>ORA - 4</t>
  </si>
  <si>
    <t>ORA - 5</t>
  </si>
  <si>
    <t>ORA - 6</t>
  </si>
  <si>
    <t>ORA - 7</t>
  </si>
  <si>
    <t>ORA - 8</t>
  </si>
  <si>
    <t>ORA - 9</t>
  </si>
  <si>
    <t>ORA - 10</t>
  </si>
  <si>
    <t>ORA - 11</t>
  </si>
  <si>
    <t>ORA - 12</t>
  </si>
  <si>
    <t>ORA - 13</t>
  </si>
  <si>
    <t>ORA - 14</t>
  </si>
  <si>
    <t>ORA - 15</t>
  </si>
  <si>
    <t>ORA - 16</t>
  </si>
  <si>
    <t>ORA - 17</t>
  </si>
  <si>
    <t>ORA - 18</t>
  </si>
  <si>
    <t>ORA - 19</t>
  </si>
  <si>
    <t>ORA - 21</t>
  </si>
  <si>
    <t>ORA - 22</t>
  </si>
  <si>
    <t>ORA - 23</t>
  </si>
  <si>
    <t>ORA - 24</t>
  </si>
  <si>
    <t>ORA - 25</t>
  </si>
  <si>
    <t>ORA - 26</t>
  </si>
  <si>
    <t>ORA - 27</t>
  </si>
  <si>
    <t>ORA - 29</t>
  </si>
  <si>
    <t>ORA - 30</t>
  </si>
  <si>
    <t>ORA - 31</t>
  </si>
  <si>
    <t>ORA - 32</t>
  </si>
  <si>
    <t>ORA - 33</t>
  </si>
  <si>
    <t>ORA - 34</t>
  </si>
  <si>
    <t>ORA - 35</t>
  </si>
  <si>
    <t>ORA - 36</t>
  </si>
  <si>
    <t>ORA - 37</t>
  </si>
  <si>
    <t>ORA - 38</t>
  </si>
  <si>
    <t>ORA - 39</t>
  </si>
  <si>
    <t>ORA - 40</t>
  </si>
  <si>
    <t>ORA - 41</t>
  </si>
  <si>
    <t>ORA - 42</t>
  </si>
  <si>
    <t>ORA - 43</t>
  </si>
  <si>
    <t>ORA - 44</t>
  </si>
  <si>
    <t>ORA - 45</t>
  </si>
  <si>
    <t>ORA - 46</t>
  </si>
  <si>
    <t>ORA - 47</t>
  </si>
  <si>
    <t>ORA - 48</t>
  </si>
  <si>
    <t>ORA - 49</t>
  </si>
  <si>
    <t>ORA - 50</t>
  </si>
  <si>
    <t>ORA - 51</t>
  </si>
  <si>
    <t>ORA - 52</t>
  </si>
  <si>
    <t>ORA - 53</t>
  </si>
  <si>
    <t>ORA - 54</t>
  </si>
  <si>
    <t>ORA - 55</t>
  </si>
  <si>
    <t>ORA - 56</t>
  </si>
  <si>
    <t>ORA - 57</t>
  </si>
  <si>
    <t>ORA - 58</t>
  </si>
  <si>
    <t>ORA - 59</t>
  </si>
  <si>
    <t>ORA - 60</t>
  </si>
  <si>
    <t>ORA - 61</t>
  </si>
  <si>
    <t>ORA - 62</t>
  </si>
  <si>
    <t>ORA - 63</t>
  </si>
  <si>
    <t>ORA - 64</t>
  </si>
  <si>
    <t>ORA - 65</t>
  </si>
  <si>
    <t>ORA - 66</t>
  </si>
  <si>
    <t>ORA - 67</t>
  </si>
  <si>
    <t>ORA - 68</t>
  </si>
  <si>
    <t>ORA - 69</t>
  </si>
  <si>
    <t>ORA - 70</t>
  </si>
  <si>
    <t>ORA - 71</t>
  </si>
  <si>
    <t>ORA - 72</t>
  </si>
  <si>
    <t>ORA - 73</t>
  </si>
  <si>
    <t>ORA - 74</t>
  </si>
  <si>
    <t>ORA - 75</t>
  </si>
  <si>
    <t>ORA - 76</t>
  </si>
  <si>
    <t>ORA - 77</t>
  </si>
  <si>
    <t>ORA - 78</t>
  </si>
  <si>
    <t>ORA - 79</t>
  </si>
  <si>
    <t>ORA - 80</t>
  </si>
  <si>
    <t>ORA - 81</t>
  </si>
  <si>
    <t>ORA - 82</t>
  </si>
  <si>
    <t>ORA - 83</t>
  </si>
  <si>
    <t>ORA - 84</t>
  </si>
  <si>
    <t>ORA - 85</t>
  </si>
  <si>
    <t>ORA - 86</t>
  </si>
  <si>
    <t>ORA - 87</t>
  </si>
  <si>
    <t>ORA - 88</t>
  </si>
  <si>
    <t>ORA - 89</t>
  </si>
  <si>
    <t>ORA - 90</t>
  </si>
  <si>
    <t>ORA - 91</t>
  </si>
  <si>
    <t>ORA - 92</t>
  </si>
  <si>
    <t>ORA - 93</t>
  </si>
  <si>
    <t>ORA - 94</t>
  </si>
  <si>
    <t>ORA - 95</t>
  </si>
  <si>
    <t>ORA - 96</t>
  </si>
  <si>
    <t>ORA - 97</t>
  </si>
  <si>
    <t>ORA - 98</t>
  </si>
  <si>
    <t>ORA - 99</t>
  </si>
  <si>
    <t>ORA - 100</t>
  </si>
  <si>
    <t>ORA - 101</t>
  </si>
  <si>
    <t>ORA - 102</t>
  </si>
  <si>
    <t>ORA - 103</t>
  </si>
  <si>
    <t>ORA - 104</t>
  </si>
  <si>
    <t>ORA - 105</t>
  </si>
  <si>
    <t>ORA - 106</t>
  </si>
  <si>
    <t>ORA - 107</t>
  </si>
  <si>
    <t>ORA - 108</t>
  </si>
  <si>
    <t>ORA - 109</t>
  </si>
  <si>
    <t>ORA - 110</t>
  </si>
  <si>
    <t>ORA - 111</t>
  </si>
  <si>
    <t>ORA - 112</t>
  </si>
  <si>
    <t>ORA - 113</t>
  </si>
  <si>
    <t>ORA - 114</t>
  </si>
  <si>
    <t>ORA - 115</t>
  </si>
  <si>
    <t>ORA - 116</t>
  </si>
  <si>
    <t>ORA - 117</t>
  </si>
  <si>
    <t>ORA - 118</t>
  </si>
  <si>
    <t>ORA - 119</t>
  </si>
  <si>
    <t>ORA - 120</t>
  </si>
  <si>
    <t>ORA - 121</t>
  </si>
  <si>
    <t>ORA - 122</t>
  </si>
  <si>
    <t>ORA - 123</t>
  </si>
  <si>
    <t>ORA - 124</t>
  </si>
  <si>
    <t>ORA - 125</t>
  </si>
  <si>
    <t>ORA - 126</t>
  </si>
  <si>
    <t>ORA - 127</t>
  </si>
  <si>
    <t>ORA - 128</t>
  </si>
  <si>
    <t>ORA - 129</t>
  </si>
  <si>
    <t>ORA - 130</t>
  </si>
  <si>
    <t>ORA - 131</t>
  </si>
  <si>
    <t>ORA - 132</t>
  </si>
  <si>
    <t>ORA - 133</t>
  </si>
  <si>
    <t>ORA - 134</t>
  </si>
  <si>
    <t>ORA - 135</t>
  </si>
  <si>
    <t>Outil 10</t>
  </si>
  <si>
    <t>Outil 11</t>
  </si>
  <si>
    <t>Outil 12</t>
  </si>
  <si>
    <t>Outil 13</t>
  </si>
  <si>
    <t>Outil 14</t>
  </si>
  <si>
    <t>Outil 15</t>
  </si>
  <si>
    <t>Outil 16</t>
  </si>
  <si>
    <t>Outil 17</t>
  </si>
  <si>
    <t>Outil 18</t>
  </si>
  <si>
    <t>Outil 19</t>
  </si>
  <si>
    <t>Outil 20</t>
  </si>
  <si>
    <t>Outil 21</t>
  </si>
  <si>
    <t>Outil 22</t>
  </si>
  <si>
    <t>Outil 23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</si>
  <si>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</si>
  <si>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</si>
  <si>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</si>
  <si>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</si>
  <si>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</si>
  <si>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</si>
  <si>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</si>
  <si>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</si>
  <si>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</si>
  <si>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</si>
  <si>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</si>
  <si>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</si>
  <si>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</si>
  <si>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</si>
  <si>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</si>
  <si>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</si>
  <si>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</si>
  <si>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</si>
  <si>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</si>
  <si>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</si>
  <si>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Info 21</t>
  </si>
  <si>
    <t>Info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</si>
</sst>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-0.249977111117893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257">
    <xf numFmtId="0" fontId="0" fillId="0" borderId="0" xfId="0"/>
    <xf numFmtId="0" fontId="3" fillId="0" borderId="0" xfId="0" applyFon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5" fillId="0" borderId="0" xfId="0" applyFont="1" applyProtection="1"/>
    <xf numFmtId="10" fontId="3" fillId="0" borderId="0" xfId="0" applyNumberFormat="1" applyFont="1" applyAlignment="1" applyProtection="1">
      <alignment horizontal="center"/>
    </xf>
    <xf numFmtId="164" fontId="6" fillId="6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/>
    </xf>
    <xf numFmtId="10" fontId="3" fillId="5" borderId="19" xfId="0" applyNumberFormat="1" applyFont="1" applyFill="1" applyBorder="1" applyAlignment="1" applyProtection="1">
      <alignment horizontal="center" vertical="center"/>
    </xf>
    <xf numFmtId="0" fontId="2" fillId="5" borderId="19" xfId="0" applyFont="1" applyFill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center"/>
    </xf>
    <xf numFmtId="0" fontId="3" fillId="0" borderId="16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10" fontId="3" fillId="0" borderId="18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Protection="1"/>
    <xf numFmtId="0" fontId="3" fillId="0" borderId="0" xfId="0" applyFont="1" applyBorder="1" applyAlignment="1" applyProtection="1">
      <alignment horizontal="center"/>
    </xf>
    <xf numFmtId="10" fontId="3" fillId="0" borderId="0" xfId="0" applyNumberFormat="1" applyFont="1" applyProtection="1"/>
    <xf numFmtId="0" fontId="5" fillId="0" borderId="0" xfId="0" applyFont="1" applyAlignment="1" applyProtection="1">
      <alignment horizontal="center"/>
    </xf>
    <xf numFmtId="10" fontId="3" fillId="0" borderId="0" xfId="0" applyNumberFormat="1" applyFont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0" fillId="0" borderId="23" xfId="0" applyBorder="1"/>
    <xf numFmtId="0" fontId="0" fillId="0" borderId="25" xfId="0" applyBorder="1"/>
    <xf numFmtId="0" fontId="0" fillId="0" borderId="0" xfId="0" applyBorder="1"/>
    <xf numFmtId="0" fontId="0" fillId="0" borderId="24" xfId="0" applyBorder="1"/>
    <xf numFmtId="0" fontId="0" fillId="0" borderId="26" xfId="0" applyBorder="1"/>
    <xf numFmtId="0" fontId="10" fillId="0" borderId="23" xfId="1" applyBorder="1" applyAlignment="1" applyProtection="1"/>
    <xf numFmtId="0" fontId="10" fillId="0" borderId="24" xfId="1" applyBorder="1" applyAlignment="1" applyProtection="1"/>
    <xf numFmtId="0" fontId="10" fillId="0" borderId="0" xfId="1" applyBorder="1" applyAlignment="1" applyProtection="1"/>
    <xf numFmtId="0" fontId="3" fillId="0" borderId="22" xfId="0" applyFont="1" applyFill="1" applyBorder="1" applyAlignment="1" applyProtection="1">
      <alignment horizontal="center" vertical="center"/>
    </xf>
    <xf numFmtId="0" fontId="3" fillId="0" borderId="21" xfId="0" applyFont="1" applyFill="1" applyBorder="1" applyAlignment="1" applyProtection="1">
      <alignment horizontal="center" vertical="center"/>
    </xf>
    <xf numFmtId="0" fontId="3" fillId="0" borderId="33" xfId="0" applyFont="1" applyFill="1" applyBorder="1" applyAlignment="1" applyProtection="1">
      <alignment horizontal="center" vertical="center"/>
    </xf>
    <xf numFmtId="0" fontId="3" fillId="0" borderId="15" xfId="0" applyFont="1" applyFill="1" applyBorder="1" applyAlignment="1" applyProtection="1">
      <alignment horizontal="center" vertical="center"/>
    </xf>
    <xf numFmtId="10" fontId="3" fillId="0" borderId="34" xfId="0" applyNumberFormat="1" applyFont="1" applyFill="1" applyBorder="1" applyAlignment="1" applyProtection="1">
      <alignment horizontal="center" vertical="center"/>
    </xf>
    <xf numFmtId="10" fontId="3" fillId="5" borderId="7" xfId="0" applyNumberFormat="1" applyFont="1" applyFill="1" applyBorder="1" applyAlignment="1" applyProtection="1">
      <alignment horizontal="center" vertical="center"/>
    </xf>
    <xf numFmtId="0" fontId="2" fillId="14" borderId="16" xfId="0" applyFont="1" applyFill="1" applyBorder="1"/>
    <xf numFmtId="0" fontId="2" fillId="14" borderId="17" xfId="0" applyFont="1" applyFill="1" applyBorder="1"/>
    <xf numFmtId="0" fontId="0" fillId="0" borderId="0" xfId="0" applyFont="1"/>
    <xf numFmtId="0" fontId="10" fillId="0" borderId="29" xfId="1" applyBorder="1" applyAlignment="1" applyProtection="1"/>
    <xf numFmtId="0" fontId="10" fillId="0" borderId="30" xfId="1" applyBorder="1" applyAlignment="1" applyProtection="1"/>
    <xf numFmtId="0" fontId="0" fillId="0" borderId="0" xfId="0" applyAlignment="1">
      <alignment horizontal="left"/>
    </xf>
    <xf numFmtId="20" fontId="3" fillId="5" borderId="10" xfId="0" applyNumberFormat="1" applyFont="1" applyFill="1" applyBorder="1" applyAlignment="1">
      <alignment horizontal="center" vertical="center"/>
    </xf>
    <xf numFmtId="20" fontId="3" fillId="0" borderId="0" xfId="0" applyNumberFormat="1" applyFont="1"/>
    <xf numFmtId="20" fontId="2" fillId="0" borderId="12" xfId="0" applyNumberFormat="1" applyFont="1" applyBorder="1" applyAlignment="1">
      <alignment horizontal="center" vertical="center"/>
    </xf>
    <xf numFmtId="20" fontId="0" fillId="4" borderId="11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12" xfId="0" applyNumberFormat="1" applyFill="1" applyBorder="1" applyAlignment="1">
      <alignment horizontal="center" vertical="center"/>
    </xf>
    <xf numFmtId="20" fontId="3" fillId="0" borderId="0" xfId="0" applyNumberFormat="1" applyFont="1" applyFill="1"/>
    <xf numFmtId="20" fontId="3" fillId="0" borderId="0" xfId="0" applyNumberFormat="1" applyFont="1" applyFill="1" applyBorder="1"/>
    <xf numFmtId="20" fontId="3" fillId="0" borderId="0" xfId="0" applyNumberFormat="1" applyFont="1" applyBorder="1"/>
    <xf numFmtId="20" fontId="3" fillId="0" borderId="0" xfId="0" applyNumberFormat="1" applyFont="1" applyAlignment="1">
      <alignment horizontal="center"/>
    </xf>
    <xf numFmtId="0" fontId="1" fillId="11" borderId="29" xfId="0" applyFont="1" applyFill="1" applyBorder="1" applyAlignment="1">
      <alignment horizontal="center"/>
    </xf>
    <xf numFmtId="0" fontId="1" fillId="11" borderId="37" xfId="0" applyFont="1" applyFill="1" applyBorder="1" applyAlignment="1">
      <alignment horizontal="center"/>
    </xf>
    <xf numFmtId="0" fontId="10" fillId="14" borderId="23" xfId="1" applyFill="1" applyBorder="1" applyAlignment="1" applyProtection="1"/>
    <xf numFmtId="0" fontId="10" fillId="14" borderId="24" xfId="1" applyFill="1" applyBorder="1" applyAlignment="1" applyProtection="1"/>
    <xf numFmtId="0" fontId="10" fillId="14" borderId="29" xfId="1" applyFill="1" applyBorder="1" applyAlignment="1" applyProtection="1"/>
    <xf numFmtId="0" fontId="10" fillId="14" borderId="30" xfId="1" applyFill="1" applyBorder="1" applyAlignment="1" applyProtection="1"/>
    <xf numFmtId="0" fontId="9" fillId="6" borderId="2" xfId="0" applyFont="1" applyFill="1" applyBorder="1" applyAlignment="1" applyProtection="1">
      <alignment horizontal="center" vertical="center"/>
    </xf>
    <xf numFmtId="0" fontId="6" fillId="6" borderId="2" xfId="0" applyFont="1" applyFill="1" applyBorder="1" applyAlignment="1" applyProtection="1">
      <alignment horizontal="center" vertical="center"/>
    </xf>
    <xf numFmtId="0" fontId="4" fillId="14" borderId="17" xfId="0" applyFont="1" applyFill="1" applyBorder="1" applyAlignment="1">
      <alignment horizontal="center"/>
    </xf>
    <xf numFmtId="0" fontId="2" fillId="14" borderId="16" xfId="0" applyFont="1" applyFill="1" applyBorder="1" applyAlignment="1">
      <alignment horizontal="left"/>
    </xf>
    <xf numFmtId="0" fontId="15" fillId="9" borderId="1" xfId="0" applyFont="1" applyFill="1" applyBorder="1" applyAlignment="1" applyProtection="1">
      <alignment horizontal="center" vertical="center"/>
    </xf>
    <xf numFmtId="10" fontId="5" fillId="9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Protection="1"/>
    <xf numFmtId="0" fontId="3" fillId="0" borderId="0" xfId="0" applyNumberFormat="1" applyFont="1"/>
    <xf numFmtId="0" fontId="3" fillId="0" borderId="0" xfId="0" applyNumberFormat="1" applyFont="1" applyFill="1"/>
    <xf numFmtId="0" fontId="3" fillId="0" borderId="0" xfId="0" applyNumberFormat="1" applyFont="1" applyFill="1" applyBorder="1"/>
    <xf numFmtId="0" fontId="3" fillId="0" borderId="0" xfId="0" applyNumberFormat="1" applyFont="1" applyBorder="1"/>
    <xf numFmtId="0" fontId="3" fillId="18" borderId="6" xfId="0" applyFont="1" applyFill="1" applyBorder="1" applyAlignment="1" applyProtection="1">
      <alignment horizontal="center" vertical="center"/>
    </xf>
    <xf numFmtId="0" fontId="3" fillId="18" borderId="13" xfId="0" applyFont="1" applyFill="1" applyBorder="1" applyAlignment="1" applyProtection="1">
      <alignment horizontal="center" vertical="center"/>
    </xf>
    <xf numFmtId="10" fontId="3" fillId="20" borderId="1" xfId="0" applyNumberFormat="1" applyFont="1" applyFill="1" applyBorder="1" applyAlignment="1" applyProtection="1">
      <alignment horizontal="center"/>
    </xf>
    <xf numFmtId="0" fontId="3" fillId="20" borderId="1" xfId="0" applyFont="1" applyFill="1" applyBorder="1" applyAlignment="1" applyProtection="1">
      <alignment horizontal="left"/>
    </xf>
    <xf numFmtId="0" fontId="2" fillId="19" borderId="1" xfId="0" applyFont="1" applyFill="1" applyBorder="1" applyAlignment="1" applyProtection="1">
      <alignment horizontal="center" vertical="center"/>
    </xf>
    <xf numFmtId="0" fontId="2" fillId="12" borderId="8" xfId="0" applyFont="1" applyFill="1" applyBorder="1" applyAlignment="1" applyProtection="1">
      <alignment horizontal="center" vertical="center"/>
    </xf>
    <xf numFmtId="10" fontId="2" fillId="12" borderId="8" xfId="0" applyNumberFormat="1" applyFont="1" applyFill="1" applyBorder="1" applyAlignment="1" applyProtection="1">
      <alignment horizontal="center" vertical="center"/>
    </xf>
    <xf numFmtId="10" fontId="2" fillId="12" borderId="1" xfId="0" applyNumberFormat="1" applyFont="1" applyFill="1" applyBorder="1" applyAlignment="1" applyProtection="1">
      <alignment horizontal="center" vertical="center"/>
    </xf>
    <xf numFmtId="0" fontId="3" fillId="11" borderId="1" xfId="0" applyFont="1" applyFill="1" applyBorder="1" applyAlignment="1" applyProtection="1">
      <alignment horizontal="center" vertical="center"/>
    </xf>
    <xf numFmtId="10" fontId="3" fillId="11" borderId="1" xfId="0" applyNumberFormat="1" applyFont="1" applyFill="1" applyBorder="1" applyAlignment="1" applyProtection="1">
      <alignment horizontal="center" vertical="center"/>
    </xf>
    <xf numFmtId="0" fontId="2" fillId="8" borderId="1" xfId="0" applyFont="1" applyFill="1" applyBorder="1" applyAlignment="1" applyProtection="1">
      <alignment horizontal="center" vertical="center"/>
    </xf>
    <xf numFmtId="10" fontId="3" fillId="8" borderId="1" xfId="0" applyNumberFormat="1" applyFont="1" applyFill="1" applyBorder="1" applyAlignment="1" applyProtection="1">
      <alignment horizontal="center" vertical="center"/>
    </xf>
    <xf numFmtId="0" fontId="2" fillId="13" borderId="1" xfId="0" applyFont="1" applyFill="1" applyBorder="1" applyAlignment="1" applyProtection="1">
      <alignment horizontal="center" vertical="center"/>
    </xf>
    <xf numFmtId="9" fontId="3" fillId="5" borderId="1" xfId="0" applyNumberFormat="1" applyFont="1" applyFill="1" applyBorder="1" applyAlignment="1" applyProtection="1">
      <alignment horizontal="center" vertical="center"/>
    </xf>
    <xf numFmtId="0" fontId="3" fillId="18" borderId="6" xfId="0" applyFont="1" applyFill="1" applyBorder="1" applyAlignment="1" applyProtection="1">
      <alignment vertical="center"/>
    </xf>
    <xf numFmtId="0" fontId="3" fillId="18" borderId="13" xfId="0" applyFont="1" applyFill="1" applyBorder="1" applyAlignment="1" applyProtection="1">
      <alignment vertical="center"/>
    </xf>
    <xf numFmtId="0" fontId="16" fillId="0" borderId="0" xfId="0" applyFont="1" applyAlignment="1" applyProtection="1">
      <alignment horizontal="center"/>
    </xf>
    <xf numFmtId="0" fontId="0" fillId="15" borderId="31" xfId="0" applyFill="1" applyBorder="1" applyAlignment="1">
      <alignment horizontal="left" vertical="center"/>
    </xf>
    <xf numFmtId="0" fontId="0" fillId="15" borderId="32" xfId="0" applyFill="1" applyBorder="1" applyAlignment="1">
      <alignment horizontal="left" vertical="center"/>
    </xf>
    <xf numFmtId="0" fontId="16" fillId="0" borderId="0" xfId="0" applyFont="1" applyProtection="1"/>
    <xf numFmtId="20" fontId="4" fillId="3" borderId="43" xfId="0" applyNumberFormat="1" applyFont="1" applyFill="1" applyBorder="1" applyAlignment="1" applyProtection="1">
      <alignment horizontal="center" vertical="center"/>
    </xf>
    <xf numFmtId="20" fontId="4" fillId="3" borderId="43" xfId="0" applyNumberFormat="1" applyFont="1" applyFill="1" applyBorder="1" applyAlignment="1" applyProtection="1">
      <alignment vertical="center"/>
    </xf>
    <xf numFmtId="20" fontId="3" fillId="5" borderId="43" xfId="0" applyNumberFormat="1" applyFont="1" applyFill="1" applyBorder="1" applyAlignment="1" applyProtection="1">
      <alignment horizontal="center" vertical="center"/>
    </xf>
    <xf numFmtId="20" fontId="2" fillId="5" borderId="43" xfId="0" applyNumberFormat="1" applyFont="1" applyFill="1" applyBorder="1" applyAlignment="1" applyProtection="1">
      <alignment horizontal="center" vertical="center"/>
    </xf>
    <xf numFmtId="20" fontId="2" fillId="0" borderId="43" xfId="0" applyNumberFormat="1" applyFont="1" applyFill="1" applyBorder="1" applyAlignment="1" applyProtection="1">
      <alignment horizontal="center" vertical="center"/>
    </xf>
    <xf numFmtId="20" fontId="3" fillId="0" borderId="43" xfId="0" quotePrefix="1" applyNumberFormat="1" applyFont="1" applyFill="1" applyBorder="1" applyAlignment="1" applyProtection="1">
      <alignment vertical="center"/>
    </xf>
    <xf numFmtId="20" fontId="3" fillId="0" borderId="43" xfId="0" applyNumberFormat="1" applyFont="1" applyFill="1" applyBorder="1" applyAlignment="1" applyProtection="1">
      <alignment horizontal="center" vertical="center"/>
    </xf>
    <xf numFmtId="20" fontId="3" fillId="0" borderId="43" xfId="0" applyNumberFormat="1" applyFont="1" applyFill="1" applyBorder="1" applyAlignment="1" applyProtection="1">
      <alignment horizontal="left" vertical="center"/>
    </xf>
    <xf numFmtId="20" fontId="3" fillId="0" borderId="43" xfId="0" quotePrefix="1" applyNumberFormat="1" applyFont="1" applyFill="1" applyBorder="1" applyAlignment="1" applyProtection="1">
      <alignment horizontal="left" vertical="center"/>
    </xf>
    <xf numFmtId="20" fontId="3" fillId="5" borderId="43" xfId="0" applyNumberFormat="1" applyFont="1" applyFill="1" applyBorder="1" applyAlignment="1" applyProtection="1">
      <alignment vertical="center"/>
    </xf>
    <xf numFmtId="20" fontId="3" fillId="0" borderId="43" xfId="0" applyNumberFormat="1" applyFont="1" applyFill="1" applyBorder="1" applyAlignment="1" applyProtection="1">
      <alignment vertical="center"/>
    </xf>
    <xf numFmtId="20" fontId="2" fillId="5" borderId="43" xfId="0" quotePrefix="1" applyNumberFormat="1" applyFont="1" applyFill="1" applyBorder="1" applyAlignment="1" applyProtection="1">
      <alignment horizontal="center" vertical="center"/>
    </xf>
    <xf numFmtId="20" fontId="3" fillId="0" borderId="20" xfId="0" quotePrefix="1" applyNumberFormat="1" applyFont="1" applyFill="1" applyBorder="1" applyAlignment="1" applyProtection="1">
      <alignment vertical="center"/>
    </xf>
    <xf numFmtId="20" fontId="3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20" fontId="3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16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left" wrapText="1"/>
    </xf>
    <xf numFmtId="0" fontId="0" fillId="15" borderId="0" xfId="0" applyFill="1" applyBorder="1" applyAlignment="1">
      <alignment horizontal="left" vertical="center"/>
    </xf>
    <xf numFmtId="0" fontId="14" fillId="12" borderId="1" xfId="0" applyFont="1" applyFill="1" applyBorder="1"/>
    <xf numFmtId="0" fontId="0" fillId="15" borderId="35" xfId="0" applyFill="1" applyBorder="1" applyAlignment="1">
      <alignment horizontal="left" vertical="center"/>
    </xf>
    <xf numFmtId="0" fontId="14" fillId="12" borderId="47" xfId="0" applyFont="1" applyFill="1" applyBorder="1"/>
    <xf numFmtId="0" fontId="14" fillId="12" borderId="7" xfId="0" applyFont="1" applyFill="1" applyBorder="1"/>
    <xf numFmtId="0" fontId="14" fillId="12" borderId="4" xfId="0" applyFont="1" applyFill="1" applyBorder="1"/>
    <xf numFmtId="0" fontId="0" fillId="0" borderId="30" xfId="0" applyBorder="1"/>
    <xf numFmtId="0" fontId="0" fillId="0" borderId="0" xfId="0" applyAlignment="1">
      <alignment horizontal="center"/>
    </xf>
    <xf numFmtId="0" fontId="17" fillId="22" borderId="52" xfId="0" applyFont="1" applyFill="1" applyBorder="1" applyAlignment="1">
      <alignment horizontal="center"/>
    </xf>
    <xf numFmtId="0" fontId="17" fillId="22" borderId="53" xfId="0" applyFont="1" applyFill="1" applyBorder="1" applyAlignment="1">
      <alignment horizontal="center"/>
    </xf>
    <xf numFmtId="0" fontId="17" fillId="22" borderId="57" xfId="0" applyFont="1" applyFill="1" applyBorder="1" applyAlignment="1">
      <alignment horizontal="center"/>
    </xf>
    <xf numFmtId="0" fontId="0" fillId="5" borderId="54" xfId="0" applyFill="1" applyBorder="1"/>
    <xf numFmtId="0" fontId="0" fillId="5" borderId="55" xfId="0" applyFill="1" applyBorder="1"/>
    <xf numFmtId="0" fontId="0" fillId="5" borderId="56" xfId="0" applyFill="1" applyBorder="1"/>
    <xf numFmtId="0" fontId="0" fillId="5" borderId="54" xfId="0" quotePrefix="1" applyFill="1" applyBorder="1"/>
    <xf numFmtId="0" fontId="0" fillId="5" borderId="55" xfId="0" quotePrefix="1" applyFill="1" applyBorder="1"/>
    <xf numFmtId="0" fontId="0" fillId="5" borderId="56" xfId="0" quotePrefix="1" applyFill="1" applyBorder="1"/>
    <xf numFmtId="10" fontId="18" fillId="0" borderId="58" xfId="0" applyNumberFormat="1" applyFont="1" applyBorder="1" applyAlignment="1">
      <alignment horizontal="center"/>
    </xf>
    <xf numFmtId="10" fontId="18" fillId="0" borderId="49" xfId="0" applyNumberFormat="1" applyFont="1" applyBorder="1" applyAlignment="1">
      <alignment horizontal="center"/>
    </xf>
    <xf numFmtId="10" fontId="18" fillId="0" borderId="54" xfId="0" applyNumberFormat="1" applyFont="1" applyBorder="1" applyAlignment="1">
      <alignment horizontal="center"/>
    </xf>
    <xf numFmtId="10" fontId="18" fillId="0" borderId="20" xfId="0" applyNumberFormat="1" applyFont="1" applyBorder="1" applyAlignment="1">
      <alignment horizontal="center"/>
    </xf>
    <xf numFmtId="10" fontId="18" fillId="0" borderId="43" xfId="0" applyNumberFormat="1" applyFont="1" applyBorder="1" applyAlignment="1">
      <alignment horizontal="center"/>
    </xf>
    <xf numFmtId="10" fontId="18" fillId="0" borderId="55" xfId="0" applyNumberFormat="1" applyFont="1" applyBorder="1" applyAlignment="1">
      <alignment horizontal="center"/>
    </xf>
    <xf numFmtId="10" fontId="18" fillId="0" borderId="59" xfId="0" applyNumberFormat="1" applyFont="1" applyBorder="1" applyAlignment="1">
      <alignment horizontal="center"/>
    </xf>
    <xf numFmtId="10" fontId="18" fillId="0" borderId="48" xfId="0" applyNumberFormat="1" applyFont="1" applyBorder="1" applyAlignment="1">
      <alignment horizontal="center"/>
    </xf>
    <xf numFmtId="10" fontId="18" fillId="0" borderId="56" xfId="0" applyNumberFormat="1" applyFont="1" applyBorder="1" applyAlignment="1">
      <alignment horizontal="center"/>
    </xf>
    <xf numFmtId="0" fontId="0" fillId="0" borderId="13" xfId="0" applyBorder="1"/>
    <xf numFmtId="10" fontId="13" fillId="0" borderId="57" xfId="0" applyNumberFormat="1" applyFont="1" applyFill="1" applyBorder="1" applyAlignment="1">
      <alignment horizontal="center"/>
    </xf>
    <xf numFmtId="10" fontId="13" fillId="0" borderId="52" xfId="0" applyNumberFormat="1" applyFont="1" applyFill="1" applyBorder="1" applyAlignment="1">
      <alignment horizontal="center"/>
    </xf>
    <xf numFmtId="10" fontId="13" fillId="0" borderId="53" xfId="0" applyNumberFormat="1" applyFont="1" applyFill="1" applyBorder="1" applyAlignment="1">
      <alignment horizontal="center"/>
    </xf>
    <xf numFmtId="0" fontId="0" fillId="0" borderId="14" xfId="0" applyBorder="1"/>
    <xf numFmtId="0" fontId="0" fillId="0" borderId="0" xfId="0" applyBorder="1" applyAlignment="1">
      <alignment horizontal="center"/>
    </xf>
    <xf numFmtId="0" fontId="17" fillId="21" borderId="46" xfId="0" applyFont="1" applyFill="1" applyBorder="1"/>
    <xf numFmtId="0" fontId="17" fillId="21" borderId="51" xfId="0" applyFont="1" applyFill="1" applyBorder="1"/>
    <xf numFmtId="9" fontId="1" fillId="21" borderId="1" xfId="0" applyNumberFormat="1" applyFont="1" applyFill="1" applyBorder="1" applyAlignment="1">
      <alignment horizontal="center"/>
    </xf>
    <xf numFmtId="0" fontId="17" fillId="21" borderId="3" xfId="0" applyFont="1" applyFill="1" applyBorder="1"/>
    <xf numFmtId="0" fontId="17" fillId="22" borderId="19" xfId="0" applyFont="1" applyFill="1" applyBorder="1" applyAlignment="1">
      <alignment horizontal="center" vertical="center"/>
    </xf>
    <xf numFmtId="10" fontId="0" fillId="0" borderId="46" xfId="0" applyNumberFormat="1" applyFont="1" applyFill="1" applyBorder="1" applyAlignment="1">
      <alignment horizontal="center"/>
    </xf>
    <xf numFmtId="10" fontId="0" fillId="0" borderId="50" xfId="0" applyNumberFormat="1" applyFont="1" applyFill="1" applyBorder="1" applyAlignment="1">
      <alignment horizontal="center"/>
    </xf>
    <xf numFmtId="10" fontId="0" fillId="0" borderId="4" xfId="0" applyNumberFormat="1" applyFont="1" applyFill="1" applyBorder="1" applyAlignment="1">
      <alignment horizontal="center"/>
    </xf>
    <xf numFmtId="9" fontId="19" fillId="5" borderId="60" xfId="0" applyNumberFormat="1" applyFont="1" applyFill="1" applyBorder="1" applyAlignment="1">
      <alignment horizontal="center"/>
    </xf>
    <xf numFmtId="9" fontId="19" fillId="5" borderId="16" xfId="0" applyNumberFormat="1" applyFont="1" applyFill="1" applyBorder="1" applyAlignment="1">
      <alignment horizontal="center"/>
    </xf>
    <xf numFmtId="9" fontId="19" fillId="5" borderId="61" xfId="0" applyNumberFormat="1" applyFont="1" applyFill="1" applyBorder="1" applyAlignment="1">
      <alignment horizontal="center"/>
    </xf>
    <xf numFmtId="9" fontId="19" fillId="5" borderId="60" xfId="0" quotePrefix="1" applyNumberFormat="1" applyFont="1" applyFill="1" applyBorder="1" applyAlignment="1">
      <alignment horizontal="center"/>
    </xf>
    <xf numFmtId="9" fontId="19" fillId="5" borderId="16" xfId="0" quotePrefix="1" applyNumberFormat="1" applyFont="1" applyFill="1" applyBorder="1" applyAlignment="1">
      <alignment horizontal="center"/>
    </xf>
    <xf numFmtId="9" fontId="20" fillId="0" borderId="8" xfId="0" applyNumberFormat="1" applyFont="1" applyFill="1" applyBorder="1" applyAlignment="1">
      <alignment horizontal="center" vertical="center"/>
    </xf>
    <xf numFmtId="20" fontId="3" fillId="0" borderId="6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44" xfId="0" applyNumberFormat="1" applyFont="1" applyFill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20" fontId="3" fillId="0" borderId="44" xfId="0" applyNumberFormat="1" applyFont="1" applyBorder="1" applyAlignment="1">
      <alignment horizontal="center" vertical="center"/>
    </xf>
    <xf numFmtId="20" fontId="3" fillId="0" borderId="13" xfId="0" applyNumberFormat="1" applyFont="1" applyBorder="1" applyAlignment="1">
      <alignment horizontal="center" vertical="center"/>
    </xf>
    <xf numFmtId="20" fontId="3" fillId="0" borderId="6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44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5" borderId="62" xfId="0" applyFill="1" applyBorder="1"/>
    <xf numFmtId="9" fontId="19" fillId="5" borderId="63" xfId="0" applyNumberFormat="1" applyFont="1" applyFill="1" applyBorder="1" applyAlignment="1">
      <alignment horizontal="center"/>
    </xf>
    <xf numFmtId="10" fontId="18" fillId="0" borderId="64" xfId="0" applyNumberFormat="1" applyFont="1" applyBorder="1" applyAlignment="1">
      <alignment horizontal="center"/>
    </xf>
    <xf numFmtId="10" fontId="18" fillId="0" borderId="65" xfId="0" applyNumberFormat="1" applyFont="1" applyBorder="1" applyAlignment="1">
      <alignment horizontal="center"/>
    </xf>
    <xf numFmtId="10" fontId="18" fillId="0" borderId="62" xfId="0" applyNumberFormat="1" applyFont="1" applyBorder="1" applyAlignment="1">
      <alignment horizontal="center"/>
    </xf>
    <xf numFmtId="0" fontId="1" fillId="11" borderId="27" xfId="0" applyFont="1" applyFill="1" applyBorder="1" applyAlignment="1">
      <alignment horizontal="center"/>
    </xf>
    <xf numFmtId="0" fontId="1" fillId="11" borderId="28" xfId="0" applyFont="1" applyFill="1" applyBorder="1" applyAlignment="1">
      <alignment horizontal="center"/>
    </xf>
    <xf numFmtId="0" fontId="1" fillId="16" borderId="35" xfId="0" applyFont="1" applyFill="1" applyBorder="1" applyAlignment="1">
      <alignment horizontal="center" vertical="center" wrapText="1"/>
    </xf>
    <xf numFmtId="0" fontId="1" fillId="16" borderId="24" xfId="0" applyFont="1" applyFill="1" applyBorder="1" applyAlignment="1">
      <alignment horizontal="center" vertical="center" wrapText="1"/>
    </xf>
    <xf numFmtId="0" fontId="1" fillId="16" borderId="0" xfId="0" applyFont="1" applyFill="1" applyBorder="1" applyAlignment="1">
      <alignment horizontal="center" vertical="center" wrapText="1"/>
    </xf>
    <xf numFmtId="0" fontId="1" fillId="16" borderId="30" xfId="0" applyFont="1" applyFill="1" applyBorder="1" applyAlignment="1">
      <alignment horizontal="center" vertical="center" wrapText="1"/>
    </xf>
    <xf numFmtId="0" fontId="1" fillId="16" borderId="36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13" fillId="17" borderId="23" xfId="0" applyFont="1" applyFill="1" applyBorder="1" applyAlignment="1">
      <alignment horizontal="center" vertical="center" wrapText="1"/>
    </xf>
    <xf numFmtId="0" fontId="13" fillId="17" borderId="38" xfId="0" applyFont="1" applyFill="1" applyBorder="1" applyAlignment="1">
      <alignment horizontal="center" vertical="center"/>
    </xf>
    <xf numFmtId="0" fontId="13" fillId="17" borderId="29" xfId="0" applyFont="1" applyFill="1" applyBorder="1" applyAlignment="1">
      <alignment horizontal="center" vertical="center"/>
    </xf>
    <xf numFmtId="0" fontId="13" fillId="17" borderId="13" xfId="0" applyFont="1" applyFill="1" applyBorder="1" applyAlignment="1">
      <alignment horizontal="center" vertical="center"/>
    </xf>
    <xf numFmtId="0" fontId="13" fillId="17" borderId="25" xfId="0" applyFont="1" applyFill="1" applyBorder="1" applyAlignment="1">
      <alignment horizontal="center" vertical="center"/>
    </xf>
    <xf numFmtId="0" fontId="13" fillId="17" borderId="39" xfId="0" applyFont="1" applyFill="1" applyBorder="1" applyAlignment="1">
      <alignment horizontal="center" vertical="center"/>
    </xf>
    <xf numFmtId="20" fontId="12" fillId="4" borderId="9" xfId="0" applyNumberFormat="1" applyFont="1" applyFill="1" applyBorder="1" applyAlignment="1">
      <alignment horizontal="center" vertical="center"/>
    </xf>
    <xf numFmtId="20" fontId="12" fillId="4" borderId="5" xfId="0" applyNumberFormat="1" applyFont="1" applyFill="1" applyBorder="1" applyAlignment="1">
      <alignment horizontal="center" vertical="center"/>
    </xf>
    <xf numFmtId="20" fontId="12" fillId="4" borderId="10" xfId="0" applyNumberFormat="1" applyFont="1" applyFill="1" applyBorder="1" applyAlignment="1">
      <alignment horizontal="center" vertical="center"/>
    </xf>
    <xf numFmtId="20" fontId="12" fillId="4" borderId="6" xfId="0" applyNumberFormat="1" applyFont="1" applyFill="1" applyBorder="1" applyAlignment="1">
      <alignment horizontal="center" vertical="center"/>
    </xf>
    <xf numFmtId="20" fontId="12" fillId="4" borderId="0" xfId="0" applyNumberFormat="1" applyFont="1" applyFill="1" applyBorder="1" applyAlignment="1">
      <alignment horizontal="center" vertical="center"/>
    </xf>
    <xf numFmtId="20" fontId="12" fillId="4" borderId="13" xfId="0" applyNumberFormat="1" applyFont="1" applyFill="1" applyBorder="1" applyAlignment="1">
      <alignment horizontal="center" vertical="center"/>
    </xf>
    <xf numFmtId="20" fontId="4" fillId="2" borderId="19" xfId="0" applyNumberFormat="1" applyFont="1" applyFill="1" applyBorder="1" applyAlignment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1" fillId="2" borderId="19" xfId="0" applyNumberFormat="1" applyFont="1" applyFill="1" applyBorder="1" applyAlignment="1">
      <alignment horizontal="center" vertical="center"/>
    </xf>
    <xf numFmtId="20" fontId="2" fillId="0" borderId="2" xfId="0" applyNumberFormat="1" applyFont="1" applyFill="1" applyBorder="1" applyAlignment="1">
      <alignment horizontal="center" vertical="center"/>
    </xf>
    <xf numFmtId="20" fontId="2" fillId="0" borderId="3" xfId="0" applyNumberFormat="1" applyFont="1" applyFill="1" applyBorder="1" applyAlignment="1">
      <alignment horizontal="center" vertical="center"/>
    </xf>
    <xf numFmtId="20" fontId="2" fillId="0" borderId="45" xfId="0" applyNumberFormat="1" applyFont="1" applyFill="1" applyBorder="1" applyAlignment="1">
      <alignment horizontal="center" vertical="center"/>
    </xf>
    <xf numFmtId="20" fontId="2" fillId="0" borderId="4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7" fillId="2" borderId="4" xfId="0" applyFont="1" applyFill="1" applyBorder="1" applyAlignment="1" applyProtection="1">
      <alignment horizontal="center" vertical="center"/>
    </xf>
    <xf numFmtId="0" fontId="8" fillId="0" borderId="9" xfId="0" applyFont="1" applyFill="1" applyBorder="1" applyAlignment="1" applyProtection="1">
      <alignment horizontal="center" vertical="center"/>
    </xf>
    <xf numFmtId="0" fontId="8" fillId="0" borderId="5" xfId="0" applyFont="1" applyFill="1" applyBorder="1" applyAlignment="1" applyProtection="1">
      <alignment horizontal="center" vertical="center"/>
    </xf>
    <xf numFmtId="0" fontId="8" fillId="0" borderId="10" xfId="0" applyFont="1" applyFill="1" applyBorder="1" applyAlignment="1" applyProtection="1">
      <alignment horizontal="center" vertical="center"/>
    </xf>
    <xf numFmtId="0" fontId="8" fillId="0" borderId="6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13" xfId="0" applyFont="1" applyFill="1" applyBorder="1" applyAlignment="1" applyProtection="1">
      <alignment horizontal="center" vertical="center"/>
    </xf>
    <xf numFmtId="0" fontId="8" fillId="0" borderId="11" xfId="0" applyFont="1" applyFill="1" applyBorder="1" applyAlignment="1" applyProtection="1">
      <alignment horizontal="center" vertical="center"/>
    </xf>
    <xf numFmtId="0" fontId="8" fillId="0" borderId="14" xfId="0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center" vertical="center"/>
    </xf>
    <xf numFmtId="0" fontId="5" fillId="0" borderId="40" xfId="0" applyFont="1" applyBorder="1" applyAlignment="1" applyProtection="1">
      <alignment horizontal="center" vertical="center"/>
    </xf>
    <xf numFmtId="0" fontId="5" fillId="0" borderId="41" xfId="0" applyFont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1" fillId="2" borderId="19" xfId="0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 wrapText="1"/>
    </xf>
    <xf numFmtId="0" fontId="4" fillId="2" borderId="19" xfId="0" applyFont="1" applyFill="1" applyBorder="1" applyAlignment="1" applyProtection="1">
      <alignment horizontal="center" vertical="center" wrapText="1"/>
    </xf>
    <xf numFmtId="0" fontId="4" fillId="2" borderId="10" xfId="0" applyFont="1" applyFill="1" applyBorder="1" applyAlignment="1" applyProtection="1">
      <alignment horizontal="center" vertical="center" wrapText="1"/>
    </xf>
    <xf numFmtId="0" fontId="4" fillId="2" borderId="13" xfId="0" applyFont="1" applyFill="1" applyBorder="1" applyAlignment="1" applyProtection="1">
      <alignment horizontal="center" vertical="center" wrapText="1"/>
    </xf>
    <xf numFmtId="0" fontId="9" fillId="7" borderId="9" xfId="0" applyFont="1" applyFill="1" applyBorder="1" applyAlignment="1" applyProtection="1">
      <alignment horizontal="center" vertical="center"/>
    </xf>
    <xf numFmtId="0" fontId="9" fillId="7" borderId="10" xfId="0" applyFont="1" applyFill="1" applyBorder="1" applyAlignment="1" applyProtection="1">
      <alignment horizontal="center" vertical="center"/>
    </xf>
    <xf numFmtId="0" fontId="9" fillId="7" borderId="6" xfId="0" applyFont="1" applyFill="1" applyBorder="1" applyAlignment="1" applyProtection="1">
      <alignment horizontal="center" vertical="center"/>
    </xf>
    <xf numFmtId="0" fontId="9" fillId="7" borderId="13" xfId="0" applyFont="1" applyFill="1" applyBorder="1" applyAlignment="1" applyProtection="1">
      <alignment horizontal="center" vertical="center"/>
    </xf>
    <xf numFmtId="0" fontId="9" fillId="7" borderId="11" xfId="0" applyFont="1" applyFill="1" applyBorder="1" applyAlignment="1" applyProtection="1">
      <alignment horizontal="center" vertical="center"/>
    </xf>
    <xf numFmtId="0" fontId="9" fillId="7" borderId="12" xfId="0" applyFont="1" applyFill="1" applyBorder="1" applyAlignment="1" applyProtection="1">
      <alignment horizontal="center" vertical="center"/>
    </xf>
    <xf numFmtId="0" fontId="8" fillId="13" borderId="9" xfId="0" applyFont="1" applyFill="1" applyBorder="1" applyAlignment="1" applyProtection="1">
      <alignment horizontal="center" vertical="center"/>
    </xf>
    <xf numFmtId="0" fontId="8" fillId="13" borderId="5" xfId="0" applyFont="1" applyFill="1" applyBorder="1" applyAlignment="1" applyProtection="1">
      <alignment horizontal="center" vertical="center"/>
    </xf>
    <xf numFmtId="0" fontId="8" fillId="13" borderId="10" xfId="0" applyFont="1" applyFill="1" applyBorder="1" applyAlignment="1" applyProtection="1">
      <alignment horizontal="center" vertical="center"/>
    </xf>
    <xf numFmtId="0" fontId="8" fillId="13" borderId="6" xfId="0" applyFont="1" applyFill="1" applyBorder="1" applyAlignment="1" applyProtection="1">
      <alignment horizontal="center" vertical="center"/>
    </xf>
    <xf numFmtId="0" fontId="8" fillId="13" borderId="0" xfId="0" applyFont="1" applyFill="1" applyBorder="1" applyAlignment="1" applyProtection="1">
      <alignment horizontal="center" vertical="center"/>
    </xf>
    <xf numFmtId="0" fontId="8" fillId="13" borderId="13" xfId="0" applyFont="1" applyFill="1" applyBorder="1" applyAlignment="1" applyProtection="1">
      <alignment horizontal="center" vertical="center"/>
    </xf>
    <xf numFmtId="0" fontId="8" fillId="13" borderId="11" xfId="0" applyFont="1" applyFill="1" applyBorder="1" applyAlignment="1" applyProtection="1">
      <alignment horizontal="center" vertical="center"/>
    </xf>
    <xf numFmtId="0" fontId="8" fillId="13" borderId="14" xfId="0" applyFont="1" applyFill="1" applyBorder="1" applyAlignment="1" applyProtection="1">
      <alignment horizontal="center" vertical="center"/>
    </xf>
    <xf numFmtId="0" fontId="8" fillId="13" borderId="12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</xf>
    <xf numFmtId="0" fontId="4" fillId="2" borderId="14" xfId="0" applyFont="1" applyFill="1" applyBorder="1" applyAlignment="1" applyProtection="1">
      <alignment horizontal="center" vertical="center"/>
    </xf>
    <xf numFmtId="0" fontId="4" fillId="2" borderId="12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9" fillId="10" borderId="9" xfId="0" applyFont="1" applyFill="1" applyBorder="1" applyAlignment="1" applyProtection="1">
      <alignment horizontal="center" vertical="center"/>
    </xf>
    <xf numFmtId="0" fontId="9" fillId="10" borderId="5" xfId="0" applyFont="1" applyFill="1" applyBorder="1" applyAlignment="1" applyProtection="1">
      <alignment horizontal="center" vertical="center"/>
    </xf>
    <xf numFmtId="0" fontId="9" fillId="10" borderId="10" xfId="0" applyFont="1" applyFill="1" applyBorder="1" applyAlignment="1" applyProtection="1">
      <alignment horizontal="center" vertical="center"/>
    </xf>
    <xf numFmtId="0" fontId="9" fillId="10" borderId="11" xfId="0" applyFont="1" applyFill="1" applyBorder="1" applyAlignment="1" applyProtection="1">
      <alignment horizontal="center" vertical="center"/>
    </xf>
    <xf numFmtId="0" fontId="9" fillId="10" borderId="14" xfId="0" applyFont="1" applyFill="1" applyBorder="1" applyAlignment="1" applyProtection="1">
      <alignment horizontal="center" vertical="center"/>
    </xf>
    <xf numFmtId="0" fontId="9" fillId="10" borderId="12" xfId="0" applyFont="1" applyFill="1" applyBorder="1" applyAlignment="1" applyProtection="1">
      <alignment horizontal="center" vertical="center"/>
    </xf>
    <xf numFmtId="0" fontId="9" fillId="19" borderId="9" xfId="0" applyFont="1" applyFill="1" applyBorder="1" applyAlignment="1" applyProtection="1">
      <alignment horizontal="center" vertical="center"/>
    </xf>
    <xf numFmtId="0" fontId="9" fillId="19" borderId="10" xfId="0" applyFont="1" applyFill="1" applyBorder="1" applyAlignment="1" applyProtection="1">
      <alignment horizontal="center" vertical="center"/>
    </xf>
    <xf numFmtId="0" fontId="9" fillId="19" borderId="11" xfId="0" applyFont="1" applyFill="1" applyBorder="1" applyAlignment="1" applyProtection="1">
      <alignment horizontal="center" vertical="center"/>
    </xf>
    <xf numFmtId="0" fontId="9" fillId="19" borderId="12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2">
    <dxf>
      <font>
        <color theme="1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1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1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1"/>
      </font>
      <fill>
        <patternFill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top style="hair">
          <color auto="1"/>
        </top>
        <bottom style="hair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rgb="FF00B050"/>
      </font>
    </dxf>
    <dxf>
      <font>
        <color rgb="FF00B050"/>
      </font>
    </dxf>
  </dxfs>
  <tableStyles count="0" defaultTableStyle="TableStyleMedium9" defaultPivotStyle="PivotStyleLight16"/>
  <colors>
    <mruColors>
      <color rgb="FFFFCC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Globale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0391-4412-A6DD-45D4540D3AA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Modèle!$P$10:$P$11</c:f>
              <c:strCache>
                <c:ptCount val="2"/>
                <c:pt idx="0">
                  <c:v>Acquis</c:v>
                </c:pt>
                <c:pt idx="1">
                  <c:v>Restant</c:v>
                </c:pt>
              </c:strCache>
            </c:strRef>
          </c:cat>
          <c:val>
            <c:numRef>
              <c:f>Modèle!$Q$10:$Q$11</c:f>
              <c:numCache>
                <c:formatCode>0.00%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391-4412-A6DD-45D4540D3AA7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</c:plotArea>
    <c:legend>
      <c:legendPos val="t"/>
      <c:overlay val="0"/>
    </c:legend>
    <c:plotVisOnly val="1"/>
    <c:dispBlanksAs val="zero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par Groupes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4318226888305633"/>
          <c:y val="0.18944737790129176"/>
          <c:w val="0.52088013998250227"/>
          <c:h val="0.73536019762235616"/>
        </c:manualLayout>
      </c:layout>
      <c:radarChart>
        <c:radarStyle val="filled"/>
        <c:varyColors val="0"/>
        <c:ser>
          <c:idx val="0"/>
          <c:order val="0"/>
          <c:cat>
            <c:strRef>
              <c:f>Modèle!$K$10:$K$14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Modèle!$L$10:$L$14</c:f>
              <c:numCache>
                <c:formatCode>0.00%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37-49B9-8082-97ED41F32371}"/>
            </c:ext>
          </c:extLst>
        </c:ser>
        <c:ser>
          <c:idx val="1"/>
          <c:order val="1"/>
          <c:spPr>
            <a:noFill/>
            <a:ln>
              <a:noFill/>
            </a:ln>
          </c:spPr>
          <c:cat>
            <c:strRef>
              <c:f>Modèle!$K$10:$K$14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Modèle!$M$10:$M$14</c:f>
              <c:numCache>
                <c:formatCode>0.00%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37-49B9-8082-97ED41F323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0593368"/>
        <c:axId val="230589056"/>
      </c:radarChart>
      <c:catAx>
        <c:axId val="23059336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txPr>
          <a:bodyPr rot="60000"/>
          <a:lstStyle/>
          <a:p>
            <a:pPr>
              <a:defRPr sz="800"/>
            </a:pPr>
            <a:endParaRPr lang="fr-FR"/>
          </a:p>
        </c:txPr>
        <c:crossAx val="230589056"/>
        <c:crosses val="autoZero"/>
        <c:auto val="1"/>
        <c:lblAlgn val="ctr"/>
        <c:lblOffset val="100"/>
        <c:noMultiLvlLbl val="0"/>
      </c:catAx>
      <c:valAx>
        <c:axId val="230589056"/>
        <c:scaling>
          <c:orientation val="minMax"/>
        </c:scaling>
        <c:delete val="1"/>
        <c:axPos val="l"/>
        <c:majorGridlines/>
        <c:numFmt formatCode="0.00%" sourceLinked="1"/>
        <c:majorTickMark val="none"/>
        <c:minorTickMark val="none"/>
        <c:tickLblPos val="none"/>
        <c:crossAx val="2305933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</a:t>
            </a:r>
            <a:r>
              <a:rPr lang="en-US" baseline="0"/>
              <a:t> par Domaines</a:t>
            </a:r>
            <a:endParaRPr lang="en-US"/>
          </a:p>
        </c:rich>
      </c:tx>
      <c:layout>
        <c:manualLayout>
          <c:xMode val="edge"/>
          <c:yMode val="edge"/>
          <c:x val="0.32147582562280724"/>
          <c:y val="1.9975031210986267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Modèle!$O$9</c:f>
              <c:strCache>
                <c:ptCount val="1"/>
                <c:pt idx="0">
                  <c:v>% Avancement</c:v>
                </c:pt>
              </c:strCache>
            </c:strRef>
          </c:tx>
          <c:invertIfNegative val="0"/>
          <c:cat>
            <c:strRef>
              <c:f>Modèle!$N$10:$N$17</c:f>
              <c:strCache>
                <c:ptCount val="3"/>
                <c:pt idx="0">
                  <c:v>CONTEXTE</c:v>
                </c:pt>
                <c:pt idx="1">
                  <c:v>DELIVERY</c:v>
                </c:pt>
                <c:pt idx="2">
                  <c:v>PROCESS</c:v>
                </c:pt>
              </c:strCache>
            </c:strRef>
          </c:cat>
          <c:val>
            <c:numRef>
              <c:f>Modèle!$O$10:$O$17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D4-4E13-8940-B206FB49DA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0594936"/>
        <c:axId val="230595328"/>
      </c:barChart>
      <c:catAx>
        <c:axId val="2305949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230595328"/>
        <c:crosses val="autoZero"/>
        <c:auto val="1"/>
        <c:lblAlgn val="ctr"/>
        <c:lblOffset val="100"/>
        <c:noMultiLvlLbl val="0"/>
      </c:catAx>
      <c:valAx>
        <c:axId val="230595328"/>
        <c:scaling>
          <c:orientation val="minMax"/>
          <c:max val="1"/>
        </c:scaling>
        <c:delete val="0"/>
        <c:axPos val="b"/>
        <c:majorGridlines/>
        <c:numFmt formatCode="0.00%" sourceLinked="1"/>
        <c:majorTickMark val="out"/>
        <c:minorTickMark val="none"/>
        <c:tickLblPos val="nextTo"/>
        <c:crossAx val="2305949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Globale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771-43F0-A034-CCB4814AAE6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'José AAAAA'!$P$10:$P$11</c:f>
              <c:strCache>
                <c:ptCount val="2"/>
                <c:pt idx="0">
                  <c:v>Acquis</c:v>
                </c:pt>
                <c:pt idx="1">
                  <c:v>Restant</c:v>
                </c:pt>
              </c:strCache>
            </c:strRef>
          </c:cat>
          <c:val>
            <c:numRef>
              <c:f>'José AAAAA'!$Q$10:$Q$11</c:f>
              <c:numCache>
                <c:formatCode>0.00%</c:formatCode>
                <c:ptCount val="2"/>
                <c:pt idx="0">
                  <c:v>0.50337733322478395</c:v>
                </c:pt>
                <c:pt idx="1">
                  <c:v>0.49662266677521605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71-43F0-A034-CCB4814AAE6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</c:plotArea>
    <c:legend>
      <c:legendPos val="t"/>
      <c:overlay val="0"/>
    </c:legend>
    <c:plotVisOnly val="1"/>
    <c:dispBlanksAs val="zero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par Groupes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4318226888305633"/>
          <c:y val="0.18944737790129176"/>
          <c:w val="0.52088013998250227"/>
          <c:h val="0.73536019762235616"/>
        </c:manualLayout>
      </c:layout>
      <c:radarChart>
        <c:radarStyle val="filled"/>
        <c:varyColors val="0"/>
        <c:ser>
          <c:idx val="0"/>
          <c:order val="0"/>
          <c:cat>
            <c:strRef>
              <c:f>'José AAAAA'!$K$10:$K$14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AAAAA'!$L$10:$L$14</c:f>
              <c:numCache>
                <c:formatCode>0.00%</c:formatCode>
                <c:ptCount val="5"/>
                <c:pt idx="0">
                  <c:v>0.40909090909090917</c:v>
                </c:pt>
                <c:pt idx="1">
                  <c:v>0.66666666666666641</c:v>
                </c:pt>
                <c:pt idx="2">
                  <c:v>0.60283687943262421</c:v>
                </c:pt>
                <c:pt idx="3">
                  <c:v>0.40880503144654096</c:v>
                </c:pt>
                <c:pt idx="4">
                  <c:v>0.42948717948717874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F5-43FE-96D7-D3FDD20BC2EB}"/>
            </c:ext>
          </c:extLst>
        </c:ser>
        <c:ser>
          <c:idx val="1"/>
          <c:order val="1"/>
          <c:spPr>
            <a:noFill/>
            <a:ln>
              <a:noFill/>
            </a:ln>
          </c:spPr>
          <c:cat>
            <c:strRef>
              <c:f>'José AAAAA'!$K$10:$K$14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AAAAA'!$M$10:$M$14</c:f>
              <c:numCache>
                <c:formatCode>0.00%</c:formatCode>
                <c:ptCount val="5"/>
                <c:pt idx="0">
                  <c:v>0.59090909090909083</c:v>
                </c:pt>
                <c:pt idx="1">
                  <c:v>0.33333333333333359</c:v>
                </c:pt>
                <c:pt idx="2">
                  <c:v>0.39716312056737579</c:v>
                </c:pt>
                <c:pt idx="3">
                  <c:v>0.59119496855345899</c:v>
                </c:pt>
                <c:pt idx="4">
                  <c:v>0.57051282051282126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F5-43FE-96D7-D3FDD20BC2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2128184"/>
        <c:axId val="112128968"/>
      </c:radarChart>
      <c:catAx>
        <c:axId val="11212818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txPr>
          <a:bodyPr rot="60000"/>
          <a:lstStyle/>
          <a:p>
            <a:pPr>
              <a:defRPr sz="800"/>
            </a:pPr>
            <a:endParaRPr lang="fr-FR"/>
          </a:p>
        </c:txPr>
        <c:crossAx val="112128968"/>
        <c:crosses val="autoZero"/>
        <c:auto val="1"/>
        <c:lblAlgn val="ctr"/>
        <c:lblOffset val="100"/>
        <c:noMultiLvlLbl val="0"/>
      </c:catAx>
      <c:valAx>
        <c:axId val="112128968"/>
        <c:scaling>
          <c:orientation val="minMax"/>
        </c:scaling>
        <c:delete val="1"/>
        <c:axPos val="l"/>
        <c:majorGridlines/>
        <c:numFmt formatCode="0.00%" sourceLinked="1"/>
        <c:majorTickMark val="none"/>
        <c:minorTickMark val="none"/>
        <c:tickLblPos val="none"/>
        <c:crossAx val="1121281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</a:t>
            </a:r>
            <a:r>
              <a:rPr lang="en-US" baseline="0"/>
              <a:t> par Domaines</a:t>
            </a:r>
            <a:endParaRPr lang="en-US"/>
          </a:p>
        </c:rich>
      </c:tx>
      <c:layout>
        <c:manualLayout>
          <c:xMode val="edge"/>
          <c:yMode val="edge"/>
          <c:x val="0.32147582562280724"/>
          <c:y val="1.9975031210986267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'José AAAAA'!$O$9</c:f>
              <c:strCache>
                <c:ptCount val="1"/>
                <c:pt idx="0">
                  <c:v>% Avancement</c:v>
                </c:pt>
              </c:strCache>
            </c:strRef>
          </c:tx>
          <c:invertIfNegative val="0"/>
          <c:cat>
            <c:strRef>
              <c:f>'José AAAAA'!$N$10:$N$17</c:f>
              <c:strCache>
                <c:ptCount val="3"/>
                <c:pt idx="0">
                  <c:v>CONTEXTE</c:v>
                </c:pt>
                <c:pt idx="1">
                  <c:v>DELIVERY</c:v>
                </c:pt>
                <c:pt idx="2">
                  <c:v>PROCESS</c:v>
                </c:pt>
              </c:strCache>
            </c:strRef>
          </c:cat>
          <c:val>
            <c:numRef>
              <c:f>'José AAAAA'!$O$10:$O$17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B9-42CD-A6ED-17EF22FA06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2133280"/>
        <c:axId val="112127792"/>
      </c:barChart>
      <c:catAx>
        <c:axId val="11213328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12127792"/>
        <c:crosses val="autoZero"/>
        <c:auto val="1"/>
        <c:lblAlgn val="ctr"/>
        <c:lblOffset val="100"/>
        <c:noMultiLvlLbl val="0"/>
      </c:catAx>
      <c:valAx>
        <c:axId val="112127792"/>
        <c:scaling>
          <c:orientation val="minMax"/>
          <c:max val="1"/>
        </c:scaling>
        <c:delete val="0"/>
        <c:axPos val="b"/>
        <c:majorGridlines/>
        <c:numFmt formatCode="0.00%" sourceLinked="1"/>
        <c:majorTickMark val="out"/>
        <c:minorTickMark val="none"/>
        <c:tickLblPos val="nextTo"/>
        <c:crossAx val="1121332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Globale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3FB-4231-846C-1415FAE45D44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'José BBBBB'!$P$10:$P$11</c:f>
              <c:strCache>
                <c:ptCount val="2"/>
                <c:pt idx="0">
                  <c:v>Acquis</c:v>
                </c:pt>
                <c:pt idx="1">
                  <c:v>Restant</c:v>
                </c:pt>
              </c:strCache>
            </c:strRef>
          </c:cat>
          <c:val>
            <c:numRef>
              <c:f>'José BBBBB'!$Q$10:$Q$11</c:f>
              <c:numCache>
                <c:formatCode>0.00%</c:formatCode>
                <c:ptCount val="2"/>
                <c:pt idx="0">
                  <c:v>0.45051739642666977</c:v>
                </c:pt>
                <c:pt idx="1">
                  <c:v>0.54948260357333023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FB-4231-846C-1415FAE45D4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</c:plotArea>
    <c:legend>
      <c:legendPos val="t"/>
      <c:overlay val="0"/>
    </c:legend>
    <c:plotVisOnly val="1"/>
    <c:dispBlanksAs val="zero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par Groupes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4318226888305633"/>
          <c:y val="0.18944737790129176"/>
          <c:w val="0.52088013998250227"/>
          <c:h val="0.73536019762235616"/>
        </c:manualLayout>
      </c:layout>
      <c:radarChart>
        <c:radarStyle val="filled"/>
        <c:varyColors val="0"/>
        <c:ser>
          <c:idx val="0"/>
          <c:order val="0"/>
          <c:cat>
            <c:strRef>
              <c:f>'José BBBBB'!$K$10:$K$14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BBBBB'!$L$10:$L$14</c:f>
              <c:numCache>
                <c:formatCode>0.00%</c:formatCode>
                <c:ptCount val="5"/>
                <c:pt idx="0">
                  <c:v>0.40909090909090917</c:v>
                </c:pt>
                <c:pt idx="1">
                  <c:v>0.66666666666666641</c:v>
                </c:pt>
                <c:pt idx="2">
                  <c:v>0.56028368794326255</c:v>
                </c:pt>
                <c:pt idx="3">
                  <c:v>0.33962264150943383</c:v>
                </c:pt>
                <c:pt idx="4">
                  <c:v>0.27692307692307683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F7-470E-B844-444FC59A0701}"/>
            </c:ext>
          </c:extLst>
        </c:ser>
        <c:ser>
          <c:idx val="1"/>
          <c:order val="1"/>
          <c:spPr>
            <a:noFill/>
            <a:ln>
              <a:noFill/>
            </a:ln>
          </c:spPr>
          <c:cat>
            <c:strRef>
              <c:f>'José BBBBB'!$K$10:$K$14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BBBBB'!$M$10:$M$14</c:f>
              <c:numCache>
                <c:formatCode>0.00%</c:formatCode>
                <c:ptCount val="5"/>
                <c:pt idx="0">
                  <c:v>0.59090909090909083</c:v>
                </c:pt>
                <c:pt idx="1">
                  <c:v>0.33333333333333359</c:v>
                </c:pt>
                <c:pt idx="2">
                  <c:v>0.43971631205673745</c:v>
                </c:pt>
                <c:pt idx="3">
                  <c:v>0.66037735849056611</c:v>
                </c:pt>
                <c:pt idx="4">
                  <c:v>0.72307692307692317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CF7-470E-B844-444FC59A07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2130536"/>
        <c:axId val="112126224"/>
      </c:radarChart>
      <c:catAx>
        <c:axId val="112130536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txPr>
          <a:bodyPr rot="60000"/>
          <a:lstStyle/>
          <a:p>
            <a:pPr>
              <a:defRPr sz="800"/>
            </a:pPr>
            <a:endParaRPr lang="fr-FR"/>
          </a:p>
        </c:txPr>
        <c:crossAx val="112126224"/>
        <c:crosses val="autoZero"/>
        <c:auto val="1"/>
        <c:lblAlgn val="ctr"/>
        <c:lblOffset val="100"/>
        <c:noMultiLvlLbl val="0"/>
      </c:catAx>
      <c:valAx>
        <c:axId val="112126224"/>
        <c:scaling>
          <c:orientation val="minMax"/>
        </c:scaling>
        <c:delete val="1"/>
        <c:axPos val="l"/>
        <c:majorGridlines/>
        <c:numFmt formatCode="0.00%" sourceLinked="1"/>
        <c:majorTickMark val="none"/>
        <c:minorTickMark val="none"/>
        <c:tickLblPos val="none"/>
        <c:crossAx val="1121305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</a:t>
            </a:r>
            <a:r>
              <a:rPr lang="en-US" baseline="0"/>
              <a:t> par Domaines</a:t>
            </a:r>
            <a:endParaRPr lang="en-US"/>
          </a:p>
        </c:rich>
      </c:tx>
      <c:layout>
        <c:manualLayout>
          <c:xMode val="edge"/>
          <c:yMode val="edge"/>
          <c:x val="0.32147582562280724"/>
          <c:y val="1.9975031210986267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'José BBBBB'!$O$9</c:f>
              <c:strCache>
                <c:ptCount val="1"/>
                <c:pt idx="0">
                  <c:v>% Avancement</c:v>
                </c:pt>
              </c:strCache>
            </c:strRef>
          </c:tx>
          <c:invertIfNegative val="0"/>
          <c:cat>
            <c:strRef>
              <c:f>'José BBBBB'!$N$10:$N$17</c:f>
              <c:strCache>
                <c:ptCount val="3"/>
                <c:pt idx="0">
                  <c:v>CONTEXTE</c:v>
                </c:pt>
                <c:pt idx="1">
                  <c:v>DELIVERY</c:v>
                </c:pt>
                <c:pt idx="2">
                  <c:v>PROCESS</c:v>
                </c:pt>
              </c:strCache>
            </c:strRef>
          </c:cat>
          <c:val>
            <c:numRef>
              <c:f>'José BBBBB'!$O$10:$O$17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3B-46A1-8E7C-B7ADCD0616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2131320"/>
        <c:axId val="112132496"/>
      </c:barChart>
      <c:catAx>
        <c:axId val="11213132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12132496"/>
        <c:crosses val="autoZero"/>
        <c:auto val="1"/>
        <c:lblAlgn val="ctr"/>
        <c:lblOffset val="100"/>
        <c:noMultiLvlLbl val="0"/>
      </c:catAx>
      <c:valAx>
        <c:axId val="112132496"/>
        <c:scaling>
          <c:orientation val="minMax"/>
          <c:max val="1"/>
        </c:scaling>
        <c:delete val="0"/>
        <c:axPos val="b"/>
        <c:majorGridlines/>
        <c:numFmt formatCode="0.00%" sourceLinked="1"/>
        <c:majorTickMark val="out"/>
        <c:minorTickMark val="none"/>
        <c:tickLblPos val="nextTo"/>
        <c:crossAx val="112131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Globale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342-4083-8CBE-F1DBDEA9737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'José CCCCC'!$P$10:$P$11</c:f>
              <c:strCache>
                <c:ptCount val="2"/>
                <c:pt idx="0">
                  <c:v>Acquis</c:v>
                </c:pt>
                <c:pt idx="1">
                  <c:v>Restant</c:v>
                </c:pt>
              </c:strCache>
            </c:strRef>
          </c:cat>
          <c:val>
            <c:numRef>
              <c:f>'José CCCCC'!$Q$10:$Q$11</c:f>
              <c:numCache>
                <c:formatCode>0.00%</c:formatCode>
                <c:ptCount val="2"/>
                <c:pt idx="0">
                  <c:v>0.39647190735945026</c:v>
                </c:pt>
                <c:pt idx="1">
                  <c:v>0.60352809264054974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42-4083-8CBE-F1DBDEA97377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</c:plotArea>
    <c:legend>
      <c:legendPos val="t"/>
      <c:overlay val="0"/>
    </c:legend>
    <c:plotVisOnly val="1"/>
    <c:dispBlanksAs val="zero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rich>
          <a:bodyPr/>
          <a:lstStyle/>
          <a:p>
            <a:pPr>
              <a:defRPr sz="1000"/>
            </a:pPr>
            <a:r>
              <a:rPr lang="fr-FR" sz="1000"/>
              <a:t>Progression par Groupes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4318226888305633"/>
          <c:y val="0.18944737790129176"/>
          <c:w val="0.52088013998250227"/>
          <c:h val="0.73536019762235616"/>
        </c:manualLayout>
      </c:layout>
      <c:radarChart>
        <c:radarStyle val="filled"/>
        <c:varyColors val="0"/>
        <c:ser>
          <c:idx val="0"/>
          <c:order val="0"/>
          <c:cat>
            <c:strRef>
              <c:f>'José CCCCC'!$K$10:$K$14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CCCCC'!$L$10:$L$14</c:f>
              <c:numCache>
                <c:formatCode>0.00%</c:formatCode>
                <c:ptCount val="5"/>
                <c:pt idx="0">
                  <c:v>0.40909090909090917</c:v>
                </c:pt>
                <c:pt idx="1">
                  <c:v>0.60869565217391286</c:v>
                </c:pt>
                <c:pt idx="2">
                  <c:v>0.46099290780141844</c:v>
                </c:pt>
                <c:pt idx="3">
                  <c:v>0.21383647798742139</c:v>
                </c:pt>
                <c:pt idx="4">
                  <c:v>0.28974358974358966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DA-49B4-ACD8-2F7C602C20B6}"/>
            </c:ext>
          </c:extLst>
        </c:ser>
        <c:ser>
          <c:idx val="1"/>
          <c:order val="1"/>
          <c:spPr>
            <a:noFill/>
            <a:ln>
              <a:noFill/>
            </a:ln>
          </c:spPr>
          <c:cat>
            <c:strRef>
              <c:f>'José CCCCC'!$K$10:$K$14</c:f>
              <c:strCache>
                <c:ptCount val="5"/>
                <c:pt idx="0">
                  <c:v>PRESTATION</c:v>
                </c:pt>
                <c:pt idx="1">
                  <c:v>OUTILLAGE</c:v>
                </c:pt>
                <c:pt idx="2">
                  <c:v>CONTRÔLES</c:v>
                </c:pt>
                <c:pt idx="3">
                  <c:v>DEMANDES</c:v>
                </c:pt>
                <c:pt idx="4">
                  <c:v>INCIDENTS</c:v>
                </c:pt>
              </c:strCache>
            </c:strRef>
          </c:cat>
          <c:val>
            <c:numRef>
              <c:f>'José CCCCC'!$M$10:$M$14</c:f>
              <c:numCache>
                <c:formatCode>0.00%</c:formatCode>
                <c:ptCount val="5"/>
                <c:pt idx="0">
                  <c:v>0.59090909090909083</c:v>
                </c:pt>
                <c:pt idx="1">
                  <c:v>0.39130434782608714</c:v>
                </c:pt>
                <c:pt idx="2">
                  <c:v>0.53900709219858156</c:v>
                </c:pt>
                <c:pt idx="3">
                  <c:v>0.78616352201257866</c:v>
                </c:pt>
                <c:pt idx="4">
                  <c:v>0.7102564102564104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DA-49B4-ACD8-2F7C602C20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3185512"/>
        <c:axId val="563174928"/>
      </c:radarChart>
      <c:catAx>
        <c:axId val="56318551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txPr>
          <a:bodyPr rot="60000"/>
          <a:lstStyle/>
          <a:p>
            <a:pPr>
              <a:defRPr sz="800"/>
            </a:pPr>
            <a:endParaRPr lang="fr-FR"/>
          </a:p>
        </c:txPr>
        <c:crossAx val="563174928"/>
        <c:crosses val="autoZero"/>
        <c:auto val="1"/>
        <c:lblAlgn val="ctr"/>
        <c:lblOffset val="100"/>
        <c:noMultiLvlLbl val="0"/>
      </c:catAx>
      <c:valAx>
        <c:axId val="563174928"/>
        <c:scaling>
          <c:orientation val="minMax"/>
        </c:scaling>
        <c:delete val="1"/>
        <c:axPos val="l"/>
        <c:majorGridlines/>
        <c:numFmt formatCode="0.00%" sourceLinked="1"/>
        <c:majorTickMark val="none"/>
        <c:minorTickMark val="none"/>
        <c:tickLblPos val="none"/>
        <c:crossAx val="5631855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</a:t>
            </a:r>
            <a:r>
              <a:rPr lang="en-US" baseline="0"/>
              <a:t> par Domaines</a:t>
            </a:r>
            <a:endParaRPr lang="en-US"/>
          </a:p>
        </c:rich>
      </c:tx>
      <c:layout>
        <c:manualLayout>
          <c:xMode val="edge"/>
          <c:yMode val="edge"/>
          <c:x val="0.32147582562280724"/>
          <c:y val="1.9975031210986267E-2"/>
        </c:manualLayout>
      </c:layout>
      <c:overlay val="0"/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'José CCCCC'!$O$9</c:f>
              <c:strCache>
                <c:ptCount val="1"/>
                <c:pt idx="0">
                  <c:v>% Avancement</c:v>
                </c:pt>
              </c:strCache>
            </c:strRef>
          </c:tx>
          <c:invertIfNegative val="0"/>
          <c:cat>
            <c:strRef>
              <c:f>'José CCCCC'!$N$10:$N$17</c:f>
              <c:strCache>
                <c:ptCount val="3"/>
                <c:pt idx="0">
                  <c:v>CONTEXTE</c:v>
                </c:pt>
                <c:pt idx="1">
                  <c:v>DELIVERY</c:v>
                </c:pt>
                <c:pt idx="2">
                  <c:v>PROCESS</c:v>
                </c:pt>
              </c:strCache>
            </c:strRef>
          </c:cat>
          <c:val>
            <c:numRef>
              <c:f>'José CCCCC'!$O$10:$O$17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2F-49B1-993E-262E819365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891168"/>
        <c:axId val="194892344"/>
      </c:barChart>
      <c:catAx>
        <c:axId val="19489116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94892344"/>
        <c:crosses val="autoZero"/>
        <c:auto val="1"/>
        <c:lblAlgn val="ctr"/>
        <c:lblOffset val="100"/>
        <c:noMultiLvlLbl val="0"/>
      </c:catAx>
      <c:valAx>
        <c:axId val="194892344"/>
        <c:scaling>
          <c:orientation val="minMax"/>
          <c:max val="1"/>
        </c:scaling>
        <c:delete val="0"/>
        <c:axPos val="b"/>
        <c:majorGridlines/>
        <c:numFmt formatCode="0.00%" sourceLinked="1"/>
        <c:majorTickMark val="out"/>
        <c:minorTickMark val="none"/>
        <c:tickLblPos val="nextTo"/>
        <c:crossAx val="1948911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fmlaLink="H4" lockText="1"/>
</file>

<file path=xl/ctrlProps/ctrlProp5.xml><?xml version="1.0" encoding="utf-8"?>
<formControlPr xmlns="http://schemas.microsoft.com/office/spreadsheetml/2009/9/main" objectType="CheckBox" fmlaLink="O5" lockText="1"/>
</file>

<file path=xl/ctrlProps/ctrlProp6.xml><?xml version="1.0" encoding="utf-8"?>
<formControlPr xmlns="http://schemas.microsoft.com/office/spreadsheetml/2009/9/main" objectType="CheckBox" fmlaLink="O6" lockText="1"/>
</file>

<file path=xl/ctrlProps/ctrlProp7.xml><?xml version="1.0" encoding="utf-8"?>
<formControlPr xmlns="http://schemas.microsoft.com/office/spreadsheetml/2009/9/main" objectType="CheckBox" fmlaLink="O7" lockText="1"/>
</file>

<file path=xl/ctrlProps/ctrlProp8.xml><?xml version="1.0" encoding="utf-8"?>
<formControlPr xmlns="http://schemas.microsoft.com/office/spreadsheetml/2009/9/main" objectType="CheckBox" fmlaLink="O8" lockText="1"/>
</file>

<file path=xl/ctrlProps/ctrlProp9.xml><?xml version="1.0" encoding="utf-8"?>
<formControlPr xmlns="http://schemas.microsoft.com/office/spreadsheetml/2009/9/main" objectType="CheckBox" fmlaLink="O9" lockText="1"/>
</file>

<file path=xl/ctrlProps/ctrlProp10.xml><?xml version="1.0" encoding="utf-8"?>
<formControlPr xmlns="http://schemas.microsoft.com/office/spreadsheetml/2009/9/main" objectType="CheckBox" fmlaLink="O10" lockText="1"/>
</file>

<file path=xl/ctrlProps/ctrlProp11.xml><?xml version="1.0" encoding="utf-8"?>
<formControlPr xmlns="http://schemas.microsoft.com/office/spreadsheetml/2009/9/main" objectType="CheckBox" fmlaLink="O4" lockText="1"/>
</file>

<file path=xl/ctrlProps/ctrlProp12.xml><?xml version="1.0" encoding="utf-8"?>
<formControlPr xmlns="http://schemas.microsoft.com/office/spreadsheetml/2009/9/main" objectType="CheckBox" fmlaLink="O11" lockText="1"/>
</file>

<file path=xl/ctrlProps/ctrlProp13.xml><?xml version="1.0" encoding="utf-8"?>
<formControlPr xmlns="http://schemas.microsoft.com/office/spreadsheetml/2009/9/main" objectType="CheckBox" fmlaLink="O12" lockText="1"/>
</file>

<file path=xl/ctrlProps/ctrlProp14.xml><?xml version="1.0" encoding="utf-8"?>
<formControlPr xmlns="http://schemas.microsoft.com/office/spreadsheetml/2009/9/main" objectType="CheckBox" fmlaLink="O13" lockText="1"/>
</file>

<file path=xl/ctrlProps/ctrlProp15.xml><?xml version="1.0" encoding="utf-8"?>
<formControlPr xmlns="http://schemas.microsoft.com/office/spreadsheetml/2009/9/main" objectType="CheckBox" fmlaLink="O14" lockText="1"/>
</file>

<file path=xl/ctrlProps/ctrlProp16.xml><?xml version="1.0" encoding="utf-8"?>
<formControlPr xmlns="http://schemas.microsoft.com/office/spreadsheetml/2009/9/main" objectType="CheckBox" fmlaLink="O15" lockText="1"/>
</file>

<file path=xl/ctrlProps/ctrlProp17.xml><?xml version="1.0" encoding="utf-8"?>
<formControlPr xmlns="http://schemas.microsoft.com/office/spreadsheetml/2009/9/main" objectType="CheckBox" fmlaLink="O16" lockText="1"/>
</file>

<file path=xl/ctrlProps/ctrlProp18.xml><?xml version="1.0" encoding="utf-8"?>
<formControlPr xmlns="http://schemas.microsoft.com/office/spreadsheetml/2009/9/main" objectType="CheckBox" fmlaLink="O17" lockText="1"/>
</file>

<file path=xl/ctrlProps/ctrlProp19.xml><?xml version="1.0" encoding="utf-8"?>
<formControlPr xmlns="http://schemas.microsoft.com/office/spreadsheetml/2009/9/main" objectType="CheckBox" fmlaLink="O18" lockText="1"/>
</file>

<file path=xl/ctrlProps/ctrlProp20.xml><?xml version="1.0" encoding="utf-8"?>
<formControlPr xmlns="http://schemas.microsoft.com/office/spreadsheetml/2009/9/main" objectType="CheckBox" fmlaLink="O19" lockText="1"/>
</file>

<file path=xl/ctrlProps/ctrlProp21.xml><?xml version="1.0" encoding="utf-8"?>
<formControlPr xmlns="http://schemas.microsoft.com/office/spreadsheetml/2009/9/main" objectType="CheckBox" fmlaLink="O20" lockText="1"/>
</file>

<file path=xl/ctrlProps/ctrlProp22.xml><?xml version="1.0" encoding="utf-8"?>
<formControlPr xmlns="http://schemas.microsoft.com/office/spreadsheetml/2009/9/main" objectType="CheckBox" fmlaLink="O21" lockText="1"/>
</file>

<file path=xl/ctrlProps/ctrlProp23.xml><?xml version="1.0" encoding="utf-8"?>
<formControlPr xmlns="http://schemas.microsoft.com/office/spreadsheetml/2009/9/main" objectType="CheckBox" fmlaLink="O22" lockText="1"/>
</file>

<file path=xl/ctrlProps/ctrlProp24.xml><?xml version="1.0" encoding="utf-8"?>
<formControlPr xmlns="http://schemas.microsoft.com/office/spreadsheetml/2009/9/main" objectType="CheckBox" fmlaLink="O23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4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9525</xdr:rowOff>
        </xdr:from>
        <xdr:to>
          <xdr:col>11</xdr:col>
          <xdr:colOff>933450</xdr:colOff>
          <xdr:row>2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1</xdr:row>
          <xdr:rowOff>9525</xdr:rowOff>
        </xdr:from>
        <xdr:to>
          <xdr:col>13</xdr:col>
          <xdr:colOff>933450</xdr:colOff>
          <xdr:row>2</xdr:row>
          <xdr:rowOff>180975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933450</xdr:colOff>
          <xdr:row>2</xdr:row>
          <xdr:rowOff>180975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le(s) pilote(s)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4</xdr:row>
          <xdr:rowOff>0</xdr:rowOff>
        </xdr:from>
        <xdr:to>
          <xdr:col>7</xdr:col>
          <xdr:colOff>247650</xdr:colOff>
          <xdr:row>5</xdr:row>
          <xdr:rowOff>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5</xdr:row>
          <xdr:rowOff>0</xdr:rowOff>
        </xdr:from>
        <xdr:to>
          <xdr:col>7</xdr:col>
          <xdr:colOff>247650</xdr:colOff>
          <xdr:row>6</xdr:row>
          <xdr:rowOff>0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6</xdr:row>
          <xdr:rowOff>0</xdr:rowOff>
        </xdr:from>
        <xdr:to>
          <xdr:col>7</xdr:col>
          <xdr:colOff>247650</xdr:colOff>
          <xdr:row>7</xdr:row>
          <xdr:rowOff>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7</xdr:row>
          <xdr:rowOff>0</xdr:rowOff>
        </xdr:from>
        <xdr:to>
          <xdr:col>7</xdr:col>
          <xdr:colOff>247650</xdr:colOff>
          <xdr:row>8</xdr:row>
          <xdr:rowOff>0</xdr:rowOff>
        </xdr:to>
        <xdr:sp macro="" textlink="">
          <xdr:nvSpPr>
            <xdr:cNvPr id="6155" name="Check Box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8</xdr:row>
          <xdr:rowOff>0</xdr:rowOff>
        </xdr:from>
        <xdr:to>
          <xdr:col>7</xdr:col>
          <xdr:colOff>247650</xdr:colOff>
          <xdr:row>9</xdr:row>
          <xdr:rowOff>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9</xdr:row>
          <xdr:rowOff>0</xdr:rowOff>
        </xdr:from>
        <xdr:to>
          <xdr:col>7</xdr:col>
          <xdr:colOff>247650</xdr:colOff>
          <xdr:row>9</xdr:row>
          <xdr:rowOff>190500</xdr:rowOff>
        </xdr:to>
        <xdr:sp macro="" textlink="">
          <xdr:nvSpPr>
            <xdr:cNvPr id="6157" name="Check Box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3</xdr:row>
          <xdr:rowOff>0</xdr:rowOff>
        </xdr:from>
        <xdr:to>
          <xdr:col>7</xdr:col>
          <xdr:colOff>247650</xdr:colOff>
          <xdr:row>4</xdr:row>
          <xdr:rowOff>0</xdr:rowOff>
        </xdr:to>
        <xdr:sp macro="" textlink="">
          <xdr:nvSpPr>
            <xdr:cNvPr id="6158" name="Check Box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1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10</xdr:row>
          <xdr:rowOff>0</xdr:rowOff>
        </xdr:from>
        <xdr:to>
          <xdr:col>7</xdr:col>
          <xdr:colOff>247650</xdr:colOff>
          <xdr:row>11</xdr:row>
          <xdr:rowOff>0</xdr:rowOff>
        </xdr:to>
        <xdr:sp macro="" textlink="">
          <xdr:nvSpPr>
            <xdr:cNvPr id="6159" name="Check Box 13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11</xdr:row>
          <xdr:rowOff>0</xdr:rowOff>
        </xdr:from>
        <xdr:to>
          <xdr:col>7</xdr:col>
          <xdr:colOff>247650</xdr:colOff>
          <xdr:row>12</xdr:row>
          <xdr:rowOff>0</xdr:rowOff>
        </xdr:to>
        <xdr:sp macro="" textlink="">
          <xdr:nvSpPr>
            <xdr:cNvPr id="6160" name="Check Box 13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1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12</xdr:row>
          <xdr:rowOff>0</xdr:rowOff>
        </xdr:from>
        <xdr:to>
          <xdr:col>7</xdr:col>
          <xdr:colOff>247650</xdr:colOff>
          <xdr:row>13</xdr:row>
          <xdr:rowOff>0</xdr:rowOff>
        </xdr:to>
        <xdr:sp macro="" textlink="">
          <xdr:nvSpPr>
            <xdr:cNvPr id="6161" name="Check Box 13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1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0</xdr:rowOff>
        </xdr:from>
        <xdr:to>
          <xdr:col>7</xdr:col>
          <xdr:colOff>247650</xdr:colOff>
          <xdr:row>14</xdr:row>
          <xdr:rowOff>0</xdr:rowOff>
        </xdr:to>
        <xdr:sp macro="" textlink="">
          <xdr:nvSpPr>
            <xdr:cNvPr id="6162" name="Check Box 13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1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14</xdr:row>
          <xdr:rowOff>0</xdr:rowOff>
        </xdr:from>
        <xdr:to>
          <xdr:col>7</xdr:col>
          <xdr:colOff>247650</xdr:colOff>
          <xdr:row>15</xdr:row>
          <xdr:rowOff>0</xdr:rowOff>
        </xdr:to>
        <xdr:sp macro="" textlink="">
          <xdr:nvSpPr>
            <xdr:cNvPr id="6163" name="Check Box 13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1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15</xdr:row>
          <xdr:rowOff>0</xdr:rowOff>
        </xdr:from>
        <xdr:to>
          <xdr:col>7</xdr:col>
          <xdr:colOff>247650</xdr:colOff>
          <xdr:row>16</xdr:row>
          <xdr:rowOff>0</xdr:rowOff>
        </xdr:to>
        <xdr:sp macro="" textlink="">
          <xdr:nvSpPr>
            <xdr:cNvPr id="6164" name="Check Box 13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1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16</xdr:row>
          <xdr:rowOff>0</xdr:rowOff>
        </xdr:from>
        <xdr:to>
          <xdr:col>7</xdr:col>
          <xdr:colOff>247650</xdr:colOff>
          <xdr:row>17</xdr:row>
          <xdr:rowOff>0</xdr:rowOff>
        </xdr:to>
        <xdr:sp macro="" textlink="">
          <xdr:nvSpPr>
            <xdr:cNvPr id="6165" name="Check Box 13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1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17</xdr:row>
          <xdr:rowOff>0</xdr:rowOff>
        </xdr:from>
        <xdr:to>
          <xdr:col>7</xdr:col>
          <xdr:colOff>247650</xdr:colOff>
          <xdr:row>18</xdr:row>
          <xdr:rowOff>0</xdr:rowOff>
        </xdr:to>
        <xdr:sp macro="" textlink="">
          <xdr:nvSpPr>
            <xdr:cNvPr id="6166" name="Check Box 13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1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18</xdr:row>
          <xdr:rowOff>0</xdr:rowOff>
        </xdr:from>
        <xdr:to>
          <xdr:col>7</xdr:col>
          <xdr:colOff>247650</xdr:colOff>
          <xdr:row>19</xdr:row>
          <xdr:rowOff>0</xdr:rowOff>
        </xdr:to>
        <xdr:sp macro="" textlink="">
          <xdr:nvSpPr>
            <xdr:cNvPr id="6167" name="Check Box 1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1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19</xdr:row>
          <xdr:rowOff>0</xdr:rowOff>
        </xdr:from>
        <xdr:to>
          <xdr:col>7</xdr:col>
          <xdr:colOff>247650</xdr:colOff>
          <xdr:row>20</xdr:row>
          <xdr:rowOff>0</xdr:rowOff>
        </xdr:to>
        <xdr:sp macro="" textlink="">
          <xdr:nvSpPr>
            <xdr:cNvPr id="6168" name="Check Box 13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1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20</xdr:row>
          <xdr:rowOff>0</xdr:rowOff>
        </xdr:from>
        <xdr:to>
          <xdr:col>7</xdr:col>
          <xdr:colOff>247650</xdr:colOff>
          <xdr:row>21</xdr:row>
          <xdr:rowOff>0</xdr:rowOff>
        </xdr:to>
        <xdr:sp macro="" textlink="">
          <xdr:nvSpPr>
            <xdr:cNvPr id="6169" name="Check Box 13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1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21</xdr:row>
          <xdr:rowOff>0</xdr:rowOff>
        </xdr:from>
        <xdr:to>
          <xdr:col>7</xdr:col>
          <xdr:colOff>247650</xdr:colOff>
          <xdr:row>22</xdr:row>
          <xdr:rowOff>0</xdr:rowOff>
        </xdr:to>
        <xdr:sp macro="" textlink="">
          <xdr:nvSpPr>
            <xdr:cNvPr id="6170" name="Check Box 13" hidden="1">
              <a:extLst>
                <a:ext uri="{63B3BB69-23CF-44E3-9099-C40C66FF867C}">
                  <a14:compatExt spid="_x0000_s6170"/>
                </a:ext>
                <a:ext uri="{FF2B5EF4-FFF2-40B4-BE49-F238E27FC236}">
                  <a16:creationId xmlns:a16="http://schemas.microsoft.com/office/drawing/2014/main" id="{00000000-0008-0000-0100-00001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22</xdr:row>
          <xdr:rowOff>0</xdr:rowOff>
        </xdr:from>
        <xdr:to>
          <xdr:col>7</xdr:col>
          <xdr:colOff>247650</xdr:colOff>
          <xdr:row>23</xdr:row>
          <xdr:rowOff>0</xdr:rowOff>
        </xdr:to>
        <xdr:sp macro="" textlink="">
          <xdr:nvSpPr>
            <xdr:cNvPr id="6171" name="Check Box 13" hidden="1">
              <a:extLst>
                <a:ext uri="{63B3BB69-23CF-44E3-9099-C40C66FF867C}">
                  <a14:compatExt spid="_x0000_s6171"/>
                </a:ext>
                <a:ext uri="{FF2B5EF4-FFF2-40B4-BE49-F238E27FC236}">
                  <a16:creationId xmlns:a16="http://schemas.microsoft.com/office/drawing/2014/main" id="{00000000-0008-0000-0100-00001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1724026</xdr:colOff>
      <xdr:row>6</xdr:row>
      <xdr:rowOff>1</xdr:rowOff>
    </xdr:from>
    <xdr:to>
      <xdr:col>3</xdr:col>
      <xdr:colOff>3762375</xdr:colOff>
      <xdr:row>18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</xdr:row>
      <xdr:rowOff>1</xdr:rowOff>
    </xdr:from>
    <xdr:to>
      <xdr:col>3</xdr:col>
      <xdr:colOff>1733550</xdr:colOff>
      <xdr:row>18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533400</xdr:colOff>
      <xdr:row>1</xdr:row>
      <xdr:rowOff>9525</xdr:rowOff>
    </xdr:from>
    <xdr:to>
      <xdr:col>9</xdr:col>
      <xdr:colOff>0</xdr:colOff>
      <xdr:row>4</xdr:row>
      <xdr:rowOff>0</xdr:rowOff>
    </xdr:to>
    <xdr:pic>
      <xdr:nvPicPr>
        <xdr:cNvPr id="6" name="Image 5" descr="http://intranet.gfi.fr/intranet/datastore/marketing/Toutes/docs/logos/small/Gfi_logo_small_1ligne.jpg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"/>
          <a:ext cx="1352550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3762375</xdr:colOff>
      <xdr:row>5</xdr:row>
      <xdr:rowOff>257174</xdr:rowOff>
    </xdr:from>
    <xdr:to>
      <xdr:col>9</xdr:col>
      <xdr:colOff>9525</xdr:colOff>
      <xdr:row>18</xdr:row>
      <xdr:rowOff>142874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5267325</xdr:colOff>
          <xdr:row>5</xdr:row>
          <xdr:rowOff>0</xdr:rowOff>
        </xdr:from>
        <xdr:to>
          <xdr:col>3</xdr:col>
          <xdr:colOff>6248400</xdr:colOff>
          <xdr:row>5</xdr:row>
          <xdr:rowOff>247650</xdr:rowOff>
        </xdr:to>
        <xdr:sp macro="" textlink="">
          <xdr:nvSpPr>
            <xdr:cNvPr id="7173" name="Bou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1724026</xdr:colOff>
      <xdr:row>6</xdr:row>
      <xdr:rowOff>1</xdr:rowOff>
    </xdr:from>
    <xdr:to>
      <xdr:col>3</xdr:col>
      <xdr:colOff>3762375</xdr:colOff>
      <xdr:row>18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</xdr:row>
      <xdr:rowOff>1</xdr:rowOff>
    </xdr:from>
    <xdr:to>
      <xdr:col>3</xdr:col>
      <xdr:colOff>1733550</xdr:colOff>
      <xdr:row>18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533400</xdr:colOff>
      <xdr:row>1</xdr:row>
      <xdr:rowOff>9525</xdr:rowOff>
    </xdr:from>
    <xdr:to>
      <xdr:col>9</xdr:col>
      <xdr:colOff>0</xdr:colOff>
      <xdr:row>4</xdr:row>
      <xdr:rowOff>0</xdr:rowOff>
    </xdr:to>
    <xdr:pic>
      <xdr:nvPicPr>
        <xdr:cNvPr id="4" name="Image 3" descr="http://intranet.gfi.fr/intranet/datastore/marketing/Toutes/docs/logos/small/Gfi_logo_small_1ligne.jpg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47650"/>
          <a:ext cx="1352550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3762375</xdr:colOff>
      <xdr:row>5</xdr:row>
      <xdr:rowOff>257174</xdr:rowOff>
    </xdr:from>
    <xdr:to>
      <xdr:col>9</xdr:col>
      <xdr:colOff>9525</xdr:colOff>
      <xdr:row>18</xdr:row>
      <xdr:rowOff>142874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5267325</xdr:colOff>
          <xdr:row>5</xdr:row>
          <xdr:rowOff>0</xdr:rowOff>
        </xdr:from>
        <xdr:to>
          <xdr:col>3</xdr:col>
          <xdr:colOff>6248400</xdr:colOff>
          <xdr:row>5</xdr:row>
          <xdr:rowOff>247650</xdr:rowOff>
        </xdr:to>
        <xdr:sp macro="" textlink="">
          <xdr:nvSpPr>
            <xdr:cNvPr id="8193" name="Bouton 5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1724026</xdr:colOff>
      <xdr:row>6</xdr:row>
      <xdr:rowOff>1</xdr:rowOff>
    </xdr:from>
    <xdr:to>
      <xdr:col>3</xdr:col>
      <xdr:colOff>3762375</xdr:colOff>
      <xdr:row>18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</xdr:row>
      <xdr:rowOff>1</xdr:rowOff>
    </xdr:from>
    <xdr:to>
      <xdr:col>3</xdr:col>
      <xdr:colOff>1733550</xdr:colOff>
      <xdr:row>18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533400</xdr:colOff>
      <xdr:row>1</xdr:row>
      <xdr:rowOff>9525</xdr:rowOff>
    </xdr:from>
    <xdr:to>
      <xdr:col>9</xdr:col>
      <xdr:colOff>0</xdr:colOff>
      <xdr:row>4</xdr:row>
      <xdr:rowOff>0</xdr:rowOff>
    </xdr:to>
    <xdr:pic>
      <xdr:nvPicPr>
        <xdr:cNvPr id="4" name="Image 3" descr="http://intranet.gfi.fr/intranet/datastore/marketing/Toutes/docs/logos/small/Gfi_logo_small_1ligne.jpg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47650"/>
          <a:ext cx="1352550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3762375</xdr:colOff>
      <xdr:row>5</xdr:row>
      <xdr:rowOff>257174</xdr:rowOff>
    </xdr:from>
    <xdr:to>
      <xdr:col>9</xdr:col>
      <xdr:colOff>9525</xdr:colOff>
      <xdr:row>18</xdr:row>
      <xdr:rowOff>142874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5267325</xdr:colOff>
          <xdr:row>5</xdr:row>
          <xdr:rowOff>0</xdr:rowOff>
        </xdr:from>
        <xdr:to>
          <xdr:col>3</xdr:col>
          <xdr:colOff>6248400</xdr:colOff>
          <xdr:row>5</xdr:row>
          <xdr:rowOff>247650</xdr:rowOff>
        </xdr:to>
        <xdr:sp macro="" textlink="">
          <xdr:nvSpPr>
            <xdr:cNvPr id="9217" name="Bouton 5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1724026</xdr:colOff>
      <xdr:row>6</xdr:row>
      <xdr:rowOff>1</xdr:rowOff>
    </xdr:from>
    <xdr:to>
      <xdr:col>3</xdr:col>
      <xdr:colOff>3762375</xdr:colOff>
      <xdr:row>18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</xdr:row>
      <xdr:rowOff>1</xdr:rowOff>
    </xdr:from>
    <xdr:to>
      <xdr:col>3</xdr:col>
      <xdr:colOff>1733550</xdr:colOff>
      <xdr:row>18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533400</xdr:colOff>
      <xdr:row>1</xdr:row>
      <xdr:rowOff>9525</xdr:rowOff>
    </xdr:from>
    <xdr:to>
      <xdr:col>9</xdr:col>
      <xdr:colOff>0</xdr:colOff>
      <xdr:row>4</xdr:row>
      <xdr:rowOff>0</xdr:rowOff>
    </xdr:to>
    <xdr:pic>
      <xdr:nvPicPr>
        <xdr:cNvPr id="4" name="Image 3" descr="http://intranet.gfi.fr/intranet/datastore/marketing/Toutes/docs/logos/small/Gfi_logo_small_1ligne.jpg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47650"/>
          <a:ext cx="1352550" cy="733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3762375</xdr:colOff>
      <xdr:row>5</xdr:row>
      <xdr:rowOff>257174</xdr:rowOff>
    </xdr:from>
    <xdr:to>
      <xdr:col>9</xdr:col>
      <xdr:colOff>9525</xdr:colOff>
      <xdr:row>18</xdr:row>
      <xdr:rowOff>142874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5267325</xdr:colOff>
          <xdr:row>5</xdr:row>
          <xdr:rowOff>0</xdr:rowOff>
        </xdr:from>
        <xdr:to>
          <xdr:col>3</xdr:col>
          <xdr:colOff>6248400</xdr:colOff>
          <xdr:row>5</xdr:row>
          <xdr:rowOff>247650</xdr:rowOff>
        </xdr:to>
        <xdr:sp macro="" textlink="">
          <xdr:nvSpPr>
            <xdr:cNvPr id="10241" name="Bouton 5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Y35"/>
  <sheetViews>
    <sheetView showGridLines="0" topLeftCell="C1" workbookViewId="0">
      <selection activeCell="S20" sqref="S20"/>
    </sheetView>
  </sheetViews>
  <sheetFormatPr baseColWidth="10" defaultRowHeight="15" x14ac:dyDescent="0.25"/>
  <cols>
    <col min="1" max="1" width="20.140625" hidden="1" customWidth="1"/>
    <col min="2" max="2" width="5" style="116" hidden="1" customWidth="1"/>
    <col min="3" max="3" width="2" customWidth="1"/>
    <col min="4" max="4" width="28.5703125" bestFit="1" customWidth="1"/>
    <col min="5" max="5" width="8.140625" bestFit="1" customWidth="1"/>
    <col min="6" max="8" width="20.7109375" style="116" customWidth="1"/>
    <col min="9" max="16" width="20.7109375" style="116" hidden="1" customWidth="1"/>
  </cols>
  <sheetData>
    <row r="1" spans="1:25" x14ac:dyDescent="0.25">
      <c r="C1" s="23"/>
      <c r="D1" s="23"/>
      <c r="E1" s="139"/>
      <c r="P1" s="140"/>
    </row>
    <row r="2" spans="1:25" x14ac:dyDescent="0.25">
      <c r="C2" s="23"/>
      <c r="D2" s="135"/>
      <c r="E2" s="145" t="s">
        <v>63</v>
      </c>
      <c r="F2" s="119" t="str">
        <f t="array" ref="F2:Y2">TRANSPOSE(A4:A23)</f>
        <v>José AAAAA</v>
      </c>
      <c r="G2" s="117" t="str">
        <v>José BBBBB</v>
      </c>
      <c r="H2" s="117" t="str">
        <v>José CCCCC</v>
      </c>
      <c r="I2" s="117" t="str">
        <v xml:space="preserve"> </v>
      </c>
      <c r="J2" s="117" t="str">
        <v xml:space="preserve"> </v>
      </c>
      <c r="K2" s="117" t="str">
        <v xml:space="preserve"> </v>
      </c>
      <c r="L2" s="117" t="str">
        <v xml:space="preserve"> </v>
      </c>
      <c r="M2" s="117" t="str">
        <v xml:space="preserve"> </v>
      </c>
      <c r="N2" s="117" t="str">
        <v xml:space="preserve"> </v>
      </c>
      <c r="O2" s="117" t="str">
        <v xml:space="preserve"> </v>
      </c>
      <c r="P2" s="118" t="str">
        <v xml:space="preserve"> </v>
      </c>
      <c r="Q2" t="str">
        <v xml:space="preserve"> </v>
      </c>
      <c r="R2" t="str">
        <v xml:space="preserve"> </v>
      </c>
      <c r="S2" t="str">
        <v xml:space="preserve"> </v>
      </c>
      <c r="T2" t="str">
        <v xml:space="preserve"> </v>
      </c>
      <c r="U2" t="str">
        <v xml:space="preserve"> </v>
      </c>
      <c r="V2" t="str">
        <v xml:space="preserve"> </v>
      </c>
      <c r="W2" t="str">
        <v xml:space="preserve"> </v>
      </c>
      <c r="X2" t="str">
        <v xml:space="preserve"> </v>
      </c>
      <c r="Y2">
        <v>0</v>
      </c>
    </row>
    <row r="3" spans="1:25" x14ac:dyDescent="0.25">
      <c r="C3" s="23"/>
      <c r="D3" s="135"/>
      <c r="E3" s="154">
        <f>AVERAGE(E4,E8,E12,E20,E29)</f>
        <v>0.70561666666666678</v>
      </c>
      <c r="F3" s="136">
        <f ca="1">INDIRECT("'"&amp;F2&amp;"'!Q10")</f>
        <v>0.50337733322478395</v>
      </c>
      <c r="G3" s="137">
        <f t="shared" ref="G3:P3" ca="1" si="0">INDIRECT("'"&amp;G2&amp;"'!Q10")</f>
        <v>0.45051739642666977</v>
      </c>
      <c r="H3" s="137">
        <f t="shared" ca="1" si="0"/>
        <v>0.39647190735945026</v>
      </c>
      <c r="I3" s="137" t="e">
        <f t="shared" ca="1" si="0"/>
        <v>#REF!</v>
      </c>
      <c r="J3" s="137" t="e">
        <f t="shared" ca="1" si="0"/>
        <v>#REF!</v>
      </c>
      <c r="K3" s="137" t="e">
        <f t="shared" ca="1" si="0"/>
        <v>#REF!</v>
      </c>
      <c r="L3" s="137" t="e">
        <f t="shared" ca="1" si="0"/>
        <v>#REF!</v>
      </c>
      <c r="M3" s="137" t="e">
        <f t="shared" ca="1" si="0"/>
        <v>#REF!</v>
      </c>
      <c r="N3" s="137" t="e">
        <f t="shared" ca="1" si="0"/>
        <v>#REF!</v>
      </c>
      <c r="O3" s="137" t="e">
        <f t="shared" ca="1" si="0"/>
        <v>#REF!</v>
      </c>
      <c r="P3" s="138" t="e">
        <f t="shared" ca="1" si="0"/>
        <v>#REF!</v>
      </c>
    </row>
    <row r="4" spans="1:25" x14ac:dyDescent="0.25">
      <c r="A4" t="str">
        <f>Collaborateurs!I4&amp;" "&amp;Collaborateurs!J4</f>
        <v>José AAAAA</v>
      </c>
      <c r="B4" s="116">
        <f>IF(C4="",MATCH(D4,Modèle!$C:$C,0),MATCH(C4,Modèle!$B:$B,0))</f>
        <v>23</v>
      </c>
      <c r="C4" s="141" t="s">
        <v>56</v>
      </c>
      <c r="D4" s="142"/>
      <c r="E4" s="143">
        <f>AVERAGE(E5:E7)</f>
        <v>1</v>
      </c>
      <c r="F4" s="146">
        <f ca="1">INDIRECT("'"&amp;F$2&amp;"'!I"&amp;$B4)</f>
        <v>0.40909090909090917</v>
      </c>
      <c r="G4" s="147">
        <f t="shared" ref="G4:P4" ca="1" si="1">INDIRECT("'"&amp;G$2&amp;"'!I"&amp;$B4)</f>
        <v>0.40909090909090917</v>
      </c>
      <c r="H4" s="147">
        <f t="shared" ca="1" si="1"/>
        <v>0.40909090909090917</v>
      </c>
      <c r="I4" s="147" t="e">
        <f t="shared" ca="1" si="1"/>
        <v>#REF!</v>
      </c>
      <c r="J4" s="147" t="e">
        <f t="shared" ca="1" si="1"/>
        <v>#REF!</v>
      </c>
      <c r="K4" s="147" t="e">
        <f t="shared" ca="1" si="1"/>
        <v>#REF!</v>
      </c>
      <c r="L4" s="147" t="e">
        <f t="shared" ca="1" si="1"/>
        <v>#REF!</v>
      </c>
      <c r="M4" s="147" t="e">
        <f t="shared" ca="1" si="1"/>
        <v>#REF!</v>
      </c>
      <c r="N4" s="147" t="e">
        <f t="shared" ca="1" si="1"/>
        <v>#REF!</v>
      </c>
      <c r="O4" s="147" t="e">
        <f t="shared" ca="1" si="1"/>
        <v>#REF!</v>
      </c>
      <c r="P4" s="148" t="e">
        <f t="shared" ca="1" si="1"/>
        <v>#REF!</v>
      </c>
    </row>
    <row r="5" spans="1:25" x14ac:dyDescent="0.25">
      <c r="A5" t="str">
        <f>Collaborateurs!I5&amp;" "&amp;Collaborateurs!J5</f>
        <v>José BBBBB</v>
      </c>
      <c r="B5" s="116">
        <f>IF(C5="",MATCH(D5,Modèle!$C:$C,0),MATCH(C5,Modèle!$B:$B,0))</f>
        <v>24</v>
      </c>
      <c r="C5" s="23"/>
      <c r="D5" s="120" t="s">
        <v>57</v>
      </c>
      <c r="E5" s="149">
        <v>1</v>
      </c>
      <c r="F5" s="126">
        <f t="shared" ref="F5:P35" ca="1" si="2">INDIRECT("'"&amp;F$2&amp;"'!I"&amp;$B5)</f>
        <v>0.66666666666666663</v>
      </c>
      <c r="G5" s="127">
        <f t="shared" ca="1" si="2"/>
        <v>0.66666666666666663</v>
      </c>
      <c r="H5" s="127">
        <f t="shared" ca="1" si="2"/>
        <v>0.66666666666666663</v>
      </c>
      <c r="I5" s="127" t="e">
        <f t="shared" ca="1" si="2"/>
        <v>#REF!</v>
      </c>
      <c r="J5" s="127" t="e">
        <f t="shared" ca="1" si="2"/>
        <v>#REF!</v>
      </c>
      <c r="K5" s="127" t="e">
        <f t="shared" ca="1" si="2"/>
        <v>#REF!</v>
      </c>
      <c r="L5" s="127" t="e">
        <f t="shared" ca="1" si="2"/>
        <v>#REF!</v>
      </c>
      <c r="M5" s="127" t="e">
        <f t="shared" ca="1" si="2"/>
        <v>#REF!</v>
      </c>
      <c r="N5" s="127" t="e">
        <f t="shared" ca="1" si="2"/>
        <v>#REF!</v>
      </c>
      <c r="O5" s="127" t="e">
        <f t="shared" ca="1" si="2"/>
        <v>#REF!</v>
      </c>
      <c r="P5" s="128" t="e">
        <f t="shared" ca="1" si="2"/>
        <v>#REF!</v>
      </c>
    </row>
    <row r="6" spans="1:25" x14ac:dyDescent="0.25">
      <c r="A6" t="str">
        <f>Collaborateurs!I6&amp;" "&amp;Collaborateurs!J6</f>
        <v>José CCCCC</v>
      </c>
      <c r="B6" s="116">
        <f>IF(C6="",MATCH(D6,Modèle!$C:$C,0),MATCH(C6,Modèle!$B:$B,0))</f>
        <v>33</v>
      </c>
      <c r="C6" s="23"/>
      <c r="D6" s="121" t="s">
        <v>58</v>
      </c>
      <c r="E6" s="149">
        <v>1</v>
      </c>
      <c r="F6" s="129">
        <f t="shared" ca="1" si="2"/>
        <v>0.58333333333333326</v>
      </c>
      <c r="G6" s="130">
        <f t="shared" ca="1" si="2"/>
        <v>0.58333333333333326</v>
      </c>
      <c r="H6" s="130">
        <f t="shared" ca="1" si="2"/>
        <v>0.58333333333333326</v>
      </c>
      <c r="I6" s="130" t="e">
        <f t="shared" ca="1" si="2"/>
        <v>#REF!</v>
      </c>
      <c r="J6" s="130" t="e">
        <f t="shared" ca="1" si="2"/>
        <v>#REF!</v>
      </c>
      <c r="K6" s="130" t="e">
        <f t="shared" ca="1" si="2"/>
        <v>#REF!</v>
      </c>
      <c r="L6" s="130" t="e">
        <f t="shared" ca="1" si="2"/>
        <v>#REF!</v>
      </c>
      <c r="M6" s="130" t="e">
        <f t="shared" ca="1" si="2"/>
        <v>#REF!</v>
      </c>
      <c r="N6" s="130" t="e">
        <f t="shared" ca="1" si="2"/>
        <v>#REF!</v>
      </c>
      <c r="O6" s="130" t="e">
        <f t="shared" ca="1" si="2"/>
        <v>#REF!</v>
      </c>
      <c r="P6" s="131" t="e">
        <f t="shared" ca="1" si="2"/>
        <v>#REF!</v>
      </c>
    </row>
    <row r="7" spans="1:25" x14ac:dyDescent="0.25">
      <c r="A7" t="str">
        <f>Collaborateurs!I7&amp;" "&amp;Collaborateurs!J7</f>
        <v xml:space="preserve"> </v>
      </c>
      <c r="B7" s="116">
        <f>IF(C7="",MATCH(D7,Modèle!$C:$C,0),MATCH(C7,Modèle!$B:$B,0))</f>
        <v>44</v>
      </c>
      <c r="C7" s="23"/>
      <c r="D7" s="122" t="s">
        <v>59</v>
      </c>
      <c r="E7" s="149">
        <v>1</v>
      </c>
      <c r="F7" s="132">
        <f t="shared" ca="1" si="2"/>
        <v>4.1666666666666664E-2</v>
      </c>
      <c r="G7" s="133">
        <f t="shared" ca="1" si="2"/>
        <v>4.1666666666666664E-2</v>
      </c>
      <c r="H7" s="133">
        <f t="shared" ca="1" si="2"/>
        <v>4.1666666666666664E-2</v>
      </c>
      <c r="I7" s="133" t="e">
        <f t="shared" ca="1" si="2"/>
        <v>#REF!</v>
      </c>
      <c r="J7" s="133" t="e">
        <f t="shared" ca="1" si="2"/>
        <v>#REF!</v>
      </c>
      <c r="K7" s="133" t="e">
        <f t="shared" ca="1" si="2"/>
        <v>#REF!</v>
      </c>
      <c r="L7" s="133" t="e">
        <f t="shared" ca="1" si="2"/>
        <v>#REF!</v>
      </c>
      <c r="M7" s="133" t="e">
        <f t="shared" ca="1" si="2"/>
        <v>#REF!</v>
      </c>
      <c r="N7" s="133" t="e">
        <f t="shared" ca="1" si="2"/>
        <v>#REF!</v>
      </c>
      <c r="O7" s="133" t="e">
        <f t="shared" ca="1" si="2"/>
        <v>#REF!</v>
      </c>
      <c r="P7" s="134" t="e">
        <f t="shared" ca="1" si="2"/>
        <v>#REF!</v>
      </c>
    </row>
    <row r="8" spans="1:25" x14ac:dyDescent="0.25">
      <c r="A8" t="str">
        <f>Collaborateurs!I8&amp;" "&amp;Collaborateurs!J8</f>
        <v xml:space="preserve"> </v>
      </c>
      <c r="B8" s="116">
        <f>IF(C8="",MATCH(D8,Modèle!$C:$C,0),MATCH(C8,Modèle!$B:$B,0))</f>
        <v>55</v>
      </c>
      <c r="C8" s="141" t="s">
        <v>60</v>
      </c>
      <c r="D8" s="142"/>
      <c r="E8" s="143">
        <f>AVERAGE(E9:E11)</f>
        <v>0.77333333333333343</v>
      </c>
      <c r="F8" s="146">
        <f t="shared" ca="1" si="2"/>
        <v>0.66666666666666641</v>
      </c>
      <c r="G8" s="147">
        <f t="shared" ca="1" si="2"/>
        <v>0.66666666666666641</v>
      </c>
      <c r="H8" s="147">
        <f t="shared" ca="1" si="2"/>
        <v>0.60869565217391286</v>
      </c>
      <c r="I8" s="147" t="e">
        <f t="shared" ca="1" si="2"/>
        <v>#REF!</v>
      </c>
      <c r="J8" s="147" t="e">
        <f t="shared" ca="1" si="2"/>
        <v>#REF!</v>
      </c>
      <c r="K8" s="147" t="e">
        <f t="shared" ca="1" si="2"/>
        <v>#REF!</v>
      </c>
      <c r="L8" s="147" t="e">
        <f t="shared" ca="1" si="2"/>
        <v>#REF!</v>
      </c>
      <c r="M8" s="147" t="e">
        <f t="shared" ca="1" si="2"/>
        <v>#REF!</v>
      </c>
      <c r="N8" s="147" t="e">
        <f t="shared" ca="1" si="2"/>
        <v>#REF!</v>
      </c>
      <c r="O8" s="147" t="e">
        <f t="shared" ca="1" si="2"/>
        <v>#REF!</v>
      </c>
      <c r="P8" s="148" t="e">
        <f t="shared" ca="1" si="2"/>
        <v>#REF!</v>
      </c>
    </row>
    <row r="9" spans="1:25" x14ac:dyDescent="0.25">
      <c r="A9" t="str">
        <f>Collaborateurs!I9&amp;" "&amp;Collaborateurs!J9</f>
        <v xml:space="preserve"> </v>
      </c>
      <c r="B9" s="116">
        <f>IF(C9="",MATCH(D9,Modèle!$C:$C,0),MATCH(C9,Modèle!$B:$B,0))</f>
        <v>56</v>
      </c>
      <c r="C9" s="23"/>
      <c r="D9" s="120" t="s">
        <v>61</v>
      </c>
      <c r="E9" s="149">
        <v>1</v>
      </c>
      <c r="F9" s="126">
        <f t="shared" ca="1" si="2"/>
        <v>0.95238095238095233</v>
      </c>
      <c r="G9" s="127">
        <f t="shared" ca="1" si="2"/>
        <v>0.95238095238095233</v>
      </c>
      <c r="H9" s="127">
        <f t="shared" ca="1" si="2"/>
        <v>0.95238095238095233</v>
      </c>
      <c r="I9" s="127" t="e">
        <f t="shared" ca="1" si="2"/>
        <v>#REF!</v>
      </c>
      <c r="J9" s="127" t="e">
        <f t="shared" ca="1" si="2"/>
        <v>#REF!</v>
      </c>
      <c r="K9" s="127" t="e">
        <f t="shared" ca="1" si="2"/>
        <v>#REF!</v>
      </c>
      <c r="L9" s="127" t="e">
        <f t="shared" ca="1" si="2"/>
        <v>#REF!</v>
      </c>
      <c r="M9" s="127" t="e">
        <f t="shared" ca="1" si="2"/>
        <v>#REF!</v>
      </c>
      <c r="N9" s="127" t="e">
        <f t="shared" ca="1" si="2"/>
        <v>#REF!</v>
      </c>
      <c r="O9" s="127" t="e">
        <f t="shared" ca="1" si="2"/>
        <v>#REF!</v>
      </c>
      <c r="P9" s="128" t="e">
        <f t="shared" ca="1" si="2"/>
        <v>#REF!</v>
      </c>
    </row>
    <row r="10" spans="1:25" x14ac:dyDescent="0.25">
      <c r="A10" t="str">
        <f>Collaborateurs!I10&amp;" "&amp;Collaborateurs!J10</f>
        <v xml:space="preserve"> </v>
      </c>
      <c r="B10" s="116">
        <f>IF(C10="",MATCH(D10,Modèle!$C:$C,0),MATCH(C10,Modèle!$B:$B,0))</f>
        <v>66</v>
      </c>
      <c r="C10" s="23"/>
      <c r="D10" s="121" t="s">
        <v>62</v>
      </c>
      <c r="E10" s="150">
        <v>0.66</v>
      </c>
      <c r="F10" s="129">
        <f t="shared" ca="1" si="2"/>
        <v>0.47619047619047616</v>
      </c>
      <c r="G10" s="130">
        <f t="shared" ca="1" si="2"/>
        <v>0.5714285714285714</v>
      </c>
      <c r="H10" s="130">
        <f t="shared" ca="1" si="2"/>
        <v>0.42857142857142849</v>
      </c>
      <c r="I10" s="130" t="e">
        <f t="shared" ca="1" si="2"/>
        <v>#REF!</v>
      </c>
      <c r="J10" s="130" t="e">
        <f t="shared" ca="1" si="2"/>
        <v>#REF!</v>
      </c>
      <c r="K10" s="130" t="e">
        <f t="shared" ca="1" si="2"/>
        <v>#REF!</v>
      </c>
      <c r="L10" s="130" t="e">
        <f t="shared" ca="1" si="2"/>
        <v>#REF!</v>
      </c>
      <c r="M10" s="130" t="e">
        <f t="shared" ca="1" si="2"/>
        <v>#REF!</v>
      </c>
      <c r="N10" s="130" t="e">
        <f t="shared" ca="1" si="2"/>
        <v>#REF!</v>
      </c>
      <c r="O10" s="130" t="e">
        <f t="shared" ca="1" si="2"/>
        <v>#REF!</v>
      </c>
      <c r="P10" s="131" t="e">
        <f t="shared" ca="1" si="2"/>
        <v>#REF!</v>
      </c>
    </row>
    <row r="11" spans="1:25" x14ac:dyDescent="0.25">
      <c r="A11" t="str">
        <f>Collaborateurs!I11&amp;" "&amp;Collaborateurs!J11</f>
        <v xml:space="preserve"> </v>
      </c>
      <c r="B11" s="116">
        <f>IF(C11="",MATCH(D11,Modèle!$C:$C,0),MATCH(C11,Modèle!$B:$B,0))</f>
        <v>76</v>
      </c>
      <c r="C11" s="23"/>
      <c r="D11" s="122" t="s">
        <v>75</v>
      </c>
      <c r="E11" s="151">
        <v>0.66</v>
      </c>
      <c r="F11" s="132">
        <f t="shared" ca="1" si="2"/>
        <v>0.59259259259259256</v>
      </c>
      <c r="G11" s="133">
        <f t="shared" ca="1" si="2"/>
        <v>0.51851851851851849</v>
      </c>
      <c r="H11" s="133">
        <f t="shared" ca="1" si="2"/>
        <v>0.48148148148148145</v>
      </c>
      <c r="I11" s="133" t="e">
        <f t="shared" ca="1" si="2"/>
        <v>#REF!</v>
      </c>
      <c r="J11" s="133" t="e">
        <f t="shared" ca="1" si="2"/>
        <v>#REF!</v>
      </c>
      <c r="K11" s="133" t="e">
        <f t="shared" ca="1" si="2"/>
        <v>#REF!</v>
      </c>
      <c r="L11" s="133" t="e">
        <f t="shared" ca="1" si="2"/>
        <v>#REF!</v>
      </c>
      <c r="M11" s="133" t="e">
        <f t="shared" ca="1" si="2"/>
        <v>#REF!</v>
      </c>
      <c r="N11" s="133" t="e">
        <f t="shared" ca="1" si="2"/>
        <v>#REF!</v>
      </c>
      <c r="O11" s="133" t="e">
        <f t="shared" ca="1" si="2"/>
        <v>#REF!</v>
      </c>
      <c r="P11" s="134" t="e">
        <f t="shared" ca="1" si="2"/>
        <v>#REF!</v>
      </c>
    </row>
    <row r="12" spans="1:25" x14ac:dyDescent="0.25">
      <c r="A12" t="str">
        <f>Collaborateurs!I12&amp;" "&amp;Collaborateurs!J12</f>
        <v xml:space="preserve"> </v>
      </c>
      <c r="B12" s="116">
        <f>IF(C12="",MATCH(D12,Modèle!$C:$C,0),MATCH(C12,Modèle!$B:$B,0))</f>
        <v>88</v>
      </c>
      <c r="C12" s="144" t="s">
        <v>31</v>
      </c>
      <c r="D12" s="142"/>
      <c r="E12" s="143">
        <f>AVERAGE(E13:E19)</f>
        <v>0.66</v>
      </c>
      <c r="F12" s="146">
        <f t="shared" ca="1" si="2"/>
        <v>0.60283687943262421</v>
      </c>
      <c r="G12" s="147">
        <f t="shared" ca="1" si="2"/>
        <v>0.56028368794326255</v>
      </c>
      <c r="H12" s="147">
        <f t="shared" ca="1" si="2"/>
        <v>0.46099290780141844</v>
      </c>
      <c r="I12" s="147" t="e">
        <f t="shared" ca="1" si="2"/>
        <v>#REF!</v>
      </c>
      <c r="J12" s="147" t="e">
        <f t="shared" ca="1" si="2"/>
        <v>#REF!</v>
      </c>
      <c r="K12" s="147" t="e">
        <f t="shared" ca="1" si="2"/>
        <v>#REF!</v>
      </c>
      <c r="L12" s="147" t="e">
        <f t="shared" ca="1" si="2"/>
        <v>#REF!</v>
      </c>
      <c r="M12" s="147" t="e">
        <f t="shared" ca="1" si="2"/>
        <v>#REF!</v>
      </c>
      <c r="N12" s="147" t="e">
        <f t="shared" ca="1" si="2"/>
        <v>#REF!</v>
      </c>
      <c r="O12" s="147" t="e">
        <f t="shared" ca="1" si="2"/>
        <v>#REF!</v>
      </c>
      <c r="P12" s="148" t="e">
        <f t="shared" ca="1" si="2"/>
        <v>#REF!</v>
      </c>
    </row>
    <row r="13" spans="1:25" x14ac:dyDescent="0.25">
      <c r="A13" t="str">
        <f>Collaborateurs!I13&amp;" "&amp;Collaborateurs!J13</f>
        <v xml:space="preserve"> </v>
      </c>
      <c r="B13" s="116">
        <f>IF(C13="",MATCH(D13,Modèle!$C:$C,0),MATCH(C13,Modèle!$B:$B,0))</f>
        <v>89</v>
      </c>
      <c r="C13" s="23"/>
      <c r="D13" s="120" t="s">
        <v>32</v>
      </c>
      <c r="E13" s="149">
        <v>0.66</v>
      </c>
      <c r="F13" s="126">
        <f t="shared" ca="1" si="2"/>
        <v>0.66666666666666663</v>
      </c>
      <c r="G13" s="127">
        <f t="shared" ca="1" si="2"/>
        <v>0.55555555555555547</v>
      </c>
      <c r="H13" s="127">
        <f t="shared" ca="1" si="2"/>
        <v>0.44444444444444442</v>
      </c>
      <c r="I13" s="127" t="e">
        <f t="shared" ca="1" si="2"/>
        <v>#REF!</v>
      </c>
      <c r="J13" s="127" t="e">
        <f t="shared" ca="1" si="2"/>
        <v>#REF!</v>
      </c>
      <c r="K13" s="127" t="e">
        <f t="shared" ca="1" si="2"/>
        <v>#REF!</v>
      </c>
      <c r="L13" s="127" t="e">
        <f t="shared" ca="1" si="2"/>
        <v>#REF!</v>
      </c>
      <c r="M13" s="127" t="e">
        <f t="shared" ca="1" si="2"/>
        <v>#REF!</v>
      </c>
      <c r="N13" s="127" t="e">
        <f t="shared" ca="1" si="2"/>
        <v>#REF!</v>
      </c>
      <c r="O13" s="127" t="e">
        <f t="shared" ca="1" si="2"/>
        <v>#REF!</v>
      </c>
      <c r="P13" s="128" t="e">
        <f t="shared" ca="1" si="2"/>
        <v>#REF!</v>
      </c>
    </row>
    <row r="14" spans="1:25" x14ac:dyDescent="0.25">
      <c r="A14" t="str">
        <f>Collaborateurs!I14&amp;" "&amp;Collaborateurs!J14</f>
        <v xml:space="preserve"> </v>
      </c>
      <c r="B14" s="116">
        <f>IF(C14="",MATCH(D14,Modèle!$C:$C,0),MATCH(C14,Modèle!$B:$B,0))</f>
        <v>95</v>
      </c>
      <c r="C14" s="23"/>
      <c r="D14" s="121" t="s">
        <v>33</v>
      </c>
      <c r="E14" s="149">
        <v>0.66</v>
      </c>
      <c r="F14" s="129">
        <f t="shared" ca="1" si="2"/>
        <v>0.61904761904761896</v>
      </c>
      <c r="G14" s="130">
        <f t="shared" ca="1" si="2"/>
        <v>0.61904761904761896</v>
      </c>
      <c r="H14" s="130">
        <f t="shared" ca="1" si="2"/>
        <v>0.5714285714285714</v>
      </c>
      <c r="I14" s="130" t="e">
        <f t="shared" ca="1" si="2"/>
        <v>#REF!</v>
      </c>
      <c r="J14" s="130" t="e">
        <f t="shared" ca="1" si="2"/>
        <v>#REF!</v>
      </c>
      <c r="K14" s="130" t="e">
        <f t="shared" ca="1" si="2"/>
        <v>#REF!</v>
      </c>
      <c r="L14" s="130" t="e">
        <f t="shared" ca="1" si="2"/>
        <v>#REF!</v>
      </c>
      <c r="M14" s="130" t="e">
        <f t="shared" ca="1" si="2"/>
        <v>#REF!</v>
      </c>
      <c r="N14" s="130" t="e">
        <f t="shared" ca="1" si="2"/>
        <v>#REF!</v>
      </c>
      <c r="O14" s="130" t="e">
        <f t="shared" ca="1" si="2"/>
        <v>#REF!</v>
      </c>
      <c r="P14" s="131" t="e">
        <f t="shared" ca="1" si="2"/>
        <v>#REF!</v>
      </c>
    </row>
    <row r="15" spans="1:25" x14ac:dyDescent="0.25">
      <c r="A15" t="str">
        <f>Collaborateurs!I15&amp;" "&amp;Collaborateurs!J15</f>
        <v xml:space="preserve"> </v>
      </c>
      <c r="B15" s="116">
        <f>IF(C15="",MATCH(D15,Modèle!$C:$C,0),MATCH(C15,Modèle!$B:$B,0))</f>
        <v>105</v>
      </c>
      <c r="C15" s="23"/>
      <c r="D15" s="121" t="s">
        <v>34</v>
      </c>
      <c r="E15" s="149">
        <v>0.66</v>
      </c>
      <c r="F15" s="129">
        <f t="shared" ca="1" si="2"/>
        <v>0.6333333333333333</v>
      </c>
      <c r="G15" s="130">
        <f t="shared" ca="1" si="2"/>
        <v>0.5</v>
      </c>
      <c r="H15" s="130">
        <f t="shared" ca="1" si="2"/>
        <v>0.36666666666666664</v>
      </c>
      <c r="I15" s="130" t="e">
        <f t="shared" ca="1" si="2"/>
        <v>#REF!</v>
      </c>
      <c r="J15" s="130" t="e">
        <f t="shared" ca="1" si="2"/>
        <v>#REF!</v>
      </c>
      <c r="K15" s="130" t="e">
        <f t="shared" ca="1" si="2"/>
        <v>#REF!</v>
      </c>
      <c r="L15" s="130" t="e">
        <f t="shared" ca="1" si="2"/>
        <v>#REF!</v>
      </c>
      <c r="M15" s="130" t="e">
        <f t="shared" ca="1" si="2"/>
        <v>#REF!</v>
      </c>
      <c r="N15" s="130" t="e">
        <f t="shared" ca="1" si="2"/>
        <v>#REF!</v>
      </c>
      <c r="O15" s="130" t="e">
        <f t="shared" ca="1" si="2"/>
        <v>#REF!</v>
      </c>
      <c r="P15" s="131" t="e">
        <f t="shared" ca="1" si="2"/>
        <v>#REF!</v>
      </c>
    </row>
    <row r="16" spans="1:25" x14ac:dyDescent="0.25">
      <c r="A16" t="str">
        <f>Collaborateurs!I16&amp;" "&amp;Collaborateurs!J16</f>
        <v xml:space="preserve"> </v>
      </c>
      <c r="B16" s="116">
        <f>IF(C16="",MATCH(D16,Modèle!$C:$C,0),MATCH(C16,Modèle!$B:$B,0))</f>
        <v>118</v>
      </c>
      <c r="C16" s="23"/>
      <c r="D16" s="121" t="s">
        <v>35</v>
      </c>
      <c r="E16" s="149">
        <v>0.66</v>
      </c>
      <c r="F16" s="129">
        <f t="shared" ca="1" si="2"/>
        <v>0.66666666666666663</v>
      </c>
      <c r="G16" s="130">
        <f t="shared" ca="1" si="2"/>
        <v>0.66666666666666663</v>
      </c>
      <c r="H16" s="130">
        <f t="shared" ca="1" si="2"/>
        <v>0.66666666666666663</v>
      </c>
      <c r="I16" s="130" t="e">
        <f t="shared" ca="1" si="2"/>
        <v>#REF!</v>
      </c>
      <c r="J16" s="130" t="e">
        <f t="shared" ca="1" si="2"/>
        <v>#REF!</v>
      </c>
      <c r="K16" s="130" t="e">
        <f t="shared" ca="1" si="2"/>
        <v>#REF!</v>
      </c>
      <c r="L16" s="130" t="e">
        <f t="shared" ca="1" si="2"/>
        <v>#REF!</v>
      </c>
      <c r="M16" s="130" t="e">
        <f t="shared" ca="1" si="2"/>
        <v>#REF!</v>
      </c>
      <c r="N16" s="130" t="e">
        <f t="shared" ca="1" si="2"/>
        <v>#REF!</v>
      </c>
      <c r="O16" s="130" t="e">
        <f t="shared" ca="1" si="2"/>
        <v>#REF!</v>
      </c>
      <c r="P16" s="131" t="e">
        <f t="shared" ca="1" si="2"/>
        <v>#REF!</v>
      </c>
    </row>
    <row r="17" spans="1:16" x14ac:dyDescent="0.25">
      <c r="A17" t="str">
        <f>Collaborateurs!I17&amp;" "&amp;Collaborateurs!J17</f>
        <v xml:space="preserve"> </v>
      </c>
      <c r="B17" s="116">
        <f>IF(C17="",MATCH(D17,Modèle!$C:$C,0),MATCH(C17,Modèle!$B:$B,0))</f>
        <v>125</v>
      </c>
      <c r="C17" s="23"/>
      <c r="D17" s="121" t="s">
        <v>36</v>
      </c>
      <c r="E17" s="149">
        <v>0.66</v>
      </c>
      <c r="F17" s="129">
        <f t="shared" ca="1" si="2"/>
        <v>0.53333333333333333</v>
      </c>
      <c r="G17" s="130">
        <f t="shared" ca="1" si="2"/>
        <v>0.63333333333333341</v>
      </c>
      <c r="H17" s="130">
        <f t="shared" ca="1" si="2"/>
        <v>0.46666666666666662</v>
      </c>
      <c r="I17" s="130" t="e">
        <f t="shared" ca="1" si="2"/>
        <v>#REF!</v>
      </c>
      <c r="J17" s="130" t="e">
        <f t="shared" ca="1" si="2"/>
        <v>#REF!</v>
      </c>
      <c r="K17" s="130" t="e">
        <f t="shared" ca="1" si="2"/>
        <v>#REF!</v>
      </c>
      <c r="L17" s="130" t="e">
        <f t="shared" ca="1" si="2"/>
        <v>#REF!</v>
      </c>
      <c r="M17" s="130" t="e">
        <f t="shared" ca="1" si="2"/>
        <v>#REF!</v>
      </c>
      <c r="N17" s="130" t="e">
        <f t="shared" ca="1" si="2"/>
        <v>#REF!</v>
      </c>
      <c r="O17" s="130" t="e">
        <f t="shared" ca="1" si="2"/>
        <v>#REF!</v>
      </c>
      <c r="P17" s="131" t="e">
        <f t="shared" ca="1" si="2"/>
        <v>#REF!</v>
      </c>
    </row>
    <row r="18" spans="1:16" x14ac:dyDescent="0.25">
      <c r="A18" t="str">
        <f>Collaborateurs!I18&amp;" "&amp;Collaborateurs!J18</f>
        <v xml:space="preserve"> </v>
      </c>
      <c r="B18" s="116">
        <f>IF(C18="",MATCH(D18,Modèle!$C:$C,0),MATCH(C18,Modèle!$B:$B,0))</f>
        <v>138</v>
      </c>
      <c r="C18" s="23"/>
      <c r="D18" s="121" t="s">
        <v>37</v>
      </c>
      <c r="E18" s="149">
        <v>0.66</v>
      </c>
      <c r="F18" s="129">
        <f t="shared" ca="1" si="2"/>
        <v>0.52380952380952372</v>
      </c>
      <c r="G18" s="130">
        <f t="shared" ca="1" si="2"/>
        <v>0.42857142857142849</v>
      </c>
      <c r="H18" s="130">
        <f t="shared" ca="1" si="2"/>
        <v>0.38095238095238093</v>
      </c>
      <c r="I18" s="130" t="e">
        <f t="shared" ca="1" si="2"/>
        <v>#REF!</v>
      </c>
      <c r="J18" s="130" t="e">
        <f t="shared" ca="1" si="2"/>
        <v>#REF!</v>
      </c>
      <c r="K18" s="130" t="e">
        <f t="shared" ca="1" si="2"/>
        <v>#REF!</v>
      </c>
      <c r="L18" s="130" t="e">
        <f t="shared" ca="1" si="2"/>
        <v>#REF!</v>
      </c>
      <c r="M18" s="130" t="e">
        <f t="shared" ca="1" si="2"/>
        <v>#REF!</v>
      </c>
      <c r="N18" s="130" t="e">
        <f t="shared" ca="1" si="2"/>
        <v>#REF!</v>
      </c>
      <c r="O18" s="130" t="e">
        <f t="shared" ca="1" si="2"/>
        <v>#REF!</v>
      </c>
      <c r="P18" s="131" t="e">
        <f t="shared" ca="1" si="2"/>
        <v>#REF!</v>
      </c>
    </row>
    <row r="19" spans="1:16" x14ac:dyDescent="0.25">
      <c r="A19" t="str">
        <f>Collaborateurs!I19&amp;" "&amp;Collaborateurs!J19</f>
        <v xml:space="preserve"> </v>
      </c>
      <c r="B19" s="116">
        <f>IF(C19="",MATCH(D19,Modèle!$C:$C,0),MATCH(C19,Modèle!$B:$B,0))</f>
        <v>148</v>
      </c>
      <c r="C19" s="23"/>
      <c r="D19" s="122" t="s">
        <v>38</v>
      </c>
      <c r="E19" s="149">
        <v>0.66</v>
      </c>
      <c r="F19" s="132">
        <f t="shared" ca="1" si="2"/>
        <v>0.66666666666666663</v>
      </c>
      <c r="G19" s="133">
        <f t="shared" ca="1" si="2"/>
        <v>0.55555555555555547</v>
      </c>
      <c r="H19" s="133">
        <f t="shared" ca="1" si="2"/>
        <v>0.44444444444444442</v>
      </c>
      <c r="I19" s="133" t="e">
        <f t="shared" ca="1" si="2"/>
        <v>#REF!</v>
      </c>
      <c r="J19" s="133" t="e">
        <f t="shared" ca="1" si="2"/>
        <v>#REF!</v>
      </c>
      <c r="K19" s="133" t="e">
        <f t="shared" ca="1" si="2"/>
        <v>#REF!</v>
      </c>
      <c r="L19" s="133" t="e">
        <f t="shared" ca="1" si="2"/>
        <v>#REF!</v>
      </c>
      <c r="M19" s="133" t="e">
        <f t="shared" ca="1" si="2"/>
        <v>#REF!</v>
      </c>
      <c r="N19" s="133" t="e">
        <f t="shared" ca="1" si="2"/>
        <v>#REF!</v>
      </c>
      <c r="O19" s="133" t="e">
        <f t="shared" ca="1" si="2"/>
        <v>#REF!</v>
      </c>
      <c r="P19" s="134" t="e">
        <f t="shared" ca="1" si="2"/>
        <v>#REF!</v>
      </c>
    </row>
    <row r="20" spans="1:16" x14ac:dyDescent="0.25">
      <c r="A20" t="str">
        <f>Collaborateurs!I20&amp;" "&amp;Collaborateurs!J20</f>
        <v xml:space="preserve"> </v>
      </c>
      <c r="B20" s="116">
        <f>IF(C20="",MATCH(D20,Modèle!$C:$C,0),MATCH(C20,Modèle!$B:$B,0))</f>
        <v>157</v>
      </c>
      <c r="C20" s="141" t="s">
        <v>39</v>
      </c>
      <c r="D20" s="142"/>
      <c r="E20" s="143">
        <f>AVERAGE(E21:E28)</f>
        <v>0.62875000000000003</v>
      </c>
      <c r="F20" s="146">
        <f t="shared" ca="1" si="2"/>
        <v>0.40880503144654096</v>
      </c>
      <c r="G20" s="147">
        <f ca="1">INDIRECT("'"&amp;G$2&amp;"'!I"&amp;$B20)</f>
        <v>0.33962264150943383</v>
      </c>
      <c r="H20" s="147">
        <f t="shared" ca="1" si="2"/>
        <v>0.21383647798742139</v>
      </c>
      <c r="I20" s="147" t="e">
        <f t="shared" ca="1" si="2"/>
        <v>#REF!</v>
      </c>
      <c r="J20" s="147" t="e">
        <f t="shared" ca="1" si="2"/>
        <v>#REF!</v>
      </c>
      <c r="K20" s="147" t="e">
        <f t="shared" ca="1" si="2"/>
        <v>#REF!</v>
      </c>
      <c r="L20" s="147" t="e">
        <f t="shared" ca="1" si="2"/>
        <v>#REF!</v>
      </c>
      <c r="M20" s="147" t="e">
        <f t="shared" ca="1" si="2"/>
        <v>#REF!</v>
      </c>
      <c r="N20" s="147" t="e">
        <f t="shared" ca="1" si="2"/>
        <v>#REF!</v>
      </c>
      <c r="O20" s="147" t="e">
        <f t="shared" ca="1" si="2"/>
        <v>#REF!</v>
      </c>
      <c r="P20" s="148" t="e">
        <f t="shared" ca="1" si="2"/>
        <v>#REF!</v>
      </c>
    </row>
    <row r="21" spans="1:16" x14ac:dyDescent="0.25">
      <c r="A21" t="str">
        <f>Collaborateurs!I21&amp;" "&amp;Collaborateurs!J21</f>
        <v xml:space="preserve"> </v>
      </c>
      <c r="B21" s="116">
        <f>IF(C21="",MATCH(D21,Modèle!$C:$C,0),MATCH(C21,Modèle!$B:$B,0))</f>
        <v>158</v>
      </c>
      <c r="C21" s="23"/>
      <c r="D21" s="123" t="s">
        <v>44</v>
      </c>
      <c r="E21" s="152">
        <v>0.8</v>
      </c>
      <c r="F21" s="126">
        <f t="shared" ca="1" si="2"/>
        <v>0.5</v>
      </c>
      <c r="G21" s="127">
        <f t="shared" ca="1" si="2"/>
        <v>0.66666666666666663</v>
      </c>
      <c r="H21" s="127">
        <f t="shared" ca="1" si="2"/>
        <v>0.66666666666666663</v>
      </c>
      <c r="I21" s="127" t="e">
        <f t="shared" ca="1" si="2"/>
        <v>#REF!</v>
      </c>
      <c r="J21" s="127" t="e">
        <f t="shared" ca="1" si="2"/>
        <v>#REF!</v>
      </c>
      <c r="K21" s="127" t="e">
        <f t="shared" ca="1" si="2"/>
        <v>#REF!</v>
      </c>
      <c r="L21" s="127" t="e">
        <f t="shared" ca="1" si="2"/>
        <v>#REF!</v>
      </c>
      <c r="M21" s="127" t="e">
        <f t="shared" ca="1" si="2"/>
        <v>#REF!</v>
      </c>
      <c r="N21" s="127" t="e">
        <f t="shared" ca="1" si="2"/>
        <v>#REF!</v>
      </c>
      <c r="O21" s="127" t="e">
        <f t="shared" ca="1" si="2"/>
        <v>#REF!</v>
      </c>
      <c r="P21" s="128" t="e">
        <f t="shared" ca="1" si="2"/>
        <v>#REF!</v>
      </c>
    </row>
    <row r="22" spans="1:16" x14ac:dyDescent="0.25">
      <c r="A22" t="str">
        <f>Collaborateurs!I22&amp;" "&amp;Collaborateurs!J22</f>
        <v xml:space="preserve"> </v>
      </c>
      <c r="B22" s="116">
        <f>IF(C22="",MATCH(D22,Modèle!$C:$C,0),MATCH(C22,Modèle!$B:$B,0))</f>
        <v>163</v>
      </c>
      <c r="C22" s="23"/>
      <c r="D22" s="124" t="s">
        <v>45</v>
      </c>
      <c r="E22" s="152">
        <v>0.8</v>
      </c>
      <c r="F22" s="129">
        <f t="shared" ca="1" si="2"/>
        <v>0.5</v>
      </c>
      <c r="G22" s="130">
        <f t="shared" ca="1" si="2"/>
        <v>0.49999999999999994</v>
      </c>
      <c r="H22" s="130">
        <f t="shared" ca="1" si="2"/>
        <v>0.41666666666666663</v>
      </c>
      <c r="I22" s="130" t="e">
        <f t="shared" ca="1" si="2"/>
        <v>#REF!</v>
      </c>
      <c r="J22" s="130" t="e">
        <f t="shared" ca="1" si="2"/>
        <v>#REF!</v>
      </c>
      <c r="K22" s="130" t="e">
        <f t="shared" ca="1" si="2"/>
        <v>#REF!</v>
      </c>
      <c r="L22" s="130" t="e">
        <f t="shared" ca="1" si="2"/>
        <v>#REF!</v>
      </c>
      <c r="M22" s="130" t="e">
        <f t="shared" ca="1" si="2"/>
        <v>#REF!</v>
      </c>
      <c r="N22" s="130" t="e">
        <f t="shared" ca="1" si="2"/>
        <v>#REF!</v>
      </c>
      <c r="O22" s="130" t="e">
        <f t="shared" ca="1" si="2"/>
        <v>#REF!</v>
      </c>
      <c r="P22" s="131" t="e">
        <f t="shared" ca="1" si="2"/>
        <v>#REF!</v>
      </c>
    </row>
    <row r="23" spans="1:16" x14ac:dyDescent="0.25">
      <c r="B23" s="116">
        <f>IF(C23="",MATCH(D23,Modèle!$C:$C,0),MATCH(C23,Modèle!$B:$B,0))</f>
        <v>174</v>
      </c>
      <c r="C23" s="23"/>
      <c r="D23" s="124" t="s">
        <v>46</v>
      </c>
      <c r="E23" s="152">
        <v>0.8</v>
      </c>
      <c r="F23" s="129">
        <f t="shared" ca="1" si="2"/>
        <v>0.59999999999999987</v>
      </c>
      <c r="G23" s="130">
        <f t="shared" ca="1" si="2"/>
        <v>0.66666666666666663</v>
      </c>
      <c r="H23" s="130">
        <f t="shared" ca="1" si="2"/>
        <v>0.6</v>
      </c>
      <c r="I23" s="130" t="e">
        <f t="shared" ca="1" si="2"/>
        <v>#REF!</v>
      </c>
      <c r="J23" s="130" t="e">
        <f t="shared" ca="1" si="2"/>
        <v>#REF!</v>
      </c>
      <c r="K23" s="130" t="e">
        <f t="shared" ca="1" si="2"/>
        <v>#REF!</v>
      </c>
      <c r="L23" s="130" t="e">
        <f t="shared" ca="1" si="2"/>
        <v>#REF!</v>
      </c>
      <c r="M23" s="130" t="e">
        <f t="shared" ca="1" si="2"/>
        <v>#REF!</v>
      </c>
      <c r="N23" s="130" t="e">
        <f t="shared" ca="1" si="2"/>
        <v>#REF!</v>
      </c>
      <c r="O23" s="130" t="e">
        <f t="shared" ca="1" si="2"/>
        <v>#REF!</v>
      </c>
      <c r="P23" s="131" t="e">
        <f t="shared" ca="1" si="2"/>
        <v>#REF!</v>
      </c>
    </row>
    <row r="24" spans="1:16" x14ac:dyDescent="0.25">
      <c r="B24" s="116">
        <f>IF(C24="",MATCH(D24,Modèle!$C:$C,0),MATCH(C24,Modèle!$B:$B,0))</f>
        <v>182</v>
      </c>
      <c r="C24" s="23"/>
      <c r="D24" s="124" t="s">
        <v>47</v>
      </c>
      <c r="E24" s="152">
        <v>0.8</v>
      </c>
      <c r="F24" s="129">
        <f t="shared" ca="1" si="2"/>
        <v>0.54545454545454541</v>
      </c>
      <c r="G24" s="130">
        <f t="shared" ca="1" si="2"/>
        <v>0.39393939393939392</v>
      </c>
      <c r="H24" s="130">
        <f t="shared" ca="1" si="2"/>
        <v>0.15151515151515149</v>
      </c>
      <c r="I24" s="130" t="e">
        <f t="shared" ca="1" si="2"/>
        <v>#REF!</v>
      </c>
      <c r="J24" s="130" t="e">
        <f t="shared" ca="1" si="2"/>
        <v>#REF!</v>
      </c>
      <c r="K24" s="130" t="e">
        <f t="shared" ca="1" si="2"/>
        <v>#REF!</v>
      </c>
      <c r="L24" s="130" t="e">
        <f t="shared" ca="1" si="2"/>
        <v>#REF!</v>
      </c>
      <c r="M24" s="130" t="e">
        <f t="shared" ca="1" si="2"/>
        <v>#REF!</v>
      </c>
      <c r="N24" s="130" t="e">
        <f t="shared" ca="1" si="2"/>
        <v>#REF!</v>
      </c>
      <c r="O24" s="130" t="e">
        <f t="shared" ca="1" si="2"/>
        <v>#REF!</v>
      </c>
      <c r="P24" s="131" t="e">
        <f t="shared" ca="1" si="2"/>
        <v>#REF!</v>
      </c>
    </row>
    <row r="25" spans="1:16" x14ac:dyDescent="0.25">
      <c r="B25" s="116">
        <f>IF(C25="",MATCH(D25,Modèle!$C:$C,0),MATCH(C25,Modèle!$B:$B,0))</f>
        <v>196</v>
      </c>
      <c r="C25" s="23"/>
      <c r="D25" s="124" t="s">
        <v>48</v>
      </c>
      <c r="E25" s="153">
        <v>0.5</v>
      </c>
      <c r="F25" s="129">
        <f t="shared" ca="1" si="2"/>
        <v>0.44444444444444442</v>
      </c>
      <c r="G25" s="130">
        <f t="shared" ca="1" si="2"/>
        <v>0.33333333333333331</v>
      </c>
      <c r="H25" s="130">
        <f t="shared" ca="1" si="2"/>
        <v>0.16666666666666666</v>
      </c>
      <c r="I25" s="130" t="e">
        <f t="shared" ca="1" si="2"/>
        <v>#REF!</v>
      </c>
      <c r="J25" s="130" t="e">
        <f t="shared" ca="1" si="2"/>
        <v>#REF!</v>
      </c>
      <c r="K25" s="130" t="e">
        <f t="shared" ca="1" si="2"/>
        <v>#REF!</v>
      </c>
      <c r="L25" s="130" t="e">
        <f t="shared" ca="1" si="2"/>
        <v>#REF!</v>
      </c>
      <c r="M25" s="130" t="e">
        <f t="shared" ca="1" si="2"/>
        <v>#REF!</v>
      </c>
      <c r="N25" s="130" t="e">
        <f t="shared" ca="1" si="2"/>
        <v>#REF!</v>
      </c>
      <c r="O25" s="130" t="e">
        <f t="shared" ca="1" si="2"/>
        <v>#REF!</v>
      </c>
      <c r="P25" s="131" t="e">
        <f t="shared" ca="1" si="2"/>
        <v>#REF!</v>
      </c>
    </row>
    <row r="26" spans="1:16" x14ac:dyDescent="0.25">
      <c r="B26" s="116">
        <f>IF(C26="",MATCH(D26,Modèle!$C:$C,0),MATCH(C26,Modèle!$B:$B,0))</f>
        <v>205</v>
      </c>
      <c r="C26" s="23"/>
      <c r="D26" s="124" t="s">
        <v>49</v>
      </c>
      <c r="E26" s="153">
        <v>0.5</v>
      </c>
      <c r="F26" s="129">
        <f t="shared" ca="1" si="2"/>
        <v>0.43137254901960781</v>
      </c>
      <c r="G26" s="130">
        <f t="shared" ca="1" si="2"/>
        <v>0.23529411764705882</v>
      </c>
      <c r="H26" s="130">
        <f t="shared" ca="1" si="2"/>
        <v>7.8431372549019607E-2</v>
      </c>
      <c r="I26" s="130" t="e">
        <f t="shared" ca="1" si="2"/>
        <v>#REF!</v>
      </c>
      <c r="J26" s="130" t="e">
        <f t="shared" ca="1" si="2"/>
        <v>#REF!</v>
      </c>
      <c r="K26" s="130" t="e">
        <f t="shared" ca="1" si="2"/>
        <v>#REF!</v>
      </c>
      <c r="L26" s="130" t="e">
        <f t="shared" ca="1" si="2"/>
        <v>#REF!</v>
      </c>
      <c r="M26" s="130" t="e">
        <f t="shared" ca="1" si="2"/>
        <v>#REF!</v>
      </c>
      <c r="N26" s="130" t="e">
        <f t="shared" ca="1" si="2"/>
        <v>#REF!</v>
      </c>
      <c r="O26" s="130" t="e">
        <f t="shared" ca="1" si="2"/>
        <v>#REF!</v>
      </c>
      <c r="P26" s="131" t="e">
        <f t="shared" ca="1" si="2"/>
        <v>#REF!</v>
      </c>
    </row>
    <row r="27" spans="1:16" x14ac:dyDescent="0.25">
      <c r="B27" s="116">
        <f>IF(C27="",MATCH(D27,Modèle!$C:$C,0),MATCH(C27,Modèle!$B:$B,0))</f>
        <v>225</v>
      </c>
      <c r="C27" s="23"/>
      <c r="D27" s="124" t="s">
        <v>50</v>
      </c>
      <c r="E27" s="153">
        <v>0.5</v>
      </c>
      <c r="F27" s="129">
        <f t="shared" ca="1" si="2"/>
        <v>0.42857142857142866</v>
      </c>
      <c r="G27" s="130">
        <f t="shared" ca="1" si="2"/>
        <v>0.42857142857142849</v>
      </c>
      <c r="H27" s="130">
        <f t="shared" ca="1" si="2"/>
        <v>0.33333333333333331</v>
      </c>
      <c r="I27" s="130" t="e">
        <f t="shared" ca="1" si="2"/>
        <v>#REF!</v>
      </c>
      <c r="J27" s="130" t="e">
        <f t="shared" ca="1" si="2"/>
        <v>#REF!</v>
      </c>
      <c r="K27" s="130" t="e">
        <f t="shared" ca="1" si="2"/>
        <v>#REF!</v>
      </c>
      <c r="L27" s="130" t="e">
        <f t="shared" ca="1" si="2"/>
        <v>#REF!</v>
      </c>
      <c r="M27" s="130" t="e">
        <f t="shared" ca="1" si="2"/>
        <v>#REF!</v>
      </c>
      <c r="N27" s="130" t="e">
        <f t="shared" ref="G27:P35" ca="1" si="3">INDIRECT("'"&amp;N$2&amp;"'!I"&amp;$B27)</f>
        <v>#REF!</v>
      </c>
      <c r="O27" s="130" t="e">
        <f t="shared" ca="1" si="3"/>
        <v>#REF!</v>
      </c>
      <c r="P27" s="131" t="e">
        <f t="shared" ca="1" si="3"/>
        <v>#REF!</v>
      </c>
    </row>
    <row r="28" spans="1:16" x14ac:dyDescent="0.25">
      <c r="B28" s="116">
        <f>IF(C28="",MATCH(D28,Modèle!$C:$C,0),MATCH(C28,Modèle!$B:$B,0))</f>
        <v>235</v>
      </c>
      <c r="C28" s="23"/>
      <c r="D28" s="125" t="s">
        <v>51</v>
      </c>
      <c r="E28" s="153">
        <v>0.33</v>
      </c>
      <c r="F28" s="132">
        <f t="shared" ca="1" si="2"/>
        <v>0.32666666666666672</v>
      </c>
      <c r="G28" s="133">
        <f t="shared" ca="1" si="3"/>
        <v>0.27999999999999997</v>
      </c>
      <c r="H28" s="133">
        <f t="shared" ca="1" si="3"/>
        <v>0.17333333333333331</v>
      </c>
      <c r="I28" s="133" t="e">
        <f t="shared" ca="1" si="3"/>
        <v>#REF!</v>
      </c>
      <c r="J28" s="133" t="e">
        <f t="shared" ca="1" si="3"/>
        <v>#REF!</v>
      </c>
      <c r="K28" s="133" t="e">
        <f t="shared" ca="1" si="3"/>
        <v>#REF!</v>
      </c>
      <c r="L28" s="133" t="e">
        <f t="shared" ca="1" si="3"/>
        <v>#REF!</v>
      </c>
      <c r="M28" s="133" t="e">
        <f t="shared" ca="1" si="3"/>
        <v>#REF!</v>
      </c>
      <c r="N28" s="133" t="e">
        <f t="shared" ca="1" si="3"/>
        <v>#REF!</v>
      </c>
      <c r="O28" s="133" t="e">
        <f t="shared" ca="1" si="3"/>
        <v>#REF!</v>
      </c>
      <c r="P28" s="134" t="e">
        <f t="shared" ca="1" si="3"/>
        <v>#REF!</v>
      </c>
    </row>
    <row r="29" spans="1:16" x14ac:dyDescent="0.25">
      <c r="B29" s="116">
        <f>IF(C29="",MATCH(D29,Modèle!$C:$C,0),MATCH(C29,Modèle!$B:$B,0))</f>
        <v>288</v>
      </c>
      <c r="C29" s="141" t="s">
        <v>40</v>
      </c>
      <c r="D29" s="142"/>
      <c r="E29" s="143">
        <f>AVERAGE(E31:E35)</f>
        <v>0.46600000000000003</v>
      </c>
      <c r="F29" s="146">
        <f t="shared" ca="1" si="2"/>
        <v>0.42948717948717874</v>
      </c>
      <c r="G29" s="147">
        <f t="shared" ca="1" si="3"/>
        <v>0.27692307692307683</v>
      </c>
      <c r="H29" s="147">
        <f t="shared" ca="1" si="3"/>
        <v>0.28974358974358966</v>
      </c>
      <c r="I29" s="147" t="e">
        <f t="shared" ca="1" si="3"/>
        <v>#REF!</v>
      </c>
      <c r="J29" s="147" t="e">
        <f t="shared" ca="1" si="3"/>
        <v>#REF!</v>
      </c>
      <c r="K29" s="147" t="e">
        <f t="shared" ca="1" si="3"/>
        <v>#REF!</v>
      </c>
      <c r="L29" s="147" t="e">
        <f t="shared" ca="1" si="3"/>
        <v>#REF!</v>
      </c>
      <c r="M29" s="147" t="e">
        <f t="shared" ca="1" si="3"/>
        <v>#REF!</v>
      </c>
      <c r="N29" s="147" t="e">
        <f t="shared" ca="1" si="3"/>
        <v>#REF!</v>
      </c>
      <c r="O29" s="147" t="e">
        <f t="shared" ca="1" si="3"/>
        <v>#REF!</v>
      </c>
      <c r="P29" s="148" t="e">
        <f t="shared" ca="1" si="3"/>
        <v>#REF!</v>
      </c>
    </row>
    <row r="30" spans="1:16" x14ac:dyDescent="0.25">
      <c r="B30" s="116">
        <f>IF(C30="",MATCH(D30,Modèle!$C:$C,0),MATCH(C30,Modèle!$B:$B,0))</f>
        <v>289</v>
      </c>
      <c r="C30" s="23"/>
      <c r="D30" s="120" t="s">
        <v>65</v>
      </c>
      <c r="E30" s="149">
        <v>0.5</v>
      </c>
      <c r="F30" s="126">
        <f t="shared" ref="F30" ca="1" si="4">INDIRECT("'"&amp;F$2&amp;"'!I"&amp;$B30)</f>
        <v>8.3333333333333329E-2</v>
      </c>
      <c r="G30" s="127">
        <f t="shared" ca="1" si="3"/>
        <v>0</v>
      </c>
      <c r="H30" s="127">
        <f t="shared" ca="1" si="3"/>
        <v>0</v>
      </c>
      <c r="I30" s="127" t="e">
        <f t="shared" ca="1" si="3"/>
        <v>#REF!</v>
      </c>
      <c r="J30" s="127" t="e">
        <f t="shared" ca="1" si="3"/>
        <v>#REF!</v>
      </c>
      <c r="K30" s="127" t="e">
        <f t="shared" ca="1" si="3"/>
        <v>#REF!</v>
      </c>
      <c r="L30" s="127" t="e">
        <f t="shared" ca="1" si="3"/>
        <v>#REF!</v>
      </c>
      <c r="M30" s="127" t="e">
        <f t="shared" ca="1" si="3"/>
        <v>#REF!</v>
      </c>
      <c r="N30" s="127" t="e">
        <f t="shared" ca="1" si="3"/>
        <v>#REF!</v>
      </c>
      <c r="O30" s="127" t="e">
        <f t="shared" ca="1" si="3"/>
        <v>#REF!</v>
      </c>
      <c r="P30" s="128" t="e">
        <f t="shared" ca="1" si="3"/>
        <v>#REF!</v>
      </c>
    </row>
    <row r="31" spans="1:16" x14ac:dyDescent="0.25">
      <c r="B31" s="116">
        <f>IF(C31="",MATCH(D31,Modèle!$C:$C,0),MATCH(C31,Modèle!$B:$B,0))</f>
        <v>300</v>
      </c>
      <c r="C31" s="23"/>
      <c r="D31" s="120" t="s">
        <v>52</v>
      </c>
      <c r="E31" s="149">
        <v>0.5</v>
      </c>
      <c r="F31" s="126">
        <f t="shared" ca="1" si="2"/>
        <v>0.54320987654320907</v>
      </c>
      <c r="G31" s="127">
        <f t="shared" ca="1" si="3"/>
        <v>0.42469135802469116</v>
      </c>
      <c r="H31" s="127">
        <f t="shared" ca="1" si="3"/>
        <v>0.42469135802469088</v>
      </c>
      <c r="I31" s="127" t="e">
        <f t="shared" ca="1" si="3"/>
        <v>#REF!</v>
      </c>
      <c r="J31" s="127" t="e">
        <f t="shared" ca="1" si="3"/>
        <v>#REF!</v>
      </c>
      <c r="K31" s="127" t="e">
        <f t="shared" ca="1" si="3"/>
        <v>#REF!</v>
      </c>
      <c r="L31" s="127" t="e">
        <f t="shared" ca="1" si="3"/>
        <v>#REF!</v>
      </c>
      <c r="M31" s="127" t="e">
        <f t="shared" ca="1" si="3"/>
        <v>#REF!</v>
      </c>
      <c r="N31" s="127" t="e">
        <f t="shared" ca="1" si="3"/>
        <v>#REF!</v>
      </c>
      <c r="O31" s="127" t="e">
        <f t="shared" ca="1" si="3"/>
        <v>#REF!</v>
      </c>
      <c r="P31" s="128" t="e">
        <f t="shared" ca="1" si="3"/>
        <v>#REF!</v>
      </c>
    </row>
    <row r="32" spans="1:16" x14ac:dyDescent="0.25">
      <c r="B32" s="116">
        <f>IF(C32="",MATCH(D32,Modèle!$C:$C,0),MATCH(C32,Modèle!$B:$B,0))</f>
        <v>438</v>
      </c>
      <c r="C32" s="23"/>
      <c r="D32" s="120" t="s">
        <v>53</v>
      </c>
      <c r="E32" s="149">
        <v>0.5</v>
      </c>
      <c r="F32" s="126">
        <f t="shared" ref="F32:F33" ca="1" si="5">INDIRECT("'"&amp;F$2&amp;"'!I"&amp;$B32)</f>
        <v>0.41242937853107331</v>
      </c>
      <c r="G32" s="127">
        <f t="shared" ca="1" si="3"/>
        <v>0.14124293785310735</v>
      </c>
      <c r="H32" s="127">
        <f t="shared" ca="1" si="3"/>
        <v>0.23728813559322026</v>
      </c>
      <c r="I32" s="127" t="e">
        <f t="shared" ca="1" si="3"/>
        <v>#REF!</v>
      </c>
      <c r="J32" s="127" t="e">
        <f t="shared" ca="1" si="3"/>
        <v>#REF!</v>
      </c>
      <c r="K32" s="127" t="e">
        <f t="shared" ca="1" si="3"/>
        <v>#REF!</v>
      </c>
      <c r="L32" s="127" t="e">
        <f t="shared" ca="1" si="3"/>
        <v>#REF!</v>
      </c>
      <c r="M32" s="127" t="e">
        <f t="shared" ca="1" si="3"/>
        <v>#REF!</v>
      </c>
      <c r="N32" s="127" t="e">
        <f t="shared" ca="1" si="3"/>
        <v>#REF!</v>
      </c>
      <c r="O32" s="127" t="e">
        <f t="shared" ca="1" si="3"/>
        <v>#REF!</v>
      </c>
      <c r="P32" s="128" t="e">
        <f t="shared" ca="1" si="3"/>
        <v>#REF!</v>
      </c>
    </row>
    <row r="33" spans="2:16" x14ac:dyDescent="0.25">
      <c r="B33" s="116">
        <f>IF(C33="",MATCH(D33,Modèle!$C:$C,0),MATCH(C33,Modèle!$B:$B,0))</f>
        <v>500</v>
      </c>
      <c r="C33" s="23"/>
      <c r="D33" s="120" t="s">
        <v>64</v>
      </c>
      <c r="E33" s="149">
        <v>0.5</v>
      </c>
      <c r="F33" s="126">
        <f t="shared" ca="1" si="5"/>
        <v>0.26666666666666666</v>
      </c>
      <c r="G33" s="127">
        <f t="shared" ca="1" si="3"/>
        <v>0</v>
      </c>
      <c r="H33" s="127">
        <f t="shared" ca="1" si="3"/>
        <v>0.26666666666666666</v>
      </c>
      <c r="I33" s="127" t="e">
        <f t="shared" ca="1" si="3"/>
        <v>#REF!</v>
      </c>
      <c r="J33" s="127" t="e">
        <f t="shared" ca="1" si="3"/>
        <v>#REF!</v>
      </c>
      <c r="K33" s="127" t="e">
        <f t="shared" ca="1" si="3"/>
        <v>#REF!</v>
      </c>
      <c r="L33" s="127" t="e">
        <f t="shared" ca="1" si="3"/>
        <v>#REF!</v>
      </c>
      <c r="M33" s="127" t="e">
        <f t="shared" ca="1" si="3"/>
        <v>#REF!</v>
      </c>
      <c r="N33" s="127" t="e">
        <f t="shared" ca="1" si="3"/>
        <v>#REF!</v>
      </c>
      <c r="O33" s="127" t="e">
        <f t="shared" ca="1" si="3"/>
        <v>#REF!</v>
      </c>
      <c r="P33" s="128" t="e">
        <f t="shared" ca="1" si="3"/>
        <v>#REF!</v>
      </c>
    </row>
    <row r="34" spans="2:16" x14ac:dyDescent="0.25">
      <c r="B34" s="116">
        <f>IF(C34="",MATCH(D34,Modèle!$C:$C,0),MATCH(C34,Modèle!$B:$B,0))</f>
        <v>508</v>
      </c>
      <c r="C34" s="23"/>
      <c r="D34" s="124" t="s">
        <v>67</v>
      </c>
      <c r="E34" s="150">
        <v>0.5</v>
      </c>
      <c r="F34" s="129">
        <f t="shared" ca="1" si="2"/>
        <v>7.407407407407407E-2</v>
      </c>
      <c r="G34" s="130">
        <f t="shared" ca="1" si="3"/>
        <v>3.7037037037037035E-2</v>
      </c>
      <c r="H34" s="130">
        <f t="shared" ca="1" si="3"/>
        <v>7.407407407407407E-2</v>
      </c>
      <c r="I34" s="130" t="e">
        <f t="shared" ca="1" si="3"/>
        <v>#REF!</v>
      </c>
      <c r="J34" s="130" t="e">
        <f t="shared" ca="1" si="3"/>
        <v>#REF!</v>
      </c>
      <c r="K34" s="130" t="e">
        <f t="shared" ca="1" si="3"/>
        <v>#REF!</v>
      </c>
      <c r="L34" s="130" t="e">
        <f t="shared" ca="1" si="3"/>
        <v>#REF!</v>
      </c>
      <c r="M34" s="130" t="e">
        <f t="shared" ca="1" si="3"/>
        <v>#REF!</v>
      </c>
      <c r="N34" s="130" t="e">
        <f t="shared" ca="1" si="3"/>
        <v>#REF!</v>
      </c>
      <c r="O34" s="130" t="e">
        <f t="shared" ca="1" si="3"/>
        <v>#REF!</v>
      </c>
      <c r="P34" s="131" t="e">
        <f t="shared" ca="1" si="3"/>
        <v>#REF!</v>
      </c>
    </row>
    <row r="35" spans="2:16" x14ac:dyDescent="0.25">
      <c r="B35" s="116">
        <f>IF(C35="",MATCH(D35,Modèle!$C:$C,0),MATCH(C35,Modèle!$B:$B,0))</f>
        <v>520</v>
      </c>
      <c r="C35" s="23"/>
      <c r="D35" s="169" t="s">
        <v>54</v>
      </c>
      <c r="E35" s="170">
        <v>0.33</v>
      </c>
      <c r="F35" s="171">
        <f t="shared" ca="1" si="2"/>
        <v>0.25757575757575757</v>
      </c>
      <c r="G35" s="172">
        <f t="shared" ca="1" si="3"/>
        <v>0.13636363636363635</v>
      </c>
      <c r="H35" s="172">
        <f t="shared" ca="1" si="3"/>
        <v>4.5454545454545456E-2</v>
      </c>
      <c r="I35" s="172" t="e">
        <f t="shared" ca="1" si="3"/>
        <v>#REF!</v>
      </c>
      <c r="J35" s="172" t="e">
        <f t="shared" ca="1" si="3"/>
        <v>#REF!</v>
      </c>
      <c r="K35" s="172" t="e">
        <f t="shared" ca="1" si="3"/>
        <v>#REF!</v>
      </c>
      <c r="L35" s="172" t="e">
        <f t="shared" ca="1" si="3"/>
        <v>#REF!</v>
      </c>
      <c r="M35" s="172" t="e">
        <f t="shared" ca="1" si="3"/>
        <v>#REF!</v>
      </c>
      <c r="N35" s="172" t="e">
        <f t="shared" ca="1" si="3"/>
        <v>#REF!</v>
      </c>
      <c r="O35" s="172" t="e">
        <f t="shared" ca="1" si="3"/>
        <v>#REF!</v>
      </c>
      <c r="P35" s="173" t="e">
        <f t="shared" ca="1" si="3"/>
        <v>#REF!</v>
      </c>
    </row>
  </sheetData>
  <conditionalFormatting sqref="F3:P3">
    <cfRule type="colorScale" priority="8">
      <colorScale>
        <cfvo type="num" val="1/3*$E$3"/>
        <cfvo type="num" val="2/3*$E$3"/>
        <cfvo type="num" val="$E$3"/>
        <color rgb="FFF8696B"/>
        <color rgb="FFFFEB84"/>
        <color rgb="FF63BE7B"/>
      </colorScale>
    </cfRule>
  </conditionalFormatting>
  <conditionalFormatting sqref="F4:P4">
    <cfRule type="colorScale" priority="7">
      <colorScale>
        <cfvo type="num" val="1/3*$E$4"/>
        <cfvo type="num" val="2/3*$E$4"/>
        <cfvo type="num" val="$E$4"/>
        <color rgb="FFF8696B"/>
        <color rgb="FFFFEB84"/>
        <color rgb="FF63BE7B"/>
      </colorScale>
    </cfRule>
  </conditionalFormatting>
  <conditionalFormatting sqref="F8:P8">
    <cfRule type="colorScale" priority="6">
      <colorScale>
        <cfvo type="num" val="1/3*$E$8"/>
        <cfvo type="num" val="2/3*$E$8"/>
        <cfvo type="num" val="$E$8"/>
        <color rgb="FFF8696B"/>
        <color rgb="FFFFEB84"/>
        <color rgb="FF63BE7B"/>
      </colorScale>
    </cfRule>
  </conditionalFormatting>
  <conditionalFormatting sqref="F12:P12">
    <cfRule type="colorScale" priority="5">
      <colorScale>
        <cfvo type="num" val="1/3*$E$12"/>
        <cfvo type="num" val="2/3*$E$12"/>
        <cfvo type="num" val="$E$12"/>
        <color rgb="FFF8696B"/>
        <color rgb="FFFFEB84"/>
        <color rgb="FF63BE7B"/>
      </colorScale>
    </cfRule>
  </conditionalFormatting>
  <conditionalFormatting sqref="F20:P20">
    <cfRule type="colorScale" priority="4">
      <colorScale>
        <cfvo type="num" val="1/3*$E$20"/>
        <cfvo type="num" val="2/3*$E$20"/>
        <cfvo type="num" val="$E$20"/>
        <color rgb="FFF8696B"/>
        <color rgb="FFFFEB84"/>
        <color rgb="FF63BE7B"/>
      </colorScale>
    </cfRule>
  </conditionalFormatting>
  <conditionalFormatting sqref="F29:P29">
    <cfRule type="colorScale" priority="3">
      <colorScale>
        <cfvo type="num" val="1/3*$E$29"/>
        <cfvo type="num" val="2/3*$E$29"/>
        <cfvo type="num" val="$E$29"/>
        <color rgb="FFF8696B"/>
        <color rgb="FFFFEB84"/>
        <color rgb="FF63BE7B"/>
      </colorScale>
    </cfRule>
  </conditionalFormatting>
  <conditionalFormatting sqref="F5:P7 F9:P11 F13:P19 F21:P28 F31:P35">
    <cfRule type="cellIs" dxfId="41" priority="2" operator="greaterThanOrEqual">
      <formula>$E5</formula>
    </cfRule>
  </conditionalFormatting>
  <conditionalFormatting sqref="F30:P30">
    <cfRule type="cellIs" dxfId="40" priority="1" operator="greaterThanOrEqual">
      <formula>$E30</formula>
    </cfRule>
  </conditionalFormatting>
  <pageMargins left="0.7" right="0.7" top="0.75" bottom="0.75" header="0.3" footer="0.3"/>
  <pageSetup paperSize="9" orientation="portrait" r:id="rId1"/>
  <ignoredErrors>
    <ignoredError sqref="E2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FF0000"/>
  </sheetPr>
  <dimension ref="F1:T39"/>
  <sheetViews>
    <sheetView showGridLines="0" workbookViewId="0">
      <selection activeCell="F30" sqref="F30"/>
    </sheetView>
  </sheetViews>
  <sheetFormatPr baseColWidth="10" defaultRowHeight="15" x14ac:dyDescent="0.25"/>
  <cols>
    <col min="6" max="7" width="14.28515625" customWidth="1"/>
    <col min="8" max="8" width="4.42578125" customWidth="1"/>
    <col min="9" max="10" width="20.7109375" customWidth="1"/>
    <col min="11" max="14" width="14.28515625" customWidth="1"/>
    <col min="15" max="15" width="5.7109375" hidden="1" customWidth="1"/>
  </cols>
  <sheetData>
    <row r="1" spans="6:20" ht="15.75" thickBot="1" x14ac:dyDescent="0.3"/>
    <row r="2" spans="6:20" x14ac:dyDescent="0.25">
      <c r="F2" s="21"/>
      <c r="G2" s="24"/>
      <c r="I2" s="174" t="s">
        <v>22</v>
      </c>
      <c r="J2" s="175"/>
      <c r="K2" s="26"/>
      <c r="L2" s="27"/>
      <c r="M2" s="21"/>
      <c r="N2" s="24"/>
    </row>
    <row r="3" spans="6:20" ht="15.75" thickBot="1" x14ac:dyDescent="0.3">
      <c r="F3" s="22"/>
      <c r="G3" s="25"/>
      <c r="I3" s="51" t="s">
        <v>23</v>
      </c>
      <c r="J3" s="52" t="s">
        <v>24</v>
      </c>
      <c r="K3" s="38"/>
      <c r="L3" s="39"/>
      <c r="M3" s="22"/>
      <c r="N3" s="25"/>
      <c r="O3" s="37"/>
      <c r="R3" s="40"/>
      <c r="S3" s="40"/>
    </row>
    <row r="4" spans="6:20" ht="15" customHeight="1" x14ac:dyDescent="0.25">
      <c r="F4" s="182" t="s">
        <v>25</v>
      </c>
      <c r="G4" s="183"/>
      <c r="H4" s="112" t="str">
        <f t="shared" ref="H4:H23" si="0">IF(O4=TRUE,"OK","KO")</f>
        <v>KO</v>
      </c>
      <c r="I4" s="111" t="s">
        <v>70</v>
      </c>
      <c r="J4" s="85" t="s">
        <v>71</v>
      </c>
      <c r="K4" s="53" t="s">
        <v>66</v>
      </c>
      <c r="L4" s="54"/>
      <c r="M4" s="176" t="s">
        <v>26</v>
      </c>
      <c r="N4" s="177"/>
      <c r="O4" s="37" t="b">
        <v>0</v>
      </c>
      <c r="R4" s="40"/>
      <c r="S4" s="40"/>
      <c r="T4" s="40"/>
    </row>
    <row r="5" spans="6:20" x14ac:dyDescent="0.25">
      <c r="F5" s="184"/>
      <c r="G5" s="185"/>
      <c r="H5" s="110" t="str">
        <f t="shared" si="0"/>
        <v>KO</v>
      </c>
      <c r="I5" s="109" t="s">
        <v>70</v>
      </c>
      <c r="J5" s="86" t="s">
        <v>68</v>
      </c>
      <c r="K5" s="55" t="s">
        <v>66</v>
      </c>
      <c r="L5" s="56"/>
      <c r="M5" s="178"/>
      <c r="N5" s="179"/>
      <c r="O5" s="37" t="b">
        <v>0</v>
      </c>
      <c r="R5" s="40"/>
      <c r="S5" s="40"/>
      <c r="T5" s="40"/>
    </row>
    <row r="6" spans="6:20" x14ac:dyDescent="0.25">
      <c r="F6" s="184"/>
      <c r="G6" s="185"/>
      <c r="H6" s="110" t="str">
        <f t="shared" si="0"/>
        <v>KO</v>
      </c>
      <c r="I6" s="109" t="s">
        <v>70</v>
      </c>
      <c r="J6" s="86" t="s">
        <v>69</v>
      </c>
      <c r="K6" s="55" t="s">
        <v>66</v>
      </c>
      <c r="L6" s="56"/>
      <c r="M6" s="178"/>
      <c r="N6" s="179"/>
      <c r="O6" s="37" t="b">
        <v>0</v>
      </c>
      <c r="R6" s="40"/>
      <c r="S6" s="40"/>
      <c r="T6" s="40"/>
    </row>
    <row r="7" spans="6:20" x14ac:dyDescent="0.25">
      <c r="F7" s="184"/>
      <c r="G7" s="185"/>
      <c r="H7" s="110" t="str">
        <f t="shared" si="0"/>
        <v>KO</v>
      </c>
      <c r="I7" s="109"/>
      <c r="J7" s="86"/>
      <c r="K7" s="55" t="s">
        <v>66</v>
      </c>
      <c r="L7" s="56"/>
      <c r="M7" s="178"/>
      <c r="N7" s="179"/>
      <c r="O7" s="37" t="b">
        <v>0</v>
      </c>
      <c r="R7" s="40"/>
      <c r="S7" s="40"/>
      <c r="T7" s="40"/>
    </row>
    <row r="8" spans="6:20" x14ac:dyDescent="0.25">
      <c r="F8" s="184"/>
      <c r="G8" s="185"/>
      <c r="H8" s="110" t="str">
        <f t="shared" si="0"/>
        <v>KO</v>
      </c>
      <c r="I8" s="109"/>
      <c r="J8" s="86"/>
      <c r="K8" s="55" t="s">
        <v>66</v>
      </c>
      <c r="L8" s="56"/>
      <c r="M8" s="178"/>
      <c r="N8" s="179"/>
      <c r="O8" s="37" t="b">
        <v>0</v>
      </c>
      <c r="R8" s="40"/>
      <c r="S8" s="40"/>
      <c r="T8" s="40"/>
    </row>
    <row r="9" spans="6:20" x14ac:dyDescent="0.25">
      <c r="F9" s="184"/>
      <c r="G9" s="185"/>
      <c r="H9" s="110" t="str">
        <f t="shared" si="0"/>
        <v>KO</v>
      </c>
      <c r="I9" s="109"/>
      <c r="J9" s="86"/>
      <c r="K9" s="55" t="s">
        <v>66</v>
      </c>
      <c r="L9" s="56"/>
      <c r="M9" s="178"/>
      <c r="N9" s="179"/>
      <c r="O9" s="37" t="b">
        <v>0</v>
      </c>
      <c r="R9" s="40"/>
      <c r="S9" s="40"/>
      <c r="T9" s="40"/>
    </row>
    <row r="10" spans="6:20" ht="15.75" thickBot="1" x14ac:dyDescent="0.3">
      <c r="F10" s="186"/>
      <c r="G10" s="187"/>
      <c r="H10" s="113" t="str">
        <f t="shared" si="0"/>
        <v>KO</v>
      </c>
      <c r="I10" s="109"/>
      <c r="J10" s="86"/>
      <c r="K10" s="55" t="s">
        <v>66</v>
      </c>
      <c r="L10" s="56"/>
      <c r="M10" s="180"/>
      <c r="N10" s="181"/>
      <c r="O10" s="37" t="b">
        <v>0</v>
      </c>
      <c r="R10" s="40"/>
      <c r="S10" s="40"/>
      <c r="T10" s="40"/>
    </row>
    <row r="11" spans="6:20" x14ac:dyDescent="0.25">
      <c r="G11" s="24"/>
      <c r="H11" s="114" t="str">
        <f t="shared" si="0"/>
        <v>KO</v>
      </c>
      <c r="I11" s="109"/>
      <c r="J11" s="86"/>
      <c r="K11" s="55" t="s">
        <v>66</v>
      </c>
      <c r="L11" s="56"/>
      <c r="M11" s="23"/>
      <c r="O11" s="37" t="b">
        <v>0</v>
      </c>
    </row>
    <row r="12" spans="6:20" x14ac:dyDescent="0.25">
      <c r="G12" s="115"/>
      <c r="H12" s="114" t="str">
        <f t="shared" si="0"/>
        <v>KO</v>
      </c>
      <c r="I12" s="109"/>
      <c r="J12" s="86"/>
      <c r="K12" s="55" t="s">
        <v>66</v>
      </c>
      <c r="L12" s="56"/>
      <c r="M12" s="23"/>
      <c r="O12" s="37" t="b">
        <v>0</v>
      </c>
    </row>
    <row r="13" spans="6:20" x14ac:dyDescent="0.25">
      <c r="G13" s="115"/>
      <c r="H13" s="114" t="str">
        <f t="shared" si="0"/>
        <v>KO</v>
      </c>
      <c r="I13" s="109"/>
      <c r="J13" s="86"/>
      <c r="K13" s="55" t="s">
        <v>66</v>
      </c>
      <c r="L13" s="56"/>
      <c r="M13" s="23"/>
      <c r="O13" s="37" t="b">
        <v>0</v>
      </c>
    </row>
    <row r="14" spans="6:20" x14ac:dyDescent="0.25">
      <c r="G14" s="115"/>
      <c r="H14" s="114" t="str">
        <f t="shared" si="0"/>
        <v>KO</v>
      </c>
      <c r="I14" s="109"/>
      <c r="J14" s="86"/>
      <c r="K14" s="55" t="s">
        <v>66</v>
      </c>
      <c r="L14" s="56"/>
      <c r="M14" s="23"/>
      <c r="O14" s="37" t="b">
        <v>0</v>
      </c>
    </row>
    <row r="15" spans="6:20" x14ac:dyDescent="0.25">
      <c r="G15" s="115"/>
      <c r="H15" s="114" t="str">
        <f t="shared" si="0"/>
        <v>KO</v>
      </c>
      <c r="I15" s="109"/>
      <c r="J15" s="86"/>
      <c r="K15" s="55"/>
      <c r="L15" s="56"/>
      <c r="M15" s="23"/>
      <c r="O15" s="37" t="b">
        <v>0</v>
      </c>
    </row>
    <row r="16" spans="6:20" x14ac:dyDescent="0.25">
      <c r="G16" s="115"/>
      <c r="H16" s="114" t="str">
        <f t="shared" si="0"/>
        <v>KO</v>
      </c>
      <c r="I16" s="109"/>
      <c r="J16" s="86"/>
      <c r="K16" s="55"/>
      <c r="L16" s="56"/>
      <c r="M16" s="23"/>
      <c r="O16" s="37" t="b">
        <v>0</v>
      </c>
    </row>
    <row r="17" spans="7:15" x14ac:dyDescent="0.25">
      <c r="G17" s="115"/>
      <c r="H17" s="114" t="str">
        <f t="shared" si="0"/>
        <v>KO</v>
      </c>
      <c r="I17" s="109"/>
      <c r="J17" s="86"/>
      <c r="K17" s="55"/>
      <c r="L17" s="56"/>
      <c r="M17" s="23"/>
      <c r="O17" s="37" t="b">
        <v>0</v>
      </c>
    </row>
    <row r="18" spans="7:15" x14ac:dyDescent="0.25">
      <c r="G18" s="115"/>
      <c r="H18" s="114" t="str">
        <f t="shared" si="0"/>
        <v>KO</v>
      </c>
      <c r="I18" s="109"/>
      <c r="J18" s="86"/>
      <c r="K18" s="55"/>
      <c r="L18" s="56"/>
      <c r="M18" s="23"/>
      <c r="O18" s="37" t="b">
        <v>0</v>
      </c>
    </row>
    <row r="19" spans="7:15" x14ac:dyDescent="0.25">
      <c r="G19" s="115"/>
      <c r="H19" s="114" t="str">
        <f t="shared" si="0"/>
        <v>KO</v>
      </c>
      <c r="I19" s="109"/>
      <c r="J19" s="86"/>
      <c r="K19" s="55"/>
      <c r="L19" s="56"/>
      <c r="M19" s="23"/>
      <c r="O19" s="37" t="b">
        <v>0</v>
      </c>
    </row>
    <row r="20" spans="7:15" x14ac:dyDescent="0.25">
      <c r="G20" s="115"/>
      <c r="H20" s="114" t="str">
        <f t="shared" si="0"/>
        <v>KO</v>
      </c>
      <c r="I20" s="109"/>
      <c r="J20" s="86"/>
      <c r="K20" s="55"/>
      <c r="L20" s="56"/>
      <c r="M20" s="23"/>
      <c r="O20" s="37" t="b">
        <v>0</v>
      </c>
    </row>
    <row r="21" spans="7:15" x14ac:dyDescent="0.25">
      <c r="G21" s="115"/>
      <c r="H21" s="114" t="str">
        <f t="shared" si="0"/>
        <v>KO</v>
      </c>
      <c r="I21" s="109"/>
      <c r="J21" s="86"/>
      <c r="K21" s="55"/>
      <c r="L21" s="56"/>
      <c r="M21" s="23"/>
      <c r="O21" s="37" t="b">
        <v>0</v>
      </c>
    </row>
    <row r="22" spans="7:15" x14ac:dyDescent="0.25">
      <c r="G22" s="115"/>
      <c r="H22" s="114" t="str">
        <f t="shared" si="0"/>
        <v>KO</v>
      </c>
      <c r="I22" s="109"/>
      <c r="J22" s="86"/>
      <c r="K22" s="55"/>
      <c r="L22" s="56"/>
      <c r="M22" s="23"/>
      <c r="O22" s="37" t="b">
        <v>0</v>
      </c>
    </row>
    <row r="23" spans="7:15" x14ac:dyDescent="0.25">
      <c r="G23" s="115"/>
      <c r="H23" s="114" t="str">
        <f t="shared" si="0"/>
        <v>KO</v>
      </c>
      <c r="I23" s="109"/>
      <c r="J23" s="86"/>
      <c r="K23" s="55"/>
      <c r="L23" s="56"/>
      <c r="M23" s="23"/>
      <c r="O23" s="37" t="b">
        <v>0</v>
      </c>
    </row>
    <row r="24" spans="7:15" x14ac:dyDescent="0.25">
      <c r="K24" s="28"/>
      <c r="L24" s="28"/>
      <c r="M24" s="23"/>
    </row>
    <row r="25" spans="7:15" x14ac:dyDescent="0.25">
      <c r="K25" s="28"/>
      <c r="L25" s="28"/>
      <c r="M25" s="23"/>
    </row>
    <row r="26" spans="7:15" x14ac:dyDescent="0.25">
      <c r="K26" s="28"/>
      <c r="L26" s="28"/>
      <c r="M26" s="23"/>
    </row>
    <row r="27" spans="7:15" x14ac:dyDescent="0.25">
      <c r="K27" s="28"/>
      <c r="L27" s="28"/>
      <c r="M27" s="23"/>
    </row>
    <row r="28" spans="7:15" x14ac:dyDescent="0.25">
      <c r="K28" s="28"/>
      <c r="L28" s="28"/>
      <c r="M28" s="23"/>
    </row>
    <row r="29" spans="7:15" x14ac:dyDescent="0.25">
      <c r="K29" s="28"/>
      <c r="L29" s="28"/>
      <c r="M29" s="23"/>
    </row>
    <row r="30" spans="7:15" x14ac:dyDescent="0.25">
      <c r="K30" s="28"/>
      <c r="L30" s="28"/>
      <c r="M30" s="23"/>
    </row>
    <row r="31" spans="7:15" x14ac:dyDescent="0.25">
      <c r="K31" s="28"/>
      <c r="L31" s="28"/>
      <c r="M31" s="23"/>
    </row>
    <row r="32" spans="7:15" x14ac:dyDescent="0.25">
      <c r="K32" s="28"/>
      <c r="L32" s="28"/>
      <c r="M32" s="23"/>
    </row>
    <row r="33" spans="11:13" x14ac:dyDescent="0.25">
      <c r="K33" s="28"/>
      <c r="L33" s="28"/>
      <c r="M33" s="23"/>
    </row>
    <row r="34" spans="11:13" x14ac:dyDescent="0.25">
      <c r="K34" s="28"/>
      <c r="L34" s="28"/>
      <c r="M34" s="23"/>
    </row>
    <row r="35" spans="11:13" x14ac:dyDescent="0.25">
      <c r="K35" s="28"/>
      <c r="L35" s="28"/>
      <c r="M35" s="23"/>
    </row>
    <row r="36" spans="11:13" x14ac:dyDescent="0.25">
      <c r="K36" s="28"/>
      <c r="L36" s="28"/>
      <c r="M36" s="23"/>
    </row>
    <row r="37" spans="11:13" x14ac:dyDescent="0.25">
      <c r="K37" s="28"/>
      <c r="L37" s="28"/>
      <c r="M37" s="23"/>
    </row>
    <row r="38" spans="11:13" x14ac:dyDescent="0.25">
      <c r="K38" s="23"/>
      <c r="L38" s="23"/>
      <c r="M38" s="23"/>
    </row>
    <row r="39" spans="11:13" x14ac:dyDescent="0.25">
      <c r="K39" s="23"/>
      <c r="L39" s="23"/>
      <c r="M39" s="23"/>
    </row>
  </sheetData>
  <mergeCells count="3">
    <mergeCell ref="I2:J2"/>
    <mergeCell ref="M4:N10"/>
    <mergeCell ref="F4:G10"/>
  </mergeCells>
  <hyperlinks>
    <hyperlink ref="K4" location="'Yohan PICHOT'!I4" display="Acces Feuille" xr:uid="{00000000-0004-0000-0100-000000000000}"/>
    <hyperlink ref="K5" location="'Christopher CASSARD'!I4" display="Acces Feuille" xr:uid="{00000000-0004-0000-0100-000001000000}"/>
    <hyperlink ref="K6" location="'Manuel MERAUT'!I4" display="Acces Feuille" xr:uid="{00000000-0004-0000-0100-000002000000}"/>
    <hyperlink ref="K7" location="'Thomas FRIGOUT'!I4" display="Acces Feuille" xr:uid="{00000000-0004-0000-0100-000003000000}"/>
    <hyperlink ref="K8" location="'Hervé PINAULT'!I4" display="Acces Feuille" xr:uid="{00000000-0004-0000-0100-000004000000}"/>
    <hyperlink ref="K9" location="'Kévin BLANLOEIL'!I4" display="Acces Feuille" xr:uid="{00000000-0004-0000-0100-000005000000}"/>
    <hyperlink ref="K10" location="'Baptiste BOUDELIER'!I4" display="Acces Feuille" xr:uid="{00000000-0004-0000-0100-000006000000}"/>
    <hyperlink ref="K11" location="'Valentin CARCOUET'!I4" display="Acces Feuille" xr:uid="{00000000-0004-0000-0100-000007000000}"/>
    <hyperlink ref="K12" location="'Guillaume RIPOCHE'!I4" display="Acces Feuille" xr:uid="{00000000-0004-0000-0100-000008000000}"/>
    <hyperlink ref="K13" location="'Yannis MACHOURI'!I4" display="Acces Feuille" xr:uid="{00000000-0004-0000-0100-000009000000}"/>
    <hyperlink ref="K14" location="'Baptiste LOREAU'!I4" display="Acces Feuille" xr:uid="{00000000-0004-0000-0100-00000A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reerFeuilles">
                <anchor moveWithCells="1" sizeWithCells="1">
                  <from>
                    <xdr:col>10</xdr:col>
                    <xdr:colOff>9525</xdr:colOff>
                    <xdr:row>1</xdr:row>
                    <xdr:rowOff>9525</xdr:rowOff>
                  </from>
                  <to>
                    <xdr:col>11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suppFeuilles">
                <anchor moveWithCells="1" sizeWithCells="1">
                  <from>
                    <xdr:col>12</xdr:col>
                    <xdr:colOff>9525</xdr:colOff>
                    <xdr:row>1</xdr:row>
                    <xdr:rowOff>9525</xdr:rowOff>
                  </from>
                  <to>
                    <xdr:col>13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upplign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933450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Check Box 7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Check Box 8">
              <controlPr defaultSize="0" autoFill="0" autoLine="0" autoPict="0">
                <anchor moveWithCells="1">
                  <from>
                    <xdr:col>7</xdr:col>
                    <xdr:colOff>38100</xdr:colOff>
                    <xdr:row>4</xdr:row>
                    <xdr:rowOff>0</xdr:rowOff>
                  </from>
                  <to>
                    <xdr:col>7</xdr:col>
                    <xdr:colOff>247650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Check Box 9">
              <controlPr defaultSize="0" autoFill="0" autoLine="0" autoPict="0">
                <anchor moveWithCells="1">
                  <from>
                    <xdr:col>7</xdr:col>
                    <xdr:colOff>38100</xdr:colOff>
                    <xdr:row>5</xdr:row>
                    <xdr:rowOff>0</xdr:rowOff>
                  </from>
                  <to>
                    <xdr:col>7</xdr:col>
                    <xdr:colOff>247650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0" name="Check Box 10">
              <controlPr defaultSize="0" autoFill="0" autoLine="0" autoPict="0">
                <anchor moveWithCells="1">
                  <from>
                    <xdr:col>7</xdr:col>
                    <xdr:colOff>38100</xdr:colOff>
                    <xdr:row>6</xdr:row>
                    <xdr:rowOff>0</xdr:rowOff>
                  </from>
                  <to>
                    <xdr:col>7</xdr:col>
                    <xdr:colOff>247650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1" name="Check Box 11">
              <controlPr defaultSize="0" autoFill="0" autoLine="0" autoPict="0">
                <anchor moveWithCells="1">
                  <from>
                    <xdr:col>7</xdr:col>
                    <xdr:colOff>38100</xdr:colOff>
                    <xdr:row>7</xdr:row>
                    <xdr:rowOff>0</xdr:rowOff>
                  </from>
                  <to>
                    <xdr:col>7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2" name="Check Box 12">
              <controlPr defaultSize="0" autoFill="0" autoLine="0" autoPict="0">
                <anchor moveWithCells="1">
                  <from>
                    <xdr:col>7</xdr:col>
                    <xdr:colOff>38100</xdr:colOff>
                    <xdr:row>8</xdr:row>
                    <xdr:rowOff>0</xdr:rowOff>
                  </from>
                  <to>
                    <xdr:col>7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3" name="Check Box 13">
              <controlPr defaultSize="0" autoFill="0" autoLine="0" autoPict="0">
                <anchor moveWithCells="1">
                  <from>
                    <xdr:col>7</xdr:col>
                    <xdr:colOff>38100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4" name="Check Box 14">
              <controlPr defaultSize="0" autoFill="0" autoLine="0" autoPict="0">
                <anchor moveWithCells="1">
                  <from>
                    <xdr:col>7</xdr:col>
                    <xdr:colOff>38100</xdr:colOff>
                    <xdr:row>3</xdr:row>
                    <xdr:rowOff>0</xdr:rowOff>
                  </from>
                  <to>
                    <xdr:col>7</xdr:col>
                    <xdr:colOff>247650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5" name="Check Box 15">
              <controlPr defaultSize="0" autoFill="0" autoLine="0" autoPict="0">
                <anchor moveWithCells="1">
                  <from>
                    <xdr:col>7</xdr:col>
                    <xdr:colOff>38100</xdr:colOff>
                    <xdr:row>10</xdr:row>
                    <xdr:rowOff>0</xdr:rowOff>
                  </from>
                  <to>
                    <xdr:col>7</xdr:col>
                    <xdr:colOff>247650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6" name="Check Box 16">
              <controlPr defaultSize="0" autoFill="0" autoLine="0" autoPict="0">
                <anchor moveWithCells="1">
                  <from>
                    <xdr:col>7</xdr:col>
                    <xdr:colOff>38100</xdr:colOff>
                    <xdr:row>11</xdr:row>
                    <xdr:rowOff>0</xdr:rowOff>
                  </from>
                  <to>
                    <xdr:col>7</xdr:col>
                    <xdr:colOff>247650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7" name="Check Box 17">
              <controlPr defaultSize="0" autoFill="0" autoLine="0" autoPict="0">
                <anchor moveWithCells="1">
                  <from>
                    <xdr:col>7</xdr:col>
                    <xdr:colOff>38100</xdr:colOff>
                    <xdr:row>12</xdr:row>
                    <xdr:rowOff>0</xdr:rowOff>
                  </from>
                  <to>
                    <xdr:col>7</xdr:col>
                    <xdr:colOff>247650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18" name="Check Box 18">
              <controlPr defaultSize="0" autoFill="0" autoLine="0" autoPict="0">
                <anchor moveWithCells="1">
                  <from>
                    <xdr:col>7</xdr:col>
                    <xdr:colOff>38100</xdr:colOff>
                    <xdr:row>13</xdr:row>
                    <xdr:rowOff>0</xdr:rowOff>
                  </from>
                  <to>
                    <xdr:col>7</xdr:col>
                    <xdr:colOff>247650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19" name="Check Box 19">
              <controlPr defaultSize="0" autoFill="0" autoLine="0" autoPict="0">
                <anchor moveWithCells="1">
                  <from>
                    <xdr:col>7</xdr:col>
                    <xdr:colOff>38100</xdr:colOff>
                    <xdr:row>14</xdr:row>
                    <xdr:rowOff>0</xdr:rowOff>
                  </from>
                  <to>
                    <xdr:col>7</xdr:col>
                    <xdr:colOff>247650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0" name="Check Box 20">
              <controlPr defaultSize="0" autoFill="0" autoLine="0" autoPict="0">
                <anchor moveWithCells="1">
                  <from>
                    <xdr:col>7</xdr:col>
                    <xdr:colOff>38100</xdr:colOff>
                    <xdr:row>15</xdr:row>
                    <xdr:rowOff>0</xdr:rowOff>
                  </from>
                  <to>
                    <xdr:col>7</xdr:col>
                    <xdr:colOff>247650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1" name="Check Box 21">
              <controlPr defaultSize="0" autoFill="0" autoLine="0" autoPict="0">
                <anchor moveWithCells="1">
                  <from>
                    <xdr:col>7</xdr:col>
                    <xdr:colOff>38100</xdr:colOff>
                    <xdr:row>16</xdr:row>
                    <xdr:rowOff>0</xdr:rowOff>
                  </from>
                  <to>
                    <xdr:col>7</xdr:col>
                    <xdr:colOff>247650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2" name="Check Box 22">
              <controlPr defaultSize="0" autoFill="0" autoLine="0" autoPict="0">
                <anchor moveWithCells="1">
                  <from>
                    <xdr:col>7</xdr:col>
                    <xdr:colOff>38100</xdr:colOff>
                    <xdr:row>17</xdr:row>
                    <xdr:rowOff>0</xdr:rowOff>
                  </from>
                  <to>
                    <xdr:col>7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3" name="Check Box 23">
              <controlPr defaultSize="0" autoFill="0" autoLine="0" autoPict="0">
                <anchor moveWithCells="1">
                  <from>
                    <xdr:col>7</xdr:col>
                    <xdr:colOff>38100</xdr:colOff>
                    <xdr:row>18</xdr:row>
                    <xdr:rowOff>0</xdr:rowOff>
                  </from>
                  <to>
                    <xdr:col>7</xdr:col>
                    <xdr:colOff>247650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4" name="Check Box 24">
              <controlPr defaultSize="0" autoFill="0" autoLine="0" autoPict="0">
                <anchor moveWithCells="1">
                  <from>
                    <xdr:col>7</xdr:col>
                    <xdr:colOff>38100</xdr:colOff>
                    <xdr:row>19</xdr:row>
                    <xdr:rowOff>0</xdr:rowOff>
                  </from>
                  <to>
                    <xdr:col>7</xdr:col>
                    <xdr:colOff>247650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25" name="Check Box 25">
              <controlPr defaultSize="0" autoFill="0" autoLine="0" autoPict="0">
                <anchor moveWithCells="1">
                  <from>
                    <xdr:col>7</xdr:col>
                    <xdr:colOff>38100</xdr:colOff>
                    <xdr:row>20</xdr:row>
                    <xdr:rowOff>0</xdr:rowOff>
                  </from>
                  <to>
                    <xdr:col>7</xdr:col>
                    <xdr:colOff>247650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0" r:id="rId26" name="Check Box 26">
              <controlPr defaultSize="0" autoFill="0" autoLine="0" autoPict="0">
                <anchor moveWithCells="1">
                  <from>
                    <xdr:col>7</xdr:col>
                    <xdr:colOff>38100</xdr:colOff>
                    <xdr:row>21</xdr:row>
                    <xdr:rowOff>0</xdr:rowOff>
                  </from>
                  <to>
                    <xdr:col>7</xdr:col>
                    <xdr:colOff>247650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1" r:id="rId27" name="Check Box 27">
              <controlPr defaultSize="0" autoFill="0" autoLine="0" autoPict="0">
                <anchor moveWithCells="1">
                  <from>
                    <xdr:col>7</xdr:col>
                    <xdr:colOff>38100</xdr:colOff>
                    <xdr:row>22</xdr:row>
                    <xdr:rowOff>0</xdr:rowOff>
                  </from>
                  <to>
                    <xdr:col>7</xdr:col>
                    <xdr:colOff>247650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 tint="0.59999389629810485"/>
  </sheetPr>
  <dimension ref="A1:R559"/>
  <sheetViews>
    <sheetView showGridLines="0" tabSelected="1" zoomScaleNormal="100" workbookViewId="0">
      <selection activeCell="D37" sqref="D37"/>
    </sheetView>
  </sheetViews>
  <sheetFormatPr baseColWidth="10" defaultColWidth="11.42578125" defaultRowHeight="11.25" x14ac:dyDescent="0.2"/>
  <cols>
    <col min="1" max="1" width="4.28515625" style="1" customWidth="1"/>
    <col min="2" max="2" width="12.7109375" style="50" customWidth="1"/>
    <col min="3" max="3" width="21.28515625" style="50" bestFit="1" customWidth="1"/>
    <col min="4" max="4" width="86.5703125" style="42" bestFit="1" customWidth="1"/>
    <col min="5" max="5" width="3.7109375" style="105" customWidth="1"/>
    <col min="6" max="7" width="3.7109375" style="104" customWidth="1"/>
    <col min="8" max="8" width="3.7109375" style="50" customWidth="1"/>
    <col min="9" max="13" width="3.7109375" style="106" customWidth="1"/>
    <col min="14" max="18" width="11.42578125" style="64"/>
    <col min="19" max="16384" width="11.42578125" style="42"/>
  </cols>
  <sheetData>
    <row r="1" spans="2:18" s="42" customFormat="1" ht="11.25" customHeight="1" x14ac:dyDescent="0.2">
      <c r="B1" s="188" t="s">
        <v>7</v>
      </c>
      <c r="C1" s="189"/>
      <c r="D1" s="190"/>
      <c r="E1" s="41" t="s">
        <v>11</v>
      </c>
      <c r="F1" s="104"/>
      <c r="G1" s="104"/>
      <c r="H1" s="50"/>
      <c r="I1" s="50"/>
      <c r="J1" s="50"/>
      <c r="K1" s="50"/>
      <c r="L1" s="50"/>
      <c r="M1" s="50"/>
      <c r="N1" s="64"/>
      <c r="O1" s="64"/>
      <c r="P1" s="64"/>
      <c r="Q1" s="64"/>
      <c r="R1" s="64"/>
    </row>
    <row r="2" spans="2:18" s="42" customFormat="1" ht="11.25" customHeight="1" x14ac:dyDescent="0.2">
      <c r="B2" s="191"/>
      <c r="C2" s="192"/>
      <c r="D2" s="193"/>
      <c r="E2" s="43" t="s">
        <v>2</v>
      </c>
      <c r="F2" s="104"/>
      <c r="G2" s="104"/>
      <c r="H2" s="50"/>
      <c r="I2" s="50"/>
      <c r="J2" s="50"/>
      <c r="K2" s="50"/>
      <c r="L2" s="50"/>
      <c r="M2" s="50"/>
      <c r="N2" s="64"/>
      <c r="O2" s="64"/>
      <c r="P2" s="64"/>
      <c r="Q2" s="64"/>
      <c r="R2" s="64"/>
    </row>
    <row r="3" spans="2:18" s="42" customFormat="1" ht="11.25" customHeight="1" x14ac:dyDescent="0.2">
      <c r="B3" s="191"/>
      <c r="C3" s="192"/>
      <c r="D3" s="193"/>
      <c r="E3" s="50"/>
      <c r="F3" s="104"/>
      <c r="G3" s="104"/>
      <c r="H3" s="50"/>
      <c r="I3" s="50"/>
      <c r="J3" s="50"/>
      <c r="K3" s="50"/>
      <c r="L3" s="50"/>
      <c r="M3" s="50"/>
      <c r="N3" s="64"/>
      <c r="O3" s="64"/>
      <c r="P3" s="64"/>
      <c r="Q3" s="64"/>
      <c r="R3" s="64"/>
    </row>
    <row r="4" spans="2:18" s="42" customFormat="1" ht="11.25" customHeight="1" x14ac:dyDescent="0.2">
      <c r="B4" s="191"/>
      <c r="C4" s="192"/>
      <c r="D4" s="193"/>
      <c r="E4" s="50"/>
      <c r="F4" s="104"/>
      <c r="G4" s="104"/>
      <c r="H4" s="50"/>
      <c r="I4" s="50"/>
      <c r="J4" s="50"/>
      <c r="K4" s="50"/>
      <c r="L4" s="50"/>
      <c r="M4" s="50"/>
      <c r="N4" s="64"/>
      <c r="O4" s="64"/>
      <c r="P4" s="64"/>
      <c r="Q4" s="64"/>
      <c r="R4" s="64"/>
    </row>
    <row r="5" spans="2:18" s="42" customFormat="1" ht="11.25" customHeight="1" x14ac:dyDescent="0.2">
      <c r="B5" s="191"/>
      <c r="C5" s="192"/>
      <c r="D5" s="193"/>
      <c r="E5" s="50"/>
      <c r="F5" s="104"/>
      <c r="G5" s="104"/>
      <c r="H5" s="50"/>
      <c r="I5" s="50"/>
      <c r="J5" s="50"/>
      <c r="K5" s="50"/>
      <c r="L5" s="50"/>
      <c r="M5" s="50"/>
      <c r="N5" s="64"/>
      <c r="O5" s="64"/>
      <c r="P5" s="64"/>
      <c r="Q5" s="64"/>
      <c r="R5" s="64"/>
    </row>
    <row r="6" spans="2:18" s="42" customFormat="1" ht="11.25" customHeight="1" x14ac:dyDescent="0.2">
      <c r="B6" s="191"/>
      <c r="C6" s="192"/>
      <c r="D6" s="193"/>
      <c r="E6" s="50"/>
      <c r="F6" s="104"/>
      <c r="G6" s="104"/>
      <c r="H6" s="50"/>
      <c r="I6" s="50"/>
      <c r="J6" s="50"/>
      <c r="K6" s="50"/>
      <c r="L6" s="50"/>
      <c r="M6" s="50"/>
      <c r="N6" s="64"/>
      <c r="O6" s="64"/>
      <c r="P6" s="64"/>
      <c r="Q6" s="64"/>
      <c r="R6" s="64"/>
    </row>
    <row r="7" spans="2:18" s="42" customFormat="1" ht="11.25" customHeight="1" x14ac:dyDescent="0.2">
      <c r="B7" s="191"/>
      <c r="C7" s="192"/>
      <c r="D7" s="193"/>
      <c r="E7" s="50"/>
      <c r="F7" s="104"/>
      <c r="G7" s="104"/>
      <c r="H7" s="50"/>
      <c r="I7" s="50"/>
      <c r="J7" s="50"/>
      <c r="K7" s="50"/>
      <c r="L7" s="50"/>
      <c r="M7" s="50"/>
      <c r="N7" s="64"/>
      <c r="O7" s="64"/>
      <c r="P7" s="64"/>
      <c r="Q7" s="64"/>
      <c r="R7" s="64"/>
    </row>
    <row r="8" spans="2:18" s="42" customFormat="1" ht="11.25" customHeight="1" x14ac:dyDescent="0.2">
      <c r="B8" s="191"/>
      <c r="C8" s="192"/>
      <c r="D8" s="193"/>
      <c r="E8" s="50"/>
      <c r="F8" s="104"/>
      <c r="G8" s="104"/>
      <c r="H8" s="50"/>
      <c r="I8" s="50"/>
      <c r="J8" s="50"/>
      <c r="K8" s="50"/>
      <c r="L8" s="50"/>
      <c r="M8" s="50"/>
      <c r="N8" s="64"/>
      <c r="O8" s="64"/>
      <c r="P8" s="64"/>
      <c r="Q8" s="64"/>
      <c r="R8" s="64"/>
    </row>
    <row r="9" spans="2:18" s="42" customFormat="1" ht="11.25" customHeight="1" x14ac:dyDescent="0.2">
      <c r="B9" s="191"/>
      <c r="C9" s="192"/>
      <c r="D9" s="193"/>
      <c r="E9" s="50"/>
      <c r="F9" s="104"/>
      <c r="G9" s="104"/>
      <c r="H9" s="50"/>
      <c r="I9" s="50"/>
      <c r="J9" s="50"/>
      <c r="K9" s="50"/>
      <c r="L9" s="50"/>
      <c r="M9" s="50"/>
      <c r="N9" s="64"/>
      <c r="O9" s="64"/>
      <c r="P9" s="64"/>
      <c r="Q9" s="64"/>
      <c r="R9" s="64"/>
    </row>
    <row r="10" spans="2:18" s="42" customFormat="1" ht="11.25" customHeight="1" x14ac:dyDescent="0.2">
      <c r="B10" s="191"/>
      <c r="C10" s="192"/>
      <c r="D10" s="193"/>
      <c r="E10" s="50"/>
      <c r="F10" s="104"/>
      <c r="G10" s="104"/>
      <c r="H10" s="50"/>
      <c r="I10" s="50"/>
      <c r="J10" s="50"/>
      <c r="K10" s="50"/>
      <c r="L10" s="50"/>
      <c r="M10" s="50"/>
      <c r="N10" s="64"/>
      <c r="O10" s="64"/>
      <c r="P10" s="64"/>
      <c r="Q10" s="64"/>
      <c r="R10" s="64"/>
    </row>
    <row r="11" spans="2:18" s="42" customFormat="1" ht="11.25" customHeight="1" x14ac:dyDescent="0.2">
      <c r="B11" s="191"/>
      <c r="C11" s="192"/>
      <c r="D11" s="193"/>
      <c r="E11" s="50"/>
      <c r="F11" s="104"/>
      <c r="G11" s="104"/>
      <c r="H11" s="50"/>
      <c r="I11" s="50"/>
      <c r="J11" s="50"/>
      <c r="K11" s="50"/>
      <c r="L11" s="50"/>
      <c r="M11" s="50"/>
      <c r="N11" s="64"/>
      <c r="O11" s="64"/>
      <c r="P11" s="64"/>
      <c r="Q11" s="64"/>
      <c r="R11" s="64"/>
    </row>
    <row r="12" spans="2:18" s="42" customFormat="1" ht="11.25" customHeight="1" x14ac:dyDescent="0.2">
      <c r="B12" s="191"/>
      <c r="C12" s="192"/>
      <c r="D12" s="193"/>
      <c r="E12" s="50"/>
      <c r="F12" s="104"/>
      <c r="G12" s="104"/>
      <c r="H12" s="50"/>
      <c r="I12" s="50"/>
      <c r="J12" s="50"/>
      <c r="K12" s="50"/>
      <c r="L12" s="50"/>
      <c r="M12" s="50"/>
      <c r="N12" s="64"/>
      <c r="O12" s="64"/>
      <c r="P12" s="64"/>
      <c r="Q12" s="64"/>
      <c r="R12" s="64"/>
    </row>
    <row r="13" spans="2:18" s="42" customFormat="1" ht="18.75" customHeight="1" x14ac:dyDescent="0.2">
      <c r="B13" s="44"/>
      <c r="C13" s="45"/>
      <c r="D13" s="46"/>
      <c r="E13" s="101"/>
      <c r="F13" s="104"/>
      <c r="G13" s="104"/>
      <c r="H13" s="50"/>
      <c r="I13" s="50"/>
      <c r="J13" s="50"/>
      <c r="K13" s="50"/>
      <c r="L13" s="50"/>
      <c r="M13" s="50"/>
      <c r="N13" s="64"/>
      <c r="O13" s="64"/>
      <c r="P13" s="64"/>
      <c r="Q13" s="64"/>
      <c r="R13" s="64"/>
    </row>
    <row r="14" spans="2:18" s="42" customFormat="1" ht="20.100000000000001" customHeight="1" x14ac:dyDescent="0.2">
      <c r="B14" s="194" t="s">
        <v>0</v>
      </c>
      <c r="C14" s="194" t="s">
        <v>1</v>
      </c>
      <c r="D14" s="194" t="s">
        <v>6</v>
      </c>
      <c r="E14" s="101"/>
      <c r="F14" s="102"/>
      <c r="G14" s="102"/>
      <c r="H14" s="103"/>
      <c r="I14" s="50"/>
      <c r="J14" s="50"/>
      <c r="K14" s="50"/>
      <c r="L14" s="50"/>
      <c r="M14" s="50"/>
      <c r="N14" s="64"/>
      <c r="O14" s="64"/>
      <c r="P14" s="64"/>
      <c r="Q14" s="64"/>
      <c r="R14" s="64"/>
    </row>
    <row r="15" spans="2:18" s="42" customFormat="1" ht="20.100000000000001" customHeight="1" x14ac:dyDescent="0.2">
      <c r="B15" s="195"/>
      <c r="C15" s="195"/>
      <c r="D15" s="196"/>
      <c r="E15" s="197" t="s">
        <v>72</v>
      </c>
      <c r="F15" s="198"/>
      <c r="G15" s="199"/>
      <c r="H15" s="198" t="s">
        <v>73</v>
      </c>
      <c r="I15" s="198"/>
      <c r="J15" s="199"/>
      <c r="K15" s="198" t="s">
        <v>74</v>
      </c>
      <c r="L15" s="198"/>
      <c r="M15" s="200"/>
      <c r="N15" s="64"/>
      <c r="O15" s="64"/>
      <c r="P15" s="64"/>
      <c r="Q15" s="64"/>
      <c r="R15" s="64"/>
    </row>
    <row r="16" spans="2:18" s="42" customFormat="1" ht="12" customHeight="1" x14ac:dyDescent="0.2">
      <c r="B16" s="88" t="s">
        <v>56</v>
      </c>
      <c r="C16" s="88"/>
      <c r="D16" s="89"/>
      <c r="E16" s="162"/>
      <c r="F16" s="159"/>
      <c r="G16" s="160"/>
      <c r="H16" s="159"/>
      <c r="I16" s="159"/>
      <c r="J16" s="160"/>
      <c r="K16" s="159"/>
      <c r="L16" s="159"/>
      <c r="M16" s="161"/>
      <c r="N16" s="64"/>
      <c r="O16" s="64"/>
      <c r="P16" s="64"/>
      <c r="Q16" s="64"/>
      <c r="R16" s="64"/>
    </row>
    <row r="17" spans="1:13" ht="12" customHeight="1" x14ac:dyDescent="0.2">
      <c r="A17" s="42"/>
      <c r="B17" s="90"/>
      <c r="C17" s="91" t="s">
        <v>57</v>
      </c>
      <c r="D17" s="90"/>
      <c r="E17" s="155"/>
      <c r="F17" s="156"/>
      <c r="G17" s="157"/>
      <c r="H17" s="158"/>
      <c r="I17" s="159"/>
      <c r="J17" s="160"/>
      <c r="K17" s="159"/>
      <c r="L17" s="159"/>
      <c r="M17" s="161"/>
    </row>
    <row r="18" spans="1:13" ht="12" customHeight="1" x14ac:dyDescent="0.2">
      <c r="A18" s="42"/>
      <c r="B18" s="92"/>
      <c r="C18" s="92"/>
      <c r="D18" s="93"/>
      <c r="E18" s="155"/>
      <c r="F18" s="156"/>
      <c r="G18" s="157"/>
      <c r="H18" s="158"/>
      <c r="I18" s="159"/>
      <c r="J18" s="160"/>
      <c r="K18" s="159"/>
      <c r="L18" s="159"/>
      <c r="M18" s="161"/>
    </row>
    <row r="19" spans="1:13" ht="12" customHeight="1" x14ac:dyDescent="0.2">
      <c r="A19" s="42"/>
      <c r="B19" s="92"/>
      <c r="C19" s="92"/>
      <c r="D19" s="93" t="s">
        <v>443</v>
      </c>
      <c r="E19" s="155" t="s">
        <v>2</v>
      </c>
      <c r="F19" s="156" t="s">
        <v>2</v>
      </c>
      <c r="G19" s="157" t="s">
        <v>2</v>
      </c>
      <c r="H19" s="158" t="s">
        <v>2</v>
      </c>
      <c r="I19" s="159" t="s">
        <v>2</v>
      </c>
      <c r="J19" s="160" t="s">
        <v>2</v>
      </c>
      <c r="K19" s="159" t="s">
        <v>2</v>
      </c>
      <c r="L19" s="159" t="s">
        <v>2</v>
      </c>
      <c r="M19" s="161" t="s">
        <v>2</v>
      </c>
    </row>
    <row r="20" spans="1:13" ht="12" customHeight="1" x14ac:dyDescent="0.2">
      <c r="A20" s="42"/>
      <c r="B20" s="92"/>
      <c r="C20" s="92"/>
      <c r="D20" s="93" t="s">
        <v>444</v>
      </c>
      <c r="E20" s="155" t="s">
        <v>2</v>
      </c>
      <c r="F20" s="156" t="s">
        <v>2</v>
      </c>
      <c r="G20" s="157" t="s">
        <v>2</v>
      </c>
      <c r="H20" s="158" t="s">
        <v>2</v>
      </c>
      <c r="I20" s="159" t="s">
        <v>2</v>
      </c>
      <c r="J20" s="160" t="s">
        <v>2</v>
      </c>
      <c r="K20" s="159" t="s">
        <v>2</v>
      </c>
      <c r="L20" s="159" t="s">
        <v>2</v>
      </c>
      <c r="M20" s="161" t="s">
        <v>2</v>
      </c>
    </row>
    <row r="21" spans="1:13" ht="12" customHeight="1" x14ac:dyDescent="0.2">
      <c r="A21" s="42"/>
      <c r="B21" s="92"/>
      <c r="C21" s="92"/>
      <c r="D21" s="93" t="s">
        <v>445</v>
      </c>
      <c r="E21" s="155" t="s">
        <v>2</v>
      </c>
      <c r="F21" s="156" t="s">
        <v>2</v>
      </c>
      <c r="G21" s="157" t="s">
        <v>2</v>
      </c>
      <c r="H21" s="158" t="s">
        <v>2</v>
      </c>
      <c r="I21" s="159" t="s">
        <v>2</v>
      </c>
      <c r="J21" s="160" t="s">
        <v>2</v>
      </c>
      <c r="K21" s="159" t="s">
        <v>2</v>
      </c>
      <c r="L21" s="159" t="s">
        <v>2</v>
      </c>
      <c r="M21" s="161" t="s">
        <v>2</v>
      </c>
    </row>
    <row r="22" spans="1:13" ht="12" customHeight="1" x14ac:dyDescent="0.2">
      <c r="A22" s="42"/>
      <c r="B22" s="92"/>
      <c r="C22" s="92"/>
      <c r="D22" s="93" t="s">
        <v>446</v>
      </c>
      <c r="E22" s="155"/>
      <c r="F22" s="156"/>
      <c r="G22" s="157"/>
      <c r="H22" s="158"/>
      <c r="I22" s="159"/>
      <c r="J22" s="160"/>
      <c r="K22" s="159"/>
      <c r="L22" s="159"/>
      <c r="M22" s="161"/>
    </row>
    <row r="23" spans="1:13" ht="12" customHeight="1" x14ac:dyDescent="0.2">
      <c r="A23" s="42"/>
      <c r="B23" s="92"/>
      <c r="C23" s="92"/>
      <c r="D23" s="93" t="s">
        <v>447</v>
      </c>
      <c r="E23" s="155"/>
      <c r="F23" s="156"/>
      <c r="G23" s="157"/>
      <c r="H23" s="158"/>
      <c r="I23" s="159"/>
      <c r="J23" s="160"/>
      <c r="K23" s="159"/>
      <c r="L23" s="159"/>
      <c r="M23" s="161"/>
    </row>
    <row r="24" spans="1:13" ht="15.75" customHeight="1" x14ac:dyDescent="0.2">
      <c r="A24" s="42"/>
      <c r="B24" s="92"/>
      <c r="C24" s="92"/>
      <c r="D24" s="93" t="s">
        <v>448</v>
      </c>
      <c r="E24" s="155" t="s">
        <v>2</v>
      </c>
      <c r="F24" s="156" t="s">
        <v>2</v>
      </c>
      <c r="G24" s="157" t="s">
        <v>2</v>
      </c>
      <c r="H24" s="158" t="s">
        <v>2</v>
      </c>
      <c r="I24" s="159" t="s">
        <v>2</v>
      </c>
      <c r="J24" s="160" t="s">
        <v>2</v>
      </c>
      <c r="K24" s="159" t="s">
        <v>2</v>
      </c>
      <c r="L24" s="159" t="s">
        <v>2</v>
      </c>
      <c r="M24" s="161" t="s">
        <v>2</v>
      </c>
    </row>
    <row r="25" spans="1:13" ht="12" customHeight="1" x14ac:dyDescent="0.2">
      <c r="A25" s="42"/>
      <c r="B25" s="92"/>
      <c r="C25" s="92"/>
      <c r="D25" s="93"/>
      <c r="E25" s="155"/>
      <c r="F25" s="156"/>
      <c r="G25" s="157"/>
      <c r="H25" s="158"/>
      <c r="I25" s="159"/>
      <c r="J25" s="160"/>
      <c r="K25" s="159"/>
      <c r="L25" s="159"/>
      <c r="M25" s="161"/>
    </row>
    <row r="26" spans="1:13" ht="12" customHeight="1" x14ac:dyDescent="0.2">
      <c r="A26" s="42"/>
      <c r="B26" s="90"/>
      <c r="C26" s="91" t="s">
        <v>58</v>
      </c>
      <c r="D26" s="90"/>
      <c r="E26" s="155"/>
      <c r="F26" s="156"/>
      <c r="G26" s="157"/>
      <c r="H26" s="158"/>
      <c r="I26" s="159"/>
      <c r="J26" s="160"/>
      <c r="K26" s="159"/>
      <c r="L26" s="159"/>
      <c r="M26" s="161"/>
    </row>
    <row r="27" spans="1:13" ht="12" customHeight="1" x14ac:dyDescent="0.2">
      <c r="A27" s="42"/>
      <c r="B27" s="92"/>
      <c r="C27" s="92"/>
      <c r="D27" s="93"/>
      <c r="E27" s="155"/>
      <c r="F27" s="156"/>
      <c r="G27" s="157"/>
      <c r="H27" s="158"/>
      <c r="I27" s="159"/>
      <c r="J27" s="160"/>
      <c r="K27" s="159"/>
      <c r="L27" s="159"/>
      <c r="M27" s="161"/>
    </row>
    <row r="28" spans="1:13" ht="12" customHeight="1" x14ac:dyDescent="0.2">
      <c r="A28" s="42"/>
      <c r="B28" s="92"/>
      <c r="C28" s="92"/>
      <c r="D28" s="93" t="s">
        <v>449</v>
      </c>
      <c r="E28" s="155"/>
      <c r="F28" s="156"/>
      <c r="G28" s="157"/>
      <c r="H28" s="158"/>
      <c r="I28" s="159"/>
      <c r="J28" s="160"/>
      <c r="K28" s="159"/>
      <c r="L28" s="159"/>
      <c r="M28" s="161"/>
    </row>
    <row r="29" spans="1:13" ht="12" customHeight="1" x14ac:dyDescent="0.2">
      <c r="A29" s="42"/>
      <c r="B29" s="92"/>
      <c r="C29" s="92"/>
      <c r="D29" s="93" t="s">
        <v>450</v>
      </c>
      <c r="E29" s="155" t="s">
        <v>2</v>
      </c>
      <c r="F29" s="156" t="s">
        <v>2</v>
      </c>
      <c r="G29" s="157"/>
      <c r="H29" s="158" t="s">
        <v>2</v>
      </c>
      <c r="I29" s="159" t="s">
        <v>2</v>
      </c>
      <c r="J29" s="160"/>
      <c r="K29" s="159" t="s">
        <v>2</v>
      </c>
      <c r="L29" s="159" t="s">
        <v>2</v>
      </c>
      <c r="M29" s="161"/>
    </row>
    <row r="30" spans="1:13" ht="12" customHeight="1" x14ac:dyDescent="0.2">
      <c r="A30" s="42"/>
      <c r="B30" s="92"/>
      <c r="C30" s="92"/>
      <c r="D30" s="93" t="s">
        <v>451</v>
      </c>
      <c r="E30" s="155" t="s">
        <v>2</v>
      </c>
      <c r="F30" s="156" t="s">
        <v>2</v>
      </c>
      <c r="G30" s="157" t="s">
        <v>2</v>
      </c>
      <c r="H30" s="158" t="s">
        <v>2</v>
      </c>
      <c r="I30" s="159" t="s">
        <v>2</v>
      </c>
      <c r="J30" s="160" t="s">
        <v>2</v>
      </c>
      <c r="K30" s="159" t="s">
        <v>2</v>
      </c>
      <c r="L30" s="159" t="s">
        <v>2</v>
      </c>
      <c r="M30" s="161" t="s">
        <v>2</v>
      </c>
    </row>
    <row r="31" spans="1:13" ht="12" customHeight="1" x14ac:dyDescent="0.2">
      <c r="A31" s="42"/>
      <c r="B31" s="92"/>
      <c r="C31" s="92"/>
      <c r="D31" s="93" t="s">
        <v>452</v>
      </c>
      <c r="E31" s="155" t="s">
        <v>2</v>
      </c>
      <c r="F31" s="156" t="s">
        <v>2</v>
      </c>
      <c r="G31" s="157" t="s">
        <v>2</v>
      </c>
      <c r="H31" s="158" t="s">
        <v>2</v>
      </c>
      <c r="I31" s="159" t="s">
        <v>2</v>
      </c>
      <c r="J31" s="160" t="s">
        <v>2</v>
      </c>
      <c r="K31" s="159" t="s">
        <v>2</v>
      </c>
      <c r="L31" s="159" t="s">
        <v>2</v>
      </c>
      <c r="M31" s="161" t="s">
        <v>2</v>
      </c>
    </row>
    <row r="32" spans="1:13" ht="12" customHeight="1" x14ac:dyDescent="0.2">
      <c r="A32" s="42"/>
      <c r="B32" s="92"/>
      <c r="C32" s="92"/>
      <c r="D32" s="93" t="s">
        <v>453</v>
      </c>
      <c r="E32" s="155"/>
      <c r="F32" s="156"/>
      <c r="G32" s="157"/>
      <c r="H32" s="158"/>
      <c r="I32" s="159"/>
      <c r="J32" s="160"/>
      <c r="K32" s="159"/>
      <c r="L32" s="159"/>
      <c r="M32" s="161"/>
    </row>
    <row r="33" spans="1:13" ht="12" customHeight="1" x14ac:dyDescent="0.2">
      <c r="A33" s="42"/>
      <c r="B33" s="92"/>
      <c r="C33" s="92"/>
      <c r="D33" s="93" t="s">
        <v>454</v>
      </c>
      <c r="E33" s="155"/>
      <c r="F33" s="156"/>
      <c r="G33" s="157"/>
      <c r="H33" s="158"/>
      <c r="I33" s="159"/>
      <c r="J33" s="160"/>
      <c r="K33" s="159"/>
      <c r="L33" s="159"/>
      <c r="M33" s="161"/>
    </row>
    <row r="34" spans="1:13" ht="12" customHeight="1" x14ac:dyDescent="0.2">
      <c r="A34" s="42"/>
      <c r="B34" s="92"/>
      <c r="C34" s="92"/>
      <c r="D34" s="93" t="s">
        <v>455</v>
      </c>
      <c r="E34" s="155" t="s">
        <v>2</v>
      </c>
      <c r="F34" s="156" t="s">
        <v>2</v>
      </c>
      <c r="G34" s="157" t="s">
        <v>2</v>
      </c>
      <c r="H34" s="158" t="s">
        <v>2</v>
      </c>
      <c r="I34" s="159" t="s">
        <v>2</v>
      </c>
      <c r="J34" s="160" t="s">
        <v>2</v>
      </c>
      <c r="K34" s="159" t="s">
        <v>2</v>
      </c>
      <c r="L34" s="159" t="s">
        <v>2</v>
      </c>
      <c r="M34" s="161" t="s">
        <v>2</v>
      </c>
    </row>
    <row r="35" spans="1:13" ht="12" customHeight="1" x14ac:dyDescent="0.2">
      <c r="A35" s="42"/>
      <c r="B35" s="92"/>
      <c r="C35" s="92"/>
      <c r="D35" s="93" t="s">
        <v>456</v>
      </c>
      <c r="E35" s="155" t="s">
        <v>2</v>
      </c>
      <c r="F35" s="156" t="s">
        <v>2</v>
      </c>
      <c r="G35" s="157" t="s">
        <v>2</v>
      </c>
      <c r="H35" s="158" t="s">
        <v>2</v>
      </c>
      <c r="I35" s="159" t="s">
        <v>2</v>
      </c>
      <c r="J35" s="160" t="s">
        <v>2</v>
      </c>
      <c r="K35" s="159" t="s">
        <v>2</v>
      </c>
      <c r="L35" s="159" t="s">
        <v>2</v>
      </c>
      <c r="M35" s="161" t="s">
        <v>2</v>
      </c>
    </row>
    <row r="36" spans="1:13" ht="12" customHeight="1" x14ac:dyDescent="0.2">
      <c r="A36" s="42"/>
      <c r="B36" s="92"/>
      <c r="C36" s="92"/>
      <c r="D36" s="93"/>
      <c r="E36" s="155"/>
      <c r="F36" s="156"/>
      <c r="G36" s="157"/>
      <c r="H36" s="158"/>
      <c r="I36" s="159"/>
      <c r="J36" s="160"/>
      <c r="K36" s="159"/>
      <c r="L36" s="159"/>
      <c r="M36" s="161"/>
    </row>
    <row r="37" spans="1:13" ht="12" customHeight="1" x14ac:dyDescent="0.2">
      <c r="A37" s="42"/>
      <c r="B37" s="90"/>
      <c r="C37" s="91" t="s">
        <v>59</v>
      </c>
      <c r="D37" s="90"/>
      <c r="E37" s="155"/>
      <c r="F37" s="156"/>
      <c r="G37" s="157"/>
      <c r="H37" s="158"/>
      <c r="I37" s="159"/>
      <c r="J37" s="160"/>
      <c r="K37" s="159"/>
      <c r="L37" s="159"/>
      <c r="M37" s="161"/>
    </row>
    <row r="38" spans="1:13" ht="12" customHeight="1" x14ac:dyDescent="0.2">
      <c r="A38" s="42"/>
      <c r="B38" s="92"/>
      <c r="C38" s="92"/>
      <c r="D38" s="93"/>
      <c r="E38" s="155"/>
      <c r="F38" s="156"/>
      <c r="G38" s="157"/>
      <c r="H38" s="158"/>
      <c r="I38" s="159"/>
      <c r="J38" s="160"/>
      <c r="K38" s="159"/>
      <c r="L38" s="159"/>
      <c r="M38" s="161"/>
    </row>
    <row r="39" spans="1:13" ht="12" customHeight="1" x14ac:dyDescent="0.2">
      <c r="A39" s="42"/>
      <c r="B39" s="92"/>
      <c r="C39" s="92"/>
      <c r="D39" s="93" t="s">
        <v>457</v>
      </c>
      <c r="E39" s="162"/>
      <c r="F39" s="156"/>
      <c r="G39" s="157"/>
      <c r="H39" s="158"/>
      <c r="I39" s="159"/>
      <c r="J39" s="160"/>
      <c r="K39" s="159"/>
      <c r="L39" s="159"/>
      <c r="M39" s="161"/>
    </row>
    <row r="40" spans="1:13" x14ac:dyDescent="0.2">
      <c r="B40" s="92"/>
      <c r="C40" s="92"/>
      <c r="D40" s="93" t="s">
        <v>458</v>
      </c>
      <c r="E40" s="162"/>
      <c r="F40" s="163"/>
      <c r="G40" s="164"/>
      <c r="H40" s="159"/>
      <c r="I40" s="165"/>
      <c r="J40" s="166"/>
      <c r="K40" s="165"/>
      <c r="L40" s="165"/>
      <c r="M40" s="167"/>
    </row>
    <row r="41" spans="1:13" ht="12" customHeight="1" x14ac:dyDescent="0.2">
      <c r="A41" s="42"/>
      <c r="B41" s="92"/>
      <c r="C41" s="92"/>
      <c r="D41" s="93" t="s">
        <v>459</v>
      </c>
      <c r="E41" s="162"/>
      <c r="F41" s="163"/>
      <c r="G41" s="164"/>
      <c r="H41" s="159"/>
      <c r="I41" s="159"/>
      <c r="J41" s="160"/>
      <c r="K41" s="159"/>
      <c r="L41" s="159"/>
      <c r="M41" s="161"/>
    </row>
    <row r="42" spans="1:13" ht="12" customHeight="1" x14ac:dyDescent="0.2">
      <c r="A42" s="42"/>
      <c r="B42" s="92"/>
      <c r="C42" s="92"/>
      <c r="D42" s="93" t="s">
        <v>460</v>
      </c>
      <c r="E42" s="162"/>
      <c r="F42" s="163"/>
      <c r="G42" s="164"/>
      <c r="H42" s="159"/>
      <c r="I42" s="159"/>
      <c r="J42" s="160"/>
      <c r="K42" s="159"/>
      <c r="L42" s="159"/>
      <c r="M42" s="161"/>
    </row>
    <row r="43" spans="1:13" ht="12" customHeight="1" x14ac:dyDescent="0.2">
      <c r="A43" s="42"/>
      <c r="B43" s="92"/>
      <c r="C43" s="92"/>
      <c r="D43" s="93" t="s">
        <v>461</v>
      </c>
      <c r="E43" s="162"/>
      <c r="F43" s="163"/>
      <c r="G43" s="164"/>
      <c r="H43" s="159"/>
      <c r="I43" s="159"/>
      <c r="J43" s="160"/>
      <c r="K43" s="159"/>
      <c r="L43" s="159"/>
      <c r="M43" s="161"/>
    </row>
    <row r="44" spans="1:13" ht="12" customHeight="1" x14ac:dyDescent="0.2">
      <c r="A44" s="42"/>
      <c r="B44" s="92"/>
      <c r="C44" s="92"/>
      <c r="D44" s="93" t="s">
        <v>462</v>
      </c>
      <c r="E44" s="162"/>
      <c r="F44" s="163"/>
      <c r="G44" s="164"/>
      <c r="H44" s="159"/>
      <c r="I44" s="159"/>
      <c r="J44" s="160"/>
      <c r="K44" s="159"/>
      <c r="L44" s="159"/>
      <c r="M44" s="161"/>
    </row>
    <row r="45" spans="1:13" ht="12" customHeight="1" x14ac:dyDescent="0.2">
      <c r="A45" s="42"/>
      <c r="B45" s="92"/>
      <c r="C45" s="92"/>
      <c r="D45" s="93" t="s">
        <v>463</v>
      </c>
      <c r="E45" s="162" t="s">
        <v>2</v>
      </c>
      <c r="F45" s="163"/>
      <c r="G45" s="164"/>
      <c r="H45" s="159" t="s">
        <v>2</v>
      </c>
      <c r="I45" s="159"/>
      <c r="J45" s="160"/>
      <c r="K45" s="159" t="s">
        <v>2</v>
      </c>
      <c r="L45" s="159"/>
      <c r="M45" s="161"/>
    </row>
    <row r="46" spans="1:13" ht="12" customHeight="1" x14ac:dyDescent="0.2">
      <c r="A46" s="42"/>
      <c r="B46" s="92"/>
      <c r="C46" s="92"/>
      <c r="D46" s="93" t="s">
        <v>464</v>
      </c>
      <c r="E46" s="162"/>
      <c r="F46" s="163"/>
      <c r="G46" s="164"/>
      <c r="H46" s="159"/>
      <c r="I46" s="159"/>
      <c r="J46" s="160"/>
      <c r="K46" s="159"/>
      <c r="L46" s="159"/>
      <c r="M46" s="161"/>
    </row>
    <row r="47" spans="1:13" ht="12" customHeight="1" x14ac:dyDescent="0.2">
      <c r="A47" s="42"/>
      <c r="B47" s="92"/>
      <c r="C47" s="92"/>
      <c r="D47" s="93"/>
      <c r="E47" s="162"/>
      <c r="F47" s="163"/>
      <c r="G47" s="164"/>
      <c r="H47" s="159"/>
      <c r="I47" s="159"/>
      <c r="J47" s="160"/>
      <c r="K47" s="159"/>
      <c r="L47" s="159"/>
      <c r="M47" s="161"/>
    </row>
    <row r="48" spans="1:13" ht="12" customHeight="1" x14ac:dyDescent="0.2">
      <c r="A48" s="42"/>
      <c r="B48" s="88" t="s">
        <v>60</v>
      </c>
      <c r="C48" s="88"/>
      <c r="D48" s="89"/>
      <c r="E48" s="162"/>
      <c r="F48" s="163"/>
      <c r="G48" s="164"/>
      <c r="H48" s="159"/>
      <c r="I48" s="159"/>
      <c r="J48" s="160"/>
      <c r="K48" s="159"/>
      <c r="L48" s="159"/>
      <c r="M48" s="161"/>
    </row>
    <row r="49" spans="1:13" ht="12" customHeight="1" x14ac:dyDescent="0.2">
      <c r="A49" s="42"/>
      <c r="B49" s="90"/>
      <c r="C49" s="91" t="s">
        <v>61</v>
      </c>
      <c r="D49" s="90"/>
      <c r="E49" s="162"/>
      <c r="F49" s="163"/>
      <c r="G49" s="164"/>
      <c r="H49" s="159"/>
      <c r="I49" s="159"/>
      <c r="J49" s="160"/>
      <c r="K49" s="159"/>
      <c r="L49" s="159"/>
      <c r="M49" s="161"/>
    </row>
    <row r="50" spans="1:13" ht="12" customHeight="1" x14ac:dyDescent="0.2">
      <c r="A50" s="42"/>
      <c r="B50" s="92"/>
      <c r="C50" s="92"/>
      <c r="D50" s="93"/>
      <c r="E50" s="162"/>
      <c r="F50" s="163"/>
      <c r="G50" s="164"/>
      <c r="H50" s="159"/>
      <c r="I50" s="159"/>
      <c r="J50" s="160"/>
      <c r="K50" s="159"/>
      <c r="L50" s="159"/>
      <c r="M50" s="161"/>
    </row>
    <row r="51" spans="1:13" ht="12" customHeight="1" x14ac:dyDescent="0.2">
      <c r="A51" s="42"/>
      <c r="B51" s="92"/>
      <c r="C51" s="92"/>
      <c r="D51" s="93" t="s">
        <v>241</v>
      </c>
      <c r="E51" s="162" t="s">
        <v>2</v>
      </c>
      <c r="F51" s="163" t="s">
        <v>2</v>
      </c>
      <c r="G51" s="164" t="s">
        <v>2</v>
      </c>
      <c r="H51" s="159" t="s">
        <v>2</v>
      </c>
      <c r="I51" s="159" t="s">
        <v>2</v>
      </c>
      <c r="J51" s="160" t="s">
        <v>2</v>
      </c>
      <c r="K51" s="159" t="s">
        <v>2</v>
      </c>
      <c r="L51" s="159" t="s">
        <v>2</v>
      </c>
      <c r="M51" s="161" t="s">
        <v>2</v>
      </c>
    </row>
    <row r="52" spans="1:13" ht="12" customHeight="1" x14ac:dyDescent="0.2">
      <c r="A52" s="42"/>
      <c r="B52" s="92"/>
      <c r="C52" s="92"/>
      <c r="D52" s="93" t="s">
        <v>242</v>
      </c>
      <c r="E52" s="162" t="s">
        <v>2</v>
      </c>
      <c r="F52" s="163" t="s">
        <v>2</v>
      </c>
      <c r="G52" s="164" t="s">
        <v>2</v>
      </c>
      <c r="H52" s="159" t="s">
        <v>2</v>
      </c>
      <c r="I52" s="165" t="s">
        <v>2</v>
      </c>
      <c r="J52" s="166" t="s">
        <v>2</v>
      </c>
      <c r="K52" s="165" t="s">
        <v>2</v>
      </c>
      <c r="L52" s="165" t="s">
        <v>2</v>
      </c>
      <c r="M52" s="167" t="s">
        <v>2</v>
      </c>
    </row>
    <row r="53" spans="1:13" ht="12" customHeight="1" x14ac:dyDescent="0.2">
      <c r="A53" s="42"/>
      <c r="B53" s="92"/>
      <c r="C53" s="92"/>
      <c r="D53" s="93" t="s">
        <v>243</v>
      </c>
      <c r="E53" s="162" t="s">
        <v>2</v>
      </c>
      <c r="F53" s="163" t="s">
        <v>2</v>
      </c>
      <c r="G53" s="164"/>
      <c r="H53" s="159" t="s">
        <v>2</v>
      </c>
      <c r="I53" s="159" t="s">
        <v>2</v>
      </c>
      <c r="J53" s="160"/>
      <c r="K53" s="159" t="s">
        <v>2</v>
      </c>
      <c r="L53" s="159" t="s">
        <v>2</v>
      </c>
      <c r="M53" s="161"/>
    </row>
    <row r="54" spans="1:13" ht="12" customHeight="1" x14ac:dyDescent="0.2">
      <c r="A54" s="42"/>
      <c r="B54" s="92"/>
      <c r="C54" s="92"/>
      <c r="D54" s="93" t="s">
        <v>244</v>
      </c>
      <c r="E54" s="162" t="s">
        <v>2</v>
      </c>
      <c r="F54" s="163" t="s">
        <v>2</v>
      </c>
      <c r="G54" s="164" t="s">
        <v>2</v>
      </c>
      <c r="H54" s="159" t="s">
        <v>2</v>
      </c>
      <c r="I54" s="159" t="s">
        <v>2</v>
      </c>
      <c r="J54" s="160" t="s">
        <v>2</v>
      </c>
      <c r="K54" s="159" t="s">
        <v>2</v>
      </c>
      <c r="L54" s="159" t="s">
        <v>2</v>
      </c>
      <c r="M54" s="161" t="s">
        <v>2</v>
      </c>
    </row>
    <row r="55" spans="1:13" ht="12" customHeight="1" x14ac:dyDescent="0.2">
      <c r="A55" s="42"/>
      <c r="B55" s="92"/>
      <c r="C55" s="92"/>
      <c r="D55" s="93" t="s">
        <v>245</v>
      </c>
      <c r="E55" s="162" t="s">
        <v>2</v>
      </c>
      <c r="F55" s="163" t="s">
        <v>2</v>
      </c>
      <c r="G55" s="164" t="s">
        <v>2</v>
      </c>
      <c r="H55" s="159" t="s">
        <v>2</v>
      </c>
      <c r="I55" s="159" t="s">
        <v>2</v>
      </c>
      <c r="J55" s="160" t="s">
        <v>2</v>
      </c>
      <c r="K55" s="159" t="s">
        <v>2</v>
      </c>
      <c r="L55" s="159" t="s">
        <v>2</v>
      </c>
      <c r="M55" s="161" t="s">
        <v>2</v>
      </c>
    </row>
    <row r="56" spans="1:13" ht="12" customHeight="1" x14ac:dyDescent="0.2">
      <c r="A56" s="42"/>
      <c r="B56" s="92"/>
      <c r="C56" s="92"/>
      <c r="D56" s="93" t="s">
        <v>246</v>
      </c>
      <c r="E56" s="162" t="s">
        <v>2</v>
      </c>
      <c r="F56" s="163" t="s">
        <v>2</v>
      </c>
      <c r="G56" s="164" t="s">
        <v>2</v>
      </c>
      <c r="H56" s="159" t="s">
        <v>2</v>
      </c>
      <c r="I56" s="159" t="s">
        <v>2</v>
      </c>
      <c r="J56" s="160" t="s">
        <v>2</v>
      </c>
      <c r="K56" s="159" t="s">
        <v>2</v>
      </c>
      <c r="L56" s="159" t="s">
        <v>2</v>
      </c>
      <c r="M56" s="161" t="s">
        <v>2</v>
      </c>
    </row>
    <row r="57" spans="1:13" ht="12" customHeight="1" x14ac:dyDescent="0.2">
      <c r="A57" s="42"/>
      <c r="B57" s="92"/>
      <c r="C57" s="92"/>
      <c r="D57" s="93" t="s">
        <v>247</v>
      </c>
      <c r="E57" s="162" t="s">
        <v>2</v>
      </c>
      <c r="F57" s="163" t="s">
        <v>2</v>
      </c>
      <c r="G57" s="164" t="s">
        <v>2</v>
      </c>
      <c r="H57" s="159" t="s">
        <v>2</v>
      </c>
      <c r="I57" s="159" t="s">
        <v>2</v>
      </c>
      <c r="J57" s="160" t="s">
        <v>2</v>
      </c>
      <c r="K57" s="159" t="s">
        <v>2</v>
      </c>
      <c r="L57" s="159" t="s">
        <v>2</v>
      </c>
      <c r="M57" s="161" t="s">
        <v>2</v>
      </c>
    </row>
    <row r="58" spans="1:13" ht="12" customHeight="1" x14ac:dyDescent="0.2">
      <c r="A58" s="42"/>
      <c r="B58" s="92"/>
      <c r="C58" s="92"/>
      <c r="D58" s="93"/>
      <c r="E58" s="162"/>
      <c r="F58" s="163"/>
      <c r="G58" s="164"/>
      <c r="H58" s="159"/>
      <c r="I58" s="159"/>
      <c r="J58" s="160"/>
      <c r="K58" s="159"/>
      <c r="L58" s="159"/>
      <c r="M58" s="161"/>
    </row>
    <row r="59" spans="1:13" ht="12" customHeight="1" x14ac:dyDescent="0.2">
      <c r="A59" s="42"/>
      <c r="B59" s="90"/>
      <c r="C59" s="91" t="s">
        <v>62</v>
      </c>
      <c r="D59" s="90"/>
      <c r="E59" s="162"/>
      <c r="F59" s="163"/>
      <c r="G59" s="164"/>
      <c r="H59" s="159"/>
      <c r="I59" s="159"/>
      <c r="J59" s="160"/>
      <c r="K59" s="159"/>
      <c r="L59" s="159"/>
      <c r="M59" s="161"/>
    </row>
    <row r="60" spans="1:13" ht="12" customHeight="1" x14ac:dyDescent="0.2">
      <c r="A60" s="42"/>
      <c r="B60" s="92"/>
      <c r="C60" s="92"/>
      <c r="D60" s="93"/>
      <c r="E60" s="162"/>
      <c r="F60" s="163"/>
      <c r="G60" s="164"/>
      <c r="H60" s="159"/>
      <c r="I60" s="159"/>
      <c r="J60" s="160"/>
      <c r="K60" s="159"/>
      <c r="L60" s="159"/>
      <c r="M60" s="161"/>
    </row>
    <row r="61" spans="1:13" ht="12" customHeight="1" x14ac:dyDescent="0.2">
      <c r="A61" s="42"/>
      <c r="B61" s="92"/>
      <c r="C61" s="92"/>
      <c r="D61" s="93" t="s">
        <v>248</v>
      </c>
      <c r="E61" s="162" t="s">
        <v>2</v>
      </c>
      <c r="F61" s="163" t="s">
        <v>2</v>
      </c>
      <c r="G61" s="164"/>
      <c r="H61" s="159" t="s">
        <v>2</v>
      </c>
      <c r="I61" s="159" t="s">
        <v>2</v>
      </c>
      <c r="J61" s="160"/>
      <c r="K61" s="159" t="s">
        <v>2</v>
      </c>
      <c r="L61" s="159" t="s">
        <v>2</v>
      </c>
      <c r="M61" s="161"/>
    </row>
    <row r="62" spans="1:13" ht="12" customHeight="1" x14ac:dyDescent="0.2">
      <c r="A62" s="42"/>
      <c r="B62" s="92"/>
      <c r="C62" s="92"/>
      <c r="D62" s="93" t="s">
        <v>249</v>
      </c>
      <c r="E62" s="162" t="s">
        <v>2</v>
      </c>
      <c r="F62" s="163"/>
      <c r="G62" s="164"/>
      <c r="H62" s="159" t="s">
        <v>2</v>
      </c>
      <c r="I62" s="159" t="s">
        <v>2</v>
      </c>
      <c r="J62" s="160"/>
      <c r="K62" s="159" t="s">
        <v>2</v>
      </c>
      <c r="L62" s="159"/>
      <c r="M62" s="161"/>
    </row>
    <row r="63" spans="1:13" ht="12" customHeight="1" x14ac:dyDescent="0.2">
      <c r="A63" s="42"/>
      <c r="B63" s="92"/>
      <c r="C63" s="92"/>
      <c r="D63" s="93" t="s">
        <v>429</v>
      </c>
      <c r="E63" s="162" t="s">
        <v>2</v>
      </c>
      <c r="F63" s="163" t="s">
        <v>2</v>
      </c>
      <c r="G63" s="164"/>
      <c r="H63" s="159" t="s">
        <v>2</v>
      </c>
      <c r="I63" s="159" t="s">
        <v>2</v>
      </c>
      <c r="J63" s="160"/>
      <c r="K63" s="159" t="s">
        <v>2</v>
      </c>
      <c r="L63" s="159" t="s">
        <v>2</v>
      </c>
      <c r="M63" s="161"/>
    </row>
    <row r="64" spans="1:13" ht="12" customHeight="1" x14ac:dyDescent="0.2">
      <c r="A64" s="42"/>
      <c r="B64" s="92"/>
      <c r="C64" s="92"/>
      <c r="D64" s="93" t="s">
        <v>430</v>
      </c>
      <c r="E64" s="162" t="s">
        <v>2</v>
      </c>
      <c r="F64" s="163" t="s">
        <v>2</v>
      </c>
      <c r="G64" s="164"/>
      <c r="H64" s="159" t="s">
        <v>2</v>
      </c>
      <c r="I64" s="159" t="s">
        <v>2</v>
      </c>
      <c r="J64" s="160"/>
      <c r="K64" s="159" t="s">
        <v>2</v>
      </c>
      <c r="L64" s="159" t="s">
        <v>2</v>
      </c>
      <c r="M64" s="161"/>
    </row>
    <row r="65" spans="1:13" ht="12" customHeight="1" x14ac:dyDescent="0.2">
      <c r="A65" s="42"/>
      <c r="B65" s="92"/>
      <c r="C65" s="92"/>
      <c r="D65" s="93" t="s">
        <v>431</v>
      </c>
      <c r="E65" s="162" t="s">
        <v>2</v>
      </c>
      <c r="F65" s="163" t="s">
        <v>2</v>
      </c>
      <c r="G65" s="164"/>
      <c r="H65" s="159" t="s">
        <v>2</v>
      </c>
      <c r="I65" s="159" t="s">
        <v>2</v>
      </c>
      <c r="J65" s="160"/>
      <c r="K65" s="159" t="s">
        <v>2</v>
      </c>
      <c r="L65" s="159" t="s">
        <v>2</v>
      </c>
      <c r="M65" s="161"/>
    </row>
    <row r="66" spans="1:13" ht="12" customHeight="1" x14ac:dyDescent="0.2">
      <c r="A66" s="42"/>
      <c r="B66" s="92"/>
      <c r="C66" s="92"/>
      <c r="D66" s="93" t="s">
        <v>432</v>
      </c>
      <c r="E66" s="162"/>
      <c r="F66" s="163"/>
      <c r="G66" s="164"/>
      <c r="H66" s="159" t="s">
        <v>2</v>
      </c>
      <c r="I66" s="159" t="s">
        <v>2</v>
      </c>
      <c r="J66" s="160"/>
      <c r="K66" s="159"/>
      <c r="L66" s="159"/>
      <c r="M66" s="161"/>
    </row>
    <row r="67" spans="1:13" ht="12" customHeight="1" x14ac:dyDescent="0.2">
      <c r="A67" s="42"/>
      <c r="B67" s="92"/>
      <c r="C67" s="92"/>
      <c r="D67" s="93" t="s">
        <v>433</v>
      </c>
      <c r="E67" s="162"/>
      <c r="F67" s="163"/>
      <c r="G67" s="164"/>
      <c r="H67" s="159"/>
      <c r="I67" s="159"/>
      <c r="J67" s="160"/>
      <c r="K67" s="159"/>
      <c r="L67" s="159"/>
      <c r="M67" s="161"/>
    </row>
    <row r="68" spans="1:13" ht="12" customHeight="1" x14ac:dyDescent="0.2">
      <c r="A68" s="42"/>
      <c r="B68" s="92"/>
      <c r="C68" s="92"/>
      <c r="D68" s="93"/>
      <c r="E68" s="162"/>
      <c r="F68" s="163"/>
      <c r="G68" s="164"/>
      <c r="H68" s="159"/>
      <c r="I68" s="159"/>
      <c r="J68" s="160"/>
      <c r="K68" s="159"/>
      <c r="L68" s="159"/>
      <c r="M68" s="161"/>
    </row>
    <row r="69" spans="1:13" ht="12" customHeight="1" x14ac:dyDescent="0.2">
      <c r="A69" s="42"/>
      <c r="B69" s="90"/>
      <c r="C69" s="91" t="s">
        <v>75</v>
      </c>
      <c r="D69" s="90"/>
      <c r="E69" s="162"/>
      <c r="F69" s="163"/>
      <c r="G69" s="164"/>
      <c r="H69" s="159"/>
      <c r="I69" s="159"/>
      <c r="J69" s="160"/>
      <c r="K69" s="159"/>
      <c r="L69" s="159"/>
      <c r="M69" s="161"/>
    </row>
    <row r="70" spans="1:13" ht="12" customHeight="1" x14ac:dyDescent="0.2">
      <c r="A70" s="42"/>
      <c r="B70" s="92"/>
      <c r="C70" s="92"/>
      <c r="D70" s="93"/>
      <c r="E70" s="162"/>
      <c r="F70" s="163"/>
      <c r="G70" s="164"/>
      <c r="H70" s="159"/>
      <c r="I70" s="159"/>
      <c r="J70" s="160"/>
      <c r="K70" s="159"/>
      <c r="L70" s="159"/>
      <c r="M70" s="161"/>
    </row>
    <row r="71" spans="1:13" ht="12" customHeight="1" x14ac:dyDescent="0.2">
      <c r="A71" s="42"/>
      <c r="B71" s="92"/>
      <c r="C71" s="92"/>
      <c r="D71" s="93" t="s">
        <v>434</v>
      </c>
      <c r="E71" s="162" t="s">
        <v>2</v>
      </c>
      <c r="F71" s="163" t="s">
        <v>2</v>
      </c>
      <c r="G71" s="164"/>
      <c r="H71" s="159" t="s">
        <v>2</v>
      </c>
      <c r="I71" s="159" t="s">
        <v>2</v>
      </c>
      <c r="J71" s="160"/>
      <c r="K71" s="159" t="s">
        <v>2</v>
      </c>
      <c r="L71" s="159" t="s">
        <v>2</v>
      </c>
      <c r="M71" s="161"/>
    </row>
    <row r="72" spans="1:13" ht="12" customHeight="1" x14ac:dyDescent="0.2">
      <c r="A72" s="42"/>
      <c r="B72" s="92"/>
      <c r="C72" s="94"/>
      <c r="D72" s="93" t="s">
        <v>435</v>
      </c>
      <c r="E72" s="162" t="s">
        <v>2</v>
      </c>
      <c r="F72" s="163" t="s">
        <v>2</v>
      </c>
      <c r="G72" s="164"/>
      <c r="H72" s="159" t="s">
        <v>2</v>
      </c>
      <c r="I72" s="159" t="s">
        <v>2</v>
      </c>
      <c r="J72" s="160"/>
      <c r="K72" s="159" t="s">
        <v>2</v>
      </c>
      <c r="L72" s="159" t="s">
        <v>2</v>
      </c>
      <c r="M72" s="161"/>
    </row>
    <row r="73" spans="1:13" ht="12" customHeight="1" x14ac:dyDescent="0.2">
      <c r="A73" s="42"/>
      <c r="B73" s="92"/>
      <c r="C73" s="94"/>
      <c r="D73" s="93" t="s">
        <v>436</v>
      </c>
      <c r="E73" s="162" t="s">
        <v>2</v>
      </c>
      <c r="F73" s="163" t="s">
        <v>2</v>
      </c>
      <c r="G73" s="164"/>
      <c r="H73" s="159" t="s">
        <v>2</v>
      </c>
      <c r="I73" s="159" t="s">
        <v>2</v>
      </c>
      <c r="J73" s="160"/>
      <c r="K73" s="159" t="s">
        <v>2</v>
      </c>
      <c r="L73" s="159" t="s">
        <v>2</v>
      </c>
      <c r="M73" s="161"/>
    </row>
    <row r="74" spans="1:13" ht="12" customHeight="1" x14ac:dyDescent="0.2">
      <c r="A74" s="42"/>
      <c r="B74" s="92"/>
      <c r="C74" s="94"/>
      <c r="D74" s="93" t="s">
        <v>437</v>
      </c>
      <c r="E74" s="162" t="s">
        <v>2</v>
      </c>
      <c r="F74" s="163" t="s">
        <v>2</v>
      </c>
      <c r="G74" s="164"/>
      <c r="H74" s="159" t="s">
        <v>2</v>
      </c>
      <c r="I74" s="159" t="s">
        <v>2</v>
      </c>
      <c r="J74" s="160"/>
      <c r="K74" s="159" t="s">
        <v>2</v>
      </c>
      <c r="L74" s="159" t="s">
        <v>2</v>
      </c>
      <c r="M74" s="161"/>
    </row>
    <row r="75" spans="1:13" ht="12" customHeight="1" x14ac:dyDescent="0.2">
      <c r="A75" s="42"/>
      <c r="B75" s="92"/>
      <c r="C75" s="94"/>
      <c r="D75" s="93" t="s">
        <v>438</v>
      </c>
      <c r="E75" s="162" t="s">
        <v>2</v>
      </c>
      <c r="F75" s="163"/>
      <c r="G75" s="164"/>
      <c r="H75" s="159" t="s">
        <v>2</v>
      </c>
      <c r="I75" s="159" t="s">
        <v>2</v>
      </c>
      <c r="J75" s="160"/>
      <c r="K75" s="159" t="s">
        <v>2</v>
      </c>
      <c r="L75" s="159" t="s">
        <v>2</v>
      </c>
      <c r="M75" s="161"/>
    </row>
    <row r="76" spans="1:13" ht="12" customHeight="1" x14ac:dyDescent="0.2">
      <c r="A76" s="42"/>
      <c r="B76" s="92"/>
      <c r="C76" s="94"/>
      <c r="D76" s="93" t="s">
        <v>439</v>
      </c>
      <c r="E76" s="162" t="s">
        <v>2</v>
      </c>
      <c r="F76" s="163" t="s">
        <v>2</v>
      </c>
      <c r="G76" s="164"/>
      <c r="H76" s="159" t="s">
        <v>2</v>
      </c>
      <c r="I76" s="159" t="s">
        <v>2</v>
      </c>
      <c r="J76" s="160"/>
      <c r="K76" s="159" t="s">
        <v>2</v>
      </c>
      <c r="L76" s="159"/>
      <c r="M76" s="161"/>
    </row>
    <row r="77" spans="1:13" ht="12" customHeight="1" x14ac:dyDescent="0.2">
      <c r="A77" s="42"/>
      <c r="B77" s="92"/>
      <c r="C77" s="94"/>
      <c r="D77" s="93" t="s">
        <v>440</v>
      </c>
      <c r="E77" s="162" t="s">
        <v>2</v>
      </c>
      <c r="F77" s="163" t="s">
        <v>2</v>
      </c>
      <c r="G77" s="164"/>
      <c r="H77" s="159"/>
      <c r="I77" s="165"/>
      <c r="J77" s="166"/>
      <c r="K77" s="165"/>
      <c r="L77" s="165"/>
      <c r="M77" s="167"/>
    </row>
    <row r="78" spans="1:13" ht="12" customHeight="1" x14ac:dyDescent="0.2">
      <c r="A78" s="42"/>
      <c r="B78" s="92"/>
      <c r="C78" s="94"/>
      <c r="D78" s="93" t="s">
        <v>441</v>
      </c>
      <c r="E78" s="162" t="s">
        <v>2</v>
      </c>
      <c r="F78" s="163"/>
      <c r="G78" s="164"/>
      <c r="H78" s="159" t="s">
        <v>2</v>
      </c>
      <c r="I78" s="159" t="s">
        <v>2</v>
      </c>
      <c r="J78" s="160"/>
      <c r="K78" s="159" t="s">
        <v>2</v>
      </c>
      <c r="L78" s="159" t="s">
        <v>2</v>
      </c>
      <c r="M78" s="161"/>
    </row>
    <row r="79" spans="1:13" ht="12" customHeight="1" x14ac:dyDescent="0.2">
      <c r="A79" s="42"/>
      <c r="B79" s="92"/>
      <c r="C79" s="94"/>
      <c r="D79" s="93" t="s">
        <v>442</v>
      </c>
      <c r="E79" s="162"/>
      <c r="F79" s="163"/>
      <c r="G79" s="164"/>
      <c r="H79" s="159"/>
      <c r="I79" s="159"/>
      <c r="J79" s="160"/>
      <c r="K79" s="159"/>
      <c r="L79" s="159"/>
      <c r="M79" s="161"/>
    </row>
    <row r="80" spans="1:13" ht="12" customHeight="1" x14ac:dyDescent="0.2">
      <c r="A80" s="42"/>
      <c r="B80" s="92"/>
      <c r="C80" s="92"/>
      <c r="D80" s="93"/>
      <c r="E80" s="162"/>
      <c r="F80" s="163"/>
      <c r="G80" s="164"/>
      <c r="H80" s="159"/>
      <c r="I80" s="159"/>
      <c r="J80" s="160"/>
      <c r="K80" s="159"/>
      <c r="L80" s="159"/>
      <c r="M80" s="161"/>
    </row>
    <row r="81" spans="1:13" ht="12" customHeight="1" x14ac:dyDescent="0.2">
      <c r="A81" s="42"/>
      <c r="B81" s="88" t="s">
        <v>31</v>
      </c>
      <c r="C81" s="88"/>
      <c r="D81" s="89"/>
      <c r="E81" s="155"/>
      <c r="F81" s="163"/>
      <c r="G81" s="164"/>
      <c r="H81" s="159"/>
      <c r="I81" s="159"/>
      <c r="J81" s="160"/>
      <c r="K81" s="159"/>
      <c r="L81" s="159"/>
      <c r="M81" s="161"/>
    </row>
    <row r="82" spans="1:13" ht="12" customHeight="1" x14ac:dyDescent="0.2">
      <c r="A82" s="42"/>
      <c r="B82" s="90"/>
      <c r="C82" s="91" t="s">
        <v>32</v>
      </c>
      <c r="D82" s="90"/>
      <c r="E82" s="155"/>
      <c r="F82" s="156"/>
      <c r="G82" s="157"/>
      <c r="H82" s="159"/>
      <c r="I82" s="159"/>
      <c r="J82" s="160"/>
      <c r="K82" s="159"/>
      <c r="L82" s="159"/>
      <c r="M82" s="161"/>
    </row>
    <row r="83" spans="1:13" ht="12" customHeight="1" x14ac:dyDescent="0.2">
      <c r="A83" s="42"/>
      <c r="B83" s="92"/>
      <c r="C83" s="92"/>
      <c r="D83" s="93"/>
      <c r="E83" s="155"/>
      <c r="F83" s="156"/>
      <c r="G83" s="157"/>
      <c r="H83" s="159"/>
      <c r="I83" s="159"/>
      <c r="J83" s="160"/>
      <c r="K83" s="159"/>
      <c r="L83" s="159"/>
      <c r="M83" s="161"/>
    </row>
    <row r="84" spans="1:13" ht="12" customHeight="1" x14ac:dyDescent="0.2">
      <c r="A84" s="42"/>
      <c r="B84" s="94"/>
      <c r="C84" s="92"/>
      <c r="D84" s="93" t="s">
        <v>250</v>
      </c>
      <c r="E84" s="155" t="s">
        <v>2</v>
      </c>
      <c r="F84" s="156" t="s">
        <v>2</v>
      </c>
      <c r="G84" s="157"/>
      <c r="H84" s="159" t="s">
        <v>2</v>
      </c>
      <c r="I84" s="159"/>
      <c r="J84" s="160"/>
      <c r="K84" s="159"/>
      <c r="L84" s="159"/>
      <c r="M84" s="161"/>
    </row>
    <row r="85" spans="1:13" ht="12" customHeight="1" x14ac:dyDescent="0.2">
      <c r="A85" s="42"/>
      <c r="B85" s="92"/>
      <c r="C85" s="92"/>
      <c r="D85" s="93" t="s">
        <v>251</v>
      </c>
      <c r="E85" s="155" t="s">
        <v>2</v>
      </c>
      <c r="F85" s="156" t="s">
        <v>2</v>
      </c>
      <c r="G85" s="157"/>
      <c r="H85" s="159" t="s">
        <v>2</v>
      </c>
      <c r="I85" s="159" t="s">
        <v>2</v>
      </c>
      <c r="J85" s="160"/>
      <c r="K85" s="159" t="s">
        <v>2</v>
      </c>
      <c r="L85" s="159" t="s">
        <v>2</v>
      </c>
      <c r="M85" s="161"/>
    </row>
    <row r="86" spans="1:13" ht="12" customHeight="1" x14ac:dyDescent="0.2">
      <c r="A86" s="42"/>
      <c r="B86" s="92"/>
      <c r="C86" s="92"/>
      <c r="D86" s="93" t="s">
        <v>252</v>
      </c>
      <c r="E86" s="155" t="s">
        <v>2</v>
      </c>
      <c r="F86" s="156" t="s">
        <v>2</v>
      </c>
      <c r="G86" s="157"/>
      <c r="H86" s="159" t="s">
        <v>2</v>
      </c>
      <c r="I86" s="159" t="s">
        <v>2</v>
      </c>
      <c r="J86" s="160"/>
      <c r="K86" s="159" t="s">
        <v>2</v>
      </c>
      <c r="L86" s="159" t="s">
        <v>2</v>
      </c>
      <c r="M86" s="161"/>
    </row>
    <row r="87" spans="1:13" ht="12" customHeight="1" x14ac:dyDescent="0.2">
      <c r="A87" s="42"/>
      <c r="B87" s="92"/>
      <c r="C87" s="92"/>
      <c r="D87" s="93"/>
      <c r="E87" s="155"/>
      <c r="F87" s="156"/>
      <c r="G87" s="157"/>
      <c r="H87" s="159"/>
      <c r="I87" s="159"/>
      <c r="J87" s="160"/>
      <c r="K87" s="159"/>
      <c r="L87" s="159"/>
      <c r="M87" s="161"/>
    </row>
    <row r="88" spans="1:13" ht="12" customHeight="1" x14ac:dyDescent="0.2">
      <c r="A88" s="42"/>
      <c r="B88" s="90"/>
      <c r="C88" s="91" t="s">
        <v>33</v>
      </c>
      <c r="D88" s="90"/>
      <c r="E88" s="155"/>
      <c r="F88" s="156"/>
      <c r="G88" s="157"/>
      <c r="H88" s="159"/>
      <c r="I88" s="159"/>
      <c r="J88" s="160"/>
      <c r="K88" s="159"/>
      <c r="L88" s="159"/>
      <c r="M88" s="161"/>
    </row>
    <row r="89" spans="1:13" ht="12" customHeight="1" x14ac:dyDescent="0.2">
      <c r="A89" s="42"/>
      <c r="B89" s="92"/>
      <c r="C89" s="92"/>
      <c r="D89" s="93"/>
      <c r="E89" s="155"/>
      <c r="F89" s="156"/>
      <c r="G89" s="157"/>
      <c r="H89" s="159"/>
      <c r="I89" s="159"/>
      <c r="J89" s="160"/>
      <c r="K89" s="159"/>
      <c r="L89" s="159"/>
      <c r="M89" s="161"/>
    </row>
    <row r="90" spans="1:13" ht="12" customHeight="1" x14ac:dyDescent="0.2">
      <c r="A90" s="42"/>
      <c r="B90" s="92"/>
      <c r="C90" s="92"/>
      <c r="D90" s="93" t="s">
        <v>253</v>
      </c>
      <c r="E90" s="155" t="s">
        <v>2</v>
      </c>
      <c r="F90" s="156" t="s">
        <v>2</v>
      </c>
      <c r="G90" s="157"/>
      <c r="H90" s="159" t="s">
        <v>2</v>
      </c>
      <c r="I90" s="159" t="s">
        <v>2</v>
      </c>
      <c r="J90" s="160"/>
      <c r="K90" s="159" t="s">
        <v>2</v>
      </c>
      <c r="L90" s="159" t="s">
        <v>2</v>
      </c>
      <c r="M90" s="161"/>
    </row>
    <row r="91" spans="1:13" ht="12" customHeight="1" x14ac:dyDescent="0.2">
      <c r="A91" s="42"/>
      <c r="B91" s="92"/>
      <c r="C91" s="92"/>
      <c r="D91" s="93" t="s">
        <v>254</v>
      </c>
      <c r="E91" s="155" t="s">
        <v>2</v>
      </c>
      <c r="F91" s="156" t="s">
        <v>2</v>
      </c>
      <c r="G91" s="157"/>
      <c r="H91" s="159" t="s">
        <v>2</v>
      </c>
      <c r="I91" s="159" t="s">
        <v>2</v>
      </c>
      <c r="J91" s="160"/>
      <c r="K91" s="159" t="s">
        <v>2</v>
      </c>
      <c r="L91" s="159" t="s">
        <v>2</v>
      </c>
      <c r="M91" s="161"/>
    </row>
    <row r="92" spans="1:13" ht="12" customHeight="1" x14ac:dyDescent="0.2">
      <c r="A92" s="42"/>
      <c r="B92" s="92"/>
      <c r="C92" s="92"/>
      <c r="D92" s="93" t="s">
        <v>255</v>
      </c>
      <c r="E92" s="155" t="s">
        <v>2</v>
      </c>
      <c r="F92" s="156" t="s">
        <v>2</v>
      </c>
      <c r="G92" s="157"/>
      <c r="H92" s="159" t="s">
        <v>2</v>
      </c>
      <c r="I92" s="159" t="s">
        <v>2</v>
      </c>
      <c r="J92" s="160"/>
      <c r="K92" s="159" t="s">
        <v>2</v>
      </c>
      <c r="L92" s="159" t="s">
        <v>2</v>
      </c>
      <c r="M92" s="161"/>
    </row>
    <row r="93" spans="1:13" ht="12" customHeight="1" x14ac:dyDescent="0.2">
      <c r="A93" s="42"/>
      <c r="B93" s="92"/>
      <c r="C93" s="92"/>
      <c r="D93" s="93" t="s">
        <v>256</v>
      </c>
      <c r="E93" s="155" t="s">
        <v>2</v>
      </c>
      <c r="F93" s="156" t="s">
        <v>2</v>
      </c>
      <c r="G93" s="157"/>
      <c r="H93" s="159" t="s">
        <v>2</v>
      </c>
      <c r="I93" s="159" t="s">
        <v>2</v>
      </c>
      <c r="J93" s="160"/>
      <c r="K93" s="159" t="s">
        <v>2</v>
      </c>
      <c r="L93" s="159" t="s">
        <v>2</v>
      </c>
      <c r="M93" s="161"/>
    </row>
    <row r="94" spans="1:13" ht="12" customHeight="1" x14ac:dyDescent="0.2">
      <c r="A94" s="42"/>
      <c r="B94" s="92"/>
      <c r="C94" s="92"/>
      <c r="D94" s="93" t="s">
        <v>257</v>
      </c>
      <c r="E94" s="155" t="s">
        <v>2</v>
      </c>
      <c r="F94" s="156" t="s">
        <v>2</v>
      </c>
      <c r="G94" s="157"/>
      <c r="H94" s="159" t="s">
        <v>2</v>
      </c>
      <c r="I94" s="159"/>
      <c r="J94" s="160"/>
      <c r="K94" s="159" t="s">
        <v>2</v>
      </c>
      <c r="L94" s="159"/>
      <c r="M94" s="161"/>
    </row>
    <row r="95" spans="1:13" ht="12" customHeight="1" x14ac:dyDescent="0.2">
      <c r="A95" s="42"/>
      <c r="B95" s="92"/>
      <c r="C95" s="92"/>
      <c r="D95" s="93" t="s">
        <v>258</v>
      </c>
      <c r="E95" s="155" t="s">
        <v>2</v>
      </c>
      <c r="F95" s="156"/>
      <c r="G95" s="157"/>
      <c r="H95" s="159" t="s">
        <v>2</v>
      </c>
      <c r="I95" s="159" t="s">
        <v>2</v>
      </c>
      <c r="J95" s="160"/>
      <c r="K95" s="159" t="s">
        <v>2</v>
      </c>
      <c r="L95" s="159"/>
      <c r="M95" s="161"/>
    </row>
    <row r="96" spans="1:13" ht="12" customHeight="1" x14ac:dyDescent="0.2">
      <c r="A96" s="42"/>
      <c r="B96" s="92"/>
      <c r="C96" s="92"/>
      <c r="D96" s="93" t="s">
        <v>259</v>
      </c>
      <c r="E96" s="162" t="s">
        <v>2</v>
      </c>
      <c r="F96" s="156" t="s">
        <v>2</v>
      </c>
      <c r="G96" s="157"/>
      <c r="H96" s="159" t="s">
        <v>2</v>
      </c>
      <c r="I96" s="159" t="s">
        <v>2</v>
      </c>
      <c r="J96" s="160"/>
      <c r="K96" s="159" t="s">
        <v>2</v>
      </c>
      <c r="L96" s="159" t="s">
        <v>2</v>
      </c>
      <c r="M96" s="161"/>
    </row>
    <row r="97" spans="1:13" ht="12" customHeight="1" x14ac:dyDescent="0.2">
      <c r="A97" s="42"/>
      <c r="B97" s="92"/>
      <c r="C97" s="92"/>
      <c r="D97" s="93"/>
      <c r="E97" s="162"/>
      <c r="F97" s="163"/>
      <c r="G97" s="164"/>
      <c r="H97" s="159"/>
      <c r="I97" s="159"/>
      <c r="J97" s="160"/>
      <c r="K97" s="159"/>
      <c r="L97" s="159"/>
      <c r="M97" s="161"/>
    </row>
    <row r="98" spans="1:13" ht="12" customHeight="1" x14ac:dyDescent="0.2">
      <c r="A98" s="42"/>
      <c r="B98" s="90"/>
      <c r="C98" s="91" t="s">
        <v>34</v>
      </c>
      <c r="D98" s="90"/>
      <c r="E98" s="162"/>
      <c r="F98" s="163"/>
      <c r="G98" s="164"/>
      <c r="H98" s="159"/>
      <c r="I98" s="159"/>
      <c r="J98" s="160"/>
      <c r="K98" s="159"/>
      <c r="L98" s="159"/>
      <c r="M98" s="161"/>
    </row>
    <row r="99" spans="1:13" ht="12" customHeight="1" x14ac:dyDescent="0.2">
      <c r="A99" s="42"/>
      <c r="B99" s="92"/>
      <c r="C99" s="92"/>
      <c r="D99" s="93"/>
      <c r="E99" s="162"/>
      <c r="F99" s="163"/>
      <c r="G99" s="164"/>
      <c r="H99" s="159"/>
      <c r="I99" s="159"/>
      <c r="J99" s="160"/>
      <c r="K99" s="159"/>
      <c r="L99" s="159"/>
      <c r="M99" s="161"/>
    </row>
    <row r="100" spans="1:13" ht="12" customHeight="1" x14ac:dyDescent="0.2">
      <c r="A100" s="42"/>
      <c r="B100" s="92"/>
      <c r="C100" s="92"/>
      <c r="D100" s="93" t="s">
        <v>260</v>
      </c>
      <c r="E100" s="162" t="s">
        <v>2</v>
      </c>
      <c r="F100" s="163"/>
      <c r="G100" s="164"/>
      <c r="H100" s="159" t="s">
        <v>2</v>
      </c>
      <c r="I100" s="159" t="s">
        <v>2</v>
      </c>
      <c r="J100" s="160"/>
      <c r="K100" s="159"/>
      <c r="L100" s="159"/>
      <c r="M100" s="161"/>
    </row>
    <row r="101" spans="1:13" ht="12" customHeight="1" x14ac:dyDescent="0.2">
      <c r="A101" s="42"/>
      <c r="B101" s="92"/>
      <c r="C101" s="92"/>
      <c r="D101" s="93" t="s">
        <v>261</v>
      </c>
      <c r="E101" s="162" t="s">
        <v>2</v>
      </c>
      <c r="F101" s="163" t="s">
        <v>2</v>
      </c>
      <c r="G101" s="164"/>
      <c r="H101" s="159" t="s">
        <v>2</v>
      </c>
      <c r="I101" s="159" t="s">
        <v>2</v>
      </c>
      <c r="J101" s="160"/>
      <c r="K101" s="159"/>
      <c r="L101" s="159"/>
      <c r="M101" s="161"/>
    </row>
    <row r="102" spans="1:13" ht="12" customHeight="1" x14ac:dyDescent="0.2">
      <c r="A102" s="42"/>
      <c r="B102" s="92"/>
      <c r="C102" s="92"/>
      <c r="D102" s="93" t="s">
        <v>262</v>
      </c>
      <c r="E102" s="162" t="s">
        <v>2</v>
      </c>
      <c r="F102" s="163" t="s">
        <v>2</v>
      </c>
      <c r="G102" s="164"/>
      <c r="H102" s="159" t="s">
        <v>2</v>
      </c>
      <c r="I102" s="159" t="s">
        <v>2</v>
      </c>
      <c r="J102" s="160"/>
      <c r="K102" s="159" t="s">
        <v>2</v>
      </c>
      <c r="L102" s="159" t="s">
        <v>2</v>
      </c>
      <c r="M102" s="161"/>
    </row>
    <row r="103" spans="1:13" ht="12" customHeight="1" x14ac:dyDescent="0.2">
      <c r="A103" s="42"/>
      <c r="B103" s="92"/>
      <c r="C103" s="92"/>
      <c r="D103" s="93" t="s">
        <v>263</v>
      </c>
      <c r="E103" s="162" t="s">
        <v>2</v>
      </c>
      <c r="F103" s="163" t="s">
        <v>2</v>
      </c>
      <c r="G103" s="164"/>
      <c r="H103" s="159" t="s">
        <v>2</v>
      </c>
      <c r="I103" s="159" t="s">
        <v>2</v>
      </c>
      <c r="J103" s="160"/>
      <c r="K103" s="159" t="s">
        <v>2</v>
      </c>
      <c r="L103" s="159" t="s">
        <v>2</v>
      </c>
      <c r="M103" s="161"/>
    </row>
    <row r="104" spans="1:13" ht="12" customHeight="1" x14ac:dyDescent="0.2">
      <c r="A104" s="42"/>
      <c r="B104" s="92"/>
      <c r="C104" s="92"/>
      <c r="D104" s="93" t="s">
        <v>264</v>
      </c>
      <c r="E104" s="162" t="s">
        <v>2</v>
      </c>
      <c r="F104" s="163" t="s">
        <v>2</v>
      </c>
      <c r="G104" s="164"/>
      <c r="H104" s="159" t="s">
        <v>2</v>
      </c>
      <c r="I104" s="159" t="s">
        <v>2</v>
      </c>
      <c r="J104" s="160"/>
      <c r="K104" s="159" t="s">
        <v>2</v>
      </c>
      <c r="L104" s="159" t="s">
        <v>2</v>
      </c>
      <c r="M104" s="161"/>
    </row>
    <row r="105" spans="1:13" ht="12" customHeight="1" x14ac:dyDescent="0.2">
      <c r="A105" s="42"/>
      <c r="B105" s="92"/>
      <c r="C105" s="92"/>
      <c r="D105" s="93" t="s">
        <v>265</v>
      </c>
      <c r="E105" s="162" t="s">
        <v>2</v>
      </c>
      <c r="F105" s="163" t="s">
        <v>2</v>
      </c>
      <c r="G105" s="164"/>
      <c r="H105" s="159" t="s">
        <v>2</v>
      </c>
      <c r="I105" s="159" t="s">
        <v>2</v>
      </c>
      <c r="J105" s="160"/>
      <c r="K105" s="159" t="s">
        <v>2</v>
      </c>
      <c r="L105" s="159" t="s">
        <v>2</v>
      </c>
      <c r="M105" s="161"/>
    </row>
    <row r="106" spans="1:13" ht="12" customHeight="1" x14ac:dyDescent="0.2">
      <c r="A106" s="42"/>
      <c r="B106" s="92"/>
      <c r="C106" s="92"/>
      <c r="D106" s="93" t="s">
        <v>266</v>
      </c>
      <c r="E106" s="162" t="s">
        <v>2</v>
      </c>
      <c r="F106" s="163" t="s">
        <v>2</v>
      </c>
      <c r="G106" s="164"/>
      <c r="H106" s="159" t="s">
        <v>2</v>
      </c>
      <c r="I106" s="159"/>
      <c r="J106" s="160"/>
      <c r="K106" s="159" t="s">
        <v>2</v>
      </c>
      <c r="L106" s="159" t="s">
        <v>2</v>
      </c>
      <c r="M106" s="161"/>
    </row>
    <row r="107" spans="1:13" ht="12" customHeight="1" x14ac:dyDescent="0.2">
      <c r="A107" s="42"/>
      <c r="B107" s="92"/>
      <c r="C107" s="92"/>
      <c r="D107" s="93" t="s">
        <v>267</v>
      </c>
      <c r="E107" s="162" t="s">
        <v>2</v>
      </c>
      <c r="F107" s="163"/>
      <c r="G107" s="164"/>
      <c r="H107" s="159" t="s">
        <v>2</v>
      </c>
      <c r="I107" s="159" t="s">
        <v>2</v>
      </c>
      <c r="J107" s="160"/>
      <c r="K107" s="159" t="s">
        <v>2</v>
      </c>
      <c r="L107" s="159"/>
      <c r="M107" s="161"/>
    </row>
    <row r="108" spans="1:13" ht="12" customHeight="1" x14ac:dyDescent="0.2">
      <c r="A108" s="42"/>
      <c r="B108" s="92"/>
      <c r="C108" s="92"/>
      <c r="D108" s="93" t="s">
        <v>268</v>
      </c>
      <c r="E108" s="162" t="s">
        <v>2</v>
      </c>
      <c r="F108" s="163"/>
      <c r="G108" s="164"/>
      <c r="H108" s="159"/>
      <c r="I108" s="159"/>
      <c r="J108" s="160"/>
      <c r="K108" s="159"/>
      <c r="L108" s="159"/>
      <c r="M108" s="161"/>
    </row>
    <row r="109" spans="1:13" ht="12" customHeight="1" x14ac:dyDescent="0.2">
      <c r="A109" s="42"/>
      <c r="B109" s="92"/>
      <c r="C109" s="92"/>
      <c r="D109" s="93" t="s">
        <v>269</v>
      </c>
      <c r="E109" s="162" t="s">
        <v>2</v>
      </c>
      <c r="F109" s="163"/>
      <c r="G109" s="164"/>
      <c r="H109" s="159"/>
      <c r="I109" s="159"/>
      <c r="J109" s="160"/>
      <c r="K109" s="159"/>
      <c r="L109" s="159"/>
      <c r="M109" s="161"/>
    </row>
    <row r="110" spans="1:13" ht="12" customHeight="1" x14ac:dyDescent="0.2">
      <c r="A110" s="42"/>
      <c r="B110" s="92"/>
      <c r="C110" s="92"/>
      <c r="D110" s="93"/>
      <c r="E110" s="162"/>
      <c r="F110" s="163"/>
      <c r="G110" s="164"/>
      <c r="H110" s="159"/>
      <c r="I110" s="159"/>
      <c r="J110" s="160"/>
      <c r="K110" s="159"/>
      <c r="L110" s="159"/>
      <c r="M110" s="161"/>
    </row>
    <row r="111" spans="1:13" ht="12" customHeight="1" x14ac:dyDescent="0.2">
      <c r="A111" s="42"/>
      <c r="B111" s="90"/>
      <c r="C111" s="91" t="s">
        <v>35</v>
      </c>
      <c r="D111" s="90"/>
      <c r="E111" s="162"/>
      <c r="F111" s="163"/>
      <c r="G111" s="164"/>
      <c r="H111" s="159"/>
      <c r="I111" s="159"/>
      <c r="J111" s="160"/>
      <c r="K111" s="159"/>
      <c r="L111" s="159"/>
      <c r="M111" s="161"/>
    </row>
    <row r="112" spans="1:13" ht="12" customHeight="1" x14ac:dyDescent="0.2">
      <c r="A112" s="42"/>
      <c r="B112" s="92"/>
      <c r="C112" s="92"/>
      <c r="D112" s="93"/>
      <c r="E112" s="162"/>
      <c r="F112" s="163"/>
      <c r="G112" s="164"/>
      <c r="H112" s="159"/>
      <c r="I112" s="159"/>
      <c r="J112" s="160"/>
      <c r="K112" s="159"/>
      <c r="L112" s="159"/>
      <c r="M112" s="161"/>
    </row>
    <row r="113" spans="1:13" ht="12" customHeight="1" x14ac:dyDescent="0.2">
      <c r="A113" s="42"/>
      <c r="B113" s="92"/>
      <c r="C113" s="92"/>
      <c r="D113" s="93" t="s">
        <v>270</v>
      </c>
      <c r="E113" s="162" t="s">
        <v>2</v>
      </c>
      <c r="F113" s="163" t="s">
        <v>2</v>
      </c>
      <c r="G113" s="164"/>
      <c r="H113" s="159" t="s">
        <v>2</v>
      </c>
      <c r="I113" s="159" t="s">
        <v>2</v>
      </c>
      <c r="J113" s="160"/>
      <c r="K113" s="159" t="s">
        <v>2</v>
      </c>
      <c r="L113" s="159" t="s">
        <v>2</v>
      </c>
      <c r="M113" s="161"/>
    </row>
    <row r="114" spans="1:13" ht="12" customHeight="1" x14ac:dyDescent="0.2">
      <c r="A114" s="42"/>
      <c r="B114" s="92"/>
      <c r="C114" s="92"/>
      <c r="D114" s="93" t="s">
        <v>271</v>
      </c>
      <c r="E114" s="162" t="s">
        <v>2</v>
      </c>
      <c r="F114" s="163" t="s">
        <v>2</v>
      </c>
      <c r="G114" s="164"/>
      <c r="H114" s="159" t="s">
        <v>2</v>
      </c>
      <c r="I114" s="159" t="s">
        <v>2</v>
      </c>
      <c r="J114" s="160"/>
      <c r="K114" s="159" t="s">
        <v>2</v>
      </c>
      <c r="L114" s="159" t="s">
        <v>2</v>
      </c>
      <c r="M114" s="161"/>
    </row>
    <row r="115" spans="1:13" ht="12" customHeight="1" x14ac:dyDescent="0.2">
      <c r="A115" s="42"/>
      <c r="B115" s="92"/>
      <c r="C115" s="92"/>
      <c r="D115" s="93" t="s">
        <v>272</v>
      </c>
      <c r="E115" s="162" t="s">
        <v>2</v>
      </c>
      <c r="F115" s="163" t="s">
        <v>2</v>
      </c>
      <c r="G115" s="164"/>
      <c r="H115" s="159" t="s">
        <v>2</v>
      </c>
      <c r="I115" s="159" t="s">
        <v>2</v>
      </c>
      <c r="J115" s="160"/>
      <c r="K115" s="159" t="s">
        <v>2</v>
      </c>
      <c r="L115" s="159" t="s">
        <v>2</v>
      </c>
      <c r="M115" s="161"/>
    </row>
    <row r="116" spans="1:13" ht="12" customHeight="1" x14ac:dyDescent="0.2">
      <c r="A116" s="42"/>
      <c r="B116" s="92"/>
      <c r="C116" s="92"/>
      <c r="D116" s="93" t="s">
        <v>273</v>
      </c>
      <c r="E116" s="162" t="s">
        <v>2</v>
      </c>
      <c r="F116" s="163" t="s">
        <v>2</v>
      </c>
      <c r="G116" s="164"/>
      <c r="H116" s="159" t="s">
        <v>2</v>
      </c>
      <c r="I116" s="159" t="s">
        <v>2</v>
      </c>
      <c r="J116" s="160"/>
      <c r="K116" s="159" t="s">
        <v>2</v>
      </c>
      <c r="L116" s="159" t="s">
        <v>2</v>
      </c>
      <c r="M116" s="161"/>
    </row>
    <row r="117" spans="1:13" ht="12" customHeight="1" x14ac:dyDescent="0.2">
      <c r="A117" s="42"/>
      <c r="B117" s="92"/>
      <c r="C117" s="92"/>
      <c r="D117" s="93"/>
      <c r="E117" s="162"/>
      <c r="F117" s="163"/>
      <c r="G117" s="164"/>
      <c r="H117" s="159"/>
      <c r="I117" s="159"/>
      <c r="J117" s="160"/>
      <c r="K117" s="159"/>
      <c r="L117" s="159"/>
      <c r="M117" s="161"/>
    </row>
    <row r="118" spans="1:13" ht="12" customHeight="1" x14ac:dyDescent="0.2">
      <c r="A118" s="42"/>
      <c r="B118" s="90"/>
      <c r="C118" s="91" t="s">
        <v>36</v>
      </c>
      <c r="D118" s="90"/>
      <c r="E118" s="162"/>
      <c r="F118" s="163"/>
      <c r="G118" s="164"/>
      <c r="H118" s="159"/>
      <c r="I118" s="159"/>
      <c r="J118" s="160"/>
      <c r="K118" s="159"/>
      <c r="L118" s="159"/>
      <c r="M118" s="161"/>
    </row>
    <row r="119" spans="1:13" ht="12" customHeight="1" x14ac:dyDescent="0.2">
      <c r="A119" s="42"/>
      <c r="B119" s="92"/>
      <c r="C119" s="92"/>
      <c r="D119" s="93"/>
      <c r="E119" s="162"/>
      <c r="F119" s="163"/>
      <c r="G119" s="164"/>
      <c r="H119" s="159"/>
      <c r="I119" s="159"/>
      <c r="J119" s="160"/>
      <c r="K119" s="159"/>
      <c r="L119" s="159"/>
      <c r="M119" s="161"/>
    </row>
    <row r="120" spans="1:13" ht="12" customHeight="1" x14ac:dyDescent="0.2">
      <c r="A120" s="42"/>
      <c r="B120" s="94"/>
      <c r="C120" s="92"/>
      <c r="D120" s="93" t="s">
        <v>274</v>
      </c>
      <c r="E120" s="162" t="s">
        <v>2</v>
      </c>
      <c r="F120" s="163" t="s">
        <v>2</v>
      </c>
      <c r="G120" s="164"/>
      <c r="H120" s="159" t="s">
        <v>2</v>
      </c>
      <c r="I120" s="159" t="s">
        <v>2</v>
      </c>
      <c r="J120" s="160"/>
      <c r="K120" s="159" t="s">
        <v>2</v>
      </c>
      <c r="L120" s="159"/>
      <c r="M120" s="161"/>
    </row>
    <row r="121" spans="1:13" ht="12" customHeight="1" x14ac:dyDescent="0.2">
      <c r="A121" s="42"/>
      <c r="B121" s="92"/>
      <c r="C121" s="92"/>
      <c r="D121" s="93" t="s">
        <v>275</v>
      </c>
      <c r="E121" s="162"/>
      <c r="F121" s="163"/>
      <c r="G121" s="164"/>
      <c r="H121" s="159" t="s">
        <v>2</v>
      </c>
      <c r="I121" s="159" t="s">
        <v>2</v>
      </c>
      <c r="J121" s="160"/>
      <c r="K121" s="159"/>
      <c r="L121" s="159"/>
      <c r="M121" s="161"/>
    </row>
    <row r="122" spans="1:13" ht="12" customHeight="1" x14ac:dyDescent="0.2">
      <c r="A122" s="42"/>
      <c r="B122" s="92"/>
      <c r="C122" s="92"/>
      <c r="D122" s="93" t="s">
        <v>276</v>
      </c>
      <c r="E122" s="162" t="s">
        <v>2</v>
      </c>
      <c r="F122" s="163" t="s">
        <v>2</v>
      </c>
      <c r="G122" s="164"/>
      <c r="H122" s="159" t="s">
        <v>2</v>
      </c>
      <c r="I122" s="159"/>
      <c r="J122" s="160"/>
      <c r="K122" s="159" t="s">
        <v>2</v>
      </c>
      <c r="L122" s="159" t="s">
        <v>2</v>
      </c>
      <c r="M122" s="161"/>
    </row>
    <row r="123" spans="1:13" ht="12" customHeight="1" x14ac:dyDescent="0.2">
      <c r="A123" s="42"/>
      <c r="B123" s="92"/>
      <c r="C123" s="92"/>
      <c r="D123" s="93" t="s">
        <v>277</v>
      </c>
      <c r="E123" s="162" t="s">
        <v>2</v>
      </c>
      <c r="F123" s="163" t="s">
        <v>2</v>
      </c>
      <c r="G123" s="164"/>
      <c r="H123" s="159" t="s">
        <v>2</v>
      </c>
      <c r="I123" s="159" t="s">
        <v>2</v>
      </c>
      <c r="J123" s="160"/>
      <c r="K123" s="159" t="s">
        <v>2</v>
      </c>
      <c r="L123" s="159" t="s">
        <v>2</v>
      </c>
      <c r="M123" s="161"/>
    </row>
    <row r="124" spans="1:13" ht="12" customHeight="1" x14ac:dyDescent="0.2">
      <c r="A124" s="42"/>
      <c r="B124" s="92"/>
      <c r="C124" s="92"/>
      <c r="D124" s="93" t="s">
        <v>278</v>
      </c>
      <c r="E124" s="162" t="s">
        <v>2</v>
      </c>
      <c r="F124" s="163" t="s">
        <v>2</v>
      </c>
      <c r="G124" s="164"/>
      <c r="H124" s="159" t="s">
        <v>2</v>
      </c>
      <c r="I124" s="159" t="s">
        <v>2</v>
      </c>
      <c r="J124" s="160"/>
      <c r="K124" s="159" t="s">
        <v>2</v>
      </c>
      <c r="L124" s="159" t="s">
        <v>2</v>
      </c>
      <c r="M124" s="161"/>
    </row>
    <row r="125" spans="1:13" ht="12" customHeight="1" x14ac:dyDescent="0.2">
      <c r="A125" s="42"/>
      <c r="B125" s="92"/>
      <c r="C125" s="92"/>
      <c r="D125" s="93" t="s">
        <v>279</v>
      </c>
      <c r="E125" s="162" t="s">
        <v>2</v>
      </c>
      <c r="F125" s="163" t="s">
        <v>2</v>
      </c>
      <c r="G125" s="164"/>
      <c r="H125" s="159" t="s">
        <v>2</v>
      </c>
      <c r="I125" s="159" t="s">
        <v>2</v>
      </c>
      <c r="J125" s="160"/>
      <c r="K125" s="159" t="s">
        <v>2</v>
      </c>
      <c r="L125" s="159" t="s">
        <v>2</v>
      </c>
      <c r="M125" s="161"/>
    </row>
    <row r="126" spans="1:13" ht="12" customHeight="1" x14ac:dyDescent="0.2">
      <c r="A126" s="42"/>
      <c r="B126" s="92"/>
      <c r="C126" s="92"/>
      <c r="D126" s="93" t="s">
        <v>280</v>
      </c>
      <c r="E126" s="162" t="s">
        <v>2</v>
      </c>
      <c r="F126" s="163" t="s">
        <v>2</v>
      </c>
      <c r="G126" s="164"/>
      <c r="H126" s="159" t="s">
        <v>2</v>
      </c>
      <c r="I126" s="159" t="s">
        <v>2</v>
      </c>
      <c r="J126" s="160"/>
      <c r="K126" s="159" t="s">
        <v>2</v>
      </c>
      <c r="L126" s="159"/>
      <c r="M126" s="161"/>
    </row>
    <row r="127" spans="1:13" ht="12" customHeight="1" x14ac:dyDescent="0.2">
      <c r="A127" s="42"/>
      <c r="B127" s="92"/>
      <c r="C127" s="92"/>
      <c r="D127" s="93" t="s">
        <v>281</v>
      </c>
      <c r="E127" s="162" t="s">
        <v>2</v>
      </c>
      <c r="F127" s="163" t="s">
        <v>2</v>
      </c>
      <c r="G127" s="164"/>
      <c r="H127" s="159" t="s">
        <v>2</v>
      </c>
      <c r="I127" s="159" t="s">
        <v>2</v>
      </c>
      <c r="J127" s="160"/>
      <c r="K127" s="159" t="s">
        <v>2</v>
      </c>
      <c r="L127" s="159" t="s">
        <v>2</v>
      </c>
      <c r="M127" s="161"/>
    </row>
    <row r="128" spans="1:13" ht="12" customHeight="1" x14ac:dyDescent="0.2">
      <c r="A128" s="42"/>
      <c r="B128" s="92"/>
      <c r="C128" s="92"/>
      <c r="D128" s="93" t="s">
        <v>282</v>
      </c>
      <c r="E128" s="162"/>
      <c r="F128" s="163"/>
      <c r="G128" s="164"/>
      <c r="H128" s="159" t="s">
        <v>2</v>
      </c>
      <c r="I128" s="159" t="s">
        <v>2</v>
      </c>
      <c r="J128" s="160"/>
      <c r="K128" s="159"/>
      <c r="L128" s="159"/>
      <c r="M128" s="161"/>
    </row>
    <row r="129" spans="1:13" ht="12" customHeight="1" x14ac:dyDescent="0.2">
      <c r="A129" s="42"/>
      <c r="B129" s="92"/>
      <c r="C129" s="92"/>
      <c r="D129" s="93" t="s">
        <v>283</v>
      </c>
      <c r="E129" s="162" t="s">
        <v>2</v>
      </c>
      <c r="F129" s="163" t="s">
        <v>2</v>
      </c>
      <c r="G129" s="164"/>
      <c r="H129" s="159" t="s">
        <v>2</v>
      </c>
      <c r="I129" s="159" t="s">
        <v>2</v>
      </c>
      <c r="J129" s="160"/>
      <c r="K129" s="159" t="s">
        <v>2</v>
      </c>
      <c r="L129" s="159" t="s">
        <v>2</v>
      </c>
      <c r="M129" s="161"/>
    </row>
    <row r="130" spans="1:13" ht="12" customHeight="1" x14ac:dyDescent="0.2">
      <c r="A130" s="42"/>
      <c r="B130" s="92"/>
      <c r="C130" s="92"/>
      <c r="D130" s="93"/>
      <c r="E130" s="162"/>
      <c r="F130" s="163"/>
      <c r="G130" s="164"/>
      <c r="H130" s="159"/>
      <c r="I130" s="159"/>
      <c r="J130" s="160"/>
      <c r="K130" s="159"/>
      <c r="L130" s="159"/>
      <c r="M130" s="161"/>
    </row>
    <row r="131" spans="1:13" ht="12" customHeight="1" x14ac:dyDescent="0.2">
      <c r="A131" s="42"/>
      <c r="B131" s="90"/>
      <c r="C131" s="91" t="s">
        <v>37</v>
      </c>
      <c r="D131" s="90"/>
      <c r="E131" s="162"/>
      <c r="F131" s="163"/>
      <c r="G131" s="164"/>
      <c r="H131" s="159"/>
      <c r="I131" s="159"/>
      <c r="J131" s="160"/>
      <c r="K131" s="159"/>
      <c r="L131" s="159"/>
      <c r="M131" s="161"/>
    </row>
    <row r="132" spans="1:13" ht="12" customHeight="1" x14ac:dyDescent="0.2">
      <c r="A132" s="42"/>
      <c r="B132" s="92"/>
      <c r="C132" s="92"/>
      <c r="D132" s="93"/>
      <c r="E132" s="162"/>
      <c r="F132" s="163"/>
      <c r="G132" s="164"/>
      <c r="H132" s="159"/>
      <c r="I132" s="159"/>
      <c r="J132" s="160"/>
      <c r="K132" s="159"/>
      <c r="L132" s="159"/>
      <c r="M132" s="161"/>
    </row>
    <row r="133" spans="1:13" ht="12" customHeight="1" x14ac:dyDescent="0.2">
      <c r="A133" s="42"/>
      <c r="B133" s="92"/>
      <c r="C133" s="92"/>
      <c r="D133" s="93" t="s">
        <v>284</v>
      </c>
      <c r="E133" s="162" t="s">
        <v>2</v>
      </c>
      <c r="F133" s="163" t="s">
        <v>2</v>
      </c>
      <c r="G133" s="164"/>
      <c r="H133" s="159" t="s">
        <v>2</v>
      </c>
      <c r="I133" s="159" t="s">
        <v>2</v>
      </c>
      <c r="J133" s="160"/>
      <c r="K133" s="159" t="s">
        <v>2</v>
      </c>
      <c r="L133" s="159" t="s">
        <v>2</v>
      </c>
      <c r="M133" s="161"/>
    </row>
    <row r="134" spans="1:13" ht="12" customHeight="1" x14ac:dyDescent="0.2">
      <c r="A134" s="42"/>
      <c r="B134" s="92"/>
      <c r="C134" s="92"/>
      <c r="D134" s="93" t="s">
        <v>285</v>
      </c>
      <c r="E134" s="162" t="s">
        <v>2</v>
      </c>
      <c r="F134" s="163" t="s">
        <v>2</v>
      </c>
      <c r="G134" s="164"/>
      <c r="H134" s="159" t="s">
        <v>2</v>
      </c>
      <c r="I134" s="159" t="s">
        <v>2</v>
      </c>
      <c r="J134" s="160"/>
      <c r="K134" s="159"/>
      <c r="L134" s="159"/>
      <c r="M134" s="161"/>
    </row>
    <row r="135" spans="1:13" ht="12" customHeight="1" x14ac:dyDescent="0.2">
      <c r="A135" s="42"/>
      <c r="B135" s="92"/>
      <c r="C135" s="92"/>
      <c r="D135" s="93" t="s">
        <v>286</v>
      </c>
      <c r="E135" s="162" t="s">
        <v>2</v>
      </c>
      <c r="F135" s="163"/>
      <c r="G135" s="164"/>
      <c r="H135" s="159" t="s">
        <v>2</v>
      </c>
      <c r="I135" s="159"/>
      <c r="J135" s="160"/>
      <c r="K135" s="159" t="s">
        <v>2</v>
      </c>
      <c r="L135" s="159" t="s">
        <v>2</v>
      </c>
      <c r="M135" s="161"/>
    </row>
    <row r="136" spans="1:13" ht="12" customHeight="1" x14ac:dyDescent="0.2">
      <c r="A136" s="42"/>
      <c r="B136" s="92"/>
      <c r="C136" s="92"/>
      <c r="D136" s="93" t="s">
        <v>287</v>
      </c>
      <c r="E136" s="162" t="s">
        <v>2</v>
      </c>
      <c r="F136" s="163"/>
      <c r="G136" s="164"/>
      <c r="H136" s="159" t="s">
        <v>2</v>
      </c>
      <c r="I136" s="159" t="s">
        <v>2</v>
      </c>
      <c r="J136" s="160"/>
      <c r="K136" s="159" t="s">
        <v>2</v>
      </c>
      <c r="L136" s="159" t="s">
        <v>2</v>
      </c>
      <c r="M136" s="161"/>
    </row>
    <row r="137" spans="1:13" ht="12" customHeight="1" x14ac:dyDescent="0.2">
      <c r="A137" s="42"/>
      <c r="B137" s="92"/>
      <c r="C137" s="92"/>
      <c r="D137" s="93" t="s">
        <v>288</v>
      </c>
      <c r="E137" s="162" t="s">
        <v>2</v>
      </c>
      <c r="F137" s="163"/>
      <c r="G137" s="164"/>
      <c r="H137" s="159"/>
      <c r="I137" s="159"/>
      <c r="J137" s="160"/>
      <c r="K137" s="159" t="s">
        <v>2</v>
      </c>
      <c r="L137" s="159" t="s">
        <v>2</v>
      </c>
      <c r="M137" s="161"/>
    </row>
    <row r="138" spans="1:13" ht="12" customHeight="1" x14ac:dyDescent="0.2">
      <c r="A138" s="42"/>
      <c r="B138" s="92"/>
      <c r="C138" s="92"/>
      <c r="D138" s="93" t="s">
        <v>289</v>
      </c>
      <c r="E138" s="162" t="s">
        <v>2</v>
      </c>
      <c r="F138" s="163" t="s">
        <v>2</v>
      </c>
      <c r="G138" s="164"/>
      <c r="H138" s="159"/>
      <c r="I138" s="159"/>
      <c r="J138" s="160"/>
      <c r="K138" s="159"/>
      <c r="L138" s="159"/>
      <c r="M138" s="161"/>
    </row>
    <row r="139" spans="1:13" ht="12" customHeight="1" x14ac:dyDescent="0.2">
      <c r="A139" s="42"/>
      <c r="B139" s="92"/>
      <c r="C139" s="92"/>
      <c r="D139" s="93" t="s">
        <v>290</v>
      </c>
      <c r="E139" s="162" t="s">
        <v>2</v>
      </c>
      <c r="F139" s="163" t="s">
        <v>2</v>
      </c>
      <c r="G139" s="164"/>
      <c r="H139" s="159" t="s">
        <v>2</v>
      </c>
      <c r="I139" s="159" t="s">
        <v>2</v>
      </c>
      <c r="J139" s="160"/>
      <c r="K139" s="159"/>
      <c r="L139" s="159"/>
      <c r="M139" s="161"/>
    </row>
    <row r="140" spans="1:13" ht="12" customHeight="1" x14ac:dyDescent="0.2">
      <c r="A140" s="42"/>
      <c r="B140" s="92"/>
      <c r="C140" s="92"/>
      <c r="D140" s="93"/>
      <c r="E140" s="162"/>
      <c r="F140" s="163"/>
      <c r="G140" s="164"/>
      <c r="H140" s="159"/>
      <c r="I140" s="159"/>
      <c r="J140" s="160"/>
      <c r="K140" s="159"/>
      <c r="L140" s="159"/>
      <c r="M140" s="161"/>
    </row>
    <row r="141" spans="1:13" ht="12" customHeight="1" x14ac:dyDescent="0.2">
      <c r="A141" s="42"/>
      <c r="B141" s="90"/>
      <c r="C141" s="91" t="s">
        <v>38</v>
      </c>
      <c r="D141" s="90"/>
      <c r="E141" s="162"/>
      <c r="F141" s="163"/>
      <c r="G141" s="164"/>
      <c r="H141" s="159"/>
      <c r="I141" s="159"/>
      <c r="J141" s="160"/>
      <c r="K141" s="159"/>
      <c r="L141" s="159"/>
      <c r="M141" s="161"/>
    </row>
    <row r="142" spans="1:13" ht="12" customHeight="1" x14ac:dyDescent="0.2">
      <c r="A142" s="42"/>
      <c r="B142" s="94"/>
      <c r="C142" s="92"/>
      <c r="D142" s="95"/>
      <c r="E142" s="162"/>
      <c r="F142" s="163"/>
      <c r="G142" s="164"/>
      <c r="H142" s="159"/>
      <c r="I142" s="159"/>
      <c r="J142" s="160"/>
      <c r="K142" s="159"/>
      <c r="L142" s="159"/>
      <c r="M142" s="161"/>
    </row>
    <row r="143" spans="1:13" ht="12" customHeight="1" x14ac:dyDescent="0.2">
      <c r="A143" s="42"/>
      <c r="B143" s="94"/>
      <c r="C143" s="92"/>
      <c r="D143" s="95" t="s">
        <v>291</v>
      </c>
      <c r="E143" s="162" t="s">
        <v>2</v>
      </c>
      <c r="F143" s="163" t="s">
        <v>2</v>
      </c>
      <c r="G143" s="164" t="s">
        <v>2</v>
      </c>
      <c r="H143" s="159" t="s">
        <v>2</v>
      </c>
      <c r="I143" s="159"/>
      <c r="J143" s="160"/>
      <c r="K143" s="159" t="s">
        <v>2</v>
      </c>
      <c r="L143" s="159"/>
      <c r="M143" s="161"/>
    </row>
    <row r="144" spans="1:13" ht="12" customHeight="1" x14ac:dyDescent="0.2">
      <c r="A144" s="42"/>
      <c r="B144" s="94"/>
      <c r="C144" s="92"/>
      <c r="D144" s="95" t="s">
        <v>292</v>
      </c>
      <c r="E144" s="162" t="s">
        <v>2</v>
      </c>
      <c r="F144" s="163" t="s">
        <v>2</v>
      </c>
      <c r="G144" s="164"/>
      <c r="H144" s="159" t="s">
        <v>2</v>
      </c>
      <c r="I144" s="159"/>
      <c r="J144" s="160"/>
      <c r="K144" s="159" t="s">
        <v>2</v>
      </c>
      <c r="L144" s="159"/>
      <c r="M144" s="161"/>
    </row>
    <row r="145" spans="1:13" ht="12" customHeight="1" x14ac:dyDescent="0.2">
      <c r="A145" s="42"/>
      <c r="B145" s="94"/>
      <c r="C145" s="92"/>
      <c r="D145" s="95" t="s">
        <v>293</v>
      </c>
      <c r="E145" s="162" t="s">
        <v>2</v>
      </c>
      <c r="F145" s="163" t="s">
        <v>2</v>
      </c>
      <c r="G145" s="164"/>
      <c r="H145" s="159" t="s">
        <v>2</v>
      </c>
      <c r="I145" s="159" t="s">
        <v>2</v>
      </c>
      <c r="J145" s="160"/>
      <c r="K145" s="159" t="s">
        <v>2</v>
      </c>
      <c r="L145" s="159" t="s">
        <v>2</v>
      </c>
      <c r="M145" s="161"/>
    </row>
    <row r="146" spans="1:13" ht="12" customHeight="1" x14ac:dyDescent="0.2">
      <c r="A146" s="42"/>
      <c r="B146" s="94"/>
      <c r="C146" s="92"/>
      <c r="D146" s="95" t="s">
        <v>294</v>
      </c>
      <c r="E146" s="162" t="s">
        <v>2</v>
      </c>
      <c r="F146" s="163" t="s">
        <v>2</v>
      </c>
      <c r="G146" s="164"/>
      <c r="H146" s="159" t="s">
        <v>2</v>
      </c>
      <c r="I146" s="159" t="s">
        <v>2</v>
      </c>
      <c r="J146" s="160"/>
      <c r="K146" s="159" t="s">
        <v>2</v>
      </c>
      <c r="L146" s="159" t="s">
        <v>2</v>
      </c>
      <c r="M146" s="161"/>
    </row>
    <row r="147" spans="1:13" ht="12" customHeight="1" x14ac:dyDescent="0.2">
      <c r="A147" s="42"/>
      <c r="B147" s="94"/>
      <c r="C147" s="92"/>
      <c r="D147" s="95" t="s">
        <v>295</v>
      </c>
      <c r="E147" s="162" t="s">
        <v>2</v>
      </c>
      <c r="F147" s="163" t="s">
        <v>2</v>
      </c>
      <c r="G147" s="164"/>
      <c r="H147" s="159" t="s">
        <v>2</v>
      </c>
      <c r="I147" s="159" t="s">
        <v>2</v>
      </c>
      <c r="J147" s="160"/>
      <c r="K147" s="159" t="s">
        <v>2</v>
      </c>
      <c r="L147" s="159" t="s">
        <v>2</v>
      </c>
      <c r="M147" s="161"/>
    </row>
    <row r="148" spans="1:13" ht="12" customHeight="1" x14ac:dyDescent="0.2">
      <c r="A148" s="42"/>
      <c r="B148" s="94"/>
      <c r="C148" s="92"/>
      <c r="D148" s="95" t="s">
        <v>296</v>
      </c>
      <c r="E148" s="162" t="s">
        <v>2</v>
      </c>
      <c r="F148" s="163"/>
      <c r="G148" s="164"/>
      <c r="H148" s="159" t="s">
        <v>2</v>
      </c>
      <c r="I148" s="159" t="s">
        <v>2</v>
      </c>
      <c r="J148" s="160"/>
      <c r="K148" s="159"/>
      <c r="L148" s="159"/>
      <c r="M148" s="161"/>
    </row>
    <row r="149" spans="1:13" ht="12" customHeight="1" x14ac:dyDescent="0.2">
      <c r="A149" s="42"/>
      <c r="B149" s="94"/>
      <c r="C149" s="92"/>
      <c r="D149" s="95"/>
      <c r="E149" s="162"/>
      <c r="F149" s="163"/>
      <c r="G149" s="164"/>
      <c r="H149" s="159"/>
      <c r="I149" s="159"/>
      <c r="J149" s="160"/>
      <c r="K149" s="159"/>
      <c r="L149" s="159"/>
      <c r="M149" s="161"/>
    </row>
    <row r="150" spans="1:13" ht="12" customHeight="1" x14ac:dyDescent="0.2">
      <c r="A150" s="42"/>
      <c r="B150" s="88" t="s">
        <v>39</v>
      </c>
      <c r="C150" s="88"/>
      <c r="D150" s="89"/>
      <c r="E150" s="162"/>
      <c r="F150" s="163"/>
      <c r="G150" s="164"/>
      <c r="H150" s="159"/>
      <c r="I150" s="159"/>
      <c r="J150" s="160"/>
      <c r="K150" s="159"/>
      <c r="L150" s="159"/>
      <c r="M150" s="161"/>
    </row>
    <row r="151" spans="1:13" ht="12" customHeight="1" x14ac:dyDescent="0.2">
      <c r="A151" s="42"/>
      <c r="B151" s="90"/>
      <c r="C151" s="99" t="s">
        <v>44</v>
      </c>
      <c r="D151" s="90"/>
      <c r="E151" s="162"/>
      <c r="F151" s="163"/>
      <c r="G151" s="164"/>
      <c r="H151" s="159"/>
      <c r="I151" s="159"/>
      <c r="J151" s="160"/>
      <c r="K151" s="159"/>
      <c r="L151" s="159"/>
      <c r="M151" s="161"/>
    </row>
    <row r="152" spans="1:13" ht="12" customHeight="1" x14ac:dyDescent="0.2">
      <c r="A152" s="42"/>
      <c r="B152" s="92"/>
      <c r="C152" s="94"/>
      <c r="D152" s="93"/>
      <c r="E152" s="162"/>
      <c r="F152" s="163"/>
      <c r="G152" s="164"/>
      <c r="H152" s="159"/>
      <c r="I152" s="159"/>
      <c r="J152" s="160"/>
      <c r="K152" s="159"/>
      <c r="L152" s="159"/>
      <c r="M152" s="161"/>
    </row>
    <row r="153" spans="1:13" ht="12" customHeight="1" x14ac:dyDescent="0.2">
      <c r="A153" s="42"/>
      <c r="B153" s="92"/>
      <c r="C153" s="94"/>
      <c r="D153" s="93" t="s">
        <v>135</v>
      </c>
      <c r="E153" s="162" t="s">
        <v>2</v>
      </c>
      <c r="F153" s="163"/>
      <c r="G153" s="164"/>
      <c r="H153" s="159" t="s">
        <v>2</v>
      </c>
      <c r="I153" s="159" t="s">
        <v>2</v>
      </c>
      <c r="J153" s="160"/>
      <c r="K153" s="159" t="s">
        <v>2</v>
      </c>
      <c r="L153" s="159" t="s">
        <v>2</v>
      </c>
      <c r="M153" s="161"/>
    </row>
    <row r="154" spans="1:13" ht="12" customHeight="1" x14ac:dyDescent="0.2">
      <c r="A154" s="42"/>
      <c r="B154" s="92"/>
      <c r="C154" s="94"/>
      <c r="D154" s="93" t="s">
        <v>136</v>
      </c>
      <c r="E154" s="162" t="s">
        <v>2</v>
      </c>
      <c r="F154" s="163" t="s">
        <v>2</v>
      </c>
      <c r="G154" s="164"/>
      <c r="H154" s="159" t="s">
        <v>2</v>
      </c>
      <c r="I154" s="159" t="s">
        <v>2</v>
      </c>
      <c r="J154" s="160"/>
      <c r="K154" s="159" t="s">
        <v>2</v>
      </c>
      <c r="L154" s="159" t="s">
        <v>2</v>
      </c>
      <c r="M154" s="161"/>
    </row>
    <row r="155" spans="1:13" ht="12" customHeight="1" x14ac:dyDescent="0.2">
      <c r="A155" s="42"/>
      <c r="B155" s="92"/>
      <c r="C155" s="94"/>
      <c r="D155" s="93"/>
      <c r="E155" s="162"/>
      <c r="F155" s="163"/>
      <c r="G155" s="164"/>
      <c r="H155" s="159"/>
      <c r="I155" s="159"/>
      <c r="J155" s="160"/>
      <c r="K155" s="159"/>
      <c r="L155" s="159"/>
      <c r="M155" s="161"/>
    </row>
    <row r="156" spans="1:13" ht="12" customHeight="1" x14ac:dyDescent="0.2">
      <c r="A156" s="42"/>
      <c r="B156" s="90"/>
      <c r="C156" s="99" t="s">
        <v>45</v>
      </c>
      <c r="D156" s="90"/>
      <c r="E156" s="162"/>
      <c r="F156" s="163"/>
      <c r="G156" s="164"/>
      <c r="H156" s="159"/>
      <c r="I156" s="159"/>
      <c r="J156" s="160"/>
      <c r="K156" s="159"/>
      <c r="L156" s="159"/>
      <c r="M156" s="161"/>
    </row>
    <row r="157" spans="1:13" ht="12" customHeight="1" x14ac:dyDescent="0.2">
      <c r="A157" s="42"/>
      <c r="B157" s="92"/>
      <c r="C157" s="92"/>
      <c r="D157" s="93"/>
      <c r="E157" s="162"/>
      <c r="F157" s="163"/>
      <c r="G157" s="164"/>
      <c r="H157" s="159"/>
      <c r="I157" s="159"/>
      <c r="J157" s="160"/>
      <c r="K157" s="159"/>
      <c r="L157" s="159"/>
      <c r="M157" s="161"/>
    </row>
    <row r="158" spans="1:13" ht="12" customHeight="1" x14ac:dyDescent="0.2">
      <c r="A158" s="42"/>
      <c r="B158" s="92"/>
      <c r="C158" s="94"/>
      <c r="D158" s="93" t="s">
        <v>137</v>
      </c>
      <c r="E158" s="162" t="s">
        <v>2</v>
      </c>
      <c r="F158" s="163" t="s">
        <v>2</v>
      </c>
      <c r="G158" s="164"/>
      <c r="H158" s="159" t="s">
        <v>2</v>
      </c>
      <c r="I158" s="159" t="s">
        <v>2</v>
      </c>
      <c r="J158" s="160"/>
      <c r="K158" s="159" t="s">
        <v>2</v>
      </c>
      <c r="L158" s="159" t="s">
        <v>2</v>
      </c>
      <c r="M158" s="161"/>
    </row>
    <row r="159" spans="1:13" ht="12" customHeight="1" x14ac:dyDescent="0.2">
      <c r="A159" s="42"/>
      <c r="B159" s="92"/>
      <c r="C159" s="94"/>
      <c r="D159" s="93" t="s">
        <v>138</v>
      </c>
      <c r="E159" s="162" t="s">
        <v>2</v>
      </c>
      <c r="F159" s="163" t="s">
        <v>2</v>
      </c>
      <c r="G159" s="164"/>
      <c r="H159" s="159" t="s">
        <v>2</v>
      </c>
      <c r="I159" s="159" t="s">
        <v>2</v>
      </c>
      <c r="J159" s="160"/>
      <c r="K159" s="159" t="s">
        <v>2</v>
      </c>
      <c r="L159" s="159" t="s">
        <v>2</v>
      </c>
      <c r="M159" s="161"/>
    </row>
    <row r="160" spans="1:13" ht="12" customHeight="1" x14ac:dyDescent="0.2">
      <c r="A160" s="42"/>
      <c r="B160" s="92"/>
      <c r="C160" s="94"/>
      <c r="D160" s="93" t="s">
        <v>139</v>
      </c>
      <c r="E160" s="162" t="s">
        <v>2</v>
      </c>
      <c r="F160" s="163" t="s">
        <v>2</v>
      </c>
      <c r="G160" s="164"/>
      <c r="H160" s="159" t="s">
        <v>2</v>
      </c>
      <c r="I160" s="159" t="s">
        <v>2</v>
      </c>
      <c r="J160" s="160"/>
      <c r="K160" s="159" t="s">
        <v>2</v>
      </c>
      <c r="L160" s="159" t="s">
        <v>2</v>
      </c>
      <c r="M160" s="161"/>
    </row>
    <row r="161" spans="1:13" ht="12" customHeight="1" x14ac:dyDescent="0.2">
      <c r="A161" s="42"/>
      <c r="B161" s="92"/>
      <c r="C161" s="94"/>
      <c r="D161" s="93" t="s">
        <v>140</v>
      </c>
      <c r="E161" s="162" t="s">
        <v>2</v>
      </c>
      <c r="F161" s="163" t="s">
        <v>2</v>
      </c>
      <c r="G161" s="164"/>
      <c r="H161" s="159" t="s">
        <v>2</v>
      </c>
      <c r="I161" s="159" t="s">
        <v>2</v>
      </c>
      <c r="J161" s="160"/>
      <c r="K161" s="159" t="s">
        <v>2</v>
      </c>
      <c r="L161" s="159" t="s">
        <v>2</v>
      </c>
      <c r="M161" s="161"/>
    </row>
    <row r="162" spans="1:13" ht="12" customHeight="1" x14ac:dyDescent="0.2">
      <c r="A162" s="42"/>
      <c r="B162" s="92"/>
      <c r="C162" s="94"/>
      <c r="D162" s="93" t="s">
        <v>141</v>
      </c>
      <c r="E162" s="162" t="s">
        <v>2</v>
      </c>
      <c r="F162" s="163"/>
      <c r="G162" s="164"/>
      <c r="H162" s="159" t="s">
        <v>2</v>
      </c>
      <c r="I162" s="159" t="s">
        <v>2</v>
      </c>
      <c r="J162" s="160"/>
      <c r="K162" s="159"/>
      <c r="L162" s="159"/>
      <c r="M162" s="161"/>
    </row>
    <row r="163" spans="1:13" ht="12" customHeight="1" x14ac:dyDescent="0.2">
      <c r="A163" s="42"/>
      <c r="B163" s="92"/>
      <c r="C163" s="94"/>
      <c r="D163" s="93" t="s">
        <v>142</v>
      </c>
      <c r="E163" s="162" t="s">
        <v>2</v>
      </c>
      <c r="F163" s="163"/>
      <c r="G163" s="164"/>
      <c r="H163" s="159"/>
      <c r="I163" s="159"/>
      <c r="J163" s="160"/>
      <c r="K163" s="159"/>
      <c r="L163" s="159"/>
      <c r="M163" s="161"/>
    </row>
    <row r="164" spans="1:13" ht="12" customHeight="1" x14ac:dyDescent="0.2">
      <c r="A164" s="42"/>
      <c r="B164" s="92"/>
      <c r="C164" s="94"/>
      <c r="D164" s="93" t="s">
        <v>143</v>
      </c>
      <c r="E164" s="162" t="s">
        <v>2</v>
      </c>
      <c r="F164" s="163" t="s">
        <v>2</v>
      </c>
      <c r="G164" s="164"/>
      <c r="H164" s="159" t="s">
        <v>2</v>
      </c>
      <c r="I164" s="159" t="s">
        <v>2</v>
      </c>
      <c r="J164" s="160"/>
      <c r="K164" s="159" t="s">
        <v>2</v>
      </c>
      <c r="L164" s="159" t="s">
        <v>2</v>
      </c>
      <c r="M164" s="161"/>
    </row>
    <row r="165" spans="1:13" ht="12" customHeight="1" x14ac:dyDescent="0.2">
      <c r="A165" s="42"/>
      <c r="B165" s="92"/>
      <c r="C165" s="94"/>
      <c r="D165" s="93" t="s">
        <v>144</v>
      </c>
      <c r="E165" s="162"/>
      <c r="F165" s="163"/>
      <c r="G165" s="164"/>
      <c r="H165" s="159"/>
      <c r="I165" s="159"/>
      <c r="J165" s="160"/>
      <c r="K165" s="159"/>
      <c r="L165" s="159"/>
      <c r="M165" s="161"/>
    </row>
    <row r="166" spans="1:13" ht="12" customHeight="1" x14ac:dyDescent="0.2">
      <c r="A166" s="42"/>
      <c r="B166" s="92"/>
      <c r="C166" s="92"/>
      <c r="D166" s="93"/>
      <c r="E166" s="162"/>
      <c r="F166" s="163"/>
      <c r="G166" s="164"/>
      <c r="H166" s="159"/>
      <c r="I166" s="159"/>
      <c r="J166" s="160"/>
      <c r="K166" s="159"/>
      <c r="L166" s="159"/>
      <c r="M166" s="161"/>
    </row>
    <row r="167" spans="1:13" ht="12" customHeight="1" x14ac:dyDescent="0.2">
      <c r="A167" s="42"/>
      <c r="B167" s="90"/>
      <c r="C167" s="99" t="s">
        <v>46</v>
      </c>
      <c r="D167" s="90"/>
      <c r="E167" s="162"/>
      <c r="F167" s="163"/>
      <c r="G167" s="164"/>
      <c r="H167" s="159"/>
      <c r="I167" s="159"/>
      <c r="J167" s="160"/>
      <c r="K167" s="159"/>
      <c r="L167" s="159"/>
      <c r="M167" s="161"/>
    </row>
    <row r="168" spans="1:13" ht="12" customHeight="1" x14ac:dyDescent="0.2">
      <c r="A168" s="42"/>
      <c r="B168" s="94"/>
      <c r="C168" s="92"/>
      <c r="D168" s="94"/>
      <c r="E168" s="162"/>
      <c r="F168" s="163"/>
      <c r="G168" s="164"/>
      <c r="H168" s="159"/>
      <c r="I168" s="159"/>
      <c r="J168" s="160"/>
      <c r="K168" s="159"/>
      <c r="L168" s="159"/>
      <c r="M168" s="161"/>
    </row>
    <row r="169" spans="1:13" ht="12" customHeight="1" x14ac:dyDescent="0.2">
      <c r="A169" s="42"/>
      <c r="B169" s="92"/>
      <c r="C169" s="94"/>
      <c r="D169" s="93" t="s">
        <v>145</v>
      </c>
      <c r="E169" s="162" t="s">
        <v>2</v>
      </c>
      <c r="F169" s="163" t="s">
        <v>2</v>
      </c>
      <c r="G169" s="164"/>
      <c r="H169" s="159" t="s">
        <v>2</v>
      </c>
      <c r="I169" s="159" t="s">
        <v>2</v>
      </c>
      <c r="J169" s="160"/>
      <c r="K169" s="159" t="s">
        <v>2</v>
      </c>
      <c r="L169" s="159" t="s">
        <v>2</v>
      </c>
      <c r="M169" s="161"/>
    </row>
    <row r="170" spans="1:13" ht="12" customHeight="1" x14ac:dyDescent="0.2">
      <c r="A170" s="42"/>
      <c r="B170" s="92"/>
      <c r="C170" s="94"/>
      <c r="D170" s="93" t="s">
        <v>146</v>
      </c>
      <c r="E170" s="162" t="s">
        <v>2</v>
      </c>
      <c r="F170" s="163" t="s">
        <v>2</v>
      </c>
      <c r="G170" s="164"/>
      <c r="H170" s="159" t="s">
        <v>2</v>
      </c>
      <c r="I170" s="159" t="s">
        <v>2</v>
      </c>
      <c r="J170" s="160"/>
      <c r="K170" s="159" t="s">
        <v>2</v>
      </c>
      <c r="L170" s="159" t="s">
        <v>2</v>
      </c>
      <c r="M170" s="161"/>
    </row>
    <row r="171" spans="1:13" ht="12" customHeight="1" x14ac:dyDescent="0.2">
      <c r="A171" s="42"/>
      <c r="B171" s="92"/>
      <c r="C171" s="94"/>
      <c r="D171" s="93" t="s">
        <v>147</v>
      </c>
      <c r="E171" s="162" t="s">
        <v>2</v>
      </c>
      <c r="F171" s="163"/>
      <c r="G171" s="164"/>
      <c r="H171" s="159" t="s">
        <v>2</v>
      </c>
      <c r="I171" s="159" t="s">
        <v>2</v>
      </c>
      <c r="J171" s="160"/>
      <c r="K171" s="159" t="s">
        <v>2</v>
      </c>
      <c r="L171" s="159" t="s">
        <v>2</v>
      </c>
      <c r="M171" s="161"/>
    </row>
    <row r="172" spans="1:13" ht="12" customHeight="1" x14ac:dyDescent="0.2">
      <c r="A172" s="42"/>
      <c r="B172" s="92"/>
      <c r="C172" s="94"/>
      <c r="D172" s="93" t="s">
        <v>148</v>
      </c>
      <c r="E172" s="162" t="s">
        <v>2</v>
      </c>
      <c r="F172" s="163" t="s">
        <v>2</v>
      </c>
      <c r="G172" s="164"/>
      <c r="H172" s="159" t="s">
        <v>2</v>
      </c>
      <c r="I172" s="159" t="s">
        <v>2</v>
      </c>
      <c r="J172" s="160"/>
      <c r="K172" s="159" t="s">
        <v>2</v>
      </c>
      <c r="L172" s="159"/>
      <c r="M172" s="161"/>
    </row>
    <row r="173" spans="1:13" ht="12" customHeight="1" x14ac:dyDescent="0.2">
      <c r="A173" s="42"/>
      <c r="B173" s="92"/>
      <c r="C173" s="94"/>
      <c r="D173" s="93" t="s">
        <v>149</v>
      </c>
      <c r="E173" s="162" t="s">
        <v>2</v>
      </c>
      <c r="F173" s="163" t="s">
        <v>2</v>
      </c>
      <c r="G173" s="164"/>
      <c r="H173" s="159" t="s">
        <v>2</v>
      </c>
      <c r="I173" s="165" t="s">
        <v>2</v>
      </c>
      <c r="J173" s="166"/>
      <c r="K173" s="165" t="s">
        <v>2</v>
      </c>
      <c r="L173" s="165" t="s">
        <v>2</v>
      </c>
      <c r="M173" s="167"/>
    </row>
    <row r="174" spans="1:13" ht="12" customHeight="1" x14ac:dyDescent="0.2">
      <c r="B174" s="94"/>
      <c r="C174" s="92"/>
      <c r="D174" s="94"/>
      <c r="E174" s="162"/>
      <c r="F174" s="163"/>
      <c r="G174" s="164"/>
      <c r="H174" s="159"/>
      <c r="I174" s="165"/>
      <c r="J174" s="166"/>
      <c r="K174" s="165"/>
      <c r="L174" s="165"/>
      <c r="M174" s="167"/>
    </row>
    <row r="175" spans="1:13" x14ac:dyDescent="0.2">
      <c r="B175" s="90"/>
      <c r="C175" s="99" t="s">
        <v>47</v>
      </c>
      <c r="D175" s="90"/>
      <c r="E175" s="162"/>
      <c r="F175" s="163"/>
      <c r="G175" s="164"/>
      <c r="H175" s="159"/>
      <c r="I175" s="165"/>
      <c r="J175" s="166"/>
      <c r="K175" s="165"/>
      <c r="L175" s="165"/>
      <c r="M175" s="167"/>
    </row>
    <row r="176" spans="1:13" x14ac:dyDescent="0.2">
      <c r="B176" s="92"/>
      <c r="C176" s="92"/>
      <c r="D176" s="93"/>
      <c r="E176" s="162"/>
      <c r="F176" s="163"/>
      <c r="G176" s="164"/>
      <c r="H176" s="159"/>
      <c r="I176" s="165"/>
      <c r="J176" s="166"/>
      <c r="K176" s="165"/>
      <c r="L176" s="165"/>
      <c r="M176" s="167"/>
    </row>
    <row r="177" spans="2:13" x14ac:dyDescent="0.2">
      <c r="B177" s="92"/>
      <c r="C177" s="94"/>
      <c r="D177" s="93" t="s">
        <v>150</v>
      </c>
      <c r="E177" s="162" t="s">
        <v>2</v>
      </c>
      <c r="F177" s="163" t="s">
        <v>2</v>
      </c>
      <c r="G177" s="164"/>
      <c r="H177" s="159" t="s">
        <v>2</v>
      </c>
      <c r="I177" s="165" t="s">
        <v>2</v>
      </c>
      <c r="J177" s="166"/>
      <c r="K177" s="165" t="s">
        <v>2</v>
      </c>
      <c r="L177" s="165" t="s">
        <v>2</v>
      </c>
      <c r="M177" s="167"/>
    </row>
    <row r="178" spans="2:13" x14ac:dyDescent="0.2">
      <c r="B178" s="92"/>
      <c r="C178" s="94"/>
      <c r="D178" s="93" t="s">
        <v>151</v>
      </c>
      <c r="E178" s="162" t="s">
        <v>2</v>
      </c>
      <c r="F178" s="163" t="s">
        <v>2</v>
      </c>
      <c r="G178" s="164"/>
      <c r="H178" s="159" t="s">
        <v>2</v>
      </c>
      <c r="I178" s="165" t="s">
        <v>2</v>
      </c>
      <c r="J178" s="166"/>
      <c r="K178" s="165"/>
      <c r="L178" s="165"/>
      <c r="M178" s="167"/>
    </row>
    <row r="179" spans="2:13" x14ac:dyDescent="0.2">
      <c r="B179" s="92"/>
      <c r="C179" s="94"/>
      <c r="D179" s="93" t="s">
        <v>152</v>
      </c>
      <c r="E179" s="162" t="s">
        <v>2</v>
      </c>
      <c r="F179" s="163" t="s">
        <v>2</v>
      </c>
      <c r="G179" s="164"/>
      <c r="H179" s="159" t="s">
        <v>2</v>
      </c>
      <c r="I179" s="165" t="s">
        <v>2</v>
      </c>
      <c r="J179" s="166"/>
      <c r="K179" s="165" t="s">
        <v>2</v>
      </c>
      <c r="L179" s="165"/>
      <c r="M179" s="167"/>
    </row>
    <row r="180" spans="2:13" x14ac:dyDescent="0.2">
      <c r="B180" s="92"/>
      <c r="C180" s="94"/>
      <c r="D180" s="93" t="s">
        <v>153</v>
      </c>
      <c r="E180" s="162" t="s">
        <v>2</v>
      </c>
      <c r="F180" s="163" t="s">
        <v>2</v>
      </c>
      <c r="G180" s="164"/>
      <c r="H180" s="159" t="s">
        <v>2</v>
      </c>
      <c r="I180" s="165" t="s">
        <v>2</v>
      </c>
      <c r="J180" s="166"/>
      <c r="K180" s="165"/>
      <c r="L180" s="165"/>
      <c r="M180" s="167"/>
    </row>
    <row r="181" spans="2:13" x14ac:dyDescent="0.2">
      <c r="B181" s="92"/>
      <c r="C181" s="94"/>
      <c r="D181" s="93" t="s">
        <v>154</v>
      </c>
      <c r="E181" s="162" t="s">
        <v>2</v>
      </c>
      <c r="F181" s="163" t="s">
        <v>2</v>
      </c>
      <c r="G181" s="164"/>
      <c r="H181" s="159" t="s">
        <v>2</v>
      </c>
      <c r="I181" s="165"/>
      <c r="J181" s="166"/>
      <c r="K181" s="165"/>
      <c r="L181" s="165"/>
      <c r="M181" s="167"/>
    </row>
    <row r="182" spans="2:13" x14ac:dyDescent="0.2">
      <c r="B182" s="92"/>
      <c r="C182" s="94"/>
      <c r="D182" s="93" t="s">
        <v>155</v>
      </c>
      <c r="E182" s="162" t="s">
        <v>2</v>
      </c>
      <c r="F182" s="163"/>
      <c r="G182" s="164"/>
      <c r="H182" s="159" t="s">
        <v>2</v>
      </c>
      <c r="I182" s="165"/>
      <c r="J182" s="166"/>
      <c r="K182" s="165" t="s">
        <v>2</v>
      </c>
      <c r="L182" s="165"/>
      <c r="M182" s="167"/>
    </row>
    <row r="183" spans="2:13" x14ac:dyDescent="0.2">
      <c r="B183" s="92"/>
      <c r="C183" s="94"/>
      <c r="D183" s="93" t="s">
        <v>156</v>
      </c>
      <c r="E183" s="162" t="s">
        <v>2</v>
      </c>
      <c r="F183" s="163" t="s">
        <v>2</v>
      </c>
      <c r="G183" s="164"/>
      <c r="H183" s="159"/>
      <c r="I183" s="165"/>
      <c r="J183" s="166"/>
      <c r="K183" s="165"/>
      <c r="L183" s="165"/>
      <c r="M183" s="167"/>
    </row>
    <row r="184" spans="2:13" x14ac:dyDescent="0.2">
      <c r="B184" s="92"/>
      <c r="C184" s="94"/>
      <c r="D184" s="93" t="s">
        <v>157</v>
      </c>
      <c r="E184" s="162" t="s">
        <v>2</v>
      </c>
      <c r="F184" s="163"/>
      <c r="G184" s="164"/>
      <c r="H184" s="159"/>
      <c r="I184" s="165"/>
      <c r="J184" s="166"/>
      <c r="K184" s="165"/>
      <c r="L184" s="165"/>
      <c r="M184" s="167"/>
    </row>
    <row r="185" spans="2:13" x14ac:dyDescent="0.2">
      <c r="B185" s="92"/>
      <c r="C185" s="94"/>
      <c r="D185" s="93" t="s">
        <v>158</v>
      </c>
      <c r="E185" s="162" t="s">
        <v>2</v>
      </c>
      <c r="F185" s="163"/>
      <c r="G185" s="164"/>
      <c r="H185" s="159"/>
      <c r="I185" s="165"/>
      <c r="J185" s="166"/>
      <c r="K185" s="165"/>
      <c r="L185" s="165"/>
      <c r="M185" s="167"/>
    </row>
    <row r="186" spans="2:13" x14ac:dyDescent="0.2">
      <c r="B186" s="92"/>
      <c r="C186" s="94"/>
      <c r="D186" s="93" t="s">
        <v>159</v>
      </c>
      <c r="E186" s="162" t="s">
        <v>2</v>
      </c>
      <c r="F186" s="163" t="s">
        <v>2</v>
      </c>
      <c r="G186" s="164"/>
      <c r="H186" s="159" t="s">
        <v>2</v>
      </c>
      <c r="I186" s="165" t="s">
        <v>2</v>
      </c>
      <c r="J186" s="166"/>
      <c r="K186" s="165" t="s">
        <v>2</v>
      </c>
      <c r="L186" s="165"/>
      <c r="M186" s="167"/>
    </row>
    <row r="187" spans="2:13" x14ac:dyDescent="0.2">
      <c r="B187" s="92"/>
      <c r="C187" s="94"/>
      <c r="D187" s="93" t="s">
        <v>160</v>
      </c>
      <c r="E187" s="162" t="s">
        <v>2</v>
      </c>
      <c r="F187" s="163"/>
      <c r="G187" s="164"/>
      <c r="H187" s="159" t="s">
        <v>2</v>
      </c>
      <c r="I187" s="165"/>
      <c r="J187" s="166"/>
      <c r="K187" s="165"/>
      <c r="L187" s="165"/>
      <c r="M187" s="167"/>
    </row>
    <row r="188" spans="2:13" x14ac:dyDescent="0.2">
      <c r="B188" s="92"/>
      <c r="C188" s="94"/>
      <c r="D188" s="93"/>
      <c r="E188" s="162"/>
      <c r="F188" s="163"/>
      <c r="G188" s="164"/>
      <c r="H188" s="159"/>
      <c r="I188" s="165"/>
      <c r="J188" s="166"/>
      <c r="K188" s="165"/>
      <c r="L188" s="165"/>
      <c r="M188" s="167"/>
    </row>
    <row r="189" spans="2:13" x14ac:dyDescent="0.2">
      <c r="B189" s="90"/>
      <c r="C189" s="99" t="s">
        <v>48</v>
      </c>
      <c r="D189" s="90"/>
      <c r="E189" s="162"/>
      <c r="F189" s="163"/>
      <c r="G189" s="164"/>
      <c r="H189" s="159"/>
      <c r="I189" s="165"/>
      <c r="J189" s="166"/>
      <c r="K189" s="165"/>
      <c r="L189" s="165"/>
      <c r="M189" s="167"/>
    </row>
    <row r="190" spans="2:13" x14ac:dyDescent="0.2">
      <c r="B190" s="92"/>
      <c r="C190" s="94"/>
      <c r="D190" s="93"/>
      <c r="E190" s="162"/>
      <c r="F190" s="163"/>
      <c r="G190" s="164"/>
      <c r="H190" s="159"/>
      <c r="I190" s="165"/>
      <c r="J190" s="166"/>
      <c r="K190" s="165"/>
      <c r="L190" s="165"/>
      <c r="M190" s="167"/>
    </row>
    <row r="191" spans="2:13" x14ac:dyDescent="0.2">
      <c r="B191" s="92"/>
      <c r="C191" s="94"/>
      <c r="D191" s="93" t="s">
        <v>161</v>
      </c>
      <c r="E191" s="162" t="s">
        <v>2</v>
      </c>
      <c r="F191" s="163" t="s">
        <v>2</v>
      </c>
      <c r="G191" s="164"/>
      <c r="H191" s="159"/>
      <c r="I191" s="165"/>
      <c r="J191" s="166"/>
      <c r="K191" s="165"/>
      <c r="L191" s="165"/>
      <c r="M191" s="167"/>
    </row>
    <row r="192" spans="2:13" x14ac:dyDescent="0.2">
      <c r="B192" s="92"/>
      <c r="C192" s="94"/>
      <c r="D192" s="93" t="s">
        <v>162</v>
      </c>
      <c r="E192" s="162"/>
      <c r="F192" s="163"/>
      <c r="G192" s="164"/>
      <c r="H192" s="159" t="s">
        <v>2</v>
      </c>
      <c r="I192" s="165"/>
      <c r="J192" s="166"/>
      <c r="K192" s="165"/>
      <c r="L192" s="165"/>
      <c r="M192" s="167"/>
    </row>
    <row r="193" spans="2:13" x14ac:dyDescent="0.2">
      <c r="B193" s="92"/>
      <c r="C193" s="94"/>
      <c r="D193" s="93" t="s">
        <v>163</v>
      </c>
      <c r="E193" s="162" t="s">
        <v>2</v>
      </c>
      <c r="F193" s="163" t="s">
        <v>2</v>
      </c>
      <c r="G193" s="164"/>
      <c r="H193" s="159" t="s">
        <v>2</v>
      </c>
      <c r="I193" s="165" t="s">
        <v>2</v>
      </c>
      <c r="J193" s="166"/>
      <c r="K193" s="165" t="s">
        <v>2</v>
      </c>
      <c r="L193" s="165"/>
      <c r="M193" s="167"/>
    </row>
    <row r="194" spans="2:13" x14ac:dyDescent="0.2">
      <c r="B194" s="92"/>
      <c r="C194" s="94"/>
      <c r="D194" s="93" t="s">
        <v>164</v>
      </c>
      <c r="E194" s="162" t="s">
        <v>2</v>
      </c>
      <c r="F194" s="163" t="s">
        <v>2</v>
      </c>
      <c r="G194" s="164"/>
      <c r="H194" s="159" t="s">
        <v>2</v>
      </c>
      <c r="I194" s="165" t="s">
        <v>2</v>
      </c>
      <c r="J194" s="166"/>
      <c r="K194" s="165" t="s">
        <v>2</v>
      </c>
      <c r="L194" s="165"/>
      <c r="M194" s="167"/>
    </row>
    <row r="195" spans="2:13" x14ac:dyDescent="0.2">
      <c r="B195" s="92"/>
      <c r="C195" s="94"/>
      <c r="D195" s="93" t="s">
        <v>165</v>
      </c>
      <c r="E195" s="162"/>
      <c r="F195" s="163"/>
      <c r="G195" s="164"/>
      <c r="H195" s="159" t="s">
        <v>2</v>
      </c>
      <c r="I195" s="165"/>
      <c r="J195" s="166"/>
      <c r="K195" s="165" t="s">
        <v>2</v>
      </c>
      <c r="L195" s="165"/>
      <c r="M195" s="167"/>
    </row>
    <row r="196" spans="2:13" x14ac:dyDescent="0.2">
      <c r="B196" s="92"/>
      <c r="C196" s="94"/>
      <c r="D196" s="93" t="s">
        <v>166</v>
      </c>
      <c r="E196" s="162" t="s">
        <v>2</v>
      </c>
      <c r="F196" s="163" t="s">
        <v>2</v>
      </c>
      <c r="G196" s="164"/>
      <c r="H196" s="159"/>
      <c r="I196" s="165"/>
      <c r="J196" s="166"/>
      <c r="K196" s="165"/>
      <c r="L196" s="165"/>
      <c r="M196" s="167"/>
    </row>
    <row r="197" spans="2:13" x14ac:dyDescent="0.2">
      <c r="B197" s="92"/>
      <c r="C197" s="92"/>
      <c r="D197" s="93"/>
      <c r="E197" s="162"/>
      <c r="F197" s="163"/>
      <c r="G197" s="164"/>
      <c r="H197" s="159"/>
      <c r="I197" s="165"/>
      <c r="J197" s="166"/>
      <c r="K197" s="165"/>
      <c r="L197" s="165"/>
      <c r="M197" s="167"/>
    </row>
    <row r="198" spans="2:13" x14ac:dyDescent="0.2">
      <c r="B198" s="90"/>
      <c r="C198" s="99" t="s">
        <v>49</v>
      </c>
      <c r="D198" s="90"/>
      <c r="E198" s="162"/>
      <c r="F198" s="163"/>
      <c r="G198" s="164"/>
      <c r="H198" s="159"/>
      <c r="I198" s="165"/>
      <c r="J198" s="166"/>
      <c r="K198" s="165"/>
      <c r="L198" s="165"/>
      <c r="M198" s="167"/>
    </row>
    <row r="199" spans="2:13" x14ac:dyDescent="0.2">
      <c r="B199" s="92"/>
      <c r="C199" s="94"/>
      <c r="D199" s="93"/>
      <c r="E199" s="162"/>
      <c r="F199" s="163"/>
      <c r="G199" s="164"/>
      <c r="H199" s="159"/>
      <c r="I199" s="165"/>
      <c r="J199" s="166"/>
      <c r="K199" s="165"/>
      <c r="L199" s="165"/>
      <c r="M199" s="167"/>
    </row>
    <row r="200" spans="2:13" x14ac:dyDescent="0.2">
      <c r="B200" s="92"/>
      <c r="C200" s="94"/>
      <c r="D200" s="93" t="s">
        <v>167</v>
      </c>
      <c r="E200" s="162" t="s">
        <v>2</v>
      </c>
      <c r="F200" s="163"/>
      <c r="G200" s="164"/>
      <c r="H200" s="159"/>
      <c r="I200" s="165"/>
      <c r="J200" s="166"/>
      <c r="K200" s="165"/>
      <c r="L200" s="165"/>
      <c r="M200" s="167"/>
    </row>
    <row r="201" spans="2:13" x14ac:dyDescent="0.2">
      <c r="B201" s="92"/>
      <c r="C201" s="94"/>
      <c r="D201" s="93" t="s">
        <v>168</v>
      </c>
      <c r="E201" s="162" t="s">
        <v>2</v>
      </c>
      <c r="F201" s="159"/>
      <c r="G201" s="160"/>
      <c r="H201" s="159" t="s">
        <v>2</v>
      </c>
      <c r="I201" s="159"/>
      <c r="J201" s="160"/>
      <c r="K201" s="159"/>
      <c r="L201" s="159"/>
      <c r="M201" s="161"/>
    </row>
    <row r="202" spans="2:13" x14ac:dyDescent="0.2">
      <c r="B202" s="92"/>
      <c r="C202" s="94"/>
      <c r="D202" s="93" t="s">
        <v>169</v>
      </c>
      <c r="E202" s="162" t="s">
        <v>2</v>
      </c>
      <c r="F202" s="159"/>
      <c r="G202" s="160"/>
      <c r="H202" s="159"/>
      <c r="I202" s="159"/>
      <c r="J202" s="160"/>
      <c r="K202" s="159"/>
      <c r="L202" s="159"/>
      <c r="M202" s="161"/>
    </row>
    <row r="203" spans="2:13" x14ac:dyDescent="0.2">
      <c r="B203" s="92"/>
      <c r="C203" s="94"/>
      <c r="D203" s="93" t="s">
        <v>170</v>
      </c>
      <c r="E203" s="162" t="s">
        <v>2</v>
      </c>
      <c r="F203" s="163"/>
      <c r="G203" s="164"/>
      <c r="H203" s="159"/>
      <c r="I203" s="165"/>
      <c r="J203" s="166"/>
      <c r="K203" s="165"/>
      <c r="L203" s="165"/>
      <c r="M203" s="167"/>
    </row>
    <row r="204" spans="2:13" x14ac:dyDescent="0.2">
      <c r="B204" s="92"/>
      <c r="C204" s="94"/>
      <c r="D204" s="93" t="s">
        <v>171</v>
      </c>
      <c r="E204" s="162" t="s">
        <v>2</v>
      </c>
      <c r="F204" s="163"/>
      <c r="G204" s="164"/>
      <c r="H204" s="159"/>
      <c r="I204" s="165"/>
      <c r="J204" s="166"/>
      <c r="K204" s="165"/>
      <c r="L204" s="165"/>
      <c r="M204" s="167"/>
    </row>
    <row r="205" spans="2:13" x14ac:dyDescent="0.2">
      <c r="B205" s="92"/>
      <c r="C205" s="94"/>
      <c r="D205" s="93" t="s">
        <v>172</v>
      </c>
      <c r="E205" s="162" t="s">
        <v>2</v>
      </c>
      <c r="F205" s="163"/>
      <c r="G205" s="164"/>
      <c r="H205" s="159" t="s">
        <v>2</v>
      </c>
      <c r="I205" s="165"/>
      <c r="J205" s="166"/>
      <c r="K205" s="165"/>
      <c r="L205" s="165"/>
      <c r="M205" s="167"/>
    </row>
    <row r="206" spans="2:13" x14ac:dyDescent="0.2">
      <c r="B206" s="92"/>
      <c r="C206" s="94"/>
      <c r="D206" s="93" t="s">
        <v>173</v>
      </c>
      <c r="E206" s="162" t="s">
        <v>2</v>
      </c>
      <c r="F206" s="163" t="s">
        <v>2</v>
      </c>
      <c r="G206" s="164"/>
      <c r="H206" s="159"/>
      <c r="I206" s="165"/>
      <c r="J206" s="166"/>
      <c r="K206" s="165" t="s">
        <v>2</v>
      </c>
      <c r="L206" s="165"/>
      <c r="M206" s="167"/>
    </row>
    <row r="207" spans="2:13" x14ac:dyDescent="0.2">
      <c r="B207" s="92"/>
      <c r="C207" s="94"/>
      <c r="D207" s="93" t="s">
        <v>174</v>
      </c>
      <c r="E207" s="162" t="s">
        <v>2</v>
      </c>
      <c r="F207" s="163" t="s">
        <v>2</v>
      </c>
      <c r="G207" s="164"/>
      <c r="H207" s="159" t="s">
        <v>2</v>
      </c>
      <c r="I207" s="165" t="s">
        <v>2</v>
      </c>
      <c r="J207" s="166"/>
      <c r="K207" s="165"/>
      <c r="L207" s="165"/>
      <c r="M207" s="167"/>
    </row>
    <row r="208" spans="2:13" x14ac:dyDescent="0.2">
      <c r="B208" s="92"/>
      <c r="C208" s="94"/>
      <c r="D208" s="93" t="s">
        <v>175</v>
      </c>
      <c r="E208" s="162" t="s">
        <v>2</v>
      </c>
      <c r="F208" s="163"/>
      <c r="G208" s="164"/>
      <c r="H208" s="159" t="s">
        <v>2</v>
      </c>
      <c r="I208" s="165" t="s">
        <v>2</v>
      </c>
      <c r="J208" s="166"/>
      <c r="K208" s="165"/>
      <c r="L208" s="165"/>
      <c r="M208" s="167"/>
    </row>
    <row r="209" spans="2:13" x14ac:dyDescent="0.2">
      <c r="B209" s="92"/>
      <c r="C209" s="94"/>
      <c r="D209" s="93" t="s">
        <v>176</v>
      </c>
      <c r="E209" s="162" t="s">
        <v>2</v>
      </c>
      <c r="F209" s="163" t="s">
        <v>2</v>
      </c>
      <c r="G209" s="164"/>
      <c r="H209" s="159" t="s">
        <v>2</v>
      </c>
      <c r="I209" s="165" t="s">
        <v>2</v>
      </c>
      <c r="J209" s="166"/>
      <c r="K209" s="165" t="s">
        <v>2</v>
      </c>
      <c r="L209" s="165" t="s">
        <v>2</v>
      </c>
      <c r="M209" s="167"/>
    </row>
    <row r="210" spans="2:13" x14ac:dyDescent="0.2">
      <c r="B210" s="92"/>
      <c r="C210" s="94"/>
      <c r="D210" s="93" t="s">
        <v>177</v>
      </c>
      <c r="E210" s="162" t="s">
        <v>2</v>
      </c>
      <c r="F210" s="163" t="s">
        <v>2</v>
      </c>
      <c r="G210" s="164"/>
      <c r="H210" s="159" t="s">
        <v>2</v>
      </c>
      <c r="I210" s="165" t="s">
        <v>2</v>
      </c>
      <c r="J210" s="166"/>
      <c r="K210" s="165" t="s">
        <v>2</v>
      </c>
      <c r="L210" s="165"/>
      <c r="M210" s="167"/>
    </row>
    <row r="211" spans="2:13" x14ac:dyDescent="0.2">
      <c r="B211" s="92"/>
      <c r="C211" s="94"/>
      <c r="D211" s="93" t="s">
        <v>178</v>
      </c>
      <c r="E211" s="162" t="s">
        <v>2</v>
      </c>
      <c r="F211" s="163"/>
      <c r="G211" s="164"/>
      <c r="H211" s="159"/>
      <c r="I211" s="165"/>
      <c r="J211" s="166"/>
      <c r="K211" s="165"/>
      <c r="L211" s="165"/>
      <c r="M211" s="167"/>
    </row>
    <row r="212" spans="2:13" x14ac:dyDescent="0.2">
      <c r="B212" s="92"/>
      <c r="C212" s="94"/>
      <c r="D212" s="93" t="s">
        <v>179</v>
      </c>
      <c r="E212" s="162" t="s">
        <v>2</v>
      </c>
      <c r="F212" s="163"/>
      <c r="G212" s="164"/>
      <c r="H212" s="159"/>
      <c r="I212" s="165"/>
      <c r="J212" s="166"/>
      <c r="K212" s="165"/>
      <c r="L212" s="165"/>
      <c r="M212" s="167"/>
    </row>
    <row r="213" spans="2:13" x14ac:dyDescent="0.2">
      <c r="B213" s="92"/>
      <c r="C213" s="94"/>
      <c r="D213" s="93" t="s">
        <v>180</v>
      </c>
      <c r="E213" s="162" t="s">
        <v>2</v>
      </c>
      <c r="F213" s="163" t="s">
        <v>2</v>
      </c>
      <c r="G213" s="164"/>
      <c r="H213" s="159" t="s">
        <v>2</v>
      </c>
      <c r="I213" s="165"/>
      <c r="J213" s="166"/>
      <c r="K213" s="165"/>
      <c r="L213" s="165"/>
      <c r="M213" s="167"/>
    </row>
    <row r="214" spans="2:13" x14ac:dyDescent="0.2">
      <c r="B214" s="92"/>
      <c r="C214" s="94"/>
      <c r="D214" s="93" t="s">
        <v>181</v>
      </c>
      <c r="E214" s="162" t="s">
        <v>2</v>
      </c>
      <c r="F214" s="163"/>
      <c r="G214" s="164"/>
      <c r="H214" s="159" t="s">
        <v>2</v>
      </c>
      <c r="I214" s="165"/>
      <c r="J214" s="166"/>
      <c r="K214" s="165"/>
      <c r="L214" s="165"/>
      <c r="M214" s="167"/>
    </row>
    <row r="215" spans="2:13" x14ac:dyDescent="0.2">
      <c r="B215" s="92"/>
      <c r="C215" s="94"/>
      <c r="D215" s="93" t="s">
        <v>182</v>
      </c>
      <c r="E215" s="162" t="s">
        <v>2</v>
      </c>
      <c r="F215" s="163" t="s">
        <v>2</v>
      </c>
      <c r="G215" s="164"/>
      <c r="H215" s="159"/>
      <c r="I215" s="165"/>
      <c r="J215" s="166"/>
      <c r="K215" s="165"/>
      <c r="L215" s="165"/>
      <c r="M215" s="167"/>
    </row>
    <row r="216" spans="2:13" x14ac:dyDescent="0.2">
      <c r="B216" s="92"/>
      <c r="C216" s="94"/>
      <c r="D216" s="93" t="s">
        <v>183</v>
      </c>
      <c r="E216" s="162"/>
      <c r="F216" s="163"/>
      <c r="G216" s="164"/>
      <c r="H216" s="159"/>
      <c r="I216" s="165"/>
      <c r="J216" s="166"/>
      <c r="K216" s="165"/>
      <c r="L216" s="165"/>
      <c r="M216" s="167"/>
    </row>
    <row r="217" spans="2:13" x14ac:dyDescent="0.2">
      <c r="B217" s="92"/>
      <c r="C217" s="94"/>
      <c r="D217" s="93"/>
      <c r="E217" s="162"/>
      <c r="F217" s="163"/>
      <c r="G217" s="164"/>
      <c r="H217" s="159"/>
      <c r="I217" s="165"/>
      <c r="J217" s="166"/>
      <c r="K217" s="165"/>
      <c r="L217" s="165"/>
      <c r="M217" s="167"/>
    </row>
    <row r="218" spans="2:13" x14ac:dyDescent="0.2">
      <c r="B218" s="90"/>
      <c r="C218" s="99" t="s">
        <v>50</v>
      </c>
      <c r="D218" s="90"/>
      <c r="E218" s="162"/>
      <c r="F218" s="163"/>
      <c r="G218" s="164"/>
      <c r="H218" s="159"/>
      <c r="I218" s="165"/>
      <c r="J218" s="166"/>
      <c r="K218" s="165"/>
      <c r="L218" s="165"/>
      <c r="M218" s="167"/>
    </row>
    <row r="219" spans="2:13" x14ac:dyDescent="0.2">
      <c r="B219" s="92"/>
      <c r="C219" s="92"/>
      <c r="D219" s="93"/>
      <c r="E219" s="162"/>
      <c r="F219" s="163"/>
      <c r="G219" s="164"/>
      <c r="H219" s="159"/>
      <c r="I219" s="165"/>
      <c r="J219" s="166"/>
      <c r="K219" s="165"/>
      <c r="L219" s="165"/>
      <c r="M219" s="167"/>
    </row>
    <row r="220" spans="2:13" x14ac:dyDescent="0.2">
      <c r="B220" s="92"/>
      <c r="C220" s="94"/>
      <c r="D220" s="93" t="s">
        <v>184</v>
      </c>
      <c r="E220" s="162" t="s">
        <v>2</v>
      </c>
      <c r="F220" s="163"/>
      <c r="G220" s="164"/>
      <c r="H220" s="159" t="s">
        <v>2</v>
      </c>
      <c r="I220" s="165" t="s">
        <v>2</v>
      </c>
      <c r="J220" s="166"/>
      <c r="K220" s="165" t="s">
        <v>2</v>
      </c>
      <c r="L220" s="165"/>
      <c r="M220" s="167"/>
    </row>
    <row r="221" spans="2:13" x14ac:dyDescent="0.2">
      <c r="B221" s="92"/>
      <c r="C221" s="94"/>
      <c r="D221" s="93" t="s">
        <v>185</v>
      </c>
      <c r="E221" s="162" t="s">
        <v>2</v>
      </c>
      <c r="F221" s="163" t="s">
        <v>2</v>
      </c>
      <c r="G221" s="164"/>
      <c r="H221" s="159" t="s">
        <v>2</v>
      </c>
      <c r="I221" s="165" t="s">
        <v>2</v>
      </c>
      <c r="J221" s="166"/>
      <c r="K221" s="165" t="s">
        <v>2</v>
      </c>
      <c r="L221" s="165" t="s">
        <v>2</v>
      </c>
      <c r="M221" s="167"/>
    </row>
    <row r="222" spans="2:13" x14ac:dyDescent="0.2">
      <c r="B222" s="92"/>
      <c r="C222" s="94"/>
      <c r="D222" s="93" t="s">
        <v>186</v>
      </c>
      <c r="E222" s="168" t="s">
        <v>2</v>
      </c>
      <c r="F222" s="165"/>
      <c r="G222" s="166"/>
      <c r="H222" s="165" t="s">
        <v>2</v>
      </c>
      <c r="I222" s="165"/>
      <c r="J222" s="166"/>
      <c r="K222" s="165" t="s">
        <v>2</v>
      </c>
      <c r="L222" s="165"/>
      <c r="M222" s="167"/>
    </row>
    <row r="223" spans="2:13" x14ac:dyDescent="0.2">
      <c r="B223" s="92"/>
      <c r="C223" s="94"/>
      <c r="D223" s="93" t="s">
        <v>187</v>
      </c>
      <c r="E223" s="168" t="s">
        <v>2</v>
      </c>
      <c r="F223" s="165" t="s">
        <v>2</v>
      </c>
      <c r="G223" s="166"/>
      <c r="H223" s="165" t="s">
        <v>2</v>
      </c>
      <c r="I223" s="165"/>
      <c r="J223" s="166"/>
      <c r="K223" s="165" t="s">
        <v>2</v>
      </c>
      <c r="L223" s="165"/>
      <c r="M223" s="167"/>
    </row>
    <row r="224" spans="2:13" x14ac:dyDescent="0.2">
      <c r="B224" s="92"/>
      <c r="C224" s="94"/>
      <c r="D224" s="93" t="s">
        <v>188</v>
      </c>
      <c r="E224" s="168" t="s">
        <v>2</v>
      </c>
      <c r="F224" s="165"/>
      <c r="G224" s="166"/>
      <c r="H224" s="165" t="s">
        <v>2</v>
      </c>
      <c r="I224" s="165"/>
      <c r="J224" s="166"/>
      <c r="K224" s="165" t="s">
        <v>2</v>
      </c>
      <c r="L224" s="165"/>
      <c r="M224" s="167"/>
    </row>
    <row r="225" spans="2:13" x14ac:dyDescent="0.2">
      <c r="B225" s="92"/>
      <c r="C225" s="94"/>
      <c r="D225" s="93" t="s">
        <v>189</v>
      </c>
      <c r="E225" s="168" t="s">
        <v>2</v>
      </c>
      <c r="F225" s="165"/>
      <c r="G225" s="166"/>
      <c r="H225" s="165" t="s">
        <v>2</v>
      </c>
      <c r="I225" s="165" t="s">
        <v>2</v>
      </c>
      <c r="J225" s="166"/>
      <c r="K225" s="165" t="s">
        <v>2</v>
      </c>
      <c r="L225" s="165"/>
      <c r="M225" s="167"/>
    </row>
    <row r="226" spans="2:13" x14ac:dyDescent="0.2">
      <c r="B226" s="92"/>
      <c r="C226" s="94"/>
      <c r="D226" s="93" t="s">
        <v>190</v>
      </c>
      <c r="E226" s="162" t="s">
        <v>2</v>
      </c>
      <c r="F226" s="163"/>
      <c r="G226" s="164"/>
      <c r="H226" s="159"/>
      <c r="I226" s="165"/>
      <c r="J226" s="166"/>
      <c r="K226" s="165"/>
      <c r="L226" s="165"/>
      <c r="M226" s="167"/>
    </row>
    <row r="227" spans="2:13" x14ac:dyDescent="0.2">
      <c r="B227" s="92"/>
      <c r="C227" s="92"/>
      <c r="D227" s="93"/>
      <c r="E227" s="162"/>
      <c r="F227" s="163"/>
      <c r="G227" s="164"/>
      <c r="H227" s="159"/>
      <c r="I227" s="165"/>
      <c r="J227" s="166"/>
      <c r="K227" s="165"/>
      <c r="L227" s="165"/>
      <c r="M227" s="167"/>
    </row>
    <row r="228" spans="2:13" x14ac:dyDescent="0.2">
      <c r="B228" s="90"/>
      <c r="C228" s="99" t="s">
        <v>51</v>
      </c>
      <c r="D228" s="90"/>
      <c r="E228" s="162"/>
      <c r="F228" s="163"/>
      <c r="G228" s="164"/>
      <c r="H228" s="159"/>
      <c r="I228" s="165"/>
      <c r="J228" s="166"/>
      <c r="K228" s="165"/>
      <c r="L228" s="165"/>
      <c r="M228" s="167"/>
    </row>
    <row r="229" spans="2:13" x14ac:dyDescent="0.2">
      <c r="B229" s="94"/>
      <c r="C229" s="92"/>
      <c r="D229" s="94"/>
      <c r="E229" s="162"/>
      <c r="F229" s="163"/>
      <c r="G229" s="164"/>
      <c r="H229" s="159"/>
      <c r="I229" s="165"/>
      <c r="J229" s="166"/>
      <c r="K229" s="165"/>
      <c r="L229" s="165"/>
      <c r="M229" s="167"/>
    </row>
    <row r="230" spans="2:13" x14ac:dyDescent="0.2">
      <c r="B230" s="94"/>
      <c r="C230" s="92"/>
      <c r="D230" s="95" t="s">
        <v>191</v>
      </c>
      <c r="E230" s="162" t="s">
        <v>2</v>
      </c>
      <c r="F230" s="163"/>
      <c r="G230" s="164"/>
      <c r="H230" s="159"/>
      <c r="I230" s="165"/>
      <c r="J230" s="166"/>
      <c r="K230" s="165"/>
      <c r="L230" s="165"/>
      <c r="M230" s="167"/>
    </row>
    <row r="231" spans="2:13" x14ac:dyDescent="0.2">
      <c r="B231" s="94"/>
      <c r="C231" s="92"/>
      <c r="D231" s="95" t="s">
        <v>192</v>
      </c>
      <c r="E231" s="162" t="s">
        <v>2</v>
      </c>
      <c r="F231" s="163"/>
      <c r="G231" s="164"/>
      <c r="H231" s="159"/>
      <c r="I231" s="165"/>
      <c r="J231" s="166"/>
      <c r="K231" s="165"/>
      <c r="L231" s="165"/>
      <c r="M231" s="167"/>
    </row>
    <row r="232" spans="2:13" x14ac:dyDescent="0.2">
      <c r="B232" s="94"/>
      <c r="C232" s="92"/>
      <c r="D232" s="95" t="s">
        <v>193</v>
      </c>
      <c r="E232" s="162" t="s">
        <v>2</v>
      </c>
      <c r="F232" s="163"/>
      <c r="G232" s="164"/>
      <c r="H232" s="159" t="s">
        <v>2</v>
      </c>
      <c r="I232" s="165"/>
      <c r="J232" s="166"/>
      <c r="K232" s="165"/>
      <c r="L232" s="165"/>
      <c r="M232" s="167"/>
    </row>
    <row r="233" spans="2:13" x14ac:dyDescent="0.2">
      <c r="B233" s="94"/>
      <c r="C233" s="92"/>
      <c r="D233" s="95" t="s">
        <v>194</v>
      </c>
      <c r="E233" s="162" t="s">
        <v>2</v>
      </c>
      <c r="F233" s="163"/>
      <c r="G233" s="164"/>
      <c r="H233" s="159"/>
      <c r="I233" s="165"/>
      <c r="J233" s="166"/>
      <c r="K233" s="165"/>
      <c r="L233" s="165"/>
      <c r="M233" s="167"/>
    </row>
    <row r="234" spans="2:13" x14ac:dyDescent="0.2">
      <c r="B234" s="92"/>
      <c r="C234" s="94"/>
      <c r="D234" s="95" t="s">
        <v>195</v>
      </c>
      <c r="E234" s="162" t="s">
        <v>2</v>
      </c>
      <c r="F234" s="163"/>
      <c r="G234" s="164"/>
      <c r="H234" s="159"/>
      <c r="I234" s="165"/>
      <c r="J234" s="166"/>
      <c r="K234" s="165"/>
      <c r="L234" s="165"/>
      <c r="M234" s="167"/>
    </row>
    <row r="235" spans="2:13" x14ac:dyDescent="0.2">
      <c r="B235" s="92"/>
      <c r="C235" s="94"/>
      <c r="D235" s="95" t="s">
        <v>196</v>
      </c>
      <c r="E235" s="162" t="s">
        <v>2</v>
      </c>
      <c r="F235" s="163"/>
      <c r="G235" s="164"/>
      <c r="H235" s="159" t="s">
        <v>2</v>
      </c>
      <c r="I235" s="165" t="s">
        <v>2</v>
      </c>
      <c r="J235" s="166"/>
      <c r="K235" s="165" t="s">
        <v>2</v>
      </c>
      <c r="L235" s="165" t="s">
        <v>2</v>
      </c>
      <c r="M235" s="167"/>
    </row>
    <row r="236" spans="2:13" x14ac:dyDescent="0.2">
      <c r="B236" s="92"/>
      <c r="C236" s="94"/>
      <c r="D236" s="95" t="s">
        <v>197</v>
      </c>
      <c r="E236" s="162" t="s">
        <v>2</v>
      </c>
      <c r="F236" s="163"/>
      <c r="G236" s="164"/>
      <c r="H236" s="159" t="s">
        <v>2</v>
      </c>
      <c r="I236" s="165"/>
      <c r="J236" s="166"/>
      <c r="K236" s="165"/>
      <c r="L236" s="165"/>
      <c r="M236" s="167"/>
    </row>
    <row r="237" spans="2:13" x14ac:dyDescent="0.2">
      <c r="B237" s="92"/>
      <c r="C237" s="94"/>
      <c r="D237" s="95" t="s">
        <v>198</v>
      </c>
      <c r="E237" s="162" t="s">
        <v>2</v>
      </c>
      <c r="F237" s="163"/>
      <c r="G237" s="164"/>
      <c r="H237" s="159"/>
      <c r="I237" s="165"/>
      <c r="J237" s="166"/>
      <c r="K237" s="165"/>
      <c r="L237" s="165"/>
      <c r="M237" s="167"/>
    </row>
    <row r="238" spans="2:13" x14ac:dyDescent="0.2">
      <c r="B238" s="92"/>
      <c r="C238" s="94"/>
      <c r="D238" s="95" t="s">
        <v>199</v>
      </c>
      <c r="E238" s="162" t="s">
        <v>2</v>
      </c>
      <c r="F238" s="163"/>
      <c r="G238" s="164"/>
      <c r="H238" s="159"/>
      <c r="I238" s="165"/>
      <c r="J238" s="166"/>
      <c r="K238" s="165"/>
      <c r="L238" s="165"/>
      <c r="M238" s="167"/>
    </row>
    <row r="239" spans="2:13" x14ac:dyDescent="0.2">
      <c r="B239" s="92"/>
      <c r="C239" s="94"/>
      <c r="D239" s="95" t="s">
        <v>200</v>
      </c>
      <c r="E239" s="162" t="s">
        <v>2</v>
      </c>
      <c r="F239" s="163"/>
      <c r="G239" s="164"/>
      <c r="H239" s="159"/>
      <c r="I239" s="165"/>
      <c r="J239" s="166"/>
      <c r="K239" s="165"/>
      <c r="L239" s="165"/>
      <c r="M239" s="167"/>
    </row>
    <row r="240" spans="2:13" x14ac:dyDescent="0.2">
      <c r="B240" s="92"/>
      <c r="C240" s="94"/>
      <c r="D240" s="95" t="s">
        <v>201</v>
      </c>
      <c r="E240" s="162" t="s">
        <v>2</v>
      </c>
      <c r="F240" s="163"/>
      <c r="G240" s="164"/>
      <c r="H240" s="159"/>
      <c r="I240" s="165"/>
      <c r="J240" s="166"/>
      <c r="K240" s="165"/>
      <c r="L240" s="165"/>
      <c r="M240" s="167"/>
    </row>
    <row r="241" spans="2:13" x14ac:dyDescent="0.2">
      <c r="B241" s="92"/>
      <c r="C241" s="94"/>
      <c r="D241" s="95" t="s">
        <v>202</v>
      </c>
      <c r="E241" s="162" t="s">
        <v>2</v>
      </c>
      <c r="F241" s="163"/>
      <c r="G241" s="164"/>
      <c r="H241" s="159" t="s">
        <v>2</v>
      </c>
      <c r="I241" s="165"/>
      <c r="J241" s="166"/>
      <c r="K241" s="165"/>
      <c r="L241" s="165"/>
      <c r="M241" s="167"/>
    </row>
    <row r="242" spans="2:13" x14ac:dyDescent="0.2">
      <c r="B242" s="92"/>
      <c r="C242" s="94"/>
      <c r="D242" s="95" t="s">
        <v>203</v>
      </c>
      <c r="E242" s="162" t="s">
        <v>2</v>
      </c>
      <c r="F242" s="163"/>
      <c r="G242" s="164"/>
      <c r="H242" s="159" t="s">
        <v>2</v>
      </c>
      <c r="I242" s="165"/>
      <c r="J242" s="166"/>
      <c r="K242" s="165"/>
      <c r="L242" s="165"/>
      <c r="M242" s="167"/>
    </row>
    <row r="243" spans="2:13" x14ac:dyDescent="0.2">
      <c r="B243" s="92"/>
      <c r="C243" s="94"/>
      <c r="D243" s="95" t="s">
        <v>204</v>
      </c>
      <c r="E243" s="162" t="s">
        <v>2</v>
      </c>
      <c r="F243" s="163"/>
      <c r="G243" s="164"/>
      <c r="H243" s="159" t="s">
        <v>2</v>
      </c>
      <c r="I243" s="165"/>
      <c r="J243" s="166"/>
      <c r="K243" s="165" t="s">
        <v>2</v>
      </c>
      <c r="L243" s="165"/>
      <c r="M243" s="167"/>
    </row>
    <row r="244" spans="2:13" x14ac:dyDescent="0.2">
      <c r="B244" s="92"/>
      <c r="C244" s="94"/>
      <c r="D244" s="95" t="s">
        <v>205</v>
      </c>
      <c r="E244" s="162" t="s">
        <v>2</v>
      </c>
      <c r="F244" s="163"/>
      <c r="G244" s="164"/>
      <c r="H244" s="159" t="s">
        <v>2</v>
      </c>
      <c r="I244" s="165"/>
      <c r="J244" s="166"/>
      <c r="K244" s="165"/>
      <c r="L244" s="165"/>
      <c r="M244" s="167"/>
    </row>
    <row r="245" spans="2:13" x14ac:dyDescent="0.2">
      <c r="B245" s="92"/>
      <c r="C245" s="94"/>
      <c r="D245" s="95" t="s">
        <v>206</v>
      </c>
      <c r="E245" s="162" t="s">
        <v>2</v>
      </c>
      <c r="F245" s="163"/>
      <c r="G245" s="164"/>
      <c r="H245" s="159" t="s">
        <v>2</v>
      </c>
      <c r="I245" s="165"/>
      <c r="J245" s="166"/>
      <c r="K245" s="165"/>
      <c r="L245" s="165"/>
      <c r="M245" s="167"/>
    </row>
    <row r="246" spans="2:13" x14ac:dyDescent="0.2">
      <c r="B246" s="92"/>
      <c r="C246" s="94"/>
      <c r="D246" s="95" t="s">
        <v>207</v>
      </c>
      <c r="E246" s="162" t="s">
        <v>2</v>
      </c>
      <c r="F246" s="163" t="s">
        <v>2</v>
      </c>
      <c r="G246" s="164" t="s">
        <v>2</v>
      </c>
      <c r="H246" s="159" t="s">
        <v>2</v>
      </c>
      <c r="I246" s="165" t="s">
        <v>2</v>
      </c>
      <c r="J246" s="166" t="s">
        <v>2</v>
      </c>
      <c r="K246" s="165" t="s">
        <v>2</v>
      </c>
      <c r="L246" s="165" t="s">
        <v>2</v>
      </c>
      <c r="M246" s="167" t="s">
        <v>2</v>
      </c>
    </row>
    <row r="247" spans="2:13" x14ac:dyDescent="0.2">
      <c r="B247" s="92"/>
      <c r="C247" s="94"/>
      <c r="D247" s="95" t="s">
        <v>208</v>
      </c>
      <c r="E247" s="162" t="s">
        <v>2</v>
      </c>
      <c r="F247" s="163" t="s">
        <v>2</v>
      </c>
      <c r="G247" s="164" t="s">
        <v>2</v>
      </c>
      <c r="H247" s="159" t="s">
        <v>2</v>
      </c>
      <c r="I247" s="165" t="s">
        <v>2</v>
      </c>
      <c r="J247" s="166" t="s">
        <v>2</v>
      </c>
      <c r="K247" s="165" t="s">
        <v>2</v>
      </c>
      <c r="L247" s="165" t="s">
        <v>2</v>
      </c>
      <c r="M247" s="167" t="s">
        <v>2</v>
      </c>
    </row>
    <row r="248" spans="2:13" x14ac:dyDescent="0.2">
      <c r="B248" s="92"/>
      <c r="C248" s="94"/>
      <c r="D248" s="95" t="s">
        <v>209</v>
      </c>
      <c r="E248" s="162" t="s">
        <v>2</v>
      </c>
      <c r="F248" s="163"/>
      <c r="G248" s="164"/>
      <c r="H248" s="159"/>
      <c r="I248" s="165"/>
      <c r="J248" s="166"/>
      <c r="K248" s="165"/>
      <c r="L248" s="165"/>
      <c r="M248" s="167"/>
    </row>
    <row r="249" spans="2:13" x14ac:dyDescent="0.2">
      <c r="B249" s="92"/>
      <c r="C249" s="94"/>
      <c r="D249" s="95" t="s">
        <v>210</v>
      </c>
      <c r="E249" s="162" t="s">
        <v>2</v>
      </c>
      <c r="F249" s="163"/>
      <c r="G249" s="164"/>
      <c r="H249" s="159" t="s">
        <v>2</v>
      </c>
      <c r="I249" s="165" t="s">
        <v>2</v>
      </c>
      <c r="J249" s="166"/>
      <c r="K249" s="165"/>
      <c r="L249" s="165"/>
      <c r="M249" s="167"/>
    </row>
    <row r="250" spans="2:13" x14ac:dyDescent="0.2">
      <c r="B250" s="92"/>
      <c r="C250" s="94"/>
      <c r="D250" s="95" t="s">
        <v>211</v>
      </c>
      <c r="E250" s="162" t="s">
        <v>2</v>
      </c>
      <c r="F250" s="163"/>
      <c r="G250" s="164"/>
      <c r="H250" s="159" t="s">
        <v>2</v>
      </c>
      <c r="I250" s="165"/>
      <c r="J250" s="166"/>
      <c r="K250" s="165"/>
      <c r="L250" s="165"/>
      <c r="M250" s="167"/>
    </row>
    <row r="251" spans="2:13" x14ac:dyDescent="0.2">
      <c r="B251" s="92"/>
      <c r="C251" s="94"/>
      <c r="D251" s="95" t="s">
        <v>212</v>
      </c>
      <c r="E251" s="162"/>
      <c r="F251" s="163"/>
      <c r="G251" s="164"/>
      <c r="H251" s="159"/>
      <c r="I251" s="165"/>
      <c r="J251" s="166"/>
      <c r="K251" s="165"/>
      <c r="L251" s="165"/>
      <c r="M251" s="167"/>
    </row>
    <row r="252" spans="2:13" x14ac:dyDescent="0.2">
      <c r="B252" s="92"/>
      <c r="C252" s="94"/>
      <c r="D252" s="95" t="s">
        <v>213</v>
      </c>
      <c r="E252" s="162" t="s">
        <v>2</v>
      </c>
      <c r="F252" s="163"/>
      <c r="G252" s="164"/>
      <c r="H252" s="159"/>
      <c r="I252" s="165"/>
      <c r="J252" s="166"/>
      <c r="K252" s="165"/>
      <c r="L252" s="165"/>
      <c r="M252" s="167"/>
    </row>
    <row r="253" spans="2:13" x14ac:dyDescent="0.2">
      <c r="B253" s="92"/>
      <c r="C253" s="94"/>
      <c r="D253" s="95" t="s">
        <v>214</v>
      </c>
      <c r="E253" s="162" t="s">
        <v>2</v>
      </c>
      <c r="F253" s="163"/>
      <c r="G253" s="164"/>
      <c r="H253" s="159" t="s">
        <v>2</v>
      </c>
      <c r="I253" s="165"/>
      <c r="J253" s="166"/>
      <c r="K253" s="165"/>
      <c r="L253" s="165"/>
      <c r="M253" s="167"/>
    </row>
    <row r="254" spans="2:13" x14ac:dyDescent="0.2">
      <c r="B254" s="92"/>
      <c r="C254" s="94"/>
      <c r="D254" s="95" t="s">
        <v>215</v>
      </c>
      <c r="E254" s="162" t="s">
        <v>2</v>
      </c>
      <c r="F254" s="163"/>
      <c r="G254" s="164"/>
      <c r="H254" s="159"/>
      <c r="I254" s="165"/>
      <c r="J254" s="166"/>
      <c r="K254" s="165" t="s">
        <v>2</v>
      </c>
      <c r="L254" s="165"/>
      <c r="M254" s="167"/>
    </row>
    <row r="255" spans="2:13" x14ac:dyDescent="0.2">
      <c r="B255" s="92"/>
      <c r="C255" s="94"/>
      <c r="D255" s="95" t="s">
        <v>216</v>
      </c>
      <c r="E255" s="162"/>
      <c r="F255" s="163"/>
      <c r="G255" s="164"/>
      <c r="H255" s="159" t="s">
        <v>2</v>
      </c>
      <c r="I255" s="165" t="s">
        <v>2</v>
      </c>
      <c r="J255" s="166"/>
      <c r="K255" s="165" t="s">
        <v>2</v>
      </c>
      <c r="L255" s="165"/>
      <c r="M255" s="167"/>
    </row>
    <row r="256" spans="2:13" x14ac:dyDescent="0.2">
      <c r="B256" s="92"/>
      <c r="C256" s="94"/>
      <c r="D256" s="95" t="s">
        <v>217</v>
      </c>
      <c r="E256" s="162" t="s">
        <v>2</v>
      </c>
      <c r="F256" s="163"/>
      <c r="G256" s="164"/>
      <c r="H256" s="159"/>
      <c r="I256" s="165"/>
      <c r="J256" s="166"/>
      <c r="K256" s="165"/>
      <c r="L256" s="165"/>
      <c r="M256" s="167"/>
    </row>
    <row r="257" spans="2:13" x14ac:dyDescent="0.2">
      <c r="B257" s="92"/>
      <c r="C257" s="94"/>
      <c r="D257" s="95" t="s">
        <v>218</v>
      </c>
      <c r="E257" s="162"/>
      <c r="F257" s="163"/>
      <c r="G257" s="164"/>
      <c r="H257" s="159" t="s">
        <v>2</v>
      </c>
      <c r="I257" s="165" t="s">
        <v>2</v>
      </c>
      <c r="J257" s="166"/>
      <c r="K257" s="165" t="s">
        <v>2</v>
      </c>
      <c r="L257" s="165"/>
      <c r="M257" s="167"/>
    </row>
    <row r="258" spans="2:13" x14ac:dyDescent="0.2">
      <c r="B258" s="92"/>
      <c r="C258" s="94"/>
      <c r="D258" s="95" t="s">
        <v>219</v>
      </c>
      <c r="E258" s="162" t="s">
        <v>2</v>
      </c>
      <c r="F258" s="163"/>
      <c r="G258" s="164"/>
      <c r="H258" s="159"/>
      <c r="I258" s="165"/>
      <c r="J258" s="166"/>
      <c r="K258" s="165"/>
      <c r="L258" s="165"/>
      <c r="M258" s="167"/>
    </row>
    <row r="259" spans="2:13" x14ac:dyDescent="0.2">
      <c r="B259" s="92"/>
      <c r="C259" s="94"/>
      <c r="D259" s="95" t="s">
        <v>220</v>
      </c>
      <c r="E259" s="162"/>
      <c r="F259" s="163"/>
      <c r="G259" s="164"/>
      <c r="H259" s="159"/>
      <c r="I259" s="165"/>
      <c r="J259" s="166"/>
      <c r="K259" s="165"/>
      <c r="L259" s="165"/>
      <c r="M259" s="167"/>
    </row>
    <row r="260" spans="2:13" x14ac:dyDescent="0.2">
      <c r="B260" s="92"/>
      <c r="C260" s="94"/>
      <c r="D260" s="95" t="s">
        <v>221</v>
      </c>
      <c r="E260" s="162" t="s">
        <v>2</v>
      </c>
      <c r="F260" s="163"/>
      <c r="G260" s="164"/>
      <c r="H260" s="159" t="s">
        <v>2</v>
      </c>
      <c r="I260" s="165"/>
      <c r="J260" s="166"/>
      <c r="K260" s="165"/>
      <c r="L260" s="165"/>
      <c r="M260" s="167"/>
    </row>
    <row r="261" spans="2:13" x14ac:dyDescent="0.2">
      <c r="B261" s="92"/>
      <c r="C261" s="94"/>
      <c r="D261" s="95" t="s">
        <v>222</v>
      </c>
      <c r="E261" s="162"/>
      <c r="F261" s="163"/>
      <c r="G261" s="164"/>
      <c r="H261" s="159" t="s">
        <v>2</v>
      </c>
      <c r="I261" s="165" t="s">
        <v>2</v>
      </c>
      <c r="J261" s="166"/>
      <c r="K261" s="165" t="s">
        <v>2</v>
      </c>
      <c r="L261" s="165"/>
      <c r="M261" s="167"/>
    </row>
    <row r="262" spans="2:13" x14ac:dyDescent="0.2">
      <c r="B262" s="92"/>
      <c r="C262" s="94"/>
      <c r="D262" s="95" t="s">
        <v>223</v>
      </c>
      <c r="E262" s="162" t="s">
        <v>2</v>
      </c>
      <c r="F262" s="163"/>
      <c r="G262" s="164"/>
      <c r="H262" s="159"/>
      <c r="I262" s="165"/>
      <c r="J262" s="166"/>
      <c r="K262" s="165"/>
      <c r="L262" s="165"/>
      <c r="M262" s="167"/>
    </row>
    <row r="263" spans="2:13" x14ac:dyDescent="0.2">
      <c r="B263" s="92"/>
      <c r="C263" s="94"/>
      <c r="D263" s="95" t="s">
        <v>224</v>
      </c>
      <c r="E263" s="162" t="s">
        <v>2</v>
      </c>
      <c r="F263" s="163"/>
      <c r="G263" s="164"/>
      <c r="H263" s="159"/>
      <c r="I263" s="165"/>
      <c r="J263" s="166"/>
      <c r="K263" s="165"/>
      <c r="L263" s="165"/>
      <c r="M263" s="167"/>
    </row>
    <row r="264" spans="2:13" x14ac:dyDescent="0.2">
      <c r="B264" s="92"/>
      <c r="C264" s="94"/>
      <c r="D264" s="95" t="s">
        <v>225</v>
      </c>
      <c r="E264" s="162" t="s">
        <v>2</v>
      </c>
      <c r="F264" s="163"/>
      <c r="G264" s="164"/>
      <c r="H264" s="159"/>
      <c r="I264" s="165"/>
      <c r="J264" s="166"/>
      <c r="K264" s="165"/>
      <c r="L264" s="165"/>
      <c r="M264" s="167"/>
    </row>
    <row r="265" spans="2:13" x14ac:dyDescent="0.2">
      <c r="B265" s="92"/>
      <c r="C265" s="94"/>
      <c r="D265" s="95" t="s">
        <v>226</v>
      </c>
      <c r="E265" s="162" t="s">
        <v>2</v>
      </c>
      <c r="F265" s="163"/>
      <c r="G265" s="164"/>
      <c r="H265" s="159"/>
      <c r="I265" s="165"/>
      <c r="J265" s="166"/>
      <c r="K265" s="165"/>
      <c r="L265" s="165"/>
      <c r="M265" s="167"/>
    </row>
    <row r="266" spans="2:13" x14ac:dyDescent="0.2">
      <c r="B266" s="92"/>
      <c r="C266" s="94"/>
      <c r="D266" s="95" t="s">
        <v>227</v>
      </c>
      <c r="E266" s="162" t="s">
        <v>2</v>
      </c>
      <c r="F266" s="163" t="s">
        <v>2</v>
      </c>
      <c r="G266" s="164" t="s">
        <v>2</v>
      </c>
      <c r="H266" s="159" t="s">
        <v>2</v>
      </c>
      <c r="I266" s="165" t="s">
        <v>2</v>
      </c>
      <c r="J266" s="166" t="s">
        <v>2</v>
      </c>
      <c r="K266" s="165" t="s">
        <v>2</v>
      </c>
      <c r="L266" s="165" t="s">
        <v>2</v>
      </c>
      <c r="M266" s="167" t="s">
        <v>2</v>
      </c>
    </row>
    <row r="267" spans="2:13" x14ac:dyDescent="0.2">
      <c r="B267" s="92"/>
      <c r="C267" s="94"/>
      <c r="D267" s="95" t="s">
        <v>228</v>
      </c>
      <c r="E267" s="162" t="s">
        <v>2</v>
      </c>
      <c r="F267" s="163" t="s">
        <v>2</v>
      </c>
      <c r="G267" s="164" t="s">
        <v>2</v>
      </c>
      <c r="H267" s="159" t="s">
        <v>2</v>
      </c>
      <c r="I267" s="165" t="s">
        <v>2</v>
      </c>
      <c r="J267" s="166" t="s">
        <v>2</v>
      </c>
      <c r="K267" s="165" t="s">
        <v>2</v>
      </c>
      <c r="L267" s="165" t="s">
        <v>2</v>
      </c>
      <c r="M267" s="167" t="s">
        <v>2</v>
      </c>
    </row>
    <row r="268" spans="2:13" x14ac:dyDescent="0.2">
      <c r="B268" s="92"/>
      <c r="C268" s="94"/>
      <c r="D268" s="95" t="s">
        <v>229</v>
      </c>
      <c r="E268" s="162" t="s">
        <v>2</v>
      </c>
      <c r="F268" s="163" t="s">
        <v>2</v>
      </c>
      <c r="G268" s="164" t="s">
        <v>2</v>
      </c>
      <c r="H268" s="159" t="s">
        <v>2</v>
      </c>
      <c r="I268" s="165" t="s">
        <v>2</v>
      </c>
      <c r="J268" s="166" t="s">
        <v>2</v>
      </c>
      <c r="K268" s="165" t="s">
        <v>2</v>
      </c>
      <c r="L268" s="165" t="s">
        <v>2</v>
      </c>
      <c r="M268" s="167" t="s">
        <v>2</v>
      </c>
    </row>
    <row r="269" spans="2:13" x14ac:dyDescent="0.2">
      <c r="B269" s="92"/>
      <c r="C269" s="94"/>
      <c r="D269" s="95" t="s">
        <v>230</v>
      </c>
      <c r="E269" s="162" t="s">
        <v>2</v>
      </c>
      <c r="F269" s="163" t="s">
        <v>2</v>
      </c>
      <c r="G269" s="164" t="s">
        <v>2</v>
      </c>
      <c r="H269" s="159" t="s">
        <v>2</v>
      </c>
      <c r="I269" s="165" t="s">
        <v>2</v>
      </c>
      <c r="J269" s="166" t="s">
        <v>2</v>
      </c>
      <c r="K269" s="165" t="s">
        <v>2</v>
      </c>
      <c r="L269" s="165" t="s">
        <v>2</v>
      </c>
      <c r="M269" s="167" t="s">
        <v>2</v>
      </c>
    </row>
    <row r="270" spans="2:13" x14ac:dyDescent="0.2">
      <c r="B270" s="92"/>
      <c r="C270" s="94"/>
      <c r="D270" s="95" t="s">
        <v>231</v>
      </c>
      <c r="E270" s="162" t="s">
        <v>2</v>
      </c>
      <c r="F270" s="163"/>
      <c r="G270" s="164"/>
      <c r="H270" s="159" t="s">
        <v>2</v>
      </c>
      <c r="I270" s="165" t="s">
        <v>2</v>
      </c>
      <c r="J270" s="166"/>
      <c r="K270" s="165" t="s">
        <v>2</v>
      </c>
      <c r="L270" s="165"/>
      <c r="M270" s="167"/>
    </row>
    <row r="271" spans="2:13" x14ac:dyDescent="0.2">
      <c r="B271" s="92"/>
      <c r="C271" s="94"/>
      <c r="D271" s="95" t="s">
        <v>232</v>
      </c>
      <c r="E271" s="162"/>
      <c r="F271" s="163"/>
      <c r="G271" s="164"/>
      <c r="H271" s="159"/>
      <c r="I271" s="165"/>
      <c r="J271" s="166"/>
      <c r="K271" s="165"/>
      <c r="L271" s="165"/>
      <c r="M271" s="167"/>
    </row>
    <row r="272" spans="2:13" x14ac:dyDescent="0.2">
      <c r="B272" s="92"/>
      <c r="C272" s="94"/>
      <c r="D272" s="95" t="s">
        <v>233</v>
      </c>
      <c r="E272" s="162" t="s">
        <v>2</v>
      </c>
      <c r="F272" s="163"/>
      <c r="G272" s="164"/>
      <c r="H272" s="159"/>
      <c r="I272" s="165"/>
      <c r="J272" s="166"/>
      <c r="K272" s="165"/>
      <c r="L272" s="165"/>
      <c r="M272" s="167"/>
    </row>
    <row r="273" spans="2:13" x14ac:dyDescent="0.2">
      <c r="B273" s="92"/>
      <c r="C273" s="94"/>
      <c r="D273" s="95" t="s">
        <v>234</v>
      </c>
      <c r="E273" s="162"/>
      <c r="F273" s="163"/>
      <c r="G273" s="164"/>
      <c r="H273" s="159" t="s">
        <v>2</v>
      </c>
      <c r="I273" s="165" t="s">
        <v>2</v>
      </c>
      <c r="J273" s="166"/>
      <c r="K273" s="165"/>
      <c r="L273" s="165"/>
      <c r="M273" s="167"/>
    </row>
    <row r="274" spans="2:13" x14ac:dyDescent="0.2">
      <c r="B274" s="92"/>
      <c r="C274" s="94"/>
      <c r="D274" s="95" t="s">
        <v>235</v>
      </c>
      <c r="E274" s="162"/>
      <c r="F274" s="163"/>
      <c r="G274" s="164"/>
      <c r="H274" s="159"/>
      <c r="I274" s="165"/>
      <c r="J274" s="166"/>
      <c r="K274" s="165"/>
      <c r="L274" s="165"/>
      <c r="M274" s="167"/>
    </row>
    <row r="275" spans="2:13" x14ac:dyDescent="0.2">
      <c r="B275" s="92"/>
      <c r="C275" s="94"/>
      <c r="D275" s="95" t="s">
        <v>236</v>
      </c>
      <c r="E275" s="162"/>
      <c r="F275" s="163"/>
      <c r="G275" s="164"/>
      <c r="H275" s="159"/>
      <c r="I275" s="165"/>
      <c r="J275" s="166"/>
      <c r="K275" s="165"/>
      <c r="L275" s="165"/>
      <c r="M275" s="167"/>
    </row>
    <row r="276" spans="2:13" x14ac:dyDescent="0.2">
      <c r="B276" s="92"/>
      <c r="C276" s="94"/>
      <c r="D276" s="95" t="s">
        <v>237</v>
      </c>
      <c r="E276" s="162"/>
      <c r="F276" s="163"/>
      <c r="G276" s="164"/>
      <c r="H276" s="159"/>
      <c r="I276" s="165"/>
      <c r="J276" s="166"/>
      <c r="K276" s="165"/>
      <c r="L276" s="165"/>
      <c r="M276" s="167"/>
    </row>
    <row r="277" spans="2:13" x14ac:dyDescent="0.2">
      <c r="B277" s="92"/>
      <c r="C277" s="94"/>
      <c r="D277" s="95" t="s">
        <v>238</v>
      </c>
      <c r="E277" s="162"/>
      <c r="F277" s="163"/>
      <c r="G277" s="164"/>
      <c r="H277" s="159"/>
      <c r="I277" s="165"/>
      <c r="J277" s="166"/>
      <c r="K277" s="165"/>
      <c r="L277" s="165"/>
      <c r="M277" s="167"/>
    </row>
    <row r="278" spans="2:13" x14ac:dyDescent="0.2">
      <c r="B278" s="92"/>
      <c r="C278" s="94"/>
      <c r="D278" s="95" t="s">
        <v>239</v>
      </c>
      <c r="E278" s="162"/>
      <c r="F278" s="163"/>
      <c r="G278" s="164"/>
      <c r="H278" s="159"/>
      <c r="I278" s="165"/>
      <c r="J278" s="166"/>
      <c r="K278" s="165"/>
      <c r="L278" s="165"/>
      <c r="M278" s="167"/>
    </row>
    <row r="279" spans="2:13" x14ac:dyDescent="0.2">
      <c r="B279" s="92"/>
      <c r="C279" s="94"/>
      <c r="D279" s="95" t="s">
        <v>240</v>
      </c>
      <c r="E279" s="162"/>
      <c r="F279" s="163"/>
      <c r="G279" s="164"/>
      <c r="H279" s="159"/>
      <c r="I279" s="165"/>
      <c r="J279" s="166"/>
      <c r="K279" s="165"/>
      <c r="L279" s="165"/>
      <c r="M279" s="167"/>
    </row>
    <row r="280" spans="2:13" x14ac:dyDescent="0.2">
      <c r="B280" s="92"/>
      <c r="C280" s="92"/>
      <c r="D280" s="93"/>
      <c r="E280" s="162"/>
      <c r="F280" s="163"/>
      <c r="G280" s="164"/>
      <c r="H280" s="159"/>
      <c r="I280" s="165"/>
      <c r="J280" s="166"/>
      <c r="K280" s="165"/>
      <c r="L280" s="165"/>
      <c r="M280" s="167"/>
    </row>
    <row r="281" spans="2:13" x14ac:dyDescent="0.2">
      <c r="B281" s="88" t="s">
        <v>40</v>
      </c>
      <c r="C281" s="88"/>
      <c r="D281" s="89"/>
      <c r="E281" s="162"/>
      <c r="F281" s="163"/>
      <c r="G281" s="164"/>
      <c r="H281" s="159"/>
      <c r="I281" s="165"/>
      <c r="J281" s="166"/>
      <c r="K281" s="165"/>
      <c r="L281" s="165"/>
      <c r="M281" s="167"/>
    </row>
    <row r="282" spans="2:13" x14ac:dyDescent="0.2">
      <c r="B282" s="90"/>
      <c r="C282" s="91" t="s">
        <v>65</v>
      </c>
      <c r="D282" s="97"/>
      <c r="E282" s="162"/>
      <c r="F282" s="163"/>
      <c r="G282" s="164"/>
      <c r="H282" s="159"/>
      <c r="I282" s="165"/>
      <c r="J282" s="166"/>
      <c r="K282" s="165"/>
      <c r="L282" s="165"/>
      <c r="M282" s="167"/>
    </row>
    <row r="283" spans="2:13" x14ac:dyDescent="0.2">
      <c r="B283" s="92"/>
      <c r="C283" s="92"/>
      <c r="D283" s="96"/>
      <c r="E283" s="162"/>
      <c r="F283" s="163"/>
      <c r="G283" s="164"/>
      <c r="H283" s="159"/>
      <c r="I283" s="165"/>
      <c r="J283" s="166"/>
      <c r="K283" s="165"/>
      <c r="L283" s="165"/>
      <c r="M283" s="167"/>
    </row>
    <row r="284" spans="2:13" x14ac:dyDescent="0.2">
      <c r="B284" s="94"/>
      <c r="C284" s="92"/>
      <c r="D284" s="100" t="s">
        <v>76</v>
      </c>
      <c r="E284" s="162" t="s">
        <v>2</v>
      </c>
      <c r="F284" s="163"/>
      <c r="G284" s="164"/>
      <c r="H284" s="159"/>
      <c r="I284" s="165"/>
      <c r="J284" s="166"/>
      <c r="K284" s="165"/>
      <c r="L284" s="165"/>
      <c r="M284" s="167"/>
    </row>
    <row r="285" spans="2:13" x14ac:dyDescent="0.2">
      <c r="B285" s="95"/>
      <c r="C285" s="95"/>
      <c r="D285" s="100" t="s">
        <v>77</v>
      </c>
      <c r="E285" s="162" t="s">
        <v>2</v>
      </c>
      <c r="F285" s="163"/>
      <c r="G285" s="164"/>
      <c r="H285" s="159"/>
      <c r="I285" s="165"/>
      <c r="J285" s="166"/>
      <c r="K285" s="165"/>
      <c r="L285" s="165"/>
      <c r="M285" s="167"/>
    </row>
    <row r="286" spans="2:13" x14ac:dyDescent="0.2">
      <c r="B286" s="95"/>
      <c r="C286" s="95"/>
      <c r="D286" s="100" t="s">
        <v>78</v>
      </c>
      <c r="E286" s="162"/>
      <c r="F286" s="163"/>
      <c r="G286" s="164"/>
      <c r="H286" s="159"/>
      <c r="I286" s="165"/>
      <c r="J286" s="166"/>
      <c r="K286" s="165"/>
      <c r="L286" s="165"/>
      <c r="M286" s="167"/>
    </row>
    <row r="287" spans="2:13" x14ac:dyDescent="0.2">
      <c r="B287" s="95"/>
      <c r="C287" s="95"/>
      <c r="D287" s="100" t="s">
        <v>79</v>
      </c>
      <c r="E287" s="162"/>
      <c r="F287" s="163"/>
      <c r="G287" s="164"/>
      <c r="H287" s="159"/>
      <c r="I287" s="165"/>
      <c r="J287" s="166"/>
      <c r="K287" s="165"/>
      <c r="L287" s="165"/>
      <c r="M287" s="167"/>
    </row>
    <row r="288" spans="2:13" x14ac:dyDescent="0.2">
      <c r="B288" s="95"/>
      <c r="C288" s="95"/>
      <c r="D288" s="100" t="s">
        <v>80</v>
      </c>
      <c r="E288" s="162"/>
      <c r="F288" s="163"/>
      <c r="G288" s="164"/>
      <c r="H288" s="159"/>
      <c r="I288" s="165"/>
      <c r="J288" s="166"/>
      <c r="K288" s="165"/>
      <c r="L288" s="165"/>
      <c r="M288" s="167"/>
    </row>
    <row r="289" spans="2:13" x14ac:dyDescent="0.2">
      <c r="B289" s="95"/>
      <c r="C289" s="95"/>
      <c r="D289" s="100" t="s">
        <v>81</v>
      </c>
      <c r="E289" s="162"/>
      <c r="F289" s="163"/>
      <c r="G289" s="164"/>
      <c r="H289" s="159"/>
      <c r="I289" s="165"/>
      <c r="J289" s="166"/>
      <c r="K289" s="165"/>
      <c r="L289" s="165"/>
      <c r="M289" s="167"/>
    </row>
    <row r="290" spans="2:13" x14ac:dyDescent="0.2">
      <c r="B290" s="95"/>
      <c r="C290" s="95"/>
      <c r="D290" s="100" t="s">
        <v>82</v>
      </c>
      <c r="E290" s="162"/>
      <c r="F290" s="163"/>
      <c r="G290" s="164"/>
      <c r="H290" s="159"/>
      <c r="I290" s="165"/>
      <c r="J290" s="166"/>
      <c r="K290" s="165"/>
      <c r="L290" s="165"/>
      <c r="M290" s="167"/>
    </row>
    <row r="291" spans="2:13" x14ac:dyDescent="0.2">
      <c r="B291" s="95"/>
      <c r="C291" s="95"/>
      <c r="D291" s="100" t="s">
        <v>83</v>
      </c>
      <c r="E291" s="162"/>
      <c r="F291" s="163"/>
      <c r="G291" s="164"/>
      <c r="H291" s="159"/>
      <c r="I291" s="165"/>
      <c r="J291" s="166"/>
      <c r="K291" s="165"/>
      <c r="L291" s="165"/>
      <c r="M291" s="167"/>
    </row>
    <row r="292" spans="2:13" x14ac:dyDescent="0.2">
      <c r="B292" s="92"/>
      <c r="C292" s="92"/>
      <c r="D292" s="96"/>
      <c r="E292" s="162"/>
      <c r="F292" s="163"/>
      <c r="G292" s="164"/>
      <c r="H292" s="159"/>
      <c r="I292" s="165"/>
      <c r="J292" s="166"/>
      <c r="K292" s="165"/>
      <c r="L292" s="165"/>
      <c r="M292" s="167"/>
    </row>
    <row r="293" spans="2:13" x14ac:dyDescent="0.2">
      <c r="B293" s="90"/>
      <c r="C293" s="91" t="s">
        <v>52</v>
      </c>
      <c r="D293" s="90"/>
      <c r="E293" s="162"/>
      <c r="F293" s="163"/>
      <c r="G293" s="164"/>
      <c r="H293" s="159"/>
      <c r="I293" s="165"/>
      <c r="J293" s="166"/>
      <c r="K293" s="165"/>
      <c r="L293" s="165"/>
      <c r="M293" s="167"/>
    </row>
    <row r="294" spans="2:13" x14ac:dyDescent="0.2">
      <c r="B294" s="94"/>
      <c r="C294" s="92"/>
      <c r="D294" s="94"/>
      <c r="E294" s="162"/>
      <c r="F294" s="163"/>
      <c r="G294" s="164"/>
      <c r="H294" s="159"/>
      <c r="I294" s="165"/>
      <c r="J294" s="166"/>
      <c r="K294" s="165"/>
      <c r="L294" s="165"/>
      <c r="M294" s="167"/>
    </row>
    <row r="295" spans="2:13" x14ac:dyDescent="0.2">
      <c r="B295" s="92"/>
      <c r="C295" s="92"/>
      <c r="D295" s="93" t="s">
        <v>41</v>
      </c>
      <c r="E295" s="162" t="s">
        <v>2</v>
      </c>
      <c r="F295" s="163" t="s">
        <v>2</v>
      </c>
      <c r="G295" s="164"/>
      <c r="H295" s="159" t="s">
        <v>2</v>
      </c>
      <c r="I295" s="165" t="s">
        <v>2</v>
      </c>
      <c r="J295" s="166"/>
      <c r="K295" s="165" t="s">
        <v>2</v>
      </c>
      <c r="L295" s="165" t="s">
        <v>2</v>
      </c>
      <c r="M295" s="167"/>
    </row>
    <row r="296" spans="2:13" x14ac:dyDescent="0.2">
      <c r="B296" s="92"/>
      <c r="C296" s="92"/>
      <c r="D296" s="93" t="s">
        <v>297</v>
      </c>
      <c r="E296" s="162" t="s">
        <v>2</v>
      </c>
      <c r="F296" s="163" t="s">
        <v>2</v>
      </c>
      <c r="G296" s="164"/>
      <c r="H296" s="159" t="s">
        <v>2</v>
      </c>
      <c r="I296" s="165" t="s">
        <v>2</v>
      </c>
      <c r="J296" s="166"/>
      <c r="K296" s="165" t="s">
        <v>2</v>
      </c>
      <c r="L296" s="165" t="s">
        <v>2</v>
      </c>
      <c r="M296" s="167"/>
    </row>
    <row r="297" spans="2:13" x14ac:dyDescent="0.2">
      <c r="B297" s="92"/>
      <c r="C297" s="92"/>
      <c r="D297" s="93" t="s">
        <v>298</v>
      </c>
      <c r="E297" s="162" t="s">
        <v>2</v>
      </c>
      <c r="F297" s="163" t="s">
        <v>2</v>
      </c>
      <c r="G297" s="164"/>
      <c r="H297" s="159" t="s">
        <v>2</v>
      </c>
      <c r="I297" s="165" t="s">
        <v>2</v>
      </c>
      <c r="J297" s="166"/>
      <c r="K297" s="165" t="s">
        <v>2</v>
      </c>
      <c r="L297" s="165" t="s">
        <v>2</v>
      </c>
      <c r="M297" s="167"/>
    </row>
    <row r="298" spans="2:13" x14ac:dyDescent="0.2">
      <c r="B298" s="92"/>
      <c r="C298" s="92"/>
      <c r="D298" s="93" t="s">
        <v>299</v>
      </c>
      <c r="E298" s="162" t="s">
        <v>2</v>
      </c>
      <c r="F298" s="163"/>
      <c r="G298" s="164"/>
      <c r="H298" s="159" t="s">
        <v>2</v>
      </c>
      <c r="I298" s="165" t="s">
        <v>2</v>
      </c>
      <c r="J298" s="166"/>
      <c r="K298" s="165"/>
      <c r="L298" s="165"/>
      <c r="M298" s="167"/>
    </row>
    <row r="299" spans="2:13" x14ac:dyDescent="0.2">
      <c r="B299" s="92"/>
      <c r="C299" s="92"/>
      <c r="D299" s="93" t="s">
        <v>300</v>
      </c>
      <c r="E299" s="162" t="s">
        <v>2</v>
      </c>
      <c r="F299" s="163" t="s">
        <v>2</v>
      </c>
      <c r="G299" s="164"/>
      <c r="H299" s="159" t="s">
        <v>2</v>
      </c>
      <c r="I299" s="165" t="s">
        <v>2</v>
      </c>
      <c r="J299" s="166"/>
      <c r="K299" s="165" t="s">
        <v>2</v>
      </c>
      <c r="L299" s="165" t="s">
        <v>2</v>
      </c>
      <c r="M299" s="167"/>
    </row>
    <row r="300" spans="2:13" x14ac:dyDescent="0.2">
      <c r="B300" s="92"/>
      <c r="C300" s="92"/>
      <c r="D300" s="93" t="s">
        <v>301</v>
      </c>
      <c r="E300" s="162" t="s">
        <v>2</v>
      </c>
      <c r="F300" s="163" t="s">
        <v>2</v>
      </c>
      <c r="G300" s="164"/>
      <c r="H300" s="159" t="s">
        <v>2</v>
      </c>
      <c r="I300" s="165" t="s">
        <v>2</v>
      </c>
      <c r="J300" s="166"/>
      <c r="K300" s="165" t="s">
        <v>2</v>
      </c>
      <c r="L300" s="165" t="s">
        <v>2</v>
      </c>
      <c r="M300" s="167"/>
    </row>
    <row r="301" spans="2:13" x14ac:dyDescent="0.2">
      <c r="B301" s="92"/>
      <c r="C301" s="92"/>
      <c r="D301" s="93" t="s">
        <v>302</v>
      </c>
      <c r="E301" s="162" t="s">
        <v>2</v>
      </c>
      <c r="F301" s="163" t="s">
        <v>2</v>
      </c>
      <c r="G301" s="164"/>
      <c r="H301" s="159" t="s">
        <v>2</v>
      </c>
      <c r="I301" s="165" t="s">
        <v>2</v>
      </c>
      <c r="J301" s="166"/>
      <c r="K301" s="165" t="s">
        <v>2</v>
      </c>
      <c r="L301" s="165" t="s">
        <v>2</v>
      </c>
      <c r="M301" s="167"/>
    </row>
    <row r="302" spans="2:13" x14ac:dyDescent="0.2">
      <c r="B302" s="92"/>
      <c r="C302" s="92"/>
      <c r="D302" s="93" t="s">
        <v>303</v>
      </c>
      <c r="E302" s="162" t="s">
        <v>2</v>
      </c>
      <c r="F302" s="163" t="s">
        <v>2</v>
      </c>
      <c r="G302" s="164"/>
      <c r="H302" s="159" t="s">
        <v>2</v>
      </c>
      <c r="I302" s="165" t="s">
        <v>2</v>
      </c>
      <c r="J302" s="166"/>
      <c r="K302" s="165" t="s">
        <v>2</v>
      </c>
      <c r="L302" s="165" t="s">
        <v>2</v>
      </c>
      <c r="M302" s="167"/>
    </row>
    <row r="303" spans="2:13" x14ac:dyDescent="0.2">
      <c r="B303" s="92"/>
      <c r="C303" s="92"/>
      <c r="D303" s="93" t="s">
        <v>304</v>
      </c>
      <c r="E303" s="162" t="s">
        <v>2</v>
      </c>
      <c r="F303" s="163" t="s">
        <v>2</v>
      </c>
      <c r="G303" s="164"/>
      <c r="H303" s="159" t="s">
        <v>2</v>
      </c>
      <c r="I303" s="165" t="s">
        <v>2</v>
      </c>
      <c r="J303" s="166"/>
      <c r="K303" s="165" t="s">
        <v>2</v>
      </c>
      <c r="L303" s="165" t="s">
        <v>2</v>
      </c>
      <c r="M303" s="167"/>
    </row>
    <row r="304" spans="2:13" x14ac:dyDescent="0.2">
      <c r="B304" s="92"/>
      <c r="C304" s="92"/>
      <c r="D304" s="93" t="s">
        <v>305</v>
      </c>
      <c r="E304" s="162" t="s">
        <v>2</v>
      </c>
      <c r="F304" s="163" t="s">
        <v>2</v>
      </c>
      <c r="G304" s="164"/>
      <c r="H304" s="159" t="s">
        <v>2</v>
      </c>
      <c r="I304" s="165" t="s">
        <v>2</v>
      </c>
      <c r="J304" s="166"/>
      <c r="K304" s="165" t="s">
        <v>2</v>
      </c>
      <c r="L304" s="165" t="s">
        <v>2</v>
      </c>
      <c r="M304" s="167"/>
    </row>
    <row r="305" spans="2:13" x14ac:dyDescent="0.2">
      <c r="B305" s="92"/>
      <c r="C305" s="92"/>
      <c r="D305" s="93" t="s">
        <v>306</v>
      </c>
      <c r="E305" s="162" t="s">
        <v>2</v>
      </c>
      <c r="F305" s="163" t="s">
        <v>2</v>
      </c>
      <c r="G305" s="164"/>
      <c r="H305" s="159" t="s">
        <v>2</v>
      </c>
      <c r="I305" s="165" t="s">
        <v>2</v>
      </c>
      <c r="J305" s="166"/>
      <c r="K305" s="165" t="s">
        <v>2</v>
      </c>
      <c r="L305" s="165" t="s">
        <v>2</v>
      </c>
      <c r="M305" s="167"/>
    </row>
    <row r="306" spans="2:13" x14ac:dyDescent="0.2">
      <c r="B306" s="92"/>
      <c r="C306" s="92"/>
      <c r="D306" s="93" t="s">
        <v>307</v>
      </c>
      <c r="E306" s="162" t="s">
        <v>2</v>
      </c>
      <c r="F306" s="163" t="s">
        <v>2</v>
      </c>
      <c r="G306" s="164"/>
      <c r="H306" s="159" t="s">
        <v>2</v>
      </c>
      <c r="I306" s="165" t="s">
        <v>55</v>
      </c>
      <c r="J306" s="166"/>
      <c r="K306" s="165" t="s">
        <v>2</v>
      </c>
      <c r="L306" s="165" t="s">
        <v>2</v>
      </c>
      <c r="M306" s="167"/>
    </row>
    <row r="307" spans="2:13" x14ac:dyDescent="0.2">
      <c r="B307" s="92"/>
      <c r="C307" s="92"/>
      <c r="D307" s="93" t="s">
        <v>308</v>
      </c>
      <c r="E307" s="162" t="s">
        <v>2</v>
      </c>
      <c r="F307" s="163"/>
      <c r="G307" s="164"/>
      <c r="H307" s="159" t="s">
        <v>2</v>
      </c>
      <c r="I307" s="165" t="s">
        <v>2</v>
      </c>
      <c r="J307" s="166"/>
      <c r="K307" s="165"/>
      <c r="L307" s="165"/>
      <c r="M307" s="167"/>
    </row>
    <row r="308" spans="2:13" x14ac:dyDescent="0.2">
      <c r="B308" s="92"/>
      <c r="C308" s="92"/>
      <c r="D308" s="93" t="s">
        <v>309</v>
      </c>
      <c r="E308" s="162" t="s">
        <v>2</v>
      </c>
      <c r="F308" s="163" t="s">
        <v>2</v>
      </c>
      <c r="G308" s="164"/>
      <c r="H308" s="159" t="s">
        <v>2</v>
      </c>
      <c r="I308" s="165" t="s">
        <v>2</v>
      </c>
      <c r="J308" s="166"/>
      <c r="K308" s="165" t="s">
        <v>2</v>
      </c>
      <c r="L308" s="165" t="s">
        <v>2</v>
      </c>
      <c r="M308" s="167"/>
    </row>
    <row r="309" spans="2:13" x14ac:dyDescent="0.2">
      <c r="B309" s="92"/>
      <c r="C309" s="92"/>
      <c r="D309" s="93" t="s">
        <v>310</v>
      </c>
      <c r="E309" s="162" t="s">
        <v>2</v>
      </c>
      <c r="F309" s="163" t="s">
        <v>2</v>
      </c>
      <c r="G309" s="164"/>
      <c r="H309" s="159" t="s">
        <v>2</v>
      </c>
      <c r="I309" s="165" t="s">
        <v>2</v>
      </c>
      <c r="J309" s="166"/>
      <c r="K309" s="165" t="s">
        <v>2</v>
      </c>
      <c r="L309" s="165" t="s">
        <v>2</v>
      </c>
      <c r="M309" s="167"/>
    </row>
    <row r="310" spans="2:13" x14ac:dyDescent="0.2">
      <c r="B310" s="92"/>
      <c r="C310" s="92"/>
      <c r="D310" s="93" t="s">
        <v>311</v>
      </c>
      <c r="E310" s="162" t="s">
        <v>2</v>
      </c>
      <c r="F310" s="163" t="s">
        <v>2</v>
      </c>
      <c r="G310" s="164"/>
      <c r="H310" s="159" t="s">
        <v>2</v>
      </c>
      <c r="I310" s="165" t="s">
        <v>2</v>
      </c>
      <c r="J310" s="166"/>
      <c r="K310" s="165" t="s">
        <v>2</v>
      </c>
      <c r="L310" s="165" t="s">
        <v>2</v>
      </c>
      <c r="M310" s="167"/>
    </row>
    <row r="311" spans="2:13" x14ac:dyDescent="0.2">
      <c r="B311" s="92"/>
      <c r="C311" s="92"/>
      <c r="D311" s="93" t="s">
        <v>312</v>
      </c>
      <c r="E311" s="162" t="s">
        <v>2</v>
      </c>
      <c r="F311" s="163" t="s">
        <v>2</v>
      </c>
      <c r="G311" s="164"/>
      <c r="H311" s="159" t="s">
        <v>2</v>
      </c>
      <c r="I311" s="165" t="s">
        <v>2</v>
      </c>
      <c r="J311" s="166"/>
      <c r="K311" s="165" t="s">
        <v>2</v>
      </c>
      <c r="L311" s="165" t="s">
        <v>2</v>
      </c>
      <c r="M311" s="167"/>
    </row>
    <row r="312" spans="2:13" x14ac:dyDescent="0.2">
      <c r="B312" s="92"/>
      <c r="C312" s="92"/>
      <c r="D312" s="93" t="s">
        <v>313</v>
      </c>
      <c r="E312" s="162" t="s">
        <v>2</v>
      </c>
      <c r="F312" s="163" t="s">
        <v>2</v>
      </c>
      <c r="G312" s="164"/>
      <c r="H312" s="159" t="s">
        <v>2</v>
      </c>
      <c r="I312" s="165" t="s">
        <v>2</v>
      </c>
      <c r="J312" s="166"/>
      <c r="K312" s="165" t="s">
        <v>2</v>
      </c>
      <c r="L312" s="165" t="s">
        <v>2</v>
      </c>
      <c r="M312" s="167"/>
    </row>
    <row r="313" spans="2:13" x14ac:dyDescent="0.2">
      <c r="B313" s="92"/>
      <c r="C313" s="92"/>
      <c r="D313" s="93" t="s">
        <v>314</v>
      </c>
      <c r="E313" s="162" t="s">
        <v>2</v>
      </c>
      <c r="F313" s="163" t="s">
        <v>2</v>
      </c>
      <c r="G313" s="164"/>
      <c r="H313" s="159" t="s">
        <v>2</v>
      </c>
      <c r="I313" s="165" t="s">
        <v>2</v>
      </c>
      <c r="J313" s="166"/>
      <c r="K313" s="165" t="s">
        <v>2</v>
      </c>
      <c r="L313" s="165" t="s">
        <v>2</v>
      </c>
      <c r="M313" s="167"/>
    </row>
    <row r="314" spans="2:13" x14ac:dyDescent="0.2">
      <c r="B314" s="92"/>
      <c r="C314" s="92"/>
      <c r="D314" s="93" t="s">
        <v>42</v>
      </c>
      <c r="E314" s="162" t="s">
        <v>2</v>
      </c>
      <c r="F314" s="163" t="s">
        <v>2</v>
      </c>
      <c r="G314" s="164"/>
      <c r="H314" s="159" t="s">
        <v>2</v>
      </c>
      <c r="I314" s="165" t="s">
        <v>2</v>
      </c>
      <c r="J314" s="166"/>
      <c r="K314" s="165" t="s">
        <v>2</v>
      </c>
      <c r="L314" s="165" t="s">
        <v>2</v>
      </c>
      <c r="M314" s="167"/>
    </row>
    <row r="315" spans="2:13" x14ac:dyDescent="0.2">
      <c r="B315" s="92"/>
      <c r="C315" s="92"/>
      <c r="D315" s="93" t="s">
        <v>315</v>
      </c>
      <c r="E315" s="162" t="s">
        <v>2</v>
      </c>
      <c r="F315" s="163" t="s">
        <v>2</v>
      </c>
      <c r="G315" s="164"/>
      <c r="H315" s="159" t="s">
        <v>2</v>
      </c>
      <c r="I315" s="165" t="s">
        <v>2</v>
      </c>
      <c r="J315" s="166"/>
      <c r="K315" s="165" t="s">
        <v>2</v>
      </c>
      <c r="L315" s="165" t="s">
        <v>2</v>
      </c>
      <c r="M315" s="167"/>
    </row>
    <row r="316" spans="2:13" x14ac:dyDescent="0.2">
      <c r="B316" s="92"/>
      <c r="C316" s="92"/>
      <c r="D316" s="93" t="s">
        <v>316</v>
      </c>
      <c r="E316" s="162" t="s">
        <v>2</v>
      </c>
      <c r="F316" s="163" t="s">
        <v>2</v>
      </c>
      <c r="G316" s="164"/>
      <c r="H316" s="159" t="s">
        <v>2</v>
      </c>
      <c r="I316" s="165" t="s">
        <v>2</v>
      </c>
      <c r="J316" s="166"/>
      <c r="K316" s="165" t="s">
        <v>2</v>
      </c>
      <c r="L316" s="165" t="s">
        <v>2</v>
      </c>
      <c r="M316" s="167"/>
    </row>
    <row r="317" spans="2:13" x14ac:dyDescent="0.2">
      <c r="B317" s="92"/>
      <c r="C317" s="92"/>
      <c r="D317" s="93" t="s">
        <v>317</v>
      </c>
      <c r="E317" s="162" t="s">
        <v>2</v>
      </c>
      <c r="F317" s="163" t="s">
        <v>2</v>
      </c>
      <c r="G317" s="164"/>
      <c r="H317" s="159" t="s">
        <v>2</v>
      </c>
      <c r="I317" s="165" t="s">
        <v>2</v>
      </c>
      <c r="J317" s="166"/>
      <c r="K317" s="165" t="s">
        <v>2</v>
      </c>
      <c r="L317" s="165" t="s">
        <v>2</v>
      </c>
      <c r="M317" s="167"/>
    </row>
    <row r="318" spans="2:13" x14ac:dyDescent="0.2">
      <c r="B318" s="92"/>
      <c r="C318" s="92"/>
      <c r="D318" s="93" t="s">
        <v>318</v>
      </c>
      <c r="E318" s="162" t="s">
        <v>2</v>
      </c>
      <c r="F318" s="163" t="s">
        <v>2</v>
      </c>
      <c r="G318" s="164"/>
      <c r="H318" s="159" t="s">
        <v>2</v>
      </c>
      <c r="I318" s="165" t="s">
        <v>2</v>
      </c>
      <c r="J318" s="166"/>
      <c r="K318" s="165" t="s">
        <v>2</v>
      </c>
      <c r="L318" s="165" t="s">
        <v>2</v>
      </c>
      <c r="M318" s="167"/>
    </row>
    <row r="319" spans="2:13" x14ac:dyDescent="0.2">
      <c r="B319" s="92"/>
      <c r="C319" s="92"/>
      <c r="D319" s="93" t="s">
        <v>319</v>
      </c>
      <c r="E319" s="162" t="s">
        <v>2</v>
      </c>
      <c r="F319" s="163" t="s">
        <v>2</v>
      </c>
      <c r="G319" s="164"/>
      <c r="H319" s="159" t="s">
        <v>2</v>
      </c>
      <c r="I319" s="165" t="s">
        <v>2</v>
      </c>
      <c r="J319" s="166"/>
      <c r="K319" s="165" t="s">
        <v>2</v>
      </c>
      <c r="L319" s="165" t="s">
        <v>2</v>
      </c>
      <c r="M319" s="167"/>
    </row>
    <row r="320" spans="2:13" x14ac:dyDescent="0.2">
      <c r="B320" s="92"/>
      <c r="C320" s="92"/>
      <c r="D320" s="93" t="s">
        <v>320</v>
      </c>
      <c r="E320" s="162" t="s">
        <v>2</v>
      </c>
      <c r="F320" s="163" t="s">
        <v>2</v>
      </c>
      <c r="G320" s="164"/>
      <c r="H320" s="159" t="s">
        <v>2</v>
      </c>
      <c r="I320" s="165" t="s">
        <v>55</v>
      </c>
      <c r="J320" s="166"/>
      <c r="K320" s="165" t="s">
        <v>2</v>
      </c>
      <c r="L320" s="165" t="s">
        <v>2</v>
      </c>
      <c r="M320" s="167"/>
    </row>
    <row r="321" spans="2:13" x14ac:dyDescent="0.2">
      <c r="B321" s="92"/>
      <c r="C321" s="92"/>
      <c r="D321" s="93" t="s">
        <v>321</v>
      </c>
      <c r="E321" s="162" t="s">
        <v>2</v>
      </c>
      <c r="F321" s="163"/>
      <c r="G321" s="164"/>
      <c r="H321" s="159" t="s">
        <v>2</v>
      </c>
      <c r="I321" s="165" t="s">
        <v>2</v>
      </c>
      <c r="J321" s="166"/>
      <c r="K321" s="165"/>
      <c r="L321" s="165"/>
      <c r="M321" s="167"/>
    </row>
    <row r="322" spans="2:13" x14ac:dyDescent="0.2">
      <c r="B322" s="92"/>
      <c r="C322" s="92"/>
      <c r="D322" s="93" t="s">
        <v>43</v>
      </c>
      <c r="E322" s="162" t="s">
        <v>2</v>
      </c>
      <c r="F322" s="163" t="s">
        <v>2</v>
      </c>
      <c r="G322" s="164"/>
      <c r="H322" s="159" t="s">
        <v>2</v>
      </c>
      <c r="I322" s="165" t="s">
        <v>2</v>
      </c>
      <c r="J322" s="166"/>
      <c r="K322" s="165" t="s">
        <v>2</v>
      </c>
      <c r="L322" s="165" t="s">
        <v>2</v>
      </c>
      <c r="M322" s="167"/>
    </row>
    <row r="323" spans="2:13" x14ac:dyDescent="0.2">
      <c r="B323" s="92"/>
      <c r="C323" s="92"/>
      <c r="D323" s="93" t="s">
        <v>322</v>
      </c>
      <c r="E323" s="162" t="s">
        <v>2</v>
      </c>
      <c r="F323" s="163" t="s">
        <v>2</v>
      </c>
      <c r="G323" s="164"/>
      <c r="H323" s="159" t="s">
        <v>2</v>
      </c>
      <c r="I323" s="165" t="s">
        <v>55</v>
      </c>
      <c r="J323" s="166"/>
      <c r="K323" s="165" t="s">
        <v>2</v>
      </c>
      <c r="L323" s="165" t="s">
        <v>2</v>
      </c>
      <c r="M323" s="167"/>
    </row>
    <row r="324" spans="2:13" x14ac:dyDescent="0.2">
      <c r="B324" s="92"/>
      <c r="C324" s="92"/>
      <c r="D324" s="93" t="s">
        <v>323</v>
      </c>
      <c r="E324" s="162" t="s">
        <v>2</v>
      </c>
      <c r="F324" s="163"/>
      <c r="G324" s="164"/>
      <c r="H324" s="159" t="s">
        <v>2</v>
      </c>
      <c r="I324" s="165" t="s">
        <v>2</v>
      </c>
      <c r="J324" s="166"/>
      <c r="K324" s="165"/>
      <c r="L324" s="165"/>
      <c r="M324" s="167"/>
    </row>
    <row r="325" spans="2:13" x14ac:dyDescent="0.2">
      <c r="B325" s="92"/>
      <c r="C325" s="92"/>
      <c r="D325" s="93" t="s">
        <v>324</v>
      </c>
      <c r="E325" s="162" t="s">
        <v>2</v>
      </c>
      <c r="F325" s="163" t="s">
        <v>2</v>
      </c>
      <c r="G325" s="164"/>
      <c r="H325" s="159" t="s">
        <v>2</v>
      </c>
      <c r="I325" s="165" t="s">
        <v>2</v>
      </c>
      <c r="J325" s="166"/>
      <c r="K325" s="165" t="s">
        <v>2</v>
      </c>
      <c r="L325" s="165" t="s">
        <v>2</v>
      </c>
      <c r="M325" s="167"/>
    </row>
    <row r="326" spans="2:13" x14ac:dyDescent="0.2">
      <c r="B326" s="92"/>
      <c r="C326" s="92"/>
      <c r="D326" s="93" t="s">
        <v>325</v>
      </c>
      <c r="E326" s="162" t="s">
        <v>2</v>
      </c>
      <c r="F326" s="163" t="s">
        <v>2</v>
      </c>
      <c r="G326" s="164"/>
      <c r="H326" s="159" t="s">
        <v>2</v>
      </c>
      <c r="I326" s="165" t="s">
        <v>2</v>
      </c>
      <c r="J326" s="166"/>
      <c r="K326" s="165" t="s">
        <v>2</v>
      </c>
      <c r="L326" s="165" t="s">
        <v>2</v>
      </c>
      <c r="M326" s="167"/>
    </row>
    <row r="327" spans="2:13" x14ac:dyDescent="0.2">
      <c r="B327" s="92"/>
      <c r="C327" s="92"/>
      <c r="D327" s="93" t="s">
        <v>326</v>
      </c>
      <c r="E327" s="162" t="s">
        <v>2</v>
      </c>
      <c r="F327" s="163" t="s">
        <v>2</v>
      </c>
      <c r="G327" s="164"/>
      <c r="H327" s="159" t="s">
        <v>2</v>
      </c>
      <c r="I327" s="165" t="s">
        <v>2</v>
      </c>
      <c r="J327" s="166"/>
      <c r="K327" s="165" t="s">
        <v>2</v>
      </c>
      <c r="L327" s="165" t="s">
        <v>2</v>
      </c>
      <c r="M327" s="167"/>
    </row>
    <row r="328" spans="2:13" x14ac:dyDescent="0.2">
      <c r="B328" s="92"/>
      <c r="C328" s="92"/>
      <c r="D328" s="93" t="s">
        <v>327</v>
      </c>
      <c r="E328" s="162" t="s">
        <v>2</v>
      </c>
      <c r="F328" s="163" t="s">
        <v>2</v>
      </c>
      <c r="G328" s="164"/>
      <c r="H328" s="159" t="s">
        <v>2</v>
      </c>
      <c r="I328" s="165" t="s">
        <v>2</v>
      </c>
      <c r="J328" s="166"/>
      <c r="K328" s="165" t="s">
        <v>2</v>
      </c>
      <c r="L328" s="165" t="s">
        <v>2</v>
      </c>
      <c r="M328" s="167"/>
    </row>
    <row r="329" spans="2:13" x14ac:dyDescent="0.2">
      <c r="B329" s="92"/>
      <c r="C329" s="92"/>
      <c r="D329" s="93" t="s">
        <v>328</v>
      </c>
      <c r="E329" s="162" t="s">
        <v>2</v>
      </c>
      <c r="F329" s="163" t="s">
        <v>2</v>
      </c>
      <c r="G329" s="164"/>
      <c r="H329" s="159" t="s">
        <v>2</v>
      </c>
      <c r="I329" s="165" t="s">
        <v>2</v>
      </c>
      <c r="J329" s="166"/>
      <c r="K329" s="165" t="s">
        <v>2</v>
      </c>
      <c r="L329" s="165" t="s">
        <v>2</v>
      </c>
      <c r="M329" s="167"/>
    </row>
    <row r="330" spans="2:13" x14ac:dyDescent="0.2">
      <c r="B330" s="92"/>
      <c r="C330" s="92"/>
      <c r="D330" s="93" t="s">
        <v>329</v>
      </c>
      <c r="E330" s="162" t="s">
        <v>2</v>
      </c>
      <c r="F330" s="163" t="s">
        <v>2</v>
      </c>
      <c r="G330" s="164"/>
      <c r="H330" s="159" t="s">
        <v>2</v>
      </c>
      <c r="I330" s="165" t="s">
        <v>2</v>
      </c>
      <c r="J330" s="166"/>
      <c r="K330" s="165" t="s">
        <v>2</v>
      </c>
      <c r="L330" s="165" t="s">
        <v>2</v>
      </c>
      <c r="M330" s="167"/>
    </row>
    <row r="331" spans="2:13" x14ac:dyDescent="0.2">
      <c r="B331" s="92"/>
      <c r="C331" s="92"/>
      <c r="D331" s="93" t="s">
        <v>330</v>
      </c>
      <c r="E331" s="162" t="s">
        <v>2</v>
      </c>
      <c r="F331" s="163" t="s">
        <v>2</v>
      </c>
      <c r="G331" s="164"/>
      <c r="H331" s="159" t="s">
        <v>2</v>
      </c>
      <c r="I331" s="165" t="s">
        <v>2</v>
      </c>
      <c r="J331" s="166"/>
      <c r="K331" s="165" t="s">
        <v>2</v>
      </c>
      <c r="L331" s="165" t="s">
        <v>2</v>
      </c>
      <c r="M331" s="167"/>
    </row>
    <row r="332" spans="2:13" x14ac:dyDescent="0.2">
      <c r="B332" s="92"/>
      <c r="C332" s="92"/>
      <c r="D332" s="93" t="s">
        <v>331</v>
      </c>
      <c r="E332" s="162" t="s">
        <v>2</v>
      </c>
      <c r="F332" s="163" t="s">
        <v>2</v>
      </c>
      <c r="G332" s="164"/>
      <c r="H332" s="159" t="s">
        <v>2</v>
      </c>
      <c r="I332" s="165" t="s">
        <v>55</v>
      </c>
      <c r="J332" s="166"/>
      <c r="K332" s="165" t="s">
        <v>2</v>
      </c>
      <c r="L332" s="165" t="s">
        <v>2</v>
      </c>
      <c r="M332" s="167"/>
    </row>
    <row r="333" spans="2:13" x14ac:dyDescent="0.2">
      <c r="B333" s="92"/>
      <c r="C333" s="92"/>
      <c r="D333" s="93" t="s">
        <v>332</v>
      </c>
      <c r="E333" s="162" t="s">
        <v>2</v>
      </c>
      <c r="F333" s="163"/>
      <c r="G333" s="164"/>
      <c r="H333" s="159" t="s">
        <v>2</v>
      </c>
      <c r="I333" s="165" t="s">
        <v>55</v>
      </c>
      <c r="J333" s="166"/>
      <c r="K333" s="165"/>
      <c r="L333" s="165"/>
      <c r="M333" s="167"/>
    </row>
    <row r="334" spans="2:13" x14ac:dyDescent="0.2">
      <c r="B334" s="92"/>
      <c r="C334" s="92"/>
      <c r="D334" s="93" t="s">
        <v>333</v>
      </c>
      <c r="E334" s="162" t="s">
        <v>2</v>
      </c>
      <c r="F334" s="163"/>
      <c r="G334" s="164"/>
      <c r="H334" s="159" t="s">
        <v>2</v>
      </c>
      <c r="I334" s="165" t="s">
        <v>2</v>
      </c>
      <c r="J334" s="166"/>
      <c r="K334" s="165"/>
      <c r="L334" s="165"/>
      <c r="M334" s="167"/>
    </row>
    <row r="335" spans="2:13" x14ac:dyDescent="0.2">
      <c r="B335" s="92"/>
      <c r="C335" s="92"/>
      <c r="D335" s="93" t="s">
        <v>334</v>
      </c>
      <c r="E335" s="162" t="s">
        <v>2</v>
      </c>
      <c r="F335" s="163" t="s">
        <v>2</v>
      </c>
      <c r="G335" s="164"/>
      <c r="H335" s="159"/>
      <c r="I335" s="165" t="s">
        <v>55</v>
      </c>
      <c r="J335" s="166"/>
      <c r="K335" s="165" t="s">
        <v>2</v>
      </c>
      <c r="L335" s="165" t="s">
        <v>2</v>
      </c>
      <c r="M335" s="167"/>
    </row>
    <row r="336" spans="2:13" x14ac:dyDescent="0.2">
      <c r="B336" s="92"/>
      <c r="C336" s="92"/>
      <c r="D336" s="93" t="s">
        <v>335</v>
      </c>
      <c r="E336" s="162" t="s">
        <v>2</v>
      </c>
      <c r="F336" s="163"/>
      <c r="G336" s="164"/>
      <c r="H336" s="159"/>
      <c r="I336" s="165" t="s">
        <v>2</v>
      </c>
      <c r="J336" s="166"/>
      <c r="K336" s="165"/>
      <c r="L336" s="165"/>
      <c r="M336" s="167"/>
    </row>
    <row r="337" spans="2:13" x14ac:dyDescent="0.2">
      <c r="B337" s="92"/>
      <c r="C337" s="92"/>
      <c r="D337" s="93" t="s">
        <v>336</v>
      </c>
      <c r="E337" s="162" t="s">
        <v>2</v>
      </c>
      <c r="F337" s="163" t="s">
        <v>2</v>
      </c>
      <c r="G337" s="164"/>
      <c r="H337" s="159" t="s">
        <v>2</v>
      </c>
      <c r="I337" s="165" t="s">
        <v>2</v>
      </c>
      <c r="J337" s="166"/>
      <c r="K337" s="165" t="s">
        <v>2</v>
      </c>
      <c r="L337" s="165" t="s">
        <v>2</v>
      </c>
      <c r="M337" s="167"/>
    </row>
    <row r="338" spans="2:13" x14ac:dyDescent="0.2">
      <c r="B338" s="92"/>
      <c r="C338" s="92"/>
      <c r="D338" s="93" t="s">
        <v>337</v>
      </c>
      <c r="E338" s="162" t="s">
        <v>2</v>
      </c>
      <c r="F338" s="163" t="s">
        <v>2</v>
      </c>
      <c r="G338" s="164"/>
      <c r="H338" s="159" t="s">
        <v>2</v>
      </c>
      <c r="I338" s="165" t="s">
        <v>2</v>
      </c>
      <c r="J338" s="166"/>
      <c r="K338" s="165" t="s">
        <v>2</v>
      </c>
      <c r="L338" s="165" t="s">
        <v>2</v>
      </c>
      <c r="M338" s="167"/>
    </row>
    <row r="339" spans="2:13" x14ac:dyDescent="0.2">
      <c r="B339" s="92"/>
      <c r="C339" s="92"/>
      <c r="D339" s="93" t="s">
        <v>338</v>
      </c>
      <c r="E339" s="162" t="s">
        <v>2</v>
      </c>
      <c r="F339" s="163" t="s">
        <v>2</v>
      </c>
      <c r="G339" s="164"/>
      <c r="H339" s="159" t="s">
        <v>2</v>
      </c>
      <c r="I339" s="165" t="s">
        <v>2</v>
      </c>
      <c r="J339" s="166"/>
      <c r="K339" s="165" t="s">
        <v>2</v>
      </c>
      <c r="L339" s="165" t="s">
        <v>2</v>
      </c>
      <c r="M339" s="167"/>
    </row>
    <row r="340" spans="2:13" x14ac:dyDescent="0.2">
      <c r="B340" s="92"/>
      <c r="C340" s="92"/>
      <c r="D340" s="93" t="s">
        <v>339</v>
      </c>
      <c r="E340" s="162" t="s">
        <v>2</v>
      </c>
      <c r="F340" s="163" t="s">
        <v>2</v>
      </c>
      <c r="G340" s="164"/>
      <c r="H340" s="159" t="s">
        <v>2</v>
      </c>
      <c r="I340" s="165" t="s">
        <v>2</v>
      </c>
      <c r="J340" s="166"/>
      <c r="K340" s="165" t="s">
        <v>2</v>
      </c>
      <c r="L340" s="165" t="s">
        <v>2</v>
      </c>
      <c r="M340" s="167"/>
    </row>
    <row r="341" spans="2:13" x14ac:dyDescent="0.2">
      <c r="B341" s="92"/>
      <c r="C341" s="92"/>
      <c r="D341" s="93" t="s">
        <v>340</v>
      </c>
      <c r="E341" s="162" t="s">
        <v>2</v>
      </c>
      <c r="F341" s="163" t="s">
        <v>2</v>
      </c>
      <c r="G341" s="164"/>
      <c r="H341" s="159" t="s">
        <v>2</v>
      </c>
      <c r="I341" s="165" t="s">
        <v>2</v>
      </c>
      <c r="J341" s="166"/>
      <c r="K341" s="165" t="s">
        <v>2</v>
      </c>
      <c r="L341" s="165" t="s">
        <v>2</v>
      </c>
      <c r="M341" s="167"/>
    </row>
    <row r="342" spans="2:13" x14ac:dyDescent="0.2">
      <c r="B342" s="92"/>
      <c r="C342" s="92"/>
      <c r="D342" s="93" t="s">
        <v>341</v>
      </c>
      <c r="E342" s="162" t="s">
        <v>2</v>
      </c>
      <c r="F342" s="163" t="s">
        <v>2</v>
      </c>
      <c r="G342" s="164"/>
      <c r="H342" s="159" t="s">
        <v>2</v>
      </c>
      <c r="I342" s="165" t="s">
        <v>2</v>
      </c>
      <c r="J342" s="166"/>
      <c r="K342" s="165" t="s">
        <v>2</v>
      </c>
      <c r="L342" s="165" t="s">
        <v>2</v>
      </c>
      <c r="M342" s="167"/>
    </row>
    <row r="343" spans="2:13" x14ac:dyDescent="0.2">
      <c r="B343" s="92"/>
      <c r="C343" s="92"/>
      <c r="D343" s="93" t="s">
        <v>342</v>
      </c>
      <c r="E343" s="162" t="s">
        <v>2</v>
      </c>
      <c r="F343" s="163" t="s">
        <v>2</v>
      </c>
      <c r="G343" s="164"/>
      <c r="H343" s="159" t="s">
        <v>2</v>
      </c>
      <c r="I343" s="165" t="s">
        <v>2</v>
      </c>
      <c r="J343" s="166"/>
      <c r="K343" s="165" t="s">
        <v>2</v>
      </c>
      <c r="L343" s="165" t="s">
        <v>2</v>
      </c>
      <c r="M343" s="167"/>
    </row>
    <row r="344" spans="2:13" x14ac:dyDescent="0.2">
      <c r="B344" s="92"/>
      <c r="C344" s="92"/>
      <c r="D344" s="93" t="s">
        <v>343</v>
      </c>
      <c r="E344" s="162" t="s">
        <v>2</v>
      </c>
      <c r="F344" s="163" t="s">
        <v>2</v>
      </c>
      <c r="G344" s="164"/>
      <c r="H344" s="159" t="s">
        <v>2</v>
      </c>
      <c r="I344" s="165" t="s">
        <v>55</v>
      </c>
      <c r="J344" s="166"/>
      <c r="K344" s="165" t="s">
        <v>2</v>
      </c>
      <c r="L344" s="165" t="s">
        <v>2</v>
      </c>
      <c r="M344" s="167"/>
    </row>
    <row r="345" spans="2:13" x14ac:dyDescent="0.2">
      <c r="B345" s="92"/>
      <c r="C345" s="92"/>
      <c r="D345" s="93" t="s">
        <v>344</v>
      </c>
      <c r="E345" s="162" t="s">
        <v>2</v>
      </c>
      <c r="F345" s="163"/>
      <c r="G345" s="164"/>
      <c r="H345" s="159" t="s">
        <v>2</v>
      </c>
      <c r="I345" s="165" t="s">
        <v>2</v>
      </c>
      <c r="J345" s="166"/>
      <c r="K345" s="165"/>
      <c r="L345" s="165"/>
      <c r="M345" s="167"/>
    </row>
    <row r="346" spans="2:13" x14ac:dyDescent="0.2">
      <c r="B346" s="92"/>
      <c r="C346" s="92"/>
      <c r="D346" s="93" t="s">
        <v>345</v>
      </c>
      <c r="E346" s="162" t="s">
        <v>2</v>
      </c>
      <c r="F346" s="163" t="s">
        <v>2</v>
      </c>
      <c r="G346" s="164"/>
      <c r="H346" s="159" t="s">
        <v>2</v>
      </c>
      <c r="I346" s="165" t="s">
        <v>55</v>
      </c>
      <c r="J346" s="166"/>
      <c r="K346" s="165" t="s">
        <v>2</v>
      </c>
      <c r="L346" s="165" t="s">
        <v>2</v>
      </c>
      <c r="M346" s="167"/>
    </row>
    <row r="347" spans="2:13" x14ac:dyDescent="0.2">
      <c r="B347" s="92"/>
      <c r="C347" s="92"/>
      <c r="D347" s="93" t="s">
        <v>346</v>
      </c>
      <c r="E347" s="162" t="s">
        <v>2</v>
      </c>
      <c r="F347" s="163"/>
      <c r="G347" s="164"/>
      <c r="H347" s="159" t="s">
        <v>2</v>
      </c>
      <c r="I347" s="165" t="s">
        <v>2</v>
      </c>
      <c r="J347" s="166"/>
      <c r="K347" s="165"/>
      <c r="L347" s="165"/>
      <c r="M347" s="167"/>
    </row>
    <row r="348" spans="2:13" x14ac:dyDescent="0.2">
      <c r="B348" s="92"/>
      <c r="C348" s="92"/>
      <c r="D348" s="93" t="s">
        <v>347</v>
      </c>
      <c r="E348" s="162" t="s">
        <v>2</v>
      </c>
      <c r="F348" s="163" t="s">
        <v>2</v>
      </c>
      <c r="G348" s="164"/>
      <c r="H348" s="159" t="s">
        <v>2</v>
      </c>
      <c r="I348" s="165" t="s">
        <v>2</v>
      </c>
      <c r="J348" s="166"/>
      <c r="K348" s="165" t="s">
        <v>2</v>
      </c>
      <c r="L348" s="165" t="s">
        <v>2</v>
      </c>
      <c r="M348" s="167"/>
    </row>
    <row r="349" spans="2:13" x14ac:dyDescent="0.2">
      <c r="B349" s="92"/>
      <c r="C349" s="92"/>
      <c r="D349" s="93" t="s">
        <v>348</v>
      </c>
      <c r="E349" s="162" t="s">
        <v>2</v>
      </c>
      <c r="F349" s="163" t="s">
        <v>2</v>
      </c>
      <c r="G349" s="164"/>
      <c r="H349" s="159" t="s">
        <v>2</v>
      </c>
      <c r="I349" s="165" t="s">
        <v>2</v>
      </c>
      <c r="J349" s="166"/>
      <c r="K349" s="165" t="s">
        <v>2</v>
      </c>
      <c r="L349" s="165" t="s">
        <v>2</v>
      </c>
      <c r="M349" s="167"/>
    </row>
    <row r="350" spans="2:13" x14ac:dyDescent="0.2">
      <c r="B350" s="92"/>
      <c r="C350" s="92"/>
      <c r="D350" s="93" t="s">
        <v>349</v>
      </c>
      <c r="E350" s="162" t="s">
        <v>2</v>
      </c>
      <c r="F350" s="163" t="s">
        <v>2</v>
      </c>
      <c r="G350" s="164"/>
      <c r="H350" s="159" t="s">
        <v>2</v>
      </c>
      <c r="I350" s="165" t="s">
        <v>2</v>
      </c>
      <c r="J350" s="166"/>
      <c r="K350" s="165" t="s">
        <v>2</v>
      </c>
      <c r="L350" s="165" t="s">
        <v>2</v>
      </c>
      <c r="M350" s="167"/>
    </row>
    <row r="351" spans="2:13" x14ac:dyDescent="0.2">
      <c r="B351" s="92"/>
      <c r="C351" s="92"/>
      <c r="D351" s="93" t="s">
        <v>350</v>
      </c>
      <c r="E351" s="162" t="s">
        <v>2</v>
      </c>
      <c r="F351" s="163" t="s">
        <v>2</v>
      </c>
      <c r="G351" s="164"/>
      <c r="H351" s="159" t="s">
        <v>2</v>
      </c>
      <c r="I351" s="165" t="s">
        <v>2</v>
      </c>
      <c r="J351" s="166"/>
      <c r="K351" s="165" t="s">
        <v>2</v>
      </c>
      <c r="L351" s="165" t="s">
        <v>2</v>
      </c>
      <c r="M351" s="167"/>
    </row>
    <row r="352" spans="2:13" x14ac:dyDescent="0.2">
      <c r="B352" s="92"/>
      <c r="C352" s="92"/>
      <c r="D352" s="93" t="s">
        <v>351</v>
      </c>
      <c r="E352" s="162" t="s">
        <v>2</v>
      </c>
      <c r="F352" s="163" t="s">
        <v>2</v>
      </c>
      <c r="G352" s="164"/>
      <c r="H352" s="159" t="s">
        <v>2</v>
      </c>
      <c r="I352" s="165" t="s">
        <v>2</v>
      </c>
      <c r="J352" s="166"/>
      <c r="K352" s="165" t="s">
        <v>2</v>
      </c>
      <c r="L352" s="165" t="s">
        <v>2</v>
      </c>
      <c r="M352" s="167"/>
    </row>
    <row r="353" spans="2:13" x14ac:dyDescent="0.2">
      <c r="B353" s="92"/>
      <c r="C353" s="92"/>
      <c r="D353" s="93" t="s">
        <v>352</v>
      </c>
      <c r="E353" s="162" t="s">
        <v>2</v>
      </c>
      <c r="F353" s="163" t="s">
        <v>2</v>
      </c>
      <c r="G353" s="164"/>
      <c r="H353" s="159" t="s">
        <v>2</v>
      </c>
      <c r="I353" s="165" t="s">
        <v>2</v>
      </c>
      <c r="J353" s="166"/>
      <c r="K353" s="165" t="s">
        <v>2</v>
      </c>
      <c r="L353" s="165" t="s">
        <v>2</v>
      </c>
      <c r="M353" s="167"/>
    </row>
    <row r="354" spans="2:13" x14ac:dyDescent="0.2">
      <c r="B354" s="92"/>
      <c r="C354" s="92"/>
      <c r="D354" s="93" t="s">
        <v>353</v>
      </c>
      <c r="E354" s="162" t="s">
        <v>2</v>
      </c>
      <c r="F354" s="163" t="s">
        <v>2</v>
      </c>
      <c r="G354" s="164"/>
      <c r="H354" s="159" t="s">
        <v>2</v>
      </c>
      <c r="I354" s="165" t="s">
        <v>55</v>
      </c>
      <c r="J354" s="166"/>
      <c r="K354" s="165" t="s">
        <v>2</v>
      </c>
      <c r="L354" s="165" t="s">
        <v>2</v>
      </c>
      <c r="M354" s="167"/>
    </row>
    <row r="355" spans="2:13" x14ac:dyDescent="0.2">
      <c r="B355" s="92"/>
      <c r="C355" s="92"/>
      <c r="D355" s="93" t="s">
        <v>354</v>
      </c>
      <c r="E355" s="162" t="s">
        <v>2</v>
      </c>
      <c r="F355" s="163" t="s">
        <v>2</v>
      </c>
      <c r="G355" s="164"/>
      <c r="H355" s="159" t="s">
        <v>2</v>
      </c>
      <c r="I355" s="165" t="s">
        <v>55</v>
      </c>
      <c r="J355" s="166"/>
      <c r="K355" s="165" t="s">
        <v>2</v>
      </c>
      <c r="L355" s="165" t="s">
        <v>2</v>
      </c>
      <c r="M355" s="167"/>
    </row>
    <row r="356" spans="2:13" x14ac:dyDescent="0.2">
      <c r="B356" s="92"/>
      <c r="C356" s="92"/>
      <c r="D356" s="93" t="s">
        <v>355</v>
      </c>
      <c r="E356" s="162" t="s">
        <v>2</v>
      </c>
      <c r="F356" s="163"/>
      <c r="G356" s="164"/>
      <c r="H356" s="159" t="s">
        <v>2</v>
      </c>
      <c r="I356" s="165" t="s">
        <v>55</v>
      </c>
      <c r="J356" s="166"/>
      <c r="K356" s="165"/>
      <c r="L356" s="165"/>
      <c r="M356" s="167"/>
    </row>
    <row r="357" spans="2:13" x14ac:dyDescent="0.2">
      <c r="B357" s="92"/>
      <c r="C357" s="92"/>
      <c r="D357" s="93" t="s">
        <v>356</v>
      </c>
      <c r="E357" s="162" t="s">
        <v>2</v>
      </c>
      <c r="F357" s="163"/>
      <c r="G357" s="164"/>
      <c r="H357" s="159" t="s">
        <v>2</v>
      </c>
      <c r="I357" s="165" t="s">
        <v>55</v>
      </c>
      <c r="J357" s="166"/>
      <c r="K357" s="165"/>
      <c r="L357" s="165"/>
      <c r="M357" s="167"/>
    </row>
    <row r="358" spans="2:13" x14ac:dyDescent="0.2">
      <c r="B358" s="92"/>
      <c r="C358" s="92"/>
      <c r="D358" s="93" t="s">
        <v>357</v>
      </c>
      <c r="E358" s="162" t="s">
        <v>2</v>
      </c>
      <c r="F358" s="163"/>
      <c r="G358" s="164"/>
      <c r="H358" s="159" t="s">
        <v>2</v>
      </c>
      <c r="I358" s="165" t="s">
        <v>2</v>
      </c>
      <c r="J358" s="166"/>
      <c r="K358" s="165"/>
      <c r="L358" s="165"/>
      <c r="M358" s="167"/>
    </row>
    <row r="359" spans="2:13" x14ac:dyDescent="0.2">
      <c r="B359" s="92"/>
      <c r="C359" s="92"/>
      <c r="D359" s="93" t="s">
        <v>358</v>
      </c>
      <c r="E359" s="162" t="s">
        <v>2</v>
      </c>
      <c r="F359" s="163" t="s">
        <v>2</v>
      </c>
      <c r="G359" s="164"/>
      <c r="H359" s="159" t="s">
        <v>2</v>
      </c>
      <c r="I359" s="165" t="s">
        <v>2</v>
      </c>
      <c r="J359" s="166"/>
      <c r="K359" s="165" t="s">
        <v>2</v>
      </c>
      <c r="L359" s="165" t="s">
        <v>2</v>
      </c>
      <c r="M359" s="167"/>
    </row>
    <row r="360" spans="2:13" x14ac:dyDescent="0.2">
      <c r="B360" s="92"/>
      <c r="C360" s="92"/>
      <c r="D360" s="93" t="s">
        <v>359</v>
      </c>
      <c r="E360" s="162" t="s">
        <v>2</v>
      </c>
      <c r="F360" s="163" t="s">
        <v>2</v>
      </c>
      <c r="G360" s="164"/>
      <c r="H360" s="159" t="s">
        <v>2</v>
      </c>
      <c r="I360" s="165" t="s">
        <v>2</v>
      </c>
      <c r="J360" s="166"/>
      <c r="K360" s="165" t="s">
        <v>2</v>
      </c>
      <c r="L360" s="165" t="s">
        <v>2</v>
      </c>
      <c r="M360" s="167"/>
    </row>
    <row r="361" spans="2:13" x14ac:dyDescent="0.2">
      <c r="B361" s="92"/>
      <c r="C361" s="92"/>
      <c r="D361" s="93" t="s">
        <v>360</v>
      </c>
      <c r="E361" s="162" t="s">
        <v>2</v>
      </c>
      <c r="F361" s="163" t="s">
        <v>2</v>
      </c>
      <c r="G361" s="164"/>
      <c r="H361" s="159" t="s">
        <v>2</v>
      </c>
      <c r="I361" s="165" t="s">
        <v>2</v>
      </c>
      <c r="J361" s="166"/>
      <c r="K361" s="165" t="s">
        <v>2</v>
      </c>
      <c r="L361" s="165" t="s">
        <v>2</v>
      </c>
      <c r="M361" s="167"/>
    </row>
    <row r="362" spans="2:13" x14ac:dyDescent="0.2">
      <c r="B362" s="92"/>
      <c r="C362" s="92"/>
      <c r="D362" s="93" t="s">
        <v>361</v>
      </c>
      <c r="E362" s="162" t="s">
        <v>2</v>
      </c>
      <c r="F362" s="163" t="s">
        <v>2</v>
      </c>
      <c r="G362" s="164"/>
      <c r="H362" s="159" t="s">
        <v>2</v>
      </c>
      <c r="I362" s="165" t="s">
        <v>55</v>
      </c>
      <c r="J362" s="166"/>
      <c r="K362" s="165" t="s">
        <v>2</v>
      </c>
      <c r="L362" s="165" t="s">
        <v>2</v>
      </c>
      <c r="M362" s="167"/>
    </row>
    <row r="363" spans="2:13" x14ac:dyDescent="0.2">
      <c r="B363" s="92"/>
      <c r="C363" s="92"/>
      <c r="D363" s="93" t="s">
        <v>362</v>
      </c>
      <c r="E363" s="162" t="s">
        <v>2</v>
      </c>
      <c r="F363" s="163" t="s">
        <v>2</v>
      </c>
      <c r="G363" s="164"/>
      <c r="H363" s="159" t="s">
        <v>2</v>
      </c>
      <c r="I363" s="165" t="s">
        <v>55</v>
      </c>
      <c r="J363" s="166"/>
      <c r="K363" s="165" t="s">
        <v>2</v>
      </c>
      <c r="L363" s="165" t="s">
        <v>2</v>
      </c>
      <c r="M363" s="167"/>
    </row>
    <row r="364" spans="2:13" x14ac:dyDescent="0.2">
      <c r="B364" s="92"/>
      <c r="C364" s="92"/>
      <c r="D364" s="93" t="s">
        <v>363</v>
      </c>
      <c r="E364" s="162" t="s">
        <v>2</v>
      </c>
      <c r="F364" s="163"/>
      <c r="G364" s="164"/>
      <c r="H364" s="159" t="s">
        <v>2</v>
      </c>
      <c r="I364" s="165" t="s">
        <v>55</v>
      </c>
      <c r="J364" s="166"/>
      <c r="K364" s="165" t="s">
        <v>2</v>
      </c>
      <c r="L364" s="165" t="s">
        <v>2</v>
      </c>
      <c r="M364" s="167"/>
    </row>
    <row r="365" spans="2:13" x14ac:dyDescent="0.2">
      <c r="B365" s="92"/>
      <c r="C365" s="92"/>
      <c r="D365" s="93" t="s">
        <v>364</v>
      </c>
      <c r="E365" s="162" t="s">
        <v>2</v>
      </c>
      <c r="F365" s="163"/>
      <c r="G365" s="164"/>
      <c r="H365" s="159" t="s">
        <v>2</v>
      </c>
      <c r="I365" s="165" t="s">
        <v>2</v>
      </c>
      <c r="J365" s="166"/>
      <c r="K365" s="165" t="s">
        <v>2</v>
      </c>
      <c r="L365" s="165" t="s">
        <v>2</v>
      </c>
      <c r="M365" s="167"/>
    </row>
    <row r="366" spans="2:13" x14ac:dyDescent="0.2">
      <c r="B366" s="92"/>
      <c r="C366" s="92"/>
      <c r="D366" s="93" t="s">
        <v>365</v>
      </c>
      <c r="E366" s="162" t="s">
        <v>2</v>
      </c>
      <c r="F366" s="163" t="s">
        <v>2</v>
      </c>
      <c r="G366" s="164"/>
      <c r="H366" s="159" t="s">
        <v>2</v>
      </c>
      <c r="I366" s="165" t="s">
        <v>2</v>
      </c>
      <c r="J366" s="166"/>
      <c r="K366" s="165" t="s">
        <v>2</v>
      </c>
      <c r="L366" s="165" t="s">
        <v>2</v>
      </c>
      <c r="M366" s="167"/>
    </row>
    <row r="367" spans="2:13" x14ac:dyDescent="0.2">
      <c r="B367" s="92"/>
      <c r="C367" s="92"/>
      <c r="D367" s="93" t="s">
        <v>366</v>
      </c>
      <c r="E367" s="162" t="s">
        <v>2</v>
      </c>
      <c r="F367" s="163" t="s">
        <v>2</v>
      </c>
      <c r="G367" s="164"/>
      <c r="H367" s="159" t="s">
        <v>2</v>
      </c>
      <c r="I367" s="165" t="s">
        <v>55</v>
      </c>
      <c r="J367" s="166"/>
      <c r="K367" s="165" t="s">
        <v>2</v>
      </c>
      <c r="L367" s="165" t="s">
        <v>2</v>
      </c>
      <c r="M367" s="167"/>
    </row>
    <row r="368" spans="2:13" x14ac:dyDescent="0.2">
      <c r="B368" s="92"/>
      <c r="C368" s="92"/>
      <c r="D368" s="93" t="s">
        <v>367</v>
      </c>
      <c r="E368" s="162" t="s">
        <v>2</v>
      </c>
      <c r="F368" s="163" t="s">
        <v>2</v>
      </c>
      <c r="G368" s="164"/>
      <c r="H368" s="159" t="s">
        <v>2</v>
      </c>
      <c r="I368" s="165" t="s">
        <v>2</v>
      </c>
      <c r="J368" s="166"/>
      <c r="K368" s="165" t="s">
        <v>2</v>
      </c>
      <c r="L368" s="165" t="s">
        <v>2</v>
      </c>
      <c r="M368" s="167"/>
    </row>
    <row r="369" spans="2:13" x14ac:dyDescent="0.2">
      <c r="B369" s="92"/>
      <c r="C369" s="92"/>
      <c r="D369" s="93" t="s">
        <v>368</v>
      </c>
      <c r="E369" s="162" t="s">
        <v>2</v>
      </c>
      <c r="F369" s="163" t="s">
        <v>2</v>
      </c>
      <c r="G369" s="164"/>
      <c r="H369" s="159" t="s">
        <v>2</v>
      </c>
      <c r="I369" s="165" t="s">
        <v>55</v>
      </c>
      <c r="J369" s="166"/>
      <c r="K369" s="165" t="s">
        <v>2</v>
      </c>
      <c r="L369" s="165" t="s">
        <v>2</v>
      </c>
      <c r="M369" s="167"/>
    </row>
    <row r="370" spans="2:13" x14ac:dyDescent="0.2">
      <c r="B370" s="92"/>
      <c r="C370" s="92"/>
      <c r="D370" s="93" t="s">
        <v>369</v>
      </c>
      <c r="E370" s="162" t="s">
        <v>2</v>
      </c>
      <c r="F370" s="163" t="s">
        <v>2</v>
      </c>
      <c r="G370" s="164"/>
      <c r="H370" s="159" t="s">
        <v>2</v>
      </c>
      <c r="I370" s="165" t="s">
        <v>2</v>
      </c>
      <c r="J370" s="166"/>
      <c r="K370" s="165"/>
      <c r="L370" s="165"/>
      <c r="M370" s="167"/>
    </row>
    <row r="371" spans="2:13" x14ac:dyDescent="0.2">
      <c r="B371" s="92"/>
      <c r="C371" s="92"/>
      <c r="D371" s="93" t="s">
        <v>370</v>
      </c>
      <c r="E371" s="162" t="s">
        <v>2</v>
      </c>
      <c r="F371" s="163" t="s">
        <v>2</v>
      </c>
      <c r="G371" s="164"/>
      <c r="H371" s="159" t="s">
        <v>2</v>
      </c>
      <c r="I371" s="165" t="s">
        <v>2</v>
      </c>
      <c r="J371" s="166"/>
      <c r="K371" s="165" t="s">
        <v>2</v>
      </c>
      <c r="L371" s="165" t="s">
        <v>2</v>
      </c>
      <c r="M371" s="167"/>
    </row>
    <row r="372" spans="2:13" x14ac:dyDescent="0.2">
      <c r="B372" s="92"/>
      <c r="C372" s="92"/>
      <c r="D372" s="93" t="s">
        <v>371</v>
      </c>
      <c r="E372" s="162" t="s">
        <v>2</v>
      </c>
      <c r="F372" s="163" t="s">
        <v>2</v>
      </c>
      <c r="G372" s="164"/>
      <c r="H372" s="159" t="s">
        <v>2</v>
      </c>
      <c r="I372" s="165" t="s">
        <v>2</v>
      </c>
      <c r="J372" s="166"/>
      <c r="K372" s="165" t="s">
        <v>2</v>
      </c>
      <c r="L372" s="165" t="s">
        <v>2</v>
      </c>
      <c r="M372" s="167"/>
    </row>
    <row r="373" spans="2:13" x14ac:dyDescent="0.2">
      <c r="B373" s="92"/>
      <c r="C373" s="92"/>
      <c r="D373" s="93" t="s">
        <v>372</v>
      </c>
      <c r="E373" s="162" t="s">
        <v>2</v>
      </c>
      <c r="F373" s="163" t="s">
        <v>2</v>
      </c>
      <c r="G373" s="164"/>
      <c r="H373" s="159" t="s">
        <v>2</v>
      </c>
      <c r="I373" s="165" t="s">
        <v>2</v>
      </c>
      <c r="J373" s="166"/>
      <c r="K373" s="165" t="s">
        <v>2</v>
      </c>
      <c r="L373" s="165" t="s">
        <v>2</v>
      </c>
      <c r="M373" s="167"/>
    </row>
    <row r="374" spans="2:13" x14ac:dyDescent="0.2">
      <c r="B374" s="92"/>
      <c r="C374" s="92"/>
      <c r="D374" s="93" t="s">
        <v>373</v>
      </c>
      <c r="E374" s="162" t="s">
        <v>2</v>
      </c>
      <c r="F374" s="163" t="s">
        <v>2</v>
      </c>
      <c r="G374" s="164"/>
      <c r="H374" s="159" t="s">
        <v>2</v>
      </c>
      <c r="I374" s="165" t="s">
        <v>2</v>
      </c>
      <c r="J374" s="166"/>
      <c r="K374" s="165" t="s">
        <v>2</v>
      </c>
      <c r="L374" s="165" t="s">
        <v>2</v>
      </c>
      <c r="M374" s="167"/>
    </row>
    <row r="375" spans="2:13" x14ac:dyDescent="0.2">
      <c r="B375" s="92"/>
      <c r="C375" s="92"/>
      <c r="D375" s="93" t="s">
        <v>374</v>
      </c>
      <c r="E375" s="162" t="s">
        <v>2</v>
      </c>
      <c r="F375" s="163" t="s">
        <v>2</v>
      </c>
      <c r="G375" s="164"/>
      <c r="H375" s="159" t="s">
        <v>2</v>
      </c>
      <c r="I375" s="165" t="s">
        <v>2</v>
      </c>
      <c r="J375" s="166"/>
      <c r="K375" s="165" t="s">
        <v>2</v>
      </c>
      <c r="L375" s="165" t="s">
        <v>2</v>
      </c>
      <c r="M375" s="167"/>
    </row>
    <row r="376" spans="2:13" x14ac:dyDescent="0.2">
      <c r="B376" s="92"/>
      <c r="C376" s="92"/>
      <c r="D376" s="93" t="s">
        <v>375</v>
      </c>
      <c r="E376" s="162" t="s">
        <v>2</v>
      </c>
      <c r="F376" s="163" t="s">
        <v>2</v>
      </c>
      <c r="G376" s="164"/>
      <c r="H376" s="159" t="s">
        <v>2</v>
      </c>
      <c r="I376" s="165" t="s">
        <v>2</v>
      </c>
      <c r="J376" s="166"/>
      <c r="K376" s="165" t="s">
        <v>2</v>
      </c>
      <c r="L376" s="165" t="s">
        <v>2</v>
      </c>
      <c r="M376" s="167"/>
    </row>
    <row r="377" spans="2:13" x14ac:dyDescent="0.2">
      <c r="B377" s="92"/>
      <c r="C377" s="92"/>
      <c r="D377" s="93" t="s">
        <v>376</v>
      </c>
      <c r="E377" s="162" t="s">
        <v>2</v>
      </c>
      <c r="F377" s="163" t="s">
        <v>2</v>
      </c>
      <c r="G377" s="164"/>
      <c r="H377" s="159" t="s">
        <v>2</v>
      </c>
      <c r="I377" s="165" t="s">
        <v>2</v>
      </c>
      <c r="J377" s="166"/>
      <c r="K377" s="165" t="s">
        <v>2</v>
      </c>
      <c r="L377" s="165" t="s">
        <v>2</v>
      </c>
      <c r="M377" s="167"/>
    </row>
    <row r="378" spans="2:13" x14ac:dyDescent="0.2">
      <c r="B378" s="92"/>
      <c r="C378" s="92"/>
      <c r="D378" s="93" t="s">
        <v>377</v>
      </c>
      <c r="E378" s="162" t="s">
        <v>2</v>
      </c>
      <c r="F378" s="163" t="s">
        <v>2</v>
      </c>
      <c r="G378" s="164"/>
      <c r="H378" s="159" t="s">
        <v>2</v>
      </c>
      <c r="I378" s="165" t="s">
        <v>2</v>
      </c>
      <c r="J378" s="166"/>
      <c r="K378" s="165" t="s">
        <v>2</v>
      </c>
      <c r="L378" s="165" t="s">
        <v>2</v>
      </c>
      <c r="M378" s="167"/>
    </row>
    <row r="379" spans="2:13" x14ac:dyDescent="0.2">
      <c r="B379" s="92"/>
      <c r="C379" s="92"/>
      <c r="D379" s="93" t="s">
        <v>378</v>
      </c>
      <c r="E379" s="162" t="s">
        <v>2</v>
      </c>
      <c r="F379" s="163" t="s">
        <v>2</v>
      </c>
      <c r="G379" s="164"/>
      <c r="H379" s="159" t="s">
        <v>2</v>
      </c>
      <c r="I379" s="165" t="s">
        <v>55</v>
      </c>
      <c r="J379" s="166"/>
      <c r="K379" s="165" t="s">
        <v>2</v>
      </c>
      <c r="L379" s="165" t="s">
        <v>2</v>
      </c>
      <c r="M379" s="167"/>
    </row>
    <row r="380" spans="2:13" x14ac:dyDescent="0.2">
      <c r="B380" s="92"/>
      <c r="C380" s="92"/>
      <c r="D380" s="93" t="s">
        <v>379</v>
      </c>
      <c r="E380" s="162" t="s">
        <v>2</v>
      </c>
      <c r="F380" s="163"/>
      <c r="G380" s="164"/>
      <c r="H380" s="159"/>
      <c r="I380" s="165" t="s">
        <v>55</v>
      </c>
      <c r="J380" s="166"/>
      <c r="K380" s="165" t="s">
        <v>2</v>
      </c>
      <c r="L380" s="165" t="s">
        <v>2</v>
      </c>
      <c r="M380" s="167"/>
    </row>
    <row r="381" spans="2:13" x14ac:dyDescent="0.2">
      <c r="B381" s="92"/>
      <c r="C381" s="92"/>
      <c r="D381" s="93" t="s">
        <v>380</v>
      </c>
      <c r="E381" s="162" t="s">
        <v>2</v>
      </c>
      <c r="F381" s="163"/>
      <c r="G381" s="164"/>
      <c r="H381" s="159"/>
      <c r="I381" s="165" t="s">
        <v>55</v>
      </c>
      <c r="J381" s="166"/>
      <c r="K381" s="165"/>
      <c r="L381" s="165"/>
      <c r="M381" s="167"/>
    </row>
    <row r="382" spans="2:13" x14ac:dyDescent="0.2">
      <c r="B382" s="92"/>
      <c r="C382" s="92"/>
      <c r="D382" s="93" t="s">
        <v>381</v>
      </c>
      <c r="E382" s="162" t="s">
        <v>2</v>
      </c>
      <c r="F382" s="163"/>
      <c r="G382" s="164"/>
      <c r="H382" s="159"/>
      <c r="I382" s="165" t="s">
        <v>55</v>
      </c>
      <c r="J382" s="166"/>
      <c r="K382" s="165"/>
      <c r="L382" s="165"/>
      <c r="M382" s="167"/>
    </row>
    <row r="383" spans="2:13" x14ac:dyDescent="0.2">
      <c r="B383" s="92"/>
      <c r="C383" s="92"/>
      <c r="D383" s="93" t="s">
        <v>382</v>
      </c>
      <c r="E383" s="162" t="s">
        <v>2</v>
      </c>
      <c r="F383" s="163"/>
      <c r="G383" s="164"/>
      <c r="H383" s="159"/>
      <c r="I383" s="165" t="s">
        <v>55</v>
      </c>
      <c r="J383" s="166"/>
      <c r="K383" s="165"/>
      <c r="L383" s="165"/>
      <c r="M383" s="167"/>
    </row>
    <row r="384" spans="2:13" x14ac:dyDescent="0.2">
      <c r="B384" s="92"/>
      <c r="C384" s="92"/>
      <c r="D384" s="93" t="s">
        <v>383</v>
      </c>
      <c r="E384" s="162" t="s">
        <v>2</v>
      </c>
      <c r="F384" s="163"/>
      <c r="G384" s="164"/>
      <c r="H384" s="159"/>
      <c r="I384" s="165" t="s">
        <v>55</v>
      </c>
      <c r="J384" s="166"/>
      <c r="K384" s="165"/>
      <c r="L384" s="165"/>
      <c r="M384" s="167"/>
    </row>
    <row r="385" spans="2:13" x14ac:dyDescent="0.2">
      <c r="B385" s="92"/>
      <c r="C385" s="92"/>
      <c r="D385" s="93" t="s">
        <v>384</v>
      </c>
      <c r="E385" s="162" t="s">
        <v>2</v>
      </c>
      <c r="F385" s="163" t="s">
        <v>2</v>
      </c>
      <c r="G385" s="164"/>
      <c r="H385" s="159" t="s">
        <v>2</v>
      </c>
      <c r="I385" s="165" t="s">
        <v>2</v>
      </c>
      <c r="J385" s="166"/>
      <c r="K385" s="165"/>
      <c r="L385" s="165"/>
      <c r="M385" s="167"/>
    </row>
    <row r="386" spans="2:13" x14ac:dyDescent="0.2">
      <c r="B386" s="92"/>
      <c r="C386" s="92"/>
      <c r="D386" s="93" t="s">
        <v>385</v>
      </c>
      <c r="E386" s="162" t="s">
        <v>2</v>
      </c>
      <c r="F386" s="163" t="s">
        <v>2</v>
      </c>
      <c r="G386" s="164"/>
      <c r="H386" s="159"/>
      <c r="I386" s="165" t="s">
        <v>55</v>
      </c>
      <c r="J386" s="166"/>
      <c r="K386" s="165" t="s">
        <v>2</v>
      </c>
      <c r="L386" s="165" t="s">
        <v>2</v>
      </c>
      <c r="M386" s="167"/>
    </row>
    <row r="387" spans="2:13" x14ac:dyDescent="0.2">
      <c r="B387" s="92"/>
      <c r="C387" s="92"/>
      <c r="D387" s="93" t="s">
        <v>386</v>
      </c>
      <c r="E387" s="162" t="s">
        <v>2</v>
      </c>
      <c r="F387" s="163" t="s">
        <v>2</v>
      </c>
      <c r="G387" s="164"/>
      <c r="H387" s="159"/>
      <c r="I387" s="165" t="s">
        <v>55</v>
      </c>
      <c r="J387" s="166"/>
      <c r="K387" s="165"/>
      <c r="L387" s="165"/>
      <c r="M387" s="167"/>
    </row>
    <row r="388" spans="2:13" x14ac:dyDescent="0.2">
      <c r="B388" s="92"/>
      <c r="C388" s="92"/>
      <c r="D388" s="93" t="s">
        <v>387</v>
      </c>
      <c r="E388" s="162" t="s">
        <v>2</v>
      </c>
      <c r="F388" s="163"/>
      <c r="G388" s="164"/>
      <c r="H388" s="159" t="s">
        <v>2</v>
      </c>
      <c r="I388" s="165" t="s">
        <v>55</v>
      </c>
      <c r="J388" s="166"/>
      <c r="K388" s="165"/>
      <c r="L388" s="165"/>
      <c r="M388" s="167"/>
    </row>
    <row r="389" spans="2:13" x14ac:dyDescent="0.2">
      <c r="B389" s="92"/>
      <c r="C389" s="92"/>
      <c r="D389" s="93" t="s">
        <v>388</v>
      </c>
      <c r="E389" s="162" t="s">
        <v>2</v>
      </c>
      <c r="F389" s="163" t="s">
        <v>2</v>
      </c>
      <c r="G389" s="164"/>
      <c r="H389" s="159" t="s">
        <v>2</v>
      </c>
      <c r="I389" s="165" t="s">
        <v>55</v>
      </c>
      <c r="J389" s="166"/>
      <c r="K389" s="165" t="s">
        <v>2</v>
      </c>
      <c r="L389" s="165"/>
      <c r="M389" s="167"/>
    </row>
    <row r="390" spans="2:13" x14ac:dyDescent="0.2">
      <c r="B390" s="92"/>
      <c r="C390" s="92"/>
      <c r="D390" s="93" t="s">
        <v>389</v>
      </c>
      <c r="E390" s="162" t="s">
        <v>2</v>
      </c>
      <c r="F390" s="163"/>
      <c r="G390" s="164"/>
      <c r="H390" s="159"/>
      <c r="I390" s="165" t="s">
        <v>55</v>
      </c>
      <c r="J390" s="166"/>
      <c r="K390" s="165"/>
      <c r="L390" s="165"/>
      <c r="M390" s="167"/>
    </row>
    <row r="391" spans="2:13" x14ac:dyDescent="0.2">
      <c r="B391" s="92"/>
      <c r="C391" s="92"/>
      <c r="D391" s="93" t="s">
        <v>390</v>
      </c>
      <c r="E391" s="162" t="s">
        <v>2</v>
      </c>
      <c r="F391" s="163"/>
      <c r="G391" s="164"/>
      <c r="H391" s="159"/>
      <c r="I391" s="165" t="s">
        <v>55</v>
      </c>
      <c r="J391" s="166"/>
      <c r="K391" s="165"/>
      <c r="L391" s="165"/>
      <c r="M391" s="167"/>
    </row>
    <row r="392" spans="2:13" x14ac:dyDescent="0.2">
      <c r="B392" s="92"/>
      <c r="C392" s="92"/>
      <c r="D392" s="93" t="s">
        <v>391</v>
      </c>
      <c r="E392" s="162" t="s">
        <v>2</v>
      </c>
      <c r="F392" s="163"/>
      <c r="G392" s="164"/>
      <c r="H392" s="159" t="s">
        <v>2</v>
      </c>
      <c r="I392" s="165" t="s">
        <v>2</v>
      </c>
      <c r="J392" s="166"/>
      <c r="K392" s="165"/>
      <c r="L392" s="165"/>
      <c r="M392" s="167"/>
    </row>
    <row r="393" spans="2:13" x14ac:dyDescent="0.2">
      <c r="B393" s="92"/>
      <c r="C393" s="92"/>
      <c r="D393" s="93" t="s">
        <v>392</v>
      </c>
      <c r="E393" s="162" t="s">
        <v>2</v>
      </c>
      <c r="F393" s="163" t="s">
        <v>2</v>
      </c>
      <c r="G393" s="164"/>
      <c r="H393" s="159" t="s">
        <v>2</v>
      </c>
      <c r="I393" s="165" t="s">
        <v>2</v>
      </c>
      <c r="J393" s="166"/>
      <c r="K393" s="165" t="s">
        <v>2</v>
      </c>
      <c r="L393" s="165" t="s">
        <v>2</v>
      </c>
      <c r="M393" s="167"/>
    </row>
    <row r="394" spans="2:13" x14ac:dyDescent="0.2">
      <c r="B394" s="92"/>
      <c r="C394" s="92"/>
      <c r="D394" s="93" t="s">
        <v>393</v>
      </c>
      <c r="E394" s="162" t="s">
        <v>2</v>
      </c>
      <c r="F394" s="163" t="s">
        <v>2</v>
      </c>
      <c r="G394" s="164"/>
      <c r="H394" s="159" t="s">
        <v>2</v>
      </c>
      <c r="I394" s="165" t="s">
        <v>2</v>
      </c>
      <c r="J394" s="166"/>
      <c r="K394" s="165" t="s">
        <v>2</v>
      </c>
      <c r="L394" s="165" t="s">
        <v>2</v>
      </c>
      <c r="M394" s="167"/>
    </row>
    <row r="395" spans="2:13" x14ac:dyDescent="0.2">
      <c r="B395" s="92"/>
      <c r="C395" s="92"/>
      <c r="D395" s="93" t="s">
        <v>394</v>
      </c>
      <c r="E395" s="162" t="s">
        <v>2</v>
      </c>
      <c r="F395" s="163" t="s">
        <v>2</v>
      </c>
      <c r="G395" s="164"/>
      <c r="H395" s="159" t="s">
        <v>2</v>
      </c>
      <c r="I395" s="165" t="s">
        <v>2</v>
      </c>
      <c r="J395" s="166"/>
      <c r="K395" s="165" t="s">
        <v>2</v>
      </c>
      <c r="L395" s="165" t="s">
        <v>2</v>
      </c>
      <c r="M395" s="167"/>
    </row>
    <row r="396" spans="2:13" x14ac:dyDescent="0.2">
      <c r="B396" s="92"/>
      <c r="C396" s="92"/>
      <c r="D396" s="93" t="s">
        <v>395</v>
      </c>
      <c r="E396" s="162" t="s">
        <v>2</v>
      </c>
      <c r="F396" s="163" t="s">
        <v>2</v>
      </c>
      <c r="G396" s="164"/>
      <c r="H396" s="159" t="s">
        <v>2</v>
      </c>
      <c r="I396" s="165" t="s">
        <v>2</v>
      </c>
      <c r="J396" s="166"/>
      <c r="K396" s="165" t="s">
        <v>2</v>
      </c>
      <c r="L396" s="165" t="s">
        <v>2</v>
      </c>
      <c r="M396" s="167"/>
    </row>
    <row r="397" spans="2:13" x14ac:dyDescent="0.2">
      <c r="B397" s="92"/>
      <c r="C397" s="92"/>
      <c r="D397" s="93" t="s">
        <v>396</v>
      </c>
      <c r="E397" s="162" t="s">
        <v>2</v>
      </c>
      <c r="F397" s="163" t="s">
        <v>2</v>
      </c>
      <c r="G397" s="164"/>
      <c r="H397" s="159" t="s">
        <v>2</v>
      </c>
      <c r="I397" s="165" t="s">
        <v>2</v>
      </c>
      <c r="J397" s="166"/>
      <c r="K397" s="165" t="s">
        <v>2</v>
      </c>
      <c r="L397" s="165" t="s">
        <v>2</v>
      </c>
      <c r="M397" s="167"/>
    </row>
    <row r="398" spans="2:13" x14ac:dyDescent="0.2">
      <c r="B398" s="92"/>
      <c r="C398" s="92"/>
      <c r="D398" s="93" t="s">
        <v>397</v>
      </c>
      <c r="E398" s="162" t="s">
        <v>2</v>
      </c>
      <c r="F398" s="163" t="s">
        <v>2</v>
      </c>
      <c r="G398" s="164"/>
      <c r="H398" s="159" t="s">
        <v>2</v>
      </c>
      <c r="I398" s="165" t="s">
        <v>55</v>
      </c>
      <c r="J398" s="166"/>
      <c r="K398" s="165" t="s">
        <v>2</v>
      </c>
      <c r="L398" s="165" t="s">
        <v>2</v>
      </c>
      <c r="M398" s="167"/>
    </row>
    <row r="399" spans="2:13" x14ac:dyDescent="0.2">
      <c r="B399" s="94"/>
      <c r="C399" s="92"/>
      <c r="D399" s="93" t="s">
        <v>398</v>
      </c>
      <c r="E399" s="162" t="s">
        <v>2</v>
      </c>
      <c r="F399" s="163"/>
      <c r="G399" s="164"/>
      <c r="H399" s="159"/>
      <c r="I399" s="165" t="s">
        <v>55</v>
      </c>
      <c r="J399" s="166"/>
      <c r="K399" s="165"/>
      <c r="L399" s="165"/>
      <c r="M399" s="167"/>
    </row>
    <row r="400" spans="2:13" x14ac:dyDescent="0.2">
      <c r="B400" s="94"/>
      <c r="C400" s="92"/>
      <c r="D400" s="93" t="s">
        <v>399</v>
      </c>
      <c r="E400" s="162" t="s">
        <v>2</v>
      </c>
      <c r="F400" s="163"/>
      <c r="G400" s="164"/>
      <c r="H400" s="159"/>
      <c r="I400" s="165" t="s">
        <v>55</v>
      </c>
      <c r="J400" s="166"/>
      <c r="K400" s="165"/>
      <c r="L400" s="165"/>
      <c r="M400" s="167"/>
    </row>
    <row r="401" spans="2:13" x14ac:dyDescent="0.2">
      <c r="B401" s="94"/>
      <c r="C401" s="92"/>
      <c r="D401" s="93" t="s">
        <v>400</v>
      </c>
      <c r="E401" s="162" t="s">
        <v>2</v>
      </c>
      <c r="F401" s="163"/>
      <c r="G401" s="164"/>
      <c r="H401" s="159"/>
      <c r="I401" s="165" t="s">
        <v>55</v>
      </c>
      <c r="J401" s="166"/>
      <c r="K401" s="165"/>
      <c r="L401" s="165"/>
      <c r="M401" s="167"/>
    </row>
    <row r="402" spans="2:13" x14ac:dyDescent="0.2">
      <c r="B402" s="94"/>
      <c r="C402" s="92"/>
      <c r="D402" s="93" t="s">
        <v>401</v>
      </c>
      <c r="E402" s="162" t="s">
        <v>2</v>
      </c>
      <c r="F402" s="163"/>
      <c r="G402" s="164"/>
      <c r="H402" s="159"/>
      <c r="I402" s="165" t="s">
        <v>55</v>
      </c>
      <c r="J402" s="166"/>
      <c r="K402" s="165"/>
      <c r="L402" s="165"/>
      <c r="M402" s="167"/>
    </row>
    <row r="403" spans="2:13" x14ac:dyDescent="0.2">
      <c r="B403" s="94"/>
      <c r="C403" s="92"/>
      <c r="D403" s="93" t="s">
        <v>402</v>
      </c>
      <c r="E403" s="162" t="s">
        <v>2</v>
      </c>
      <c r="F403" s="163"/>
      <c r="G403" s="164"/>
      <c r="H403" s="159" t="s">
        <v>2</v>
      </c>
      <c r="I403" s="165" t="s">
        <v>55</v>
      </c>
      <c r="J403" s="166"/>
      <c r="K403" s="165"/>
      <c r="L403" s="165"/>
      <c r="M403" s="167"/>
    </row>
    <row r="404" spans="2:13" x14ac:dyDescent="0.2">
      <c r="B404" s="94"/>
      <c r="C404" s="92"/>
      <c r="D404" s="93" t="s">
        <v>403</v>
      </c>
      <c r="E404" s="162" t="s">
        <v>2</v>
      </c>
      <c r="F404" s="163"/>
      <c r="G404" s="164"/>
      <c r="H404" s="159"/>
      <c r="I404" s="165" t="s">
        <v>55</v>
      </c>
      <c r="J404" s="166"/>
      <c r="K404" s="165"/>
      <c r="L404" s="165"/>
      <c r="M404" s="167"/>
    </row>
    <row r="405" spans="2:13" x14ac:dyDescent="0.2">
      <c r="B405" s="94"/>
      <c r="C405" s="92"/>
      <c r="D405" s="93" t="s">
        <v>404</v>
      </c>
      <c r="E405" s="162" t="s">
        <v>2</v>
      </c>
      <c r="F405" s="163"/>
      <c r="G405" s="164"/>
      <c r="H405" s="159"/>
      <c r="I405" s="165" t="s">
        <v>55</v>
      </c>
      <c r="J405" s="166"/>
      <c r="K405" s="165"/>
      <c r="L405" s="165"/>
      <c r="M405" s="167"/>
    </row>
    <row r="406" spans="2:13" x14ac:dyDescent="0.2">
      <c r="B406" s="94"/>
      <c r="C406" s="92"/>
      <c r="D406" s="93" t="s">
        <v>405</v>
      </c>
      <c r="E406" s="162" t="s">
        <v>2</v>
      </c>
      <c r="F406" s="163" t="s">
        <v>2</v>
      </c>
      <c r="G406" s="164"/>
      <c r="H406" s="159"/>
      <c r="I406" s="165" t="s">
        <v>55</v>
      </c>
      <c r="J406" s="166"/>
      <c r="K406" s="165"/>
      <c r="L406" s="165"/>
      <c r="M406" s="167"/>
    </row>
    <row r="407" spans="2:13" x14ac:dyDescent="0.2">
      <c r="B407" s="94"/>
      <c r="C407" s="92"/>
      <c r="D407" s="93" t="s">
        <v>406</v>
      </c>
      <c r="E407" s="162" t="s">
        <v>2</v>
      </c>
      <c r="F407" s="163"/>
      <c r="G407" s="164"/>
      <c r="H407" s="159"/>
      <c r="I407" s="165" t="s">
        <v>55</v>
      </c>
      <c r="J407" s="166"/>
      <c r="K407" s="165"/>
      <c r="L407" s="165"/>
      <c r="M407" s="167"/>
    </row>
    <row r="408" spans="2:13" x14ac:dyDescent="0.2">
      <c r="B408" s="94"/>
      <c r="C408" s="92"/>
      <c r="D408" s="93" t="s">
        <v>407</v>
      </c>
      <c r="E408" s="162" t="s">
        <v>2</v>
      </c>
      <c r="F408" s="163" t="s">
        <v>2</v>
      </c>
      <c r="G408" s="164"/>
      <c r="H408" s="159"/>
      <c r="I408" s="165" t="s">
        <v>55</v>
      </c>
      <c r="J408" s="166"/>
      <c r="K408" s="165"/>
      <c r="L408" s="165"/>
      <c r="M408" s="167"/>
    </row>
    <row r="409" spans="2:13" x14ac:dyDescent="0.2">
      <c r="B409" s="94"/>
      <c r="C409" s="92"/>
      <c r="D409" s="93" t="s">
        <v>408</v>
      </c>
      <c r="E409" s="162" t="s">
        <v>2</v>
      </c>
      <c r="F409" s="163"/>
      <c r="G409" s="164"/>
      <c r="H409" s="159"/>
      <c r="I409" s="165" t="s">
        <v>55</v>
      </c>
      <c r="J409" s="166"/>
      <c r="K409" s="165"/>
      <c r="L409" s="165"/>
      <c r="M409" s="167"/>
    </row>
    <row r="410" spans="2:13" x14ac:dyDescent="0.2">
      <c r="B410" s="94"/>
      <c r="C410" s="92"/>
      <c r="D410" s="93" t="s">
        <v>409</v>
      </c>
      <c r="E410" s="162" t="s">
        <v>2</v>
      </c>
      <c r="F410" s="163"/>
      <c r="G410" s="164"/>
      <c r="H410" s="159" t="s">
        <v>2</v>
      </c>
      <c r="I410" s="165" t="s">
        <v>55</v>
      </c>
      <c r="J410" s="166"/>
      <c r="K410" s="165"/>
      <c r="L410" s="165"/>
      <c r="M410" s="167"/>
    </row>
    <row r="411" spans="2:13" x14ac:dyDescent="0.2">
      <c r="B411" s="94"/>
      <c r="C411" s="92"/>
      <c r="D411" s="93" t="s">
        <v>410</v>
      </c>
      <c r="E411" s="162" t="s">
        <v>2</v>
      </c>
      <c r="F411" s="163"/>
      <c r="G411" s="164"/>
      <c r="H411" s="159"/>
      <c r="I411" s="165" t="s">
        <v>55</v>
      </c>
      <c r="J411" s="166"/>
      <c r="K411" s="165" t="s">
        <v>2</v>
      </c>
      <c r="L411" s="165" t="s">
        <v>2</v>
      </c>
      <c r="M411" s="167"/>
    </row>
    <row r="412" spans="2:13" x14ac:dyDescent="0.2">
      <c r="B412" s="94"/>
      <c r="C412" s="92"/>
      <c r="D412" s="93" t="s">
        <v>411</v>
      </c>
      <c r="E412" s="162" t="s">
        <v>2</v>
      </c>
      <c r="F412" s="163" t="s">
        <v>2</v>
      </c>
      <c r="G412" s="164"/>
      <c r="H412" s="159"/>
      <c r="I412" s="165" t="s">
        <v>55</v>
      </c>
      <c r="J412" s="166"/>
      <c r="K412" s="165" t="s">
        <v>2</v>
      </c>
      <c r="L412" s="165" t="s">
        <v>2</v>
      </c>
      <c r="M412" s="167"/>
    </row>
    <row r="413" spans="2:13" x14ac:dyDescent="0.2">
      <c r="B413" s="94"/>
      <c r="C413" s="92"/>
      <c r="D413" s="93" t="s">
        <v>412</v>
      </c>
      <c r="E413" s="162" t="s">
        <v>2</v>
      </c>
      <c r="F413" s="163"/>
      <c r="G413" s="164"/>
      <c r="H413" s="159"/>
      <c r="I413" s="165" t="s">
        <v>55</v>
      </c>
      <c r="J413" s="166"/>
      <c r="K413" s="165"/>
      <c r="L413" s="165"/>
      <c r="M413" s="167"/>
    </row>
    <row r="414" spans="2:13" x14ac:dyDescent="0.2">
      <c r="B414" s="94"/>
      <c r="C414" s="92"/>
      <c r="D414" s="93" t="s">
        <v>413</v>
      </c>
      <c r="E414" s="162" t="s">
        <v>2</v>
      </c>
      <c r="F414" s="163"/>
      <c r="G414" s="164"/>
      <c r="H414" s="159"/>
      <c r="I414" s="165" t="s">
        <v>55</v>
      </c>
      <c r="J414" s="166"/>
      <c r="K414" s="165"/>
      <c r="L414" s="165"/>
      <c r="M414" s="167"/>
    </row>
    <row r="415" spans="2:13" x14ac:dyDescent="0.2">
      <c r="B415" s="94"/>
      <c r="C415" s="92"/>
      <c r="D415" s="93" t="s">
        <v>414</v>
      </c>
      <c r="E415" s="162" t="s">
        <v>2</v>
      </c>
      <c r="F415" s="163"/>
      <c r="G415" s="164"/>
      <c r="H415" s="159"/>
      <c r="I415" s="165" t="s">
        <v>55</v>
      </c>
      <c r="J415" s="166"/>
      <c r="K415" s="165"/>
      <c r="L415" s="165"/>
      <c r="M415" s="167"/>
    </row>
    <row r="416" spans="2:13" x14ac:dyDescent="0.2">
      <c r="B416" s="94"/>
      <c r="C416" s="92"/>
      <c r="D416" s="93" t="s">
        <v>415</v>
      </c>
      <c r="E416" s="162" t="s">
        <v>2</v>
      </c>
      <c r="F416" s="163"/>
      <c r="G416" s="164"/>
      <c r="H416" s="159"/>
      <c r="I416" s="165" t="s">
        <v>55</v>
      </c>
      <c r="J416" s="166"/>
      <c r="K416" s="165"/>
      <c r="L416" s="165"/>
      <c r="M416" s="167"/>
    </row>
    <row r="417" spans="2:13" x14ac:dyDescent="0.2">
      <c r="B417" s="94"/>
      <c r="C417" s="92"/>
      <c r="D417" s="93" t="s">
        <v>416</v>
      </c>
      <c r="E417" s="162" t="s">
        <v>2</v>
      </c>
      <c r="F417" s="163"/>
      <c r="G417" s="164"/>
      <c r="H417" s="159"/>
      <c r="I417" s="165" t="s">
        <v>55</v>
      </c>
      <c r="J417" s="166"/>
      <c r="K417" s="165"/>
      <c r="L417" s="165"/>
      <c r="M417" s="167"/>
    </row>
    <row r="418" spans="2:13" x14ac:dyDescent="0.2">
      <c r="B418" s="94"/>
      <c r="C418" s="92"/>
      <c r="D418" s="93" t="s">
        <v>417</v>
      </c>
      <c r="E418" s="162" t="s">
        <v>2</v>
      </c>
      <c r="F418" s="163"/>
      <c r="G418" s="164"/>
      <c r="H418" s="159"/>
      <c r="I418" s="165" t="s">
        <v>55</v>
      </c>
      <c r="J418" s="166"/>
      <c r="K418" s="165" t="s">
        <v>2</v>
      </c>
      <c r="L418" s="165" t="s">
        <v>2</v>
      </c>
      <c r="M418" s="167"/>
    </row>
    <row r="419" spans="2:13" x14ac:dyDescent="0.2">
      <c r="B419" s="94"/>
      <c r="C419" s="92"/>
      <c r="D419" s="93" t="s">
        <v>418</v>
      </c>
      <c r="E419" s="162" t="s">
        <v>2</v>
      </c>
      <c r="F419" s="163"/>
      <c r="G419" s="164"/>
      <c r="H419" s="159"/>
      <c r="I419" s="165" t="s">
        <v>55</v>
      </c>
      <c r="J419" s="166"/>
      <c r="K419" s="165"/>
      <c r="L419" s="165"/>
      <c r="M419" s="167"/>
    </row>
    <row r="420" spans="2:13" x14ac:dyDescent="0.2">
      <c r="B420" s="94"/>
      <c r="C420" s="92"/>
      <c r="D420" s="93" t="s">
        <v>419</v>
      </c>
      <c r="E420" s="162" t="s">
        <v>2</v>
      </c>
      <c r="F420" s="163"/>
      <c r="G420" s="164"/>
      <c r="H420" s="159"/>
      <c r="I420" s="165" t="s">
        <v>55</v>
      </c>
      <c r="J420" s="166"/>
      <c r="K420" s="165"/>
      <c r="L420" s="165"/>
      <c r="M420" s="167"/>
    </row>
    <row r="421" spans="2:13" x14ac:dyDescent="0.2">
      <c r="B421" s="94"/>
      <c r="C421" s="92"/>
      <c r="D421" s="93" t="s">
        <v>420</v>
      </c>
      <c r="E421" s="162" t="s">
        <v>2</v>
      </c>
      <c r="F421" s="163"/>
      <c r="G421" s="164"/>
      <c r="H421" s="159"/>
      <c r="I421" s="165" t="s">
        <v>55</v>
      </c>
      <c r="J421" s="166"/>
      <c r="K421" s="165"/>
      <c r="L421" s="165"/>
      <c r="M421" s="167"/>
    </row>
    <row r="422" spans="2:13" x14ac:dyDescent="0.2">
      <c r="B422" s="94"/>
      <c r="C422" s="92"/>
      <c r="D422" s="93" t="s">
        <v>421</v>
      </c>
      <c r="E422" s="162" t="s">
        <v>2</v>
      </c>
      <c r="F422" s="163"/>
      <c r="G422" s="164"/>
      <c r="H422" s="159"/>
      <c r="I422" s="165" t="s">
        <v>55</v>
      </c>
      <c r="J422" s="166"/>
      <c r="K422" s="165"/>
      <c r="L422" s="165"/>
      <c r="M422" s="167"/>
    </row>
    <row r="423" spans="2:13" x14ac:dyDescent="0.2">
      <c r="B423" s="94"/>
      <c r="C423" s="92"/>
      <c r="D423" s="93" t="s">
        <v>422</v>
      </c>
      <c r="E423" s="162" t="s">
        <v>2</v>
      </c>
      <c r="F423" s="163"/>
      <c r="G423" s="164"/>
      <c r="H423" s="159" t="s">
        <v>2</v>
      </c>
      <c r="I423" s="165" t="s">
        <v>2</v>
      </c>
      <c r="J423" s="166"/>
      <c r="K423" s="165" t="s">
        <v>2</v>
      </c>
      <c r="L423" s="165" t="s">
        <v>2</v>
      </c>
      <c r="M423" s="167"/>
    </row>
    <row r="424" spans="2:13" x14ac:dyDescent="0.2">
      <c r="B424" s="94"/>
      <c r="C424" s="92"/>
      <c r="D424" s="93" t="s">
        <v>423</v>
      </c>
      <c r="E424" s="162" t="s">
        <v>2</v>
      </c>
      <c r="F424" s="163"/>
      <c r="G424" s="164"/>
      <c r="H424" s="159"/>
      <c r="I424" s="165" t="s">
        <v>55</v>
      </c>
      <c r="J424" s="166"/>
      <c r="K424" s="165"/>
      <c r="L424" s="165"/>
      <c r="M424" s="167"/>
    </row>
    <row r="425" spans="2:13" x14ac:dyDescent="0.2">
      <c r="B425" s="94"/>
      <c r="C425" s="92"/>
      <c r="D425" s="93" t="s">
        <v>424</v>
      </c>
      <c r="E425" s="162" t="s">
        <v>2</v>
      </c>
      <c r="F425" s="163" t="s">
        <v>2</v>
      </c>
      <c r="G425" s="164"/>
      <c r="H425" s="159"/>
      <c r="I425" s="165" t="s">
        <v>55</v>
      </c>
      <c r="J425" s="166"/>
      <c r="K425" s="165" t="s">
        <v>2</v>
      </c>
      <c r="L425" s="165" t="s">
        <v>2</v>
      </c>
      <c r="M425" s="167"/>
    </row>
    <row r="426" spans="2:13" x14ac:dyDescent="0.2">
      <c r="B426" s="94"/>
      <c r="C426" s="92"/>
      <c r="D426" s="93" t="s">
        <v>425</v>
      </c>
      <c r="E426" s="162" t="s">
        <v>2</v>
      </c>
      <c r="F426" s="163"/>
      <c r="G426" s="164"/>
      <c r="H426" s="159"/>
      <c r="I426" s="165" t="s">
        <v>55</v>
      </c>
      <c r="J426" s="166"/>
      <c r="K426" s="165" t="s">
        <v>2</v>
      </c>
      <c r="L426" s="165"/>
      <c r="M426" s="167"/>
    </row>
    <row r="427" spans="2:13" x14ac:dyDescent="0.2">
      <c r="B427" s="94"/>
      <c r="C427" s="92"/>
      <c r="D427" s="93" t="s">
        <v>426</v>
      </c>
      <c r="E427" s="162" t="s">
        <v>2</v>
      </c>
      <c r="F427" s="163"/>
      <c r="G427" s="164"/>
      <c r="H427" s="159" t="s">
        <v>2</v>
      </c>
      <c r="I427" s="165" t="s">
        <v>55</v>
      </c>
      <c r="J427" s="166"/>
      <c r="K427" s="165"/>
      <c r="L427" s="165"/>
      <c r="M427" s="167"/>
    </row>
    <row r="428" spans="2:13" x14ac:dyDescent="0.2">
      <c r="B428" s="94"/>
      <c r="C428" s="92"/>
      <c r="D428" s="93" t="s">
        <v>427</v>
      </c>
      <c r="E428" s="162" t="s">
        <v>2</v>
      </c>
      <c r="F428" s="163"/>
      <c r="G428" s="164"/>
      <c r="H428" s="159"/>
      <c r="I428" s="165"/>
      <c r="J428" s="166"/>
      <c r="K428" s="165"/>
      <c r="L428" s="165"/>
      <c r="M428" s="167"/>
    </row>
    <row r="429" spans="2:13" x14ac:dyDescent="0.2">
      <c r="B429" s="94"/>
      <c r="C429" s="92"/>
      <c r="D429" s="93" t="s">
        <v>428</v>
      </c>
      <c r="E429" s="162" t="s">
        <v>2</v>
      </c>
      <c r="F429" s="163"/>
      <c r="G429" s="164"/>
      <c r="H429" s="159"/>
      <c r="I429" s="165"/>
      <c r="J429" s="166"/>
      <c r="K429" s="165"/>
      <c r="L429" s="165"/>
      <c r="M429" s="167"/>
    </row>
    <row r="430" spans="2:13" x14ac:dyDescent="0.2">
      <c r="B430" s="92"/>
      <c r="C430" s="92"/>
      <c r="D430" s="93"/>
      <c r="E430" s="162"/>
      <c r="F430" s="163"/>
      <c r="G430" s="164"/>
      <c r="H430" s="159"/>
      <c r="I430" s="165"/>
      <c r="J430" s="166"/>
      <c r="K430" s="165"/>
      <c r="L430" s="165"/>
      <c r="M430" s="167"/>
    </row>
    <row r="431" spans="2:13" x14ac:dyDescent="0.2">
      <c r="B431" s="90"/>
      <c r="C431" s="91" t="s">
        <v>53</v>
      </c>
      <c r="D431" s="90"/>
      <c r="E431" s="162"/>
      <c r="F431" s="163"/>
      <c r="G431" s="164"/>
      <c r="H431" s="159"/>
      <c r="I431" s="165"/>
      <c r="J431" s="166"/>
      <c r="K431" s="165"/>
      <c r="L431" s="165"/>
      <c r="M431" s="167"/>
    </row>
    <row r="432" spans="2:13" x14ac:dyDescent="0.2">
      <c r="B432" s="94"/>
      <c r="C432" s="92"/>
      <c r="D432" s="94"/>
      <c r="E432" s="162"/>
      <c r="F432" s="163"/>
      <c r="G432" s="164"/>
      <c r="H432" s="159"/>
      <c r="I432" s="165"/>
      <c r="J432" s="166"/>
      <c r="K432" s="165"/>
      <c r="L432" s="165"/>
      <c r="M432" s="167"/>
    </row>
    <row r="433" spans="2:13" x14ac:dyDescent="0.2">
      <c r="B433" s="94"/>
      <c r="C433" s="92"/>
      <c r="D433" s="100" t="s">
        <v>76</v>
      </c>
      <c r="E433" s="162" t="s">
        <v>2</v>
      </c>
      <c r="F433" s="163"/>
      <c r="G433" s="164"/>
      <c r="H433" s="159" t="s">
        <v>2</v>
      </c>
      <c r="I433" s="165"/>
      <c r="J433" s="166"/>
      <c r="K433" s="165"/>
      <c r="L433" s="165"/>
      <c r="M433" s="167"/>
    </row>
    <row r="434" spans="2:13" x14ac:dyDescent="0.2">
      <c r="B434" s="92"/>
      <c r="C434" s="92"/>
      <c r="D434" s="100" t="s">
        <v>77</v>
      </c>
      <c r="E434" s="162" t="s">
        <v>2</v>
      </c>
      <c r="F434" s="163"/>
      <c r="G434" s="164"/>
      <c r="H434" s="159" t="s">
        <v>2</v>
      </c>
      <c r="I434" s="165" t="s">
        <v>2</v>
      </c>
      <c r="J434" s="166"/>
      <c r="K434" s="165"/>
      <c r="L434" s="165"/>
      <c r="M434" s="167"/>
    </row>
    <row r="435" spans="2:13" x14ac:dyDescent="0.2">
      <c r="B435" s="92"/>
      <c r="C435" s="92"/>
      <c r="D435" s="100" t="s">
        <v>78</v>
      </c>
      <c r="E435" s="162" t="s">
        <v>2</v>
      </c>
      <c r="F435" s="163"/>
      <c r="G435" s="164"/>
      <c r="H435" s="159" t="s">
        <v>2</v>
      </c>
      <c r="I435" s="165" t="s">
        <v>2</v>
      </c>
      <c r="J435" s="166"/>
      <c r="K435" s="165"/>
      <c r="L435" s="165"/>
      <c r="M435" s="167"/>
    </row>
    <row r="436" spans="2:13" x14ac:dyDescent="0.2">
      <c r="B436" s="92"/>
      <c r="C436" s="92"/>
      <c r="D436" s="100" t="s">
        <v>79</v>
      </c>
      <c r="E436" s="162" t="s">
        <v>2</v>
      </c>
      <c r="F436" s="163"/>
      <c r="G436" s="164"/>
      <c r="H436" s="159" t="s">
        <v>2</v>
      </c>
      <c r="I436" s="165" t="s">
        <v>2</v>
      </c>
      <c r="J436" s="166"/>
      <c r="K436" s="165" t="s">
        <v>2</v>
      </c>
      <c r="L436" s="165" t="s">
        <v>2</v>
      </c>
      <c r="M436" s="167"/>
    </row>
    <row r="437" spans="2:13" x14ac:dyDescent="0.2">
      <c r="B437" s="92"/>
      <c r="C437" s="92"/>
      <c r="D437" s="100" t="s">
        <v>80</v>
      </c>
      <c r="E437" s="162" t="s">
        <v>2</v>
      </c>
      <c r="F437" s="163"/>
      <c r="G437" s="164"/>
      <c r="H437" s="159" t="s">
        <v>2</v>
      </c>
      <c r="I437" s="165" t="s">
        <v>2</v>
      </c>
      <c r="J437" s="166"/>
      <c r="K437" s="165"/>
      <c r="L437" s="165"/>
      <c r="M437" s="167"/>
    </row>
    <row r="438" spans="2:13" x14ac:dyDescent="0.2">
      <c r="B438" s="92"/>
      <c r="C438" s="92"/>
      <c r="D438" s="100" t="s">
        <v>81</v>
      </c>
      <c r="E438" s="162" t="s">
        <v>2</v>
      </c>
      <c r="F438" s="163"/>
      <c r="G438" s="164"/>
      <c r="H438" s="159"/>
      <c r="I438" s="165"/>
      <c r="J438" s="166"/>
      <c r="K438" s="165"/>
      <c r="L438" s="165"/>
      <c r="M438" s="167"/>
    </row>
    <row r="439" spans="2:13" x14ac:dyDescent="0.2">
      <c r="B439" s="92"/>
      <c r="C439" s="92"/>
      <c r="D439" s="100" t="s">
        <v>82</v>
      </c>
      <c r="E439" s="162" t="s">
        <v>2</v>
      </c>
      <c r="F439" s="163"/>
      <c r="G439" s="164"/>
      <c r="H439" s="159"/>
      <c r="I439" s="165"/>
      <c r="J439" s="166"/>
      <c r="K439" s="165"/>
      <c r="L439" s="165"/>
      <c r="M439" s="167"/>
    </row>
    <row r="440" spans="2:13" x14ac:dyDescent="0.2">
      <c r="B440" s="92"/>
      <c r="C440" s="92"/>
      <c r="D440" s="100" t="s">
        <v>83</v>
      </c>
      <c r="E440" s="162" t="s">
        <v>2</v>
      </c>
      <c r="F440" s="163" t="s">
        <v>2</v>
      </c>
      <c r="G440" s="164"/>
      <c r="H440" s="159"/>
      <c r="I440" s="165"/>
      <c r="J440" s="166"/>
      <c r="K440" s="165" t="s">
        <v>2</v>
      </c>
      <c r="L440" s="165" t="s">
        <v>2</v>
      </c>
      <c r="M440" s="167"/>
    </row>
    <row r="441" spans="2:13" x14ac:dyDescent="0.2">
      <c r="B441" s="92"/>
      <c r="C441" s="92"/>
      <c r="D441" s="100" t="s">
        <v>84</v>
      </c>
      <c r="E441" s="162" t="s">
        <v>2</v>
      </c>
      <c r="F441" s="163" t="s">
        <v>2</v>
      </c>
      <c r="G441" s="164"/>
      <c r="H441" s="159"/>
      <c r="I441" s="165"/>
      <c r="J441" s="166"/>
      <c r="K441" s="165" t="s">
        <v>2</v>
      </c>
      <c r="L441" s="165" t="s">
        <v>2</v>
      </c>
      <c r="M441" s="167"/>
    </row>
    <row r="442" spans="2:13" x14ac:dyDescent="0.2">
      <c r="B442" s="92"/>
      <c r="C442" s="92"/>
      <c r="D442" s="100" t="s">
        <v>85</v>
      </c>
      <c r="E442" s="162" t="s">
        <v>2</v>
      </c>
      <c r="F442" s="163" t="s">
        <v>2</v>
      </c>
      <c r="G442" s="164"/>
      <c r="H442" s="159"/>
      <c r="I442" s="165"/>
      <c r="J442" s="166"/>
      <c r="K442" s="165" t="s">
        <v>2</v>
      </c>
      <c r="L442" s="165" t="s">
        <v>2</v>
      </c>
      <c r="M442" s="167"/>
    </row>
    <row r="443" spans="2:13" x14ac:dyDescent="0.2">
      <c r="B443" s="92"/>
      <c r="C443" s="92"/>
      <c r="D443" s="100" t="s">
        <v>86</v>
      </c>
      <c r="E443" s="162" t="s">
        <v>2</v>
      </c>
      <c r="F443" s="163" t="s">
        <v>2</v>
      </c>
      <c r="G443" s="164"/>
      <c r="H443" s="159"/>
      <c r="I443" s="165"/>
      <c r="J443" s="166"/>
      <c r="K443" s="165" t="s">
        <v>2</v>
      </c>
      <c r="L443" s="165" t="s">
        <v>2</v>
      </c>
      <c r="M443" s="167"/>
    </row>
    <row r="444" spans="2:13" x14ac:dyDescent="0.2">
      <c r="B444" s="92"/>
      <c r="C444" s="92"/>
      <c r="D444" s="100" t="s">
        <v>87</v>
      </c>
      <c r="E444" s="162" t="s">
        <v>2</v>
      </c>
      <c r="F444" s="163" t="s">
        <v>2</v>
      </c>
      <c r="G444" s="164"/>
      <c r="H444" s="159"/>
      <c r="I444" s="165"/>
      <c r="J444" s="166"/>
      <c r="K444" s="165" t="s">
        <v>2</v>
      </c>
      <c r="L444" s="165" t="s">
        <v>2</v>
      </c>
      <c r="M444" s="167"/>
    </row>
    <row r="445" spans="2:13" x14ac:dyDescent="0.2">
      <c r="B445" s="92"/>
      <c r="C445" s="92"/>
      <c r="D445" s="100" t="s">
        <v>88</v>
      </c>
      <c r="E445" s="162" t="s">
        <v>2</v>
      </c>
      <c r="F445" s="163" t="s">
        <v>2</v>
      </c>
      <c r="G445" s="164"/>
      <c r="H445" s="159"/>
      <c r="I445" s="165"/>
      <c r="J445" s="166"/>
      <c r="K445" s="165" t="s">
        <v>2</v>
      </c>
      <c r="L445" s="165" t="s">
        <v>2</v>
      </c>
      <c r="M445" s="167"/>
    </row>
    <row r="446" spans="2:13" x14ac:dyDescent="0.2">
      <c r="B446" s="92"/>
      <c r="C446" s="92"/>
      <c r="D446" s="100" t="s">
        <v>89</v>
      </c>
      <c r="E446" s="162" t="s">
        <v>2</v>
      </c>
      <c r="F446" s="163"/>
      <c r="G446" s="164"/>
      <c r="H446" s="159"/>
      <c r="I446" s="165"/>
      <c r="J446" s="166"/>
      <c r="K446" s="165"/>
      <c r="L446" s="165"/>
      <c r="M446" s="167"/>
    </row>
    <row r="447" spans="2:13" x14ac:dyDescent="0.2">
      <c r="B447" s="92"/>
      <c r="C447" s="92"/>
      <c r="D447" s="100" t="s">
        <v>90</v>
      </c>
      <c r="E447" s="162" t="s">
        <v>2</v>
      </c>
      <c r="F447" s="163" t="s">
        <v>2</v>
      </c>
      <c r="G447" s="164"/>
      <c r="H447" s="159"/>
      <c r="I447" s="165"/>
      <c r="J447" s="166"/>
      <c r="K447" s="165"/>
      <c r="L447" s="165"/>
      <c r="M447" s="167"/>
    </row>
    <row r="448" spans="2:13" x14ac:dyDescent="0.2">
      <c r="B448" s="92"/>
      <c r="C448" s="92"/>
      <c r="D448" s="100" t="s">
        <v>91</v>
      </c>
      <c r="E448" s="162" t="s">
        <v>2</v>
      </c>
      <c r="F448" s="163" t="s">
        <v>2</v>
      </c>
      <c r="G448" s="164"/>
      <c r="H448" s="159"/>
      <c r="I448" s="165"/>
      <c r="J448" s="166"/>
      <c r="K448" s="165"/>
      <c r="L448" s="165"/>
      <c r="M448" s="167"/>
    </row>
    <row r="449" spans="2:13" x14ac:dyDescent="0.2">
      <c r="B449" s="92"/>
      <c r="C449" s="92"/>
      <c r="D449" s="100" t="s">
        <v>92</v>
      </c>
      <c r="E449" s="162" t="s">
        <v>2</v>
      </c>
      <c r="F449" s="163" t="s">
        <v>2</v>
      </c>
      <c r="G449" s="164"/>
      <c r="H449" s="159"/>
      <c r="I449" s="165"/>
      <c r="J449" s="166"/>
      <c r="K449" s="165"/>
      <c r="L449" s="165"/>
      <c r="M449" s="167"/>
    </row>
    <row r="450" spans="2:13" x14ac:dyDescent="0.2">
      <c r="B450" s="92"/>
      <c r="C450" s="92"/>
      <c r="D450" s="100" t="s">
        <v>93</v>
      </c>
      <c r="E450" s="162" t="s">
        <v>2</v>
      </c>
      <c r="F450" s="163"/>
      <c r="G450" s="164"/>
      <c r="H450" s="159"/>
      <c r="I450" s="165"/>
      <c r="J450" s="166"/>
      <c r="K450" s="165"/>
      <c r="L450" s="165"/>
      <c r="M450" s="167"/>
    </row>
    <row r="451" spans="2:13" x14ac:dyDescent="0.2">
      <c r="B451" s="92"/>
      <c r="C451" s="92"/>
      <c r="D451" s="100" t="s">
        <v>94</v>
      </c>
      <c r="E451" s="162" t="s">
        <v>2</v>
      </c>
      <c r="F451" s="163" t="s">
        <v>2</v>
      </c>
      <c r="G451" s="164"/>
      <c r="H451" s="159"/>
      <c r="I451" s="165"/>
      <c r="J451" s="166"/>
      <c r="K451" s="165"/>
      <c r="L451" s="165"/>
      <c r="M451" s="167"/>
    </row>
    <row r="452" spans="2:13" x14ac:dyDescent="0.2">
      <c r="B452" s="92"/>
      <c r="C452" s="92"/>
      <c r="D452" s="100" t="s">
        <v>95</v>
      </c>
      <c r="E452" s="162" t="s">
        <v>2</v>
      </c>
      <c r="F452" s="163"/>
      <c r="G452" s="164"/>
      <c r="H452" s="159"/>
      <c r="I452" s="165"/>
      <c r="J452" s="166"/>
      <c r="K452" s="165"/>
      <c r="L452" s="165"/>
      <c r="M452" s="167"/>
    </row>
    <row r="453" spans="2:13" x14ac:dyDescent="0.2">
      <c r="B453" s="92"/>
      <c r="C453" s="92"/>
      <c r="D453" s="100" t="s">
        <v>96</v>
      </c>
      <c r="E453" s="162" t="s">
        <v>2</v>
      </c>
      <c r="F453" s="163" t="s">
        <v>2</v>
      </c>
      <c r="G453" s="164"/>
      <c r="H453" s="159"/>
      <c r="I453" s="165"/>
      <c r="J453" s="166"/>
      <c r="K453" s="165" t="s">
        <v>2</v>
      </c>
      <c r="L453" s="165" t="s">
        <v>2</v>
      </c>
      <c r="M453" s="167"/>
    </row>
    <row r="454" spans="2:13" x14ac:dyDescent="0.2">
      <c r="B454" s="92"/>
      <c r="C454" s="92"/>
      <c r="D454" s="100" t="s">
        <v>97</v>
      </c>
      <c r="E454" s="162" t="s">
        <v>2</v>
      </c>
      <c r="F454" s="163"/>
      <c r="G454" s="164"/>
      <c r="H454" s="159"/>
      <c r="I454" s="165"/>
      <c r="J454" s="166"/>
      <c r="K454" s="165"/>
      <c r="L454" s="165"/>
      <c r="M454" s="167"/>
    </row>
    <row r="455" spans="2:13" x14ac:dyDescent="0.2">
      <c r="B455" s="92"/>
      <c r="C455" s="92"/>
      <c r="D455" s="100" t="s">
        <v>98</v>
      </c>
      <c r="E455" s="162" t="s">
        <v>2</v>
      </c>
      <c r="F455" s="163"/>
      <c r="G455" s="164"/>
      <c r="H455" s="159"/>
      <c r="I455" s="165"/>
      <c r="J455" s="166"/>
      <c r="K455" s="165"/>
      <c r="L455" s="165"/>
      <c r="M455" s="167"/>
    </row>
    <row r="456" spans="2:13" x14ac:dyDescent="0.2">
      <c r="B456" s="92"/>
      <c r="C456" s="92"/>
      <c r="D456" s="100" t="s">
        <v>99</v>
      </c>
      <c r="E456" s="162" t="s">
        <v>2</v>
      </c>
      <c r="F456" s="163"/>
      <c r="G456" s="164"/>
      <c r="H456" s="159"/>
      <c r="I456" s="165"/>
      <c r="J456" s="166"/>
      <c r="K456" s="165" t="s">
        <v>2</v>
      </c>
      <c r="L456" s="165" t="s">
        <v>2</v>
      </c>
      <c r="M456" s="167"/>
    </row>
    <row r="457" spans="2:13" x14ac:dyDescent="0.2">
      <c r="B457" s="92"/>
      <c r="C457" s="92"/>
      <c r="D457" s="100" t="s">
        <v>100</v>
      </c>
      <c r="E457" s="162"/>
      <c r="F457" s="163"/>
      <c r="G457" s="164"/>
      <c r="H457" s="159"/>
      <c r="I457" s="165"/>
      <c r="J457" s="166"/>
      <c r="K457" s="165"/>
      <c r="L457" s="165"/>
      <c r="M457" s="167"/>
    </row>
    <row r="458" spans="2:13" x14ac:dyDescent="0.2">
      <c r="B458" s="92"/>
      <c r="C458" s="92"/>
      <c r="D458" s="100" t="s">
        <v>101</v>
      </c>
      <c r="E458" s="162" t="s">
        <v>2</v>
      </c>
      <c r="F458" s="163" t="s">
        <v>2</v>
      </c>
      <c r="G458" s="164"/>
      <c r="H458" s="159"/>
      <c r="I458" s="165"/>
      <c r="J458" s="166"/>
      <c r="K458" s="165" t="s">
        <v>2</v>
      </c>
      <c r="L458" s="165" t="s">
        <v>2</v>
      </c>
      <c r="M458" s="167"/>
    </row>
    <row r="459" spans="2:13" x14ac:dyDescent="0.2">
      <c r="B459" s="92"/>
      <c r="C459" s="92"/>
      <c r="D459" s="100" t="s">
        <v>102</v>
      </c>
      <c r="E459" s="162" t="s">
        <v>2</v>
      </c>
      <c r="F459" s="163" t="s">
        <v>2</v>
      </c>
      <c r="G459" s="164"/>
      <c r="H459" s="159"/>
      <c r="I459" s="165"/>
      <c r="J459" s="166"/>
      <c r="K459" s="165" t="s">
        <v>2</v>
      </c>
      <c r="L459" s="165" t="s">
        <v>2</v>
      </c>
      <c r="M459" s="167"/>
    </row>
    <row r="460" spans="2:13" x14ac:dyDescent="0.2">
      <c r="B460" s="92"/>
      <c r="C460" s="92"/>
      <c r="D460" s="100" t="s">
        <v>103</v>
      </c>
      <c r="E460" s="162"/>
      <c r="F460" s="163"/>
      <c r="G460" s="164"/>
      <c r="H460" s="159"/>
      <c r="I460" s="165"/>
      <c r="J460" s="166"/>
      <c r="K460" s="165"/>
      <c r="L460" s="165"/>
      <c r="M460" s="167"/>
    </row>
    <row r="461" spans="2:13" x14ac:dyDescent="0.2">
      <c r="B461" s="92"/>
      <c r="C461" s="92"/>
      <c r="D461" s="100" t="s">
        <v>104</v>
      </c>
      <c r="E461" s="162" t="s">
        <v>2</v>
      </c>
      <c r="F461" s="163"/>
      <c r="G461" s="164"/>
      <c r="H461" s="159"/>
      <c r="I461" s="165"/>
      <c r="J461" s="166"/>
      <c r="K461" s="165"/>
      <c r="L461" s="165"/>
      <c r="M461" s="167"/>
    </row>
    <row r="462" spans="2:13" x14ac:dyDescent="0.2">
      <c r="B462" s="92"/>
      <c r="C462" s="92"/>
      <c r="D462" s="100" t="s">
        <v>105</v>
      </c>
      <c r="E462" s="162" t="s">
        <v>2</v>
      </c>
      <c r="F462" s="163" t="s">
        <v>2</v>
      </c>
      <c r="G462" s="164"/>
      <c r="H462" s="159"/>
      <c r="I462" s="165"/>
      <c r="J462" s="166"/>
      <c r="K462" s="165" t="s">
        <v>2</v>
      </c>
      <c r="L462" s="165" t="s">
        <v>2</v>
      </c>
      <c r="M462" s="167"/>
    </row>
    <row r="463" spans="2:13" x14ac:dyDescent="0.2">
      <c r="B463" s="92"/>
      <c r="C463" s="92"/>
      <c r="D463" s="100" t="s">
        <v>106</v>
      </c>
      <c r="E463" s="162" t="s">
        <v>2</v>
      </c>
      <c r="F463" s="163"/>
      <c r="G463" s="164"/>
      <c r="H463" s="159" t="s">
        <v>2</v>
      </c>
      <c r="I463" s="165"/>
      <c r="J463" s="166"/>
      <c r="K463" s="165"/>
      <c r="L463" s="165"/>
      <c r="M463" s="167"/>
    </row>
    <row r="464" spans="2:13" x14ac:dyDescent="0.2">
      <c r="B464" s="92"/>
      <c r="C464" s="92"/>
      <c r="D464" s="100" t="s">
        <v>107</v>
      </c>
      <c r="E464" s="162" t="s">
        <v>2</v>
      </c>
      <c r="F464" s="163"/>
      <c r="G464" s="164"/>
      <c r="H464" s="159" t="s">
        <v>2</v>
      </c>
      <c r="I464" s="165"/>
      <c r="J464" s="166"/>
      <c r="K464" s="165"/>
      <c r="L464" s="165"/>
      <c r="M464" s="167"/>
    </row>
    <row r="465" spans="2:13" x14ac:dyDescent="0.2">
      <c r="B465" s="92"/>
      <c r="C465" s="92"/>
      <c r="D465" s="100" t="s">
        <v>108</v>
      </c>
      <c r="E465" s="162" t="s">
        <v>2</v>
      </c>
      <c r="F465" s="163"/>
      <c r="G465" s="164"/>
      <c r="H465" s="159" t="s">
        <v>2</v>
      </c>
      <c r="I465" s="165"/>
      <c r="J465" s="166"/>
      <c r="K465" s="165"/>
      <c r="L465" s="165"/>
      <c r="M465" s="167"/>
    </row>
    <row r="466" spans="2:13" x14ac:dyDescent="0.2">
      <c r="B466" s="92"/>
      <c r="C466" s="92"/>
      <c r="D466" s="100" t="s">
        <v>109</v>
      </c>
      <c r="E466" s="162" t="s">
        <v>2</v>
      </c>
      <c r="F466" s="163"/>
      <c r="G466" s="164"/>
      <c r="H466" s="159" t="s">
        <v>2</v>
      </c>
      <c r="I466" s="165"/>
      <c r="J466" s="166"/>
      <c r="K466" s="165"/>
      <c r="L466" s="165"/>
      <c r="M466" s="167"/>
    </row>
    <row r="467" spans="2:13" x14ac:dyDescent="0.2">
      <c r="B467" s="92"/>
      <c r="C467" s="92"/>
      <c r="D467" s="100" t="s">
        <v>110</v>
      </c>
      <c r="E467" s="162" t="s">
        <v>2</v>
      </c>
      <c r="F467" s="163"/>
      <c r="G467" s="164"/>
      <c r="H467" s="159" t="s">
        <v>2</v>
      </c>
      <c r="I467" s="165" t="s">
        <v>2</v>
      </c>
      <c r="J467" s="166"/>
      <c r="K467" s="165"/>
      <c r="L467" s="165"/>
      <c r="M467" s="167"/>
    </row>
    <row r="468" spans="2:13" x14ac:dyDescent="0.2">
      <c r="B468" s="92"/>
      <c r="C468" s="92"/>
      <c r="D468" s="100" t="s">
        <v>111</v>
      </c>
      <c r="E468" s="162" t="s">
        <v>2</v>
      </c>
      <c r="F468" s="163"/>
      <c r="G468" s="164"/>
      <c r="H468" s="159" t="s">
        <v>2</v>
      </c>
      <c r="I468" s="165" t="s">
        <v>2</v>
      </c>
      <c r="J468" s="166"/>
      <c r="K468" s="165"/>
      <c r="L468" s="165"/>
      <c r="M468" s="167"/>
    </row>
    <row r="469" spans="2:13" x14ac:dyDescent="0.2">
      <c r="B469" s="92"/>
      <c r="C469" s="92"/>
      <c r="D469" s="100" t="s">
        <v>112</v>
      </c>
      <c r="E469" s="162" t="s">
        <v>2</v>
      </c>
      <c r="F469" s="163"/>
      <c r="G469" s="164"/>
      <c r="H469" s="159" t="s">
        <v>2</v>
      </c>
      <c r="I469" s="165" t="s">
        <v>2</v>
      </c>
      <c r="J469" s="166"/>
      <c r="K469" s="165" t="s">
        <v>2</v>
      </c>
      <c r="L469" s="165" t="s">
        <v>2</v>
      </c>
      <c r="M469" s="167"/>
    </row>
    <row r="470" spans="2:13" x14ac:dyDescent="0.2">
      <c r="B470" s="92"/>
      <c r="C470" s="92"/>
      <c r="D470" s="100" t="s">
        <v>113</v>
      </c>
      <c r="E470" s="162" t="s">
        <v>2</v>
      </c>
      <c r="F470" s="163"/>
      <c r="G470" s="164"/>
      <c r="H470" s="159"/>
      <c r="I470" s="165"/>
      <c r="J470" s="166"/>
      <c r="K470" s="165" t="s">
        <v>2</v>
      </c>
      <c r="L470" s="165" t="s">
        <v>2</v>
      </c>
      <c r="M470" s="167"/>
    </row>
    <row r="471" spans="2:13" x14ac:dyDescent="0.2">
      <c r="B471" s="92"/>
      <c r="C471" s="92"/>
      <c r="D471" s="100" t="s">
        <v>114</v>
      </c>
      <c r="E471" s="162" t="s">
        <v>2</v>
      </c>
      <c r="F471" s="163"/>
      <c r="G471" s="164"/>
      <c r="H471" s="159"/>
      <c r="I471" s="165"/>
      <c r="J471" s="166"/>
      <c r="K471" s="165"/>
      <c r="L471" s="165"/>
      <c r="M471" s="167"/>
    </row>
    <row r="472" spans="2:13" x14ac:dyDescent="0.2">
      <c r="B472" s="92"/>
      <c r="C472" s="92"/>
      <c r="D472" s="100" t="s">
        <v>115</v>
      </c>
      <c r="E472" s="162"/>
      <c r="F472" s="163"/>
      <c r="G472" s="164"/>
      <c r="H472" s="159"/>
      <c r="I472" s="165"/>
      <c r="J472" s="166"/>
      <c r="K472" s="165" t="s">
        <v>2</v>
      </c>
      <c r="L472" s="165" t="s">
        <v>2</v>
      </c>
      <c r="M472" s="167"/>
    </row>
    <row r="473" spans="2:13" x14ac:dyDescent="0.2">
      <c r="B473" s="92"/>
      <c r="C473" s="92"/>
      <c r="D473" s="100" t="s">
        <v>116</v>
      </c>
      <c r="E473" s="162" t="s">
        <v>2</v>
      </c>
      <c r="F473" s="163" t="s">
        <v>2</v>
      </c>
      <c r="G473" s="164"/>
      <c r="H473" s="159"/>
      <c r="I473" s="165"/>
      <c r="J473" s="166"/>
      <c r="K473" s="165"/>
      <c r="L473" s="165"/>
      <c r="M473" s="167"/>
    </row>
    <row r="474" spans="2:13" x14ac:dyDescent="0.2">
      <c r="B474" s="92"/>
      <c r="C474" s="92"/>
      <c r="D474" s="100" t="s">
        <v>117</v>
      </c>
      <c r="E474" s="162" t="s">
        <v>2</v>
      </c>
      <c r="F474" s="163" t="s">
        <v>2</v>
      </c>
      <c r="G474" s="164"/>
      <c r="H474" s="159"/>
      <c r="I474" s="165"/>
      <c r="J474" s="166"/>
      <c r="K474" s="165" t="s">
        <v>2</v>
      </c>
      <c r="L474" s="165" t="s">
        <v>2</v>
      </c>
      <c r="M474" s="167"/>
    </row>
    <row r="475" spans="2:13" x14ac:dyDescent="0.2">
      <c r="B475" s="92"/>
      <c r="C475" s="92"/>
      <c r="D475" s="100" t="s">
        <v>118</v>
      </c>
      <c r="E475" s="162" t="s">
        <v>2</v>
      </c>
      <c r="F475" s="163" t="s">
        <v>2</v>
      </c>
      <c r="G475" s="164"/>
      <c r="H475" s="159"/>
      <c r="I475" s="165"/>
      <c r="J475" s="166"/>
      <c r="K475" s="165" t="s">
        <v>2</v>
      </c>
      <c r="L475" s="165" t="s">
        <v>2</v>
      </c>
      <c r="M475" s="167"/>
    </row>
    <row r="476" spans="2:13" x14ac:dyDescent="0.2">
      <c r="B476" s="92"/>
      <c r="C476" s="92"/>
      <c r="D476" s="100" t="s">
        <v>119</v>
      </c>
      <c r="E476" s="162" t="s">
        <v>2</v>
      </c>
      <c r="F476" s="163" t="s">
        <v>2</v>
      </c>
      <c r="G476" s="164"/>
      <c r="H476" s="159"/>
      <c r="I476" s="165"/>
      <c r="J476" s="166"/>
      <c r="K476" s="165" t="s">
        <v>2</v>
      </c>
      <c r="L476" s="165" t="s">
        <v>2</v>
      </c>
      <c r="M476" s="167"/>
    </row>
    <row r="477" spans="2:13" x14ac:dyDescent="0.2">
      <c r="B477" s="92"/>
      <c r="C477" s="92"/>
      <c r="D477" s="100" t="s">
        <v>120</v>
      </c>
      <c r="E477" s="162"/>
      <c r="F477" s="163"/>
      <c r="G477" s="164"/>
      <c r="H477" s="159"/>
      <c r="I477" s="165"/>
      <c r="J477" s="166"/>
      <c r="K477" s="165"/>
      <c r="L477" s="165"/>
      <c r="M477" s="167"/>
    </row>
    <row r="478" spans="2:13" x14ac:dyDescent="0.2">
      <c r="B478" s="92"/>
      <c r="C478" s="92"/>
      <c r="D478" s="100" t="s">
        <v>121</v>
      </c>
      <c r="E478" s="162" t="s">
        <v>2</v>
      </c>
      <c r="F478" s="163"/>
      <c r="G478" s="164"/>
      <c r="H478" s="159"/>
      <c r="I478" s="165"/>
      <c r="J478" s="166"/>
      <c r="K478" s="165"/>
      <c r="L478" s="165"/>
      <c r="M478" s="167"/>
    </row>
    <row r="479" spans="2:13" x14ac:dyDescent="0.2">
      <c r="B479" s="92"/>
      <c r="C479" s="92"/>
      <c r="D479" s="100" t="s">
        <v>122</v>
      </c>
      <c r="E479" s="162" t="s">
        <v>2</v>
      </c>
      <c r="F479" s="163"/>
      <c r="G479" s="164"/>
      <c r="H479" s="159"/>
      <c r="I479" s="165"/>
      <c r="J479" s="166"/>
      <c r="K479" s="165"/>
      <c r="L479" s="165"/>
      <c r="M479" s="167"/>
    </row>
    <row r="480" spans="2:13" x14ac:dyDescent="0.2">
      <c r="B480" s="92"/>
      <c r="C480" s="92"/>
      <c r="D480" s="100" t="s">
        <v>123</v>
      </c>
      <c r="E480" s="162" t="s">
        <v>2</v>
      </c>
      <c r="F480" s="163"/>
      <c r="G480" s="164"/>
      <c r="H480" s="159"/>
      <c r="I480" s="165"/>
      <c r="J480" s="166"/>
      <c r="K480" s="165"/>
      <c r="L480" s="165"/>
      <c r="M480" s="167"/>
    </row>
    <row r="481" spans="2:13" x14ac:dyDescent="0.2">
      <c r="B481" s="92"/>
      <c r="C481" s="92"/>
      <c r="D481" s="100" t="s">
        <v>124</v>
      </c>
      <c r="E481" s="162" t="s">
        <v>2</v>
      </c>
      <c r="F481" s="163"/>
      <c r="G481" s="164"/>
      <c r="H481" s="159" t="s">
        <v>2</v>
      </c>
      <c r="I481" s="165" t="s">
        <v>2</v>
      </c>
      <c r="J481" s="166"/>
      <c r="K481" s="165"/>
      <c r="L481" s="165"/>
      <c r="M481" s="167"/>
    </row>
    <row r="482" spans="2:13" x14ac:dyDescent="0.2">
      <c r="B482" s="94"/>
      <c r="C482" s="92"/>
      <c r="D482" s="100" t="s">
        <v>125</v>
      </c>
      <c r="E482" s="162"/>
      <c r="F482" s="163"/>
      <c r="G482" s="164"/>
      <c r="H482" s="159" t="s">
        <v>2</v>
      </c>
      <c r="I482" s="165" t="s">
        <v>2</v>
      </c>
      <c r="J482" s="166"/>
      <c r="K482" s="165"/>
      <c r="L482" s="165"/>
      <c r="M482" s="167"/>
    </row>
    <row r="483" spans="2:13" x14ac:dyDescent="0.2">
      <c r="B483" s="94"/>
      <c r="C483" s="92"/>
      <c r="D483" s="100" t="s">
        <v>126</v>
      </c>
      <c r="E483" s="162" t="s">
        <v>2</v>
      </c>
      <c r="F483" s="163"/>
      <c r="G483" s="164"/>
      <c r="H483" s="159"/>
      <c r="I483" s="165"/>
      <c r="J483" s="166"/>
      <c r="K483" s="165"/>
      <c r="L483" s="165"/>
      <c r="M483" s="167"/>
    </row>
    <row r="484" spans="2:13" x14ac:dyDescent="0.2">
      <c r="B484" s="94"/>
      <c r="C484" s="92"/>
      <c r="D484" s="100" t="s">
        <v>127</v>
      </c>
      <c r="E484" s="162" t="s">
        <v>2</v>
      </c>
      <c r="F484" s="163"/>
      <c r="G484" s="164"/>
      <c r="H484" s="159"/>
      <c r="I484" s="165"/>
      <c r="J484" s="166"/>
      <c r="K484" s="165"/>
      <c r="L484" s="165"/>
      <c r="M484" s="167"/>
    </row>
    <row r="485" spans="2:13" x14ac:dyDescent="0.2">
      <c r="B485" s="94"/>
      <c r="C485" s="92"/>
      <c r="D485" s="100" t="s">
        <v>128</v>
      </c>
      <c r="E485" s="162" t="s">
        <v>2</v>
      </c>
      <c r="F485" s="163"/>
      <c r="G485" s="164"/>
      <c r="H485" s="159"/>
      <c r="I485" s="165"/>
      <c r="J485" s="166"/>
      <c r="K485" s="165"/>
      <c r="L485" s="165"/>
      <c r="M485" s="167"/>
    </row>
    <row r="486" spans="2:13" x14ac:dyDescent="0.2">
      <c r="B486" s="94"/>
      <c r="C486" s="92"/>
      <c r="D486" s="100" t="s">
        <v>129</v>
      </c>
      <c r="E486" s="162" t="s">
        <v>2</v>
      </c>
      <c r="F486" s="163" t="s">
        <v>2</v>
      </c>
      <c r="G486" s="164"/>
      <c r="H486" s="159"/>
      <c r="I486" s="165"/>
      <c r="J486" s="166"/>
      <c r="K486" s="165" t="s">
        <v>2</v>
      </c>
      <c r="L486" s="165" t="s">
        <v>2</v>
      </c>
      <c r="M486" s="167"/>
    </row>
    <row r="487" spans="2:13" x14ac:dyDescent="0.2">
      <c r="B487" s="94"/>
      <c r="C487" s="92"/>
      <c r="D487" s="100" t="s">
        <v>130</v>
      </c>
      <c r="E487" s="162" t="s">
        <v>2</v>
      </c>
      <c r="F487" s="163"/>
      <c r="G487" s="164"/>
      <c r="H487" s="159" t="s">
        <v>2</v>
      </c>
      <c r="I487" s="165" t="s">
        <v>2</v>
      </c>
      <c r="J487" s="166"/>
      <c r="K487" s="165"/>
      <c r="L487" s="165"/>
      <c r="M487" s="167"/>
    </row>
    <row r="488" spans="2:13" x14ac:dyDescent="0.2">
      <c r="B488" s="94"/>
      <c r="C488" s="92"/>
      <c r="D488" s="100" t="s">
        <v>131</v>
      </c>
      <c r="E488" s="162" t="s">
        <v>2</v>
      </c>
      <c r="F488" s="163"/>
      <c r="G488" s="164"/>
      <c r="H488" s="159"/>
      <c r="I488" s="165"/>
      <c r="J488" s="166"/>
      <c r="K488" s="165"/>
      <c r="L488" s="165"/>
      <c r="M488" s="167"/>
    </row>
    <row r="489" spans="2:13" x14ac:dyDescent="0.2">
      <c r="B489" s="94"/>
      <c r="C489" s="92"/>
      <c r="D489" s="100" t="s">
        <v>132</v>
      </c>
      <c r="E489" s="162" t="s">
        <v>2</v>
      </c>
      <c r="F489" s="163"/>
      <c r="G489" s="164"/>
      <c r="H489" s="159"/>
      <c r="I489" s="165"/>
      <c r="J489" s="166"/>
      <c r="K489" s="165" t="s">
        <v>2</v>
      </c>
      <c r="L489" s="165" t="s">
        <v>2</v>
      </c>
      <c r="M489" s="167"/>
    </row>
    <row r="490" spans="2:13" x14ac:dyDescent="0.2">
      <c r="B490" s="94"/>
      <c r="C490" s="92"/>
      <c r="D490" s="100" t="s">
        <v>133</v>
      </c>
      <c r="E490" s="162" t="s">
        <v>2</v>
      </c>
      <c r="F490" s="163"/>
      <c r="G490" s="164"/>
      <c r="H490" s="159"/>
      <c r="I490" s="165"/>
      <c r="J490" s="166"/>
      <c r="K490" s="165" t="s">
        <v>2</v>
      </c>
      <c r="L490" s="165" t="s">
        <v>2</v>
      </c>
      <c r="M490" s="167"/>
    </row>
    <row r="491" spans="2:13" x14ac:dyDescent="0.2">
      <c r="B491" s="94"/>
      <c r="C491" s="92"/>
      <c r="D491" s="100" t="s">
        <v>134</v>
      </c>
      <c r="E491" s="162" t="s">
        <v>2</v>
      </c>
      <c r="F491" s="163"/>
      <c r="G491" s="164"/>
      <c r="H491" s="159"/>
      <c r="I491" s="165"/>
      <c r="J491" s="166"/>
      <c r="K491" s="165"/>
      <c r="L491" s="165"/>
      <c r="M491" s="167"/>
    </row>
    <row r="492" spans="2:13" x14ac:dyDescent="0.2">
      <c r="B492" s="94"/>
      <c r="C492" s="92"/>
      <c r="D492" s="95"/>
      <c r="E492" s="162"/>
      <c r="F492" s="163"/>
      <c r="G492" s="164"/>
      <c r="H492" s="159"/>
      <c r="I492" s="165"/>
      <c r="J492" s="166"/>
      <c r="K492" s="165"/>
      <c r="L492" s="165"/>
      <c r="M492" s="167"/>
    </row>
    <row r="493" spans="2:13" x14ac:dyDescent="0.2">
      <c r="B493" s="90"/>
      <c r="C493" s="91" t="s">
        <v>64</v>
      </c>
      <c r="D493" s="97"/>
      <c r="E493" s="162"/>
      <c r="F493" s="163"/>
      <c r="G493" s="164"/>
      <c r="H493" s="159"/>
      <c r="I493" s="165"/>
      <c r="J493" s="166"/>
      <c r="K493" s="165"/>
      <c r="L493" s="165"/>
      <c r="M493" s="167"/>
    </row>
    <row r="494" spans="2:13" x14ac:dyDescent="0.2">
      <c r="B494" s="92"/>
      <c r="C494" s="92"/>
      <c r="D494" s="96"/>
      <c r="E494" s="162"/>
      <c r="F494" s="163"/>
      <c r="G494" s="164"/>
      <c r="H494" s="159"/>
      <c r="I494" s="165"/>
      <c r="J494" s="166"/>
      <c r="K494" s="165"/>
      <c r="L494" s="165"/>
      <c r="M494" s="167"/>
    </row>
    <row r="495" spans="2:13" x14ac:dyDescent="0.2">
      <c r="B495" s="94"/>
      <c r="C495" s="92"/>
      <c r="D495" s="100" t="s">
        <v>76</v>
      </c>
      <c r="E495" s="162"/>
      <c r="F495" s="163"/>
      <c r="G495" s="164"/>
      <c r="H495" s="159"/>
      <c r="I495" s="165"/>
      <c r="J495" s="166"/>
      <c r="K495" s="165"/>
      <c r="L495" s="165"/>
      <c r="M495" s="167"/>
    </row>
    <row r="496" spans="2:13" x14ac:dyDescent="0.2">
      <c r="B496" s="94"/>
      <c r="C496" s="92"/>
      <c r="D496" s="100" t="s">
        <v>77</v>
      </c>
      <c r="E496" s="162"/>
      <c r="F496" s="163"/>
      <c r="G496" s="164"/>
      <c r="H496" s="159"/>
      <c r="I496" s="165"/>
      <c r="J496" s="166"/>
      <c r="K496" s="165"/>
      <c r="L496" s="165"/>
      <c r="M496" s="167"/>
    </row>
    <row r="497" spans="2:13" x14ac:dyDescent="0.2">
      <c r="B497" s="94"/>
      <c r="C497" s="92"/>
      <c r="D497" s="100" t="s">
        <v>78</v>
      </c>
      <c r="E497" s="162"/>
      <c r="F497" s="163"/>
      <c r="G497" s="164"/>
      <c r="H497" s="159"/>
      <c r="I497" s="165"/>
      <c r="J497" s="166"/>
      <c r="K497" s="165"/>
      <c r="L497" s="165"/>
      <c r="M497" s="167"/>
    </row>
    <row r="498" spans="2:13" x14ac:dyDescent="0.2">
      <c r="B498" s="94"/>
      <c r="C498" s="92"/>
      <c r="D498" s="100" t="s">
        <v>79</v>
      </c>
      <c r="E498" s="162" t="s">
        <v>2</v>
      </c>
      <c r="F498" s="163" t="s">
        <v>2</v>
      </c>
      <c r="G498" s="164"/>
      <c r="H498" s="159"/>
      <c r="I498" s="165"/>
      <c r="J498" s="166"/>
      <c r="K498" s="165" t="s">
        <v>2</v>
      </c>
      <c r="L498" s="165" t="s">
        <v>2</v>
      </c>
      <c r="M498" s="167"/>
    </row>
    <row r="499" spans="2:13" x14ac:dyDescent="0.2">
      <c r="B499" s="94"/>
      <c r="C499" s="92"/>
      <c r="D499" s="100" t="s">
        <v>80</v>
      </c>
      <c r="E499" s="162" t="s">
        <v>2</v>
      </c>
      <c r="F499" s="163" t="s">
        <v>2</v>
      </c>
      <c r="G499" s="164"/>
      <c r="H499" s="159"/>
      <c r="I499" s="165"/>
      <c r="J499" s="166"/>
      <c r="K499" s="165" t="s">
        <v>2</v>
      </c>
      <c r="L499" s="165" t="s">
        <v>2</v>
      </c>
      <c r="M499" s="167"/>
    </row>
    <row r="500" spans="2:13" x14ac:dyDescent="0.2">
      <c r="B500" s="92"/>
      <c r="C500" s="92"/>
      <c r="D500" s="96"/>
      <c r="E500" s="162"/>
      <c r="F500" s="163"/>
      <c r="G500" s="164"/>
      <c r="H500" s="159"/>
      <c r="I500" s="165"/>
      <c r="J500" s="166"/>
      <c r="K500" s="165"/>
      <c r="L500" s="165"/>
      <c r="M500" s="167"/>
    </row>
    <row r="501" spans="2:13" x14ac:dyDescent="0.2">
      <c r="B501" s="90"/>
      <c r="C501" s="99" t="s">
        <v>67</v>
      </c>
      <c r="D501" s="90"/>
      <c r="E501" s="162"/>
      <c r="F501" s="163"/>
      <c r="G501" s="164"/>
      <c r="H501" s="159"/>
      <c r="I501" s="165"/>
      <c r="J501" s="166"/>
      <c r="K501" s="165"/>
      <c r="L501" s="165"/>
      <c r="M501" s="167"/>
    </row>
    <row r="502" spans="2:13" x14ac:dyDescent="0.2">
      <c r="B502" s="92"/>
      <c r="C502" s="92"/>
      <c r="D502" s="93"/>
      <c r="E502" s="162"/>
      <c r="F502" s="163"/>
      <c r="G502" s="164"/>
      <c r="H502" s="159"/>
      <c r="I502" s="165"/>
      <c r="J502" s="166"/>
      <c r="K502" s="165"/>
      <c r="L502" s="165"/>
      <c r="M502" s="167"/>
    </row>
    <row r="503" spans="2:13" x14ac:dyDescent="0.2">
      <c r="B503" s="92"/>
      <c r="C503" s="92"/>
      <c r="D503" s="100" t="s">
        <v>76</v>
      </c>
      <c r="E503" s="162" t="s">
        <v>2</v>
      </c>
      <c r="F503" s="163"/>
      <c r="G503" s="164"/>
      <c r="H503" s="159" t="s">
        <v>2</v>
      </c>
      <c r="I503" s="165"/>
      <c r="J503" s="166"/>
      <c r="K503" s="165"/>
      <c r="L503" s="165"/>
      <c r="M503" s="167"/>
    </row>
    <row r="504" spans="2:13" x14ac:dyDescent="0.2">
      <c r="B504" s="92"/>
      <c r="C504" s="92"/>
      <c r="D504" s="100" t="s">
        <v>77</v>
      </c>
      <c r="E504" s="162" t="s">
        <v>2</v>
      </c>
      <c r="F504" s="163"/>
      <c r="G504" s="164"/>
      <c r="H504" s="159"/>
      <c r="I504" s="165"/>
      <c r="J504" s="166"/>
      <c r="K504" s="165"/>
      <c r="L504" s="165"/>
      <c r="M504" s="167"/>
    </row>
    <row r="505" spans="2:13" x14ac:dyDescent="0.2">
      <c r="B505" s="92"/>
      <c r="C505" s="92"/>
      <c r="D505" s="100" t="s">
        <v>78</v>
      </c>
      <c r="E505" s="162"/>
      <c r="F505" s="163"/>
      <c r="G505" s="164"/>
      <c r="H505" s="159"/>
      <c r="I505" s="165"/>
      <c r="J505" s="166"/>
      <c r="K505" s="165"/>
      <c r="L505" s="165"/>
      <c r="M505" s="167"/>
    </row>
    <row r="506" spans="2:13" x14ac:dyDescent="0.2">
      <c r="B506" s="92"/>
      <c r="C506" s="92"/>
      <c r="D506" s="100" t="s">
        <v>79</v>
      </c>
      <c r="E506" s="162"/>
      <c r="F506" s="163"/>
      <c r="G506" s="164"/>
      <c r="H506" s="159"/>
      <c r="I506" s="165"/>
      <c r="J506" s="166"/>
      <c r="K506" s="165"/>
      <c r="L506" s="165"/>
      <c r="M506" s="167"/>
    </row>
    <row r="507" spans="2:13" x14ac:dyDescent="0.2">
      <c r="B507" s="92"/>
      <c r="C507" s="92"/>
      <c r="D507" s="100" t="s">
        <v>80</v>
      </c>
      <c r="E507" s="162"/>
      <c r="F507" s="163"/>
      <c r="G507" s="164"/>
      <c r="H507" s="159"/>
      <c r="I507" s="165"/>
      <c r="J507" s="166"/>
      <c r="K507" s="165"/>
      <c r="L507" s="165"/>
      <c r="M507" s="167"/>
    </row>
    <row r="508" spans="2:13" x14ac:dyDescent="0.2">
      <c r="B508" s="92"/>
      <c r="C508" s="92"/>
      <c r="D508" s="100" t="s">
        <v>81</v>
      </c>
      <c r="E508" s="162"/>
      <c r="F508" s="163"/>
      <c r="G508" s="164"/>
      <c r="H508" s="159"/>
      <c r="I508" s="165"/>
      <c r="J508" s="166"/>
      <c r="K508" s="165"/>
      <c r="L508" s="165"/>
      <c r="M508" s="167"/>
    </row>
    <row r="509" spans="2:13" x14ac:dyDescent="0.2">
      <c r="B509" s="92"/>
      <c r="C509" s="92"/>
      <c r="D509" s="100" t="s">
        <v>82</v>
      </c>
      <c r="E509" s="162"/>
      <c r="F509" s="163"/>
      <c r="G509" s="164"/>
      <c r="H509" s="159"/>
      <c r="I509" s="165"/>
      <c r="J509" s="166"/>
      <c r="K509" s="165"/>
      <c r="L509" s="165"/>
      <c r="M509" s="167"/>
    </row>
    <row r="510" spans="2:13" x14ac:dyDescent="0.2">
      <c r="B510" s="92"/>
      <c r="C510" s="92"/>
      <c r="D510" s="100" t="s">
        <v>83</v>
      </c>
      <c r="E510" s="162"/>
      <c r="F510" s="163"/>
      <c r="G510" s="164"/>
      <c r="H510" s="159"/>
      <c r="I510" s="165"/>
      <c r="J510" s="166"/>
      <c r="K510" s="165"/>
      <c r="L510" s="165"/>
      <c r="M510" s="167"/>
    </row>
    <row r="511" spans="2:13" x14ac:dyDescent="0.2">
      <c r="B511" s="92"/>
      <c r="C511" s="92"/>
      <c r="D511" s="100" t="s">
        <v>84</v>
      </c>
      <c r="E511" s="162"/>
      <c r="F511" s="163"/>
      <c r="G511" s="164"/>
      <c r="H511" s="159"/>
      <c r="I511" s="165"/>
      <c r="J511" s="166"/>
      <c r="K511" s="165" t="s">
        <v>2</v>
      </c>
      <c r="L511" s="165" t="s">
        <v>2</v>
      </c>
      <c r="M511" s="167"/>
    </row>
    <row r="512" spans="2:13" x14ac:dyDescent="0.2">
      <c r="B512" s="92"/>
      <c r="C512" s="92"/>
      <c r="D512" s="93"/>
      <c r="E512" s="162"/>
      <c r="F512" s="163"/>
      <c r="G512" s="164"/>
      <c r="H512" s="159"/>
      <c r="I512" s="165"/>
      <c r="J512" s="166"/>
      <c r="K512" s="165"/>
      <c r="L512" s="165"/>
      <c r="M512" s="167"/>
    </row>
    <row r="513" spans="2:13" x14ac:dyDescent="0.2">
      <c r="B513" s="90"/>
      <c r="C513" s="91" t="s">
        <v>54</v>
      </c>
      <c r="D513" s="97"/>
      <c r="E513" s="162"/>
      <c r="F513" s="163"/>
      <c r="G513" s="164"/>
      <c r="H513" s="159"/>
      <c r="I513" s="165"/>
      <c r="J513" s="166"/>
      <c r="K513" s="165"/>
      <c r="L513" s="165"/>
      <c r="M513" s="167"/>
    </row>
    <row r="514" spans="2:13" x14ac:dyDescent="0.2">
      <c r="B514" s="94"/>
      <c r="C514" s="92"/>
      <c r="D514" s="98"/>
      <c r="E514" s="162"/>
      <c r="F514" s="163"/>
      <c r="G514" s="164"/>
      <c r="H514" s="159"/>
      <c r="I514" s="165"/>
      <c r="J514" s="166"/>
      <c r="K514" s="165"/>
      <c r="L514" s="165"/>
      <c r="M514" s="167"/>
    </row>
    <row r="515" spans="2:13" x14ac:dyDescent="0.2">
      <c r="B515" s="94"/>
      <c r="C515" s="95"/>
      <c r="D515" s="100" t="s">
        <v>76</v>
      </c>
      <c r="E515" s="162"/>
      <c r="F515" s="163"/>
      <c r="G515" s="164"/>
      <c r="H515" s="159" t="s">
        <v>2</v>
      </c>
      <c r="I515" s="165" t="s">
        <v>2</v>
      </c>
      <c r="J515" s="166"/>
      <c r="K515" s="165"/>
      <c r="L515" s="165"/>
      <c r="M515" s="167"/>
    </row>
    <row r="516" spans="2:13" x14ac:dyDescent="0.2">
      <c r="B516" s="94"/>
      <c r="C516" s="95"/>
      <c r="D516" s="100" t="s">
        <v>77</v>
      </c>
      <c r="E516" s="162" t="s">
        <v>2</v>
      </c>
      <c r="F516" s="163"/>
      <c r="G516" s="164"/>
      <c r="H516" s="159" t="s">
        <v>2</v>
      </c>
      <c r="I516" s="165"/>
      <c r="J516" s="166"/>
      <c r="K516" s="165"/>
      <c r="L516" s="165"/>
      <c r="M516" s="167"/>
    </row>
    <row r="517" spans="2:13" x14ac:dyDescent="0.2">
      <c r="B517" s="94"/>
      <c r="C517" s="95"/>
      <c r="D517" s="100" t="s">
        <v>78</v>
      </c>
      <c r="E517" s="162"/>
      <c r="F517" s="163"/>
      <c r="G517" s="164"/>
      <c r="H517" s="159" t="s">
        <v>2</v>
      </c>
      <c r="I517" s="165"/>
      <c r="J517" s="166"/>
      <c r="K517" s="165"/>
      <c r="L517" s="165"/>
      <c r="M517" s="167"/>
    </row>
    <row r="518" spans="2:13" x14ac:dyDescent="0.2">
      <c r="B518" s="94"/>
      <c r="C518" s="95"/>
      <c r="D518" s="100" t="s">
        <v>79</v>
      </c>
      <c r="E518" s="162"/>
      <c r="F518" s="163"/>
      <c r="G518" s="164"/>
      <c r="H518" s="159" t="s">
        <v>2</v>
      </c>
      <c r="I518" s="165" t="s">
        <v>2</v>
      </c>
      <c r="J518" s="166"/>
      <c r="K518" s="165"/>
      <c r="L518" s="165"/>
      <c r="M518" s="167"/>
    </row>
    <row r="519" spans="2:13" x14ac:dyDescent="0.2">
      <c r="B519" s="94"/>
      <c r="C519" s="95"/>
      <c r="D519" s="100" t="s">
        <v>80</v>
      </c>
      <c r="E519" s="162"/>
      <c r="F519" s="163"/>
      <c r="G519" s="164"/>
      <c r="H519" s="159"/>
      <c r="I519" s="165"/>
      <c r="J519" s="166"/>
      <c r="K519" s="165"/>
      <c r="L519" s="165"/>
      <c r="M519" s="167"/>
    </row>
    <row r="520" spans="2:13" x14ac:dyDescent="0.2">
      <c r="B520" s="94"/>
      <c r="C520" s="95"/>
      <c r="D520" s="100" t="s">
        <v>81</v>
      </c>
      <c r="E520" s="162"/>
      <c r="F520" s="159"/>
      <c r="G520" s="160"/>
      <c r="H520" s="159"/>
      <c r="I520" s="159"/>
      <c r="J520" s="160"/>
      <c r="K520" s="159"/>
      <c r="L520" s="159"/>
      <c r="M520" s="161"/>
    </row>
    <row r="521" spans="2:13" x14ac:dyDescent="0.2">
      <c r="B521" s="94"/>
      <c r="C521" s="95"/>
      <c r="D521" s="100" t="s">
        <v>82</v>
      </c>
      <c r="E521" s="162"/>
      <c r="F521" s="163"/>
      <c r="G521" s="164"/>
      <c r="H521" s="159"/>
      <c r="I521" s="165"/>
      <c r="J521" s="166"/>
      <c r="K521" s="165"/>
      <c r="L521" s="165"/>
      <c r="M521" s="167"/>
    </row>
    <row r="522" spans="2:13" x14ac:dyDescent="0.2">
      <c r="B522" s="94"/>
      <c r="C522" s="95"/>
      <c r="D522" s="100" t="s">
        <v>83</v>
      </c>
      <c r="E522" s="162"/>
      <c r="F522" s="163"/>
      <c r="G522" s="164"/>
      <c r="H522" s="159"/>
      <c r="I522" s="165"/>
      <c r="J522" s="166"/>
      <c r="K522" s="165"/>
      <c r="L522" s="165"/>
      <c r="M522" s="167"/>
    </row>
    <row r="523" spans="2:13" x14ac:dyDescent="0.2">
      <c r="B523" s="94"/>
      <c r="C523" s="95"/>
      <c r="D523" s="100" t="s">
        <v>84</v>
      </c>
      <c r="E523" s="162"/>
      <c r="F523" s="163"/>
      <c r="G523" s="164"/>
      <c r="H523" s="159"/>
      <c r="I523" s="165"/>
      <c r="J523" s="166"/>
      <c r="K523" s="165"/>
      <c r="L523" s="165"/>
      <c r="M523" s="167"/>
    </row>
    <row r="524" spans="2:13" x14ac:dyDescent="0.2">
      <c r="B524" s="94"/>
      <c r="C524" s="95"/>
      <c r="D524" s="100" t="s">
        <v>85</v>
      </c>
      <c r="E524" s="162"/>
      <c r="F524" s="163"/>
      <c r="G524" s="164"/>
      <c r="H524" s="159"/>
      <c r="I524" s="165"/>
      <c r="J524" s="166"/>
      <c r="K524" s="165"/>
      <c r="L524" s="165"/>
      <c r="M524" s="167"/>
    </row>
    <row r="525" spans="2:13" x14ac:dyDescent="0.2">
      <c r="B525" s="94"/>
      <c r="C525" s="95"/>
      <c r="D525" s="100" t="s">
        <v>86</v>
      </c>
      <c r="E525" s="162"/>
      <c r="F525" s="163"/>
      <c r="G525" s="164"/>
      <c r="H525" s="159"/>
      <c r="I525" s="165"/>
      <c r="J525" s="166"/>
      <c r="K525" s="165"/>
      <c r="L525" s="165"/>
      <c r="M525" s="167"/>
    </row>
    <row r="526" spans="2:13" x14ac:dyDescent="0.2">
      <c r="B526" s="94"/>
      <c r="C526" s="95"/>
      <c r="D526" s="100" t="s">
        <v>87</v>
      </c>
      <c r="E526" s="162"/>
      <c r="F526" s="163"/>
      <c r="G526" s="164"/>
      <c r="H526" s="159"/>
      <c r="I526" s="165"/>
      <c r="J526" s="166"/>
      <c r="K526" s="165"/>
      <c r="L526" s="165"/>
      <c r="M526" s="167"/>
    </row>
    <row r="527" spans="2:13" x14ac:dyDescent="0.2">
      <c r="B527" s="94"/>
      <c r="C527" s="95"/>
      <c r="D527" s="100" t="s">
        <v>88</v>
      </c>
      <c r="E527" s="162"/>
      <c r="F527" s="163"/>
      <c r="G527" s="164"/>
      <c r="H527" s="159"/>
      <c r="I527" s="165"/>
      <c r="J527" s="166"/>
      <c r="K527" s="165"/>
      <c r="L527" s="165"/>
      <c r="M527" s="167"/>
    </row>
    <row r="528" spans="2:13" x14ac:dyDescent="0.2">
      <c r="B528" s="94"/>
      <c r="C528" s="95"/>
      <c r="D528" s="100" t="s">
        <v>89</v>
      </c>
      <c r="E528" s="162"/>
      <c r="F528" s="163"/>
      <c r="G528" s="164"/>
      <c r="H528" s="159"/>
      <c r="I528" s="165"/>
      <c r="J528" s="166"/>
      <c r="K528" s="165"/>
      <c r="L528" s="165"/>
      <c r="M528" s="167"/>
    </row>
    <row r="529" spans="2:13" x14ac:dyDescent="0.2">
      <c r="B529" s="94"/>
      <c r="C529" s="95"/>
      <c r="D529" s="100" t="s">
        <v>90</v>
      </c>
      <c r="E529" s="162"/>
      <c r="F529" s="163"/>
      <c r="G529" s="164"/>
      <c r="H529" s="159"/>
      <c r="I529" s="165"/>
      <c r="J529" s="166"/>
      <c r="K529" s="165"/>
      <c r="L529" s="165"/>
      <c r="M529" s="167"/>
    </row>
    <row r="530" spans="2:13" x14ac:dyDescent="0.2">
      <c r="B530" s="94"/>
      <c r="C530" s="95"/>
      <c r="D530" s="100" t="s">
        <v>91</v>
      </c>
      <c r="E530" s="162"/>
      <c r="F530" s="163"/>
      <c r="G530" s="164"/>
      <c r="H530" s="159"/>
      <c r="I530" s="165"/>
      <c r="J530" s="166"/>
      <c r="K530" s="165"/>
      <c r="L530" s="165"/>
      <c r="M530" s="167"/>
    </row>
    <row r="531" spans="2:13" x14ac:dyDescent="0.2">
      <c r="B531" s="94"/>
      <c r="C531" s="95"/>
      <c r="D531" s="100" t="s">
        <v>92</v>
      </c>
      <c r="E531" s="162"/>
      <c r="F531" s="163"/>
      <c r="G531" s="164"/>
      <c r="H531" s="159"/>
      <c r="I531" s="165"/>
      <c r="J531" s="166"/>
      <c r="K531" s="165"/>
      <c r="L531" s="165"/>
      <c r="M531" s="167"/>
    </row>
    <row r="532" spans="2:13" x14ac:dyDescent="0.2">
      <c r="B532" s="94"/>
      <c r="C532" s="95"/>
      <c r="D532" s="100" t="s">
        <v>93</v>
      </c>
      <c r="E532" s="162"/>
      <c r="F532" s="163"/>
      <c r="G532" s="164"/>
      <c r="H532" s="159"/>
      <c r="I532" s="165"/>
      <c r="J532" s="166"/>
      <c r="K532" s="165"/>
      <c r="L532" s="165"/>
      <c r="M532" s="167"/>
    </row>
    <row r="533" spans="2:13" x14ac:dyDescent="0.2">
      <c r="B533" s="94"/>
      <c r="C533" s="95"/>
      <c r="D533" s="100" t="s">
        <v>94</v>
      </c>
      <c r="E533" s="162"/>
      <c r="F533" s="163"/>
      <c r="G533" s="164"/>
      <c r="H533" s="159"/>
      <c r="I533" s="165"/>
      <c r="J533" s="166"/>
      <c r="K533" s="165"/>
      <c r="L533" s="165"/>
      <c r="M533" s="167"/>
    </row>
    <row r="534" spans="2:13" x14ac:dyDescent="0.2">
      <c r="B534" s="94"/>
      <c r="C534" s="95"/>
      <c r="D534" s="100" t="s">
        <v>95</v>
      </c>
      <c r="E534" s="162"/>
      <c r="F534" s="163"/>
      <c r="G534" s="164"/>
      <c r="H534" s="159"/>
      <c r="I534" s="165"/>
      <c r="J534" s="166"/>
      <c r="K534" s="165"/>
      <c r="L534" s="165"/>
      <c r="M534" s="167"/>
    </row>
    <row r="535" spans="2:13" x14ac:dyDescent="0.2">
      <c r="B535" s="94"/>
      <c r="C535" s="95"/>
      <c r="D535" s="100" t="s">
        <v>96</v>
      </c>
      <c r="E535" s="162"/>
      <c r="F535" s="163"/>
      <c r="G535" s="164"/>
      <c r="H535" s="159"/>
      <c r="I535" s="165"/>
      <c r="J535" s="166"/>
      <c r="K535" s="165"/>
      <c r="L535" s="165"/>
      <c r="M535" s="167"/>
    </row>
    <row r="536" spans="2:13" x14ac:dyDescent="0.2">
      <c r="B536" s="94"/>
      <c r="C536" s="95"/>
      <c r="D536" s="100" t="s">
        <v>97</v>
      </c>
      <c r="E536" s="162"/>
      <c r="F536" s="163"/>
      <c r="G536" s="164"/>
      <c r="H536" s="159"/>
      <c r="I536" s="165"/>
      <c r="J536" s="166"/>
      <c r="K536" s="165"/>
      <c r="L536" s="165"/>
      <c r="M536" s="167"/>
    </row>
    <row r="537" spans="2:13" x14ac:dyDescent="0.2">
      <c r="B537" s="94"/>
      <c r="C537" s="95"/>
      <c r="D537" s="100" t="s">
        <v>98</v>
      </c>
      <c r="E537" s="162"/>
      <c r="F537" s="163"/>
      <c r="G537" s="164"/>
      <c r="H537" s="159"/>
      <c r="I537" s="165"/>
      <c r="J537" s="166"/>
      <c r="K537" s="165"/>
      <c r="L537" s="165"/>
      <c r="M537" s="167"/>
    </row>
    <row r="538" spans="2:13" x14ac:dyDescent="0.2">
      <c r="B538" s="94"/>
      <c r="C538" s="95"/>
      <c r="D538" s="100" t="s">
        <v>99</v>
      </c>
      <c r="E538" s="162"/>
      <c r="F538" s="163"/>
      <c r="G538" s="164"/>
      <c r="H538" s="159"/>
      <c r="I538" s="165"/>
      <c r="J538" s="166"/>
      <c r="K538" s="165"/>
      <c r="L538" s="165"/>
      <c r="M538" s="167"/>
    </row>
    <row r="539" spans="2:13" x14ac:dyDescent="0.2">
      <c r="B539" s="94"/>
      <c r="C539" s="95"/>
      <c r="D539" s="100" t="s">
        <v>100</v>
      </c>
      <c r="E539" s="162"/>
      <c r="F539" s="163"/>
      <c r="G539" s="164"/>
      <c r="H539" s="159" t="s">
        <v>2</v>
      </c>
      <c r="I539" s="165" t="s">
        <v>2</v>
      </c>
      <c r="J539" s="166"/>
      <c r="K539" s="165"/>
      <c r="L539" s="165"/>
      <c r="M539" s="167"/>
    </row>
    <row r="540" spans="2:13" x14ac:dyDescent="0.2">
      <c r="B540" s="94"/>
      <c r="C540" s="95"/>
      <c r="D540" s="100" t="s">
        <v>101</v>
      </c>
      <c r="E540" s="162"/>
      <c r="F540" s="163"/>
      <c r="G540" s="164"/>
      <c r="H540" s="159"/>
      <c r="I540" s="165"/>
      <c r="J540" s="166"/>
      <c r="K540" s="165"/>
      <c r="L540" s="165"/>
      <c r="M540" s="167"/>
    </row>
    <row r="541" spans="2:13" x14ac:dyDescent="0.2">
      <c r="B541" s="94"/>
      <c r="C541" s="95"/>
      <c r="D541" s="100" t="s">
        <v>102</v>
      </c>
      <c r="E541" s="162"/>
      <c r="F541" s="163"/>
      <c r="G541" s="164"/>
      <c r="H541" s="159"/>
      <c r="I541" s="165"/>
      <c r="J541" s="166"/>
      <c r="K541" s="165"/>
      <c r="L541" s="165"/>
      <c r="M541" s="167"/>
    </row>
    <row r="542" spans="2:13" x14ac:dyDescent="0.2">
      <c r="B542" s="94"/>
      <c r="C542" s="95"/>
      <c r="D542" s="100" t="s">
        <v>103</v>
      </c>
      <c r="E542" s="162"/>
      <c r="F542" s="163"/>
      <c r="G542" s="164"/>
      <c r="H542" s="159" t="s">
        <v>2</v>
      </c>
      <c r="I542" s="165"/>
      <c r="J542" s="166"/>
      <c r="K542" s="165"/>
      <c r="L542" s="165"/>
      <c r="M542" s="167"/>
    </row>
    <row r="543" spans="2:13" x14ac:dyDescent="0.2">
      <c r="B543" s="94"/>
      <c r="C543" s="95"/>
      <c r="D543" s="100" t="s">
        <v>104</v>
      </c>
      <c r="E543" s="162"/>
      <c r="F543" s="163"/>
      <c r="G543" s="164"/>
      <c r="H543" s="159"/>
      <c r="I543" s="165"/>
      <c r="J543" s="166"/>
      <c r="K543" s="165"/>
      <c r="L543" s="165"/>
      <c r="M543" s="167"/>
    </row>
    <row r="544" spans="2:13" x14ac:dyDescent="0.2">
      <c r="B544" s="94"/>
      <c r="C544" s="95"/>
      <c r="D544" s="100" t="s">
        <v>105</v>
      </c>
      <c r="E544" s="162"/>
      <c r="F544" s="163"/>
      <c r="G544" s="164"/>
      <c r="H544" s="159" t="s">
        <v>2</v>
      </c>
      <c r="I544" s="165" t="s">
        <v>2</v>
      </c>
      <c r="J544" s="166"/>
      <c r="K544" s="165"/>
      <c r="L544" s="165"/>
      <c r="M544" s="167"/>
    </row>
    <row r="545" spans="2:13" x14ac:dyDescent="0.2">
      <c r="B545" s="94"/>
      <c r="C545" s="95"/>
      <c r="D545" s="100" t="s">
        <v>106</v>
      </c>
      <c r="E545" s="162"/>
      <c r="F545" s="163"/>
      <c r="G545" s="164"/>
      <c r="H545" s="159"/>
      <c r="I545" s="165"/>
      <c r="J545" s="166"/>
      <c r="K545" s="165"/>
      <c r="L545" s="165"/>
      <c r="M545" s="167"/>
    </row>
    <row r="546" spans="2:13" x14ac:dyDescent="0.2">
      <c r="B546" s="94"/>
      <c r="C546" s="95"/>
      <c r="D546" s="100" t="s">
        <v>107</v>
      </c>
      <c r="E546" s="162"/>
      <c r="F546" s="163"/>
      <c r="G546" s="164"/>
      <c r="H546" s="159"/>
      <c r="I546" s="165"/>
      <c r="J546" s="166"/>
      <c r="K546" s="165"/>
      <c r="L546" s="165"/>
      <c r="M546" s="167"/>
    </row>
    <row r="547" spans="2:13" x14ac:dyDescent="0.2">
      <c r="B547" s="94"/>
      <c r="C547" s="95"/>
      <c r="D547" s="100" t="s">
        <v>108</v>
      </c>
      <c r="E547" s="162"/>
      <c r="F547" s="163"/>
      <c r="G547" s="164"/>
      <c r="H547" s="159"/>
      <c r="I547" s="165"/>
      <c r="J547" s="166"/>
      <c r="K547" s="165"/>
      <c r="L547" s="165"/>
      <c r="M547" s="167"/>
    </row>
    <row r="548" spans="2:13" x14ac:dyDescent="0.2">
      <c r="B548" s="94"/>
      <c r="C548" s="95"/>
      <c r="D548" s="100" t="s">
        <v>109</v>
      </c>
      <c r="E548" s="162" t="s">
        <v>2</v>
      </c>
      <c r="F548" s="163" t="s">
        <v>2</v>
      </c>
      <c r="G548" s="164" t="s">
        <v>2</v>
      </c>
      <c r="H548" s="159" t="s">
        <v>2</v>
      </c>
      <c r="I548" s="165" t="s">
        <v>2</v>
      </c>
      <c r="J548" s="166" t="s">
        <v>2</v>
      </c>
      <c r="K548" s="165" t="s">
        <v>2</v>
      </c>
      <c r="L548" s="165" t="s">
        <v>2</v>
      </c>
      <c r="M548" s="167" t="s">
        <v>2</v>
      </c>
    </row>
    <row r="549" spans="2:13" x14ac:dyDescent="0.2">
      <c r="B549" s="94"/>
      <c r="C549" s="95"/>
      <c r="D549" s="100" t="s">
        <v>110</v>
      </c>
      <c r="E549" s="162"/>
      <c r="F549" s="163"/>
      <c r="G549" s="164"/>
      <c r="H549" s="159"/>
      <c r="I549" s="165"/>
      <c r="J549" s="166"/>
      <c r="K549" s="165"/>
      <c r="L549" s="165"/>
      <c r="M549" s="167"/>
    </row>
    <row r="550" spans="2:13" x14ac:dyDescent="0.2">
      <c r="B550" s="94"/>
      <c r="C550" s="95"/>
      <c r="D550" s="100" t="s">
        <v>111</v>
      </c>
      <c r="E550" s="162"/>
      <c r="F550" s="163"/>
      <c r="G550" s="164"/>
      <c r="H550" s="159"/>
      <c r="I550" s="165"/>
      <c r="J550" s="166"/>
      <c r="K550" s="165"/>
      <c r="L550" s="165"/>
      <c r="M550" s="167"/>
    </row>
    <row r="551" spans="2:13" x14ac:dyDescent="0.2">
      <c r="B551" s="94"/>
      <c r="C551" s="95"/>
      <c r="D551" s="100" t="s">
        <v>112</v>
      </c>
      <c r="E551" s="162"/>
      <c r="F551" s="163"/>
      <c r="G551" s="164"/>
      <c r="H551" s="159"/>
      <c r="I551" s="165"/>
      <c r="J551" s="166"/>
      <c r="K551" s="165"/>
      <c r="L551" s="165"/>
      <c r="M551" s="167"/>
    </row>
    <row r="552" spans="2:13" x14ac:dyDescent="0.2">
      <c r="B552" s="94"/>
      <c r="C552" s="95"/>
      <c r="D552" s="100" t="s">
        <v>113</v>
      </c>
      <c r="E552" s="162"/>
      <c r="F552" s="163"/>
      <c r="G552" s="164"/>
      <c r="H552" s="159"/>
      <c r="I552" s="165"/>
      <c r="J552" s="166"/>
      <c r="K552" s="165"/>
      <c r="L552" s="165"/>
      <c r="M552" s="167"/>
    </row>
    <row r="553" spans="2:13" x14ac:dyDescent="0.2">
      <c r="B553" s="94"/>
      <c r="C553" s="95"/>
      <c r="D553" s="100" t="s">
        <v>114</v>
      </c>
      <c r="E553" s="162" t="s">
        <v>2</v>
      </c>
      <c r="F553" s="163" t="s">
        <v>2</v>
      </c>
      <c r="G553" s="164" t="s">
        <v>2</v>
      </c>
      <c r="H553" s="159" t="s">
        <v>2</v>
      </c>
      <c r="I553" s="165" t="s">
        <v>2</v>
      </c>
      <c r="J553" s="166" t="s">
        <v>2</v>
      </c>
      <c r="K553" s="165" t="s">
        <v>2</v>
      </c>
      <c r="L553" s="165" t="s">
        <v>2</v>
      </c>
      <c r="M553" s="167" t="s">
        <v>2</v>
      </c>
    </row>
    <row r="554" spans="2:13" x14ac:dyDescent="0.2">
      <c r="B554" s="94"/>
      <c r="C554" s="95"/>
      <c r="D554" s="100" t="s">
        <v>115</v>
      </c>
      <c r="E554" s="162"/>
      <c r="F554" s="163"/>
      <c r="G554" s="164"/>
      <c r="H554" s="159"/>
      <c r="I554" s="165"/>
      <c r="J554" s="166"/>
      <c r="K554" s="165"/>
      <c r="L554" s="165"/>
      <c r="M554" s="167"/>
    </row>
    <row r="555" spans="2:13" x14ac:dyDescent="0.2">
      <c r="B555" s="94"/>
      <c r="C555" s="95"/>
      <c r="D555" s="100" t="s">
        <v>116</v>
      </c>
      <c r="E555" s="162"/>
      <c r="F555" s="163"/>
      <c r="G555" s="164"/>
      <c r="H555" s="159"/>
      <c r="I555" s="165"/>
      <c r="J555" s="166"/>
      <c r="K555" s="165"/>
      <c r="L555" s="165"/>
      <c r="M555" s="167"/>
    </row>
    <row r="556" spans="2:13" x14ac:dyDescent="0.2">
      <c r="B556" s="94"/>
      <c r="C556" s="95"/>
      <c r="D556" s="100" t="s">
        <v>117</v>
      </c>
      <c r="E556" s="162"/>
      <c r="F556" s="163"/>
      <c r="G556" s="164"/>
      <c r="H556" s="159"/>
      <c r="I556" s="165"/>
      <c r="J556" s="166"/>
      <c r="K556" s="165"/>
      <c r="L556" s="165"/>
      <c r="M556" s="167"/>
    </row>
    <row r="557" spans="2:13" x14ac:dyDescent="0.2">
      <c r="B557" s="94"/>
      <c r="C557" s="95"/>
      <c r="D557" s="100" t="s">
        <v>118</v>
      </c>
      <c r="E557" s="162"/>
      <c r="F557" s="163"/>
      <c r="G557" s="164"/>
      <c r="H557" s="159"/>
      <c r="I557" s="165"/>
      <c r="J557" s="166"/>
      <c r="K557" s="165"/>
      <c r="L557" s="165"/>
      <c r="M557" s="167"/>
    </row>
    <row r="558" spans="2:13" x14ac:dyDescent="0.2">
      <c r="B558" s="94"/>
      <c r="C558" s="95"/>
      <c r="D558" s="100" t="s">
        <v>119</v>
      </c>
      <c r="E558" s="162"/>
      <c r="F558" s="163"/>
      <c r="G558" s="164"/>
      <c r="H558" s="159" t="s">
        <v>2</v>
      </c>
      <c r="I558" s="165"/>
      <c r="J558" s="166"/>
      <c r="K558" s="165"/>
      <c r="L558" s="165"/>
      <c r="M558" s="167"/>
    </row>
    <row r="559" spans="2:13" x14ac:dyDescent="0.2">
      <c r="B559" s="92"/>
      <c r="C559" s="95"/>
      <c r="D559" s="93"/>
      <c r="E559" s="162"/>
      <c r="F559" s="163"/>
      <c r="G559" s="164"/>
      <c r="H559" s="159"/>
      <c r="I559" s="165"/>
      <c r="J559" s="166"/>
      <c r="K559" s="165"/>
      <c r="L559" s="165"/>
      <c r="M559" s="167"/>
    </row>
  </sheetData>
  <mergeCells count="7">
    <mergeCell ref="K15:M15"/>
    <mergeCell ref="H15:J15"/>
    <mergeCell ref="B1:D12"/>
    <mergeCell ref="B14:B15"/>
    <mergeCell ref="C14:C15"/>
    <mergeCell ref="D14:D15"/>
    <mergeCell ref="E15:G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>
    <tabColor theme="4" tint="0.59999389629810485"/>
  </sheetPr>
  <dimension ref="A1:N559"/>
  <sheetViews>
    <sheetView topLeftCell="A124" workbookViewId="0">
      <selection activeCell="G144" sqref="G144"/>
    </sheetView>
  </sheetViews>
  <sheetFormatPr baseColWidth="10" defaultColWidth="11.42578125" defaultRowHeight="11.25" x14ac:dyDescent="0.2"/>
  <cols>
    <col min="1" max="1" width="4.28515625" style="1" customWidth="1"/>
    <col min="2" max="2" width="12.7109375" style="50" customWidth="1"/>
    <col min="3" max="3" width="21.28515625" style="50" bestFit="1" customWidth="1"/>
    <col min="4" max="4" width="86.5703125" style="42" bestFit="1" customWidth="1"/>
    <col min="5" max="5" width="11.42578125" style="49"/>
    <col min="6" max="6" width="11.42578125" style="64"/>
    <col min="7" max="8" width="11.42578125" style="42"/>
    <col min="9" max="14" width="11.42578125" style="1"/>
    <col min="15" max="16384" width="11.42578125" style="42"/>
  </cols>
  <sheetData>
    <row r="1" spans="2:8" s="42" customFormat="1" ht="11.25" customHeight="1" x14ac:dyDescent="0.2">
      <c r="B1" s="188" t="s">
        <v>7</v>
      </c>
      <c r="C1" s="189"/>
      <c r="D1" s="190"/>
      <c r="E1" s="41" t="s">
        <v>11</v>
      </c>
      <c r="F1" s="64"/>
    </row>
    <row r="2" spans="2:8" s="42" customFormat="1" ht="11.25" customHeight="1" x14ac:dyDescent="0.2">
      <c r="B2" s="191"/>
      <c r="C2" s="192"/>
      <c r="D2" s="193"/>
      <c r="E2" s="43" t="s">
        <v>2</v>
      </c>
      <c r="F2" s="64"/>
    </row>
    <row r="3" spans="2:8" s="42" customFormat="1" ht="11.25" customHeight="1" x14ac:dyDescent="0.2">
      <c r="B3" s="191"/>
      <c r="C3" s="192"/>
      <c r="D3" s="193"/>
      <c r="F3" s="64"/>
    </row>
    <row r="4" spans="2:8" s="42" customFormat="1" ht="11.25" customHeight="1" x14ac:dyDescent="0.2">
      <c r="B4" s="191"/>
      <c r="C4" s="192"/>
      <c r="D4" s="193"/>
      <c r="F4" s="64"/>
    </row>
    <row r="5" spans="2:8" s="42" customFormat="1" ht="11.25" customHeight="1" x14ac:dyDescent="0.2">
      <c r="B5" s="191"/>
      <c r="C5" s="192"/>
      <c r="D5" s="193"/>
      <c r="F5" s="64"/>
    </row>
    <row r="6" spans="2:8" s="42" customFormat="1" ht="11.25" customHeight="1" x14ac:dyDescent="0.2">
      <c r="B6" s="191"/>
      <c r="C6" s="192"/>
      <c r="D6" s="193"/>
      <c r="F6" s="64"/>
    </row>
    <row r="7" spans="2:8" s="42" customFormat="1" ht="11.25" customHeight="1" x14ac:dyDescent="0.2">
      <c r="B7" s="191"/>
      <c r="C7" s="192"/>
      <c r="D7" s="193"/>
      <c r="F7" s="64"/>
    </row>
    <row r="8" spans="2:8" s="42" customFormat="1" ht="11.25" customHeight="1" x14ac:dyDescent="0.2">
      <c r="B8" s="191"/>
      <c r="C8" s="192"/>
      <c r="D8" s="193"/>
      <c r="F8" s="64"/>
    </row>
    <row r="9" spans="2:8" s="42" customFormat="1" ht="11.25" customHeight="1" x14ac:dyDescent="0.2">
      <c r="B9" s="191"/>
      <c r="C9" s="192"/>
      <c r="D9" s="193"/>
      <c r="F9" s="64"/>
    </row>
    <row r="10" spans="2:8" s="42" customFormat="1" ht="11.25" customHeight="1" x14ac:dyDescent="0.2">
      <c r="B10" s="191"/>
      <c r="C10" s="192"/>
      <c r="D10" s="193"/>
      <c r="F10" s="64"/>
    </row>
    <row r="11" spans="2:8" s="42" customFormat="1" ht="11.25" customHeight="1" x14ac:dyDescent="0.2">
      <c r="B11" s="191"/>
      <c r="C11" s="192"/>
      <c r="D11" s="193"/>
      <c r="F11" s="64"/>
    </row>
    <row r="12" spans="2:8" s="42" customFormat="1" ht="11.25" customHeight="1" x14ac:dyDescent="0.2">
      <c r="B12" s="191"/>
      <c r="C12" s="192"/>
      <c r="D12" s="193"/>
      <c r="F12" s="64"/>
    </row>
    <row r="13" spans="2:8" s="42" customFormat="1" ht="18.75" customHeight="1" x14ac:dyDescent="0.2">
      <c r="B13" s="44"/>
      <c r="C13" s="45"/>
      <c r="D13" s="46"/>
      <c r="E13" s="47"/>
      <c r="F13" s="64"/>
    </row>
    <row r="14" spans="2:8" s="42" customFormat="1" ht="20.100000000000001" customHeight="1" x14ac:dyDescent="0.2">
      <c r="B14" s="194" t="s">
        <v>0</v>
      </c>
      <c r="C14" s="194" t="s">
        <v>1</v>
      </c>
      <c r="D14" s="194" t="s">
        <v>6</v>
      </c>
      <c r="E14" s="47"/>
      <c r="F14" s="65"/>
      <c r="G14" s="48"/>
      <c r="H14" s="48"/>
    </row>
    <row r="15" spans="2:8" s="42" customFormat="1" ht="20.100000000000001" customHeight="1" x14ac:dyDescent="0.2">
      <c r="B15" s="195"/>
      <c r="C15" s="195"/>
      <c r="D15" s="196"/>
      <c r="E15" s="47"/>
      <c r="F15" s="65"/>
      <c r="G15" s="48"/>
      <c r="H15" s="48"/>
    </row>
    <row r="16" spans="2:8" s="42" customFormat="1" ht="12" customHeight="1" x14ac:dyDescent="0.2">
      <c r="B16" s="88" t="s">
        <v>56</v>
      </c>
      <c r="C16" s="88"/>
      <c r="D16" s="89"/>
      <c r="E16" s="47"/>
      <c r="F16" s="65"/>
      <c r="G16" s="48"/>
      <c r="H16" s="48"/>
    </row>
    <row r="17" spans="1:14" ht="12" customHeight="1" x14ac:dyDescent="0.2">
      <c r="A17" s="42"/>
      <c r="B17" s="90"/>
      <c r="C17" s="91" t="s">
        <v>57</v>
      </c>
      <c r="D17" s="90"/>
      <c r="E17" s="47"/>
      <c r="F17" s="65"/>
      <c r="G17" s="48"/>
      <c r="H17" s="48"/>
      <c r="I17" s="42"/>
      <c r="J17" s="42"/>
      <c r="K17" s="42"/>
      <c r="L17" s="42"/>
      <c r="M17" s="42"/>
      <c r="N17" s="42"/>
    </row>
    <row r="18" spans="1:14" ht="12" customHeight="1" x14ac:dyDescent="0.2">
      <c r="A18" s="42"/>
      <c r="B18" s="92"/>
      <c r="C18" s="92"/>
      <c r="D18" s="93"/>
      <c r="E18" s="47"/>
      <c r="F18" s="65"/>
      <c r="G18" s="48"/>
      <c r="H18" s="48"/>
      <c r="I18" s="42"/>
      <c r="J18" s="42"/>
      <c r="K18" s="42"/>
      <c r="L18" s="42"/>
      <c r="M18" s="42"/>
      <c r="N18" s="42"/>
    </row>
    <row r="19" spans="1:14" ht="12" customHeight="1" x14ac:dyDescent="0.2">
      <c r="A19" s="42"/>
      <c r="B19" s="92"/>
      <c r="C19" s="92"/>
      <c r="D19" s="93" t="s">
        <v>443</v>
      </c>
      <c r="E19" s="47"/>
      <c r="F19" s="65"/>
      <c r="G19" s="48"/>
      <c r="H19" s="48"/>
      <c r="I19" s="42"/>
      <c r="J19" s="42"/>
      <c r="K19" s="42"/>
      <c r="L19" s="42"/>
      <c r="M19" s="42"/>
      <c r="N19" s="42"/>
    </row>
    <row r="20" spans="1:14" ht="12" customHeight="1" x14ac:dyDescent="0.2">
      <c r="A20" s="42"/>
      <c r="B20" s="92"/>
      <c r="C20" s="92"/>
      <c r="D20" s="93" t="s">
        <v>444</v>
      </c>
      <c r="E20" s="47"/>
      <c r="F20" s="65"/>
      <c r="G20" s="48"/>
      <c r="H20" s="48"/>
      <c r="I20" s="42"/>
      <c r="J20" s="42"/>
      <c r="K20" s="42"/>
      <c r="L20" s="42"/>
      <c r="M20" s="42"/>
      <c r="N20" s="42"/>
    </row>
    <row r="21" spans="1:14" ht="12" customHeight="1" x14ac:dyDescent="0.2">
      <c r="A21" s="42"/>
      <c r="B21" s="92"/>
      <c r="C21" s="92"/>
      <c r="D21" s="93" t="s">
        <v>445</v>
      </c>
      <c r="E21" s="47"/>
      <c r="F21" s="65"/>
      <c r="G21" s="48"/>
      <c r="H21" s="48"/>
      <c r="I21" s="42"/>
      <c r="J21" s="42"/>
      <c r="K21" s="42"/>
      <c r="L21" s="42"/>
      <c r="M21" s="42"/>
      <c r="N21" s="42"/>
    </row>
    <row r="22" spans="1:14" ht="12" customHeight="1" x14ac:dyDescent="0.2">
      <c r="A22" s="42"/>
      <c r="B22" s="92"/>
      <c r="C22" s="92"/>
      <c r="D22" s="93" t="s">
        <v>446</v>
      </c>
      <c r="E22" s="47"/>
      <c r="F22" s="65"/>
      <c r="G22" s="48"/>
      <c r="H22" s="48"/>
      <c r="I22" s="42"/>
      <c r="J22" s="42"/>
      <c r="K22" s="42"/>
      <c r="L22" s="42"/>
      <c r="M22" s="42"/>
      <c r="N22" s="42"/>
    </row>
    <row r="23" spans="1:14" ht="12" customHeight="1" x14ac:dyDescent="0.2">
      <c r="A23" s="42"/>
      <c r="B23" s="92"/>
      <c r="C23" s="92"/>
      <c r="D23" s="93" t="s">
        <v>447</v>
      </c>
      <c r="E23" s="47"/>
      <c r="F23" s="65"/>
      <c r="G23" s="48"/>
      <c r="H23" s="48"/>
      <c r="I23" s="42"/>
      <c r="J23" s="42"/>
      <c r="K23" s="42"/>
      <c r="L23" s="42"/>
      <c r="M23" s="42"/>
      <c r="N23" s="42"/>
    </row>
    <row r="24" spans="1:14" ht="12" customHeight="1" x14ac:dyDescent="0.2">
      <c r="A24" s="42"/>
      <c r="B24" s="92"/>
      <c r="C24" s="92"/>
      <c r="D24" s="93" t="s">
        <v>448</v>
      </c>
      <c r="E24" s="47"/>
      <c r="F24" s="65"/>
      <c r="G24" s="48"/>
      <c r="H24" s="48"/>
      <c r="I24" s="42"/>
      <c r="J24" s="42"/>
      <c r="K24" s="42"/>
      <c r="L24" s="42"/>
      <c r="M24" s="42"/>
      <c r="N24" s="42"/>
    </row>
    <row r="25" spans="1:14" ht="12" customHeight="1" x14ac:dyDescent="0.2">
      <c r="A25" s="42"/>
      <c r="B25" s="92"/>
      <c r="C25" s="92"/>
      <c r="D25" s="93"/>
      <c r="E25" s="47"/>
      <c r="F25" s="65"/>
      <c r="G25" s="48"/>
      <c r="H25" s="48"/>
      <c r="I25" s="42"/>
      <c r="J25" s="42"/>
      <c r="K25" s="42"/>
      <c r="L25" s="42"/>
      <c r="M25" s="42"/>
      <c r="N25" s="42"/>
    </row>
    <row r="26" spans="1:14" ht="12" customHeight="1" x14ac:dyDescent="0.2">
      <c r="A26" s="42"/>
      <c r="B26" s="90"/>
      <c r="C26" s="91" t="s">
        <v>58</v>
      </c>
      <c r="D26" s="90"/>
      <c r="E26" s="47"/>
      <c r="F26" s="65"/>
      <c r="G26" s="48"/>
      <c r="H26" s="48"/>
      <c r="I26" s="42"/>
      <c r="J26" s="42"/>
      <c r="K26" s="42"/>
      <c r="L26" s="42"/>
      <c r="M26" s="42"/>
      <c r="N26" s="42"/>
    </row>
    <row r="27" spans="1:14" ht="12" customHeight="1" x14ac:dyDescent="0.2">
      <c r="A27" s="42"/>
      <c r="B27" s="92"/>
      <c r="C27" s="92"/>
      <c r="D27" s="93"/>
      <c r="E27" s="47"/>
      <c r="F27" s="65"/>
      <c r="G27" s="48"/>
      <c r="H27" s="48"/>
      <c r="I27" s="42"/>
      <c r="J27" s="42"/>
      <c r="K27" s="42"/>
      <c r="L27" s="42"/>
      <c r="M27" s="42"/>
      <c r="N27" s="42"/>
    </row>
    <row r="28" spans="1:14" ht="12" customHeight="1" x14ac:dyDescent="0.2">
      <c r="A28" s="42"/>
      <c r="B28" s="92"/>
      <c r="C28" s="92"/>
      <c r="D28" s="93" t="s">
        <v>449</v>
      </c>
      <c r="E28" s="47"/>
      <c r="F28" s="65"/>
      <c r="G28" s="48"/>
      <c r="H28" s="48"/>
      <c r="I28" s="42"/>
      <c r="J28" s="42"/>
      <c r="K28" s="42"/>
      <c r="L28" s="42"/>
      <c r="M28" s="42"/>
      <c r="N28" s="42"/>
    </row>
    <row r="29" spans="1:14" ht="12" customHeight="1" x14ac:dyDescent="0.2">
      <c r="A29" s="42"/>
      <c r="B29" s="92"/>
      <c r="C29" s="92"/>
      <c r="D29" s="93" t="s">
        <v>450</v>
      </c>
      <c r="E29" s="47"/>
      <c r="F29" s="65"/>
      <c r="G29" s="48"/>
      <c r="H29" s="48"/>
      <c r="I29" s="42"/>
      <c r="J29" s="42"/>
      <c r="K29" s="42"/>
      <c r="L29" s="42"/>
      <c r="M29" s="42"/>
      <c r="N29" s="42"/>
    </row>
    <row r="30" spans="1:14" ht="12" customHeight="1" x14ac:dyDescent="0.2">
      <c r="A30" s="42"/>
      <c r="B30" s="92"/>
      <c r="C30" s="92"/>
      <c r="D30" s="93" t="s">
        <v>451</v>
      </c>
      <c r="E30" s="47"/>
      <c r="F30" s="65"/>
      <c r="G30" s="47"/>
      <c r="H30" s="47"/>
      <c r="I30" s="42"/>
      <c r="J30" s="42"/>
      <c r="K30" s="42"/>
      <c r="L30" s="42"/>
      <c r="M30" s="42"/>
      <c r="N30" s="42"/>
    </row>
    <row r="31" spans="1:14" ht="12" customHeight="1" x14ac:dyDescent="0.2">
      <c r="A31" s="42"/>
      <c r="B31" s="92"/>
      <c r="C31" s="92"/>
      <c r="D31" s="93" t="s">
        <v>452</v>
      </c>
      <c r="E31" s="47"/>
      <c r="F31" s="65"/>
      <c r="G31" s="47"/>
      <c r="H31" s="47"/>
      <c r="I31" s="42"/>
      <c r="J31" s="42"/>
      <c r="K31" s="42"/>
      <c r="L31" s="42"/>
      <c r="M31" s="42"/>
      <c r="N31" s="42"/>
    </row>
    <row r="32" spans="1:14" ht="12" customHeight="1" x14ac:dyDescent="0.2">
      <c r="A32" s="42"/>
      <c r="B32" s="92"/>
      <c r="C32" s="92"/>
      <c r="D32" s="93" t="s">
        <v>453</v>
      </c>
      <c r="E32" s="47"/>
      <c r="F32" s="65"/>
      <c r="G32" s="47"/>
      <c r="H32" s="47"/>
      <c r="I32" s="42"/>
      <c r="J32" s="42"/>
      <c r="K32" s="42"/>
      <c r="L32" s="42"/>
      <c r="M32" s="42"/>
      <c r="N32" s="42"/>
    </row>
    <row r="33" spans="1:14" ht="12" customHeight="1" x14ac:dyDescent="0.2">
      <c r="A33" s="42"/>
      <c r="B33" s="92"/>
      <c r="C33" s="92"/>
      <c r="D33" s="93" t="s">
        <v>454</v>
      </c>
      <c r="E33" s="47"/>
      <c r="F33" s="65"/>
      <c r="G33" s="47"/>
      <c r="H33" s="47"/>
      <c r="I33" s="42"/>
      <c r="J33" s="42"/>
      <c r="K33" s="42"/>
      <c r="L33" s="42"/>
      <c r="M33" s="42"/>
      <c r="N33" s="42"/>
    </row>
    <row r="34" spans="1:14" ht="12" customHeight="1" x14ac:dyDescent="0.2">
      <c r="A34" s="42"/>
      <c r="B34" s="92"/>
      <c r="C34" s="92"/>
      <c r="D34" s="93" t="s">
        <v>455</v>
      </c>
      <c r="E34" s="47"/>
      <c r="F34" s="65"/>
      <c r="G34" s="47"/>
      <c r="H34" s="47"/>
      <c r="I34" s="42"/>
      <c r="J34" s="42"/>
      <c r="K34" s="42"/>
      <c r="L34" s="42"/>
      <c r="M34" s="42"/>
      <c r="N34" s="42"/>
    </row>
    <row r="35" spans="1:14" ht="12" customHeight="1" x14ac:dyDescent="0.2">
      <c r="A35" s="42"/>
      <c r="B35" s="92"/>
      <c r="C35" s="92"/>
      <c r="D35" s="93" t="s">
        <v>456</v>
      </c>
      <c r="E35" s="47"/>
      <c r="F35" s="65"/>
      <c r="G35" s="47"/>
      <c r="H35" s="47"/>
      <c r="I35" s="42"/>
      <c r="J35" s="42"/>
      <c r="K35" s="42"/>
      <c r="L35" s="42"/>
      <c r="M35" s="42"/>
      <c r="N35" s="42"/>
    </row>
    <row r="36" spans="1:14" ht="12" customHeight="1" x14ac:dyDescent="0.2">
      <c r="A36" s="42"/>
      <c r="B36" s="92"/>
      <c r="C36" s="92"/>
      <c r="D36" s="93"/>
      <c r="E36" s="47"/>
      <c r="F36" s="65"/>
      <c r="G36" s="47"/>
      <c r="H36" s="47"/>
      <c r="I36" s="42"/>
      <c r="J36" s="42"/>
      <c r="K36" s="42"/>
      <c r="L36" s="42"/>
      <c r="M36" s="42"/>
      <c r="N36" s="42"/>
    </row>
    <row r="37" spans="1:14" ht="12" customHeight="1" x14ac:dyDescent="0.2">
      <c r="A37" s="42"/>
      <c r="B37" s="90"/>
      <c r="C37" s="91" t="s">
        <v>59</v>
      </c>
      <c r="D37" s="90"/>
      <c r="E37" s="47"/>
      <c r="F37" s="65"/>
      <c r="G37" s="47"/>
      <c r="H37" s="47"/>
      <c r="I37" s="42"/>
      <c r="J37" s="42"/>
      <c r="K37" s="42"/>
      <c r="L37" s="42"/>
      <c r="M37" s="42"/>
      <c r="N37" s="42"/>
    </row>
    <row r="38" spans="1:14" ht="12" customHeight="1" x14ac:dyDescent="0.2">
      <c r="A38" s="42"/>
      <c r="B38" s="92"/>
      <c r="C38" s="92"/>
      <c r="D38" s="93"/>
      <c r="E38" s="42"/>
      <c r="F38" s="65"/>
      <c r="G38" s="47"/>
      <c r="H38" s="47"/>
      <c r="I38" s="42"/>
      <c r="J38" s="42"/>
      <c r="K38" s="42"/>
      <c r="L38" s="42"/>
      <c r="M38" s="42"/>
      <c r="N38" s="42"/>
    </row>
    <row r="39" spans="1:14" ht="12" customHeight="1" x14ac:dyDescent="0.2">
      <c r="A39" s="42"/>
      <c r="B39" s="92"/>
      <c r="C39" s="92"/>
      <c r="D39" s="93" t="s">
        <v>457</v>
      </c>
      <c r="E39" s="42"/>
      <c r="I39" s="42"/>
      <c r="J39" s="42"/>
      <c r="K39" s="42"/>
      <c r="L39" s="42"/>
      <c r="M39" s="42"/>
      <c r="N39" s="42"/>
    </row>
    <row r="40" spans="1:14" ht="12" customHeight="1" x14ac:dyDescent="0.2">
      <c r="B40" s="92"/>
      <c r="C40" s="92"/>
      <c r="D40" s="93" t="s">
        <v>458</v>
      </c>
      <c r="E40" s="42"/>
      <c r="F40" s="67"/>
      <c r="I40" s="42"/>
      <c r="J40" s="42"/>
      <c r="K40" s="42"/>
      <c r="L40" s="42"/>
      <c r="M40" s="42"/>
      <c r="N40" s="42"/>
    </row>
    <row r="41" spans="1:14" ht="12" customHeight="1" x14ac:dyDescent="0.2">
      <c r="A41" s="42"/>
      <c r="B41" s="92"/>
      <c r="C41" s="92"/>
      <c r="D41" s="93" t="s">
        <v>459</v>
      </c>
      <c r="E41" s="42"/>
      <c r="I41" s="42"/>
      <c r="J41" s="42"/>
      <c r="K41" s="42"/>
      <c r="L41" s="42"/>
      <c r="M41" s="42"/>
      <c r="N41" s="42"/>
    </row>
    <row r="42" spans="1:14" ht="12" customHeight="1" x14ac:dyDescent="0.2">
      <c r="A42" s="42"/>
      <c r="B42" s="92"/>
      <c r="C42" s="92"/>
      <c r="D42" s="93" t="s">
        <v>460</v>
      </c>
      <c r="E42" s="42"/>
      <c r="I42" s="42"/>
      <c r="J42" s="42"/>
      <c r="K42" s="42"/>
      <c r="L42" s="42"/>
      <c r="M42" s="42"/>
      <c r="N42" s="42"/>
    </row>
    <row r="43" spans="1:14" ht="12" customHeight="1" x14ac:dyDescent="0.2">
      <c r="A43" s="42"/>
      <c r="B43" s="92"/>
      <c r="C43" s="92"/>
      <c r="D43" s="93" t="s">
        <v>461</v>
      </c>
      <c r="E43" s="42"/>
      <c r="I43" s="42"/>
      <c r="J43" s="42"/>
      <c r="K43" s="42"/>
      <c r="L43" s="42"/>
      <c r="M43" s="42"/>
      <c r="N43" s="42"/>
    </row>
    <row r="44" spans="1:14" ht="12" customHeight="1" x14ac:dyDescent="0.2">
      <c r="A44" s="42"/>
      <c r="B44" s="92"/>
      <c r="C44" s="92"/>
      <c r="D44" s="93" t="s">
        <v>462</v>
      </c>
      <c r="E44" s="42"/>
      <c r="I44" s="42"/>
      <c r="J44" s="42"/>
      <c r="K44" s="42"/>
      <c r="L44" s="42"/>
      <c r="M44" s="42"/>
      <c r="N44" s="42"/>
    </row>
    <row r="45" spans="1:14" ht="12" customHeight="1" x14ac:dyDescent="0.2">
      <c r="A45" s="42"/>
      <c r="B45" s="92"/>
      <c r="C45" s="92"/>
      <c r="D45" s="93" t="s">
        <v>463</v>
      </c>
      <c r="E45" s="42"/>
      <c r="I45" s="42"/>
      <c r="J45" s="42"/>
      <c r="K45" s="42"/>
      <c r="L45" s="42"/>
      <c r="M45" s="42"/>
      <c r="N45" s="42"/>
    </row>
    <row r="46" spans="1:14" ht="12" customHeight="1" x14ac:dyDescent="0.2">
      <c r="A46" s="42"/>
      <c r="B46" s="92"/>
      <c r="C46" s="92"/>
      <c r="D46" s="93" t="s">
        <v>464</v>
      </c>
      <c r="E46" s="42"/>
      <c r="I46" s="42"/>
      <c r="J46" s="42"/>
      <c r="K46" s="42"/>
      <c r="L46" s="42"/>
      <c r="M46" s="42"/>
      <c r="N46" s="42"/>
    </row>
    <row r="47" spans="1:14" ht="12" customHeight="1" x14ac:dyDescent="0.2">
      <c r="A47" s="42"/>
      <c r="B47" s="92"/>
      <c r="C47" s="92"/>
      <c r="D47" s="93"/>
      <c r="E47" s="42"/>
      <c r="I47" s="42"/>
      <c r="J47" s="42"/>
      <c r="K47" s="42"/>
      <c r="L47" s="42"/>
      <c r="M47" s="42"/>
      <c r="N47" s="42"/>
    </row>
    <row r="48" spans="1:14" ht="12" customHeight="1" x14ac:dyDescent="0.2">
      <c r="A48" s="42"/>
      <c r="B48" s="88" t="s">
        <v>60</v>
      </c>
      <c r="C48" s="88"/>
      <c r="D48" s="89"/>
      <c r="E48" s="42"/>
      <c r="I48" s="42"/>
      <c r="J48" s="42"/>
      <c r="K48" s="42"/>
      <c r="L48" s="42"/>
      <c r="M48" s="42"/>
      <c r="N48" s="42"/>
    </row>
    <row r="49" spans="1:14" ht="12" customHeight="1" x14ac:dyDescent="0.2">
      <c r="A49" s="42"/>
      <c r="B49" s="90"/>
      <c r="C49" s="91" t="s">
        <v>61</v>
      </c>
      <c r="D49" s="90"/>
      <c r="E49" s="42"/>
      <c r="I49" s="42"/>
      <c r="J49" s="42"/>
      <c r="K49" s="42"/>
      <c r="L49" s="42"/>
      <c r="M49" s="42"/>
      <c r="N49" s="42"/>
    </row>
    <row r="50" spans="1:14" ht="12" customHeight="1" x14ac:dyDescent="0.2">
      <c r="A50" s="42"/>
      <c r="B50" s="92"/>
      <c r="C50" s="92"/>
      <c r="D50" s="93"/>
      <c r="E50" s="42"/>
      <c r="I50" s="42"/>
      <c r="J50" s="42"/>
      <c r="K50" s="42"/>
      <c r="L50" s="42"/>
      <c r="M50" s="42"/>
      <c r="N50" s="42"/>
    </row>
    <row r="51" spans="1:14" ht="12" customHeight="1" x14ac:dyDescent="0.2">
      <c r="A51" s="42"/>
      <c r="B51" s="92"/>
      <c r="C51" s="92"/>
      <c r="D51" s="93" t="s">
        <v>241</v>
      </c>
      <c r="E51" s="42"/>
      <c r="I51" s="42"/>
      <c r="J51" s="42"/>
      <c r="K51" s="42"/>
      <c r="L51" s="42"/>
      <c r="M51" s="42"/>
      <c r="N51" s="42"/>
    </row>
    <row r="52" spans="1:14" ht="12" customHeight="1" x14ac:dyDescent="0.2">
      <c r="A52" s="42"/>
      <c r="B52" s="92"/>
      <c r="C52" s="92"/>
      <c r="D52" s="93" t="s">
        <v>242</v>
      </c>
      <c r="E52" s="42"/>
      <c r="I52" s="42"/>
      <c r="J52" s="42"/>
      <c r="K52" s="42"/>
      <c r="L52" s="42"/>
      <c r="M52" s="42"/>
      <c r="N52" s="42"/>
    </row>
    <row r="53" spans="1:14" ht="12" customHeight="1" x14ac:dyDescent="0.2">
      <c r="A53" s="42"/>
      <c r="B53" s="92"/>
      <c r="C53" s="92"/>
      <c r="D53" s="93" t="s">
        <v>243</v>
      </c>
      <c r="E53" s="42"/>
      <c r="I53" s="42"/>
      <c r="J53" s="42"/>
      <c r="K53" s="42"/>
      <c r="L53" s="42"/>
      <c r="M53" s="42"/>
      <c r="N53" s="42"/>
    </row>
    <row r="54" spans="1:14" ht="12" customHeight="1" x14ac:dyDescent="0.2">
      <c r="A54" s="42"/>
      <c r="B54" s="92"/>
      <c r="C54" s="92"/>
      <c r="D54" s="93" t="s">
        <v>244</v>
      </c>
      <c r="E54" s="42"/>
      <c r="I54" s="42"/>
      <c r="J54" s="42"/>
      <c r="K54" s="42"/>
      <c r="L54" s="42"/>
      <c r="M54" s="42"/>
      <c r="N54" s="42"/>
    </row>
    <row r="55" spans="1:14" ht="12" customHeight="1" x14ac:dyDescent="0.2">
      <c r="A55" s="42"/>
      <c r="B55" s="92"/>
      <c r="C55" s="92"/>
      <c r="D55" s="93" t="s">
        <v>245</v>
      </c>
      <c r="E55" s="42"/>
      <c r="I55" s="42"/>
      <c r="J55" s="42"/>
      <c r="K55" s="42"/>
      <c r="L55" s="42"/>
      <c r="M55" s="42"/>
      <c r="N55" s="42"/>
    </row>
    <row r="56" spans="1:14" ht="12" customHeight="1" x14ac:dyDescent="0.2">
      <c r="A56" s="42"/>
      <c r="B56" s="92"/>
      <c r="C56" s="92"/>
      <c r="D56" s="93" t="s">
        <v>246</v>
      </c>
      <c r="E56" s="42"/>
      <c r="I56" s="42"/>
      <c r="J56" s="42"/>
      <c r="K56" s="42"/>
      <c r="L56" s="42"/>
      <c r="M56" s="42"/>
      <c r="N56" s="42"/>
    </row>
    <row r="57" spans="1:14" ht="12" customHeight="1" x14ac:dyDescent="0.2">
      <c r="A57" s="42"/>
      <c r="B57" s="92"/>
      <c r="C57" s="92"/>
      <c r="D57" s="93" t="s">
        <v>247</v>
      </c>
      <c r="E57" s="42"/>
      <c r="I57" s="42"/>
      <c r="J57" s="42"/>
      <c r="K57" s="42"/>
      <c r="L57" s="42"/>
      <c r="M57" s="42"/>
      <c r="N57" s="42"/>
    </row>
    <row r="58" spans="1:14" ht="12" customHeight="1" x14ac:dyDescent="0.2">
      <c r="A58" s="42"/>
      <c r="B58" s="92"/>
      <c r="C58" s="92"/>
      <c r="D58" s="93"/>
      <c r="E58" s="42"/>
      <c r="I58" s="42"/>
      <c r="J58" s="42"/>
      <c r="K58" s="42"/>
      <c r="L58" s="42"/>
      <c r="M58" s="42"/>
      <c r="N58" s="42"/>
    </row>
    <row r="59" spans="1:14" ht="12" customHeight="1" x14ac:dyDescent="0.2">
      <c r="A59" s="42"/>
      <c r="B59" s="90"/>
      <c r="C59" s="91" t="s">
        <v>62</v>
      </c>
      <c r="D59" s="90"/>
      <c r="E59" s="42"/>
      <c r="I59" s="42"/>
      <c r="J59" s="42"/>
      <c r="K59" s="42"/>
      <c r="L59" s="42"/>
      <c r="M59" s="42"/>
      <c r="N59" s="42"/>
    </row>
    <row r="60" spans="1:14" ht="12" customHeight="1" x14ac:dyDescent="0.2">
      <c r="A60" s="42"/>
      <c r="B60" s="92"/>
      <c r="C60" s="92"/>
      <c r="D60" s="93"/>
      <c r="E60" s="42"/>
      <c r="I60" s="42"/>
      <c r="J60" s="42"/>
      <c r="K60" s="42"/>
      <c r="L60" s="42"/>
      <c r="M60" s="42"/>
      <c r="N60" s="42"/>
    </row>
    <row r="61" spans="1:14" ht="12" customHeight="1" x14ac:dyDescent="0.2">
      <c r="A61" s="42"/>
      <c r="B61" s="92"/>
      <c r="C61" s="92"/>
      <c r="D61" s="93" t="s">
        <v>248</v>
      </c>
      <c r="E61" s="42"/>
      <c r="I61" s="42"/>
      <c r="J61" s="42"/>
      <c r="K61" s="42"/>
      <c r="L61" s="42"/>
      <c r="M61" s="42"/>
      <c r="N61" s="42"/>
    </row>
    <row r="62" spans="1:14" ht="12" customHeight="1" x14ac:dyDescent="0.2">
      <c r="A62" s="42"/>
      <c r="B62" s="92"/>
      <c r="C62" s="92"/>
      <c r="D62" s="93" t="s">
        <v>249</v>
      </c>
      <c r="E62" s="42"/>
      <c r="I62" s="42"/>
      <c r="J62" s="42"/>
      <c r="K62" s="42"/>
      <c r="L62" s="42"/>
      <c r="M62" s="42"/>
      <c r="N62" s="42"/>
    </row>
    <row r="63" spans="1:14" ht="12" customHeight="1" x14ac:dyDescent="0.2">
      <c r="A63" s="42"/>
      <c r="B63" s="92"/>
      <c r="C63" s="92"/>
      <c r="D63" s="93" t="s">
        <v>429</v>
      </c>
      <c r="E63" s="42"/>
      <c r="I63" s="42"/>
      <c r="J63" s="42"/>
      <c r="K63" s="42"/>
      <c r="L63" s="42"/>
      <c r="M63" s="42"/>
      <c r="N63" s="42"/>
    </row>
    <row r="64" spans="1:14" ht="12" customHeight="1" x14ac:dyDescent="0.2">
      <c r="A64" s="42"/>
      <c r="B64" s="92"/>
      <c r="C64" s="92"/>
      <c r="D64" s="93" t="s">
        <v>430</v>
      </c>
      <c r="E64" s="42"/>
      <c r="I64" s="42"/>
      <c r="J64" s="42"/>
      <c r="K64" s="42"/>
      <c r="L64" s="42"/>
      <c r="M64" s="42"/>
      <c r="N64" s="42"/>
    </row>
    <row r="65" spans="1:14" ht="12" customHeight="1" x14ac:dyDescent="0.2">
      <c r="A65" s="42"/>
      <c r="B65" s="92"/>
      <c r="C65" s="92"/>
      <c r="D65" s="93" t="s">
        <v>431</v>
      </c>
      <c r="E65" s="42"/>
      <c r="I65" s="42"/>
      <c r="J65" s="42"/>
      <c r="K65" s="42"/>
      <c r="L65" s="42"/>
      <c r="M65" s="42"/>
      <c r="N65" s="42"/>
    </row>
    <row r="66" spans="1:14" ht="12" customHeight="1" x14ac:dyDescent="0.2">
      <c r="A66" s="42"/>
      <c r="B66" s="92"/>
      <c r="C66" s="92"/>
      <c r="D66" s="93" t="s">
        <v>432</v>
      </c>
      <c r="E66" s="42"/>
      <c r="I66" s="42"/>
      <c r="J66" s="42"/>
      <c r="K66" s="42"/>
      <c r="L66" s="42"/>
      <c r="M66" s="42"/>
      <c r="N66" s="42"/>
    </row>
    <row r="67" spans="1:14" ht="12" customHeight="1" x14ac:dyDescent="0.2">
      <c r="A67" s="42"/>
      <c r="B67" s="92"/>
      <c r="C67" s="92"/>
      <c r="D67" s="93" t="s">
        <v>433</v>
      </c>
      <c r="E67" s="42"/>
      <c r="I67" s="42"/>
      <c r="J67" s="42"/>
      <c r="K67" s="42"/>
      <c r="L67" s="42"/>
      <c r="M67" s="42"/>
      <c r="N67" s="42"/>
    </row>
    <row r="68" spans="1:14" ht="12" customHeight="1" x14ac:dyDescent="0.2">
      <c r="A68" s="42"/>
      <c r="B68" s="92"/>
      <c r="C68" s="92"/>
      <c r="D68" s="93"/>
      <c r="E68" s="42"/>
      <c r="I68" s="42"/>
      <c r="J68" s="42"/>
      <c r="K68" s="42"/>
      <c r="L68" s="42"/>
      <c r="M68" s="42"/>
      <c r="N68" s="42"/>
    </row>
    <row r="69" spans="1:14" ht="12" customHeight="1" x14ac:dyDescent="0.2">
      <c r="A69" s="42"/>
      <c r="B69" s="90"/>
      <c r="C69" s="91" t="s">
        <v>75</v>
      </c>
      <c r="D69" s="90"/>
      <c r="E69" s="42"/>
      <c r="I69" s="42"/>
      <c r="J69" s="42"/>
      <c r="K69" s="42"/>
      <c r="L69" s="42"/>
      <c r="M69" s="42"/>
      <c r="N69" s="42"/>
    </row>
    <row r="70" spans="1:14" ht="12" customHeight="1" x14ac:dyDescent="0.2">
      <c r="A70" s="42"/>
      <c r="B70" s="92"/>
      <c r="C70" s="92"/>
      <c r="D70" s="93"/>
      <c r="E70" s="42"/>
      <c r="I70" s="42"/>
      <c r="J70" s="42"/>
      <c r="K70" s="42"/>
      <c r="L70" s="42"/>
      <c r="M70" s="42"/>
      <c r="N70" s="42"/>
    </row>
    <row r="71" spans="1:14" ht="12" customHeight="1" x14ac:dyDescent="0.2">
      <c r="A71" s="42"/>
      <c r="B71" s="92"/>
      <c r="C71" s="92"/>
      <c r="D71" s="93" t="s">
        <v>434</v>
      </c>
      <c r="E71" s="42"/>
      <c r="I71" s="42"/>
      <c r="J71" s="42"/>
      <c r="K71" s="42"/>
      <c r="L71" s="42"/>
      <c r="M71" s="42"/>
      <c r="N71" s="42"/>
    </row>
    <row r="72" spans="1:14" ht="12" customHeight="1" x14ac:dyDescent="0.2">
      <c r="A72" s="42"/>
      <c r="B72" s="92"/>
      <c r="C72" s="94"/>
      <c r="D72" s="93" t="s">
        <v>435</v>
      </c>
      <c r="E72" s="42"/>
      <c r="I72" s="42"/>
      <c r="J72" s="42"/>
      <c r="K72" s="42"/>
      <c r="L72" s="42"/>
      <c r="M72" s="42"/>
      <c r="N72" s="42"/>
    </row>
    <row r="73" spans="1:14" ht="12" customHeight="1" x14ac:dyDescent="0.2">
      <c r="A73" s="42"/>
      <c r="B73" s="92"/>
      <c r="C73" s="94"/>
      <c r="D73" s="93" t="s">
        <v>436</v>
      </c>
      <c r="I73" s="42"/>
      <c r="J73" s="42"/>
      <c r="K73" s="42"/>
      <c r="L73" s="42"/>
      <c r="M73" s="42"/>
      <c r="N73" s="42"/>
    </row>
    <row r="74" spans="1:14" ht="12" customHeight="1" x14ac:dyDescent="0.2">
      <c r="A74" s="42"/>
      <c r="B74" s="92"/>
      <c r="C74" s="94"/>
      <c r="D74" s="93" t="s">
        <v>437</v>
      </c>
      <c r="I74" s="42"/>
      <c r="J74" s="42"/>
      <c r="K74" s="42"/>
      <c r="L74" s="42"/>
      <c r="M74" s="42"/>
      <c r="N74" s="42"/>
    </row>
    <row r="75" spans="1:14" ht="12" customHeight="1" x14ac:dyDescent="0.2">
      <c r="A75" s="42"/>
      <c r="B75" s="92"/>
      <c r="C75" s="94"/>
      <c r="D75" s="93" t="s">
        <v>438</v>
      </c>
      <c r="E75" s="48"/>
      <c r="I75" s="42"/>
      <c r="J75" s="42"/>
      <c r="K75" s="42"/>
      <c r="L75" s="42"/>
      <c r="M75" s="42"/>
      <c r="N75" s="42"/>
    </row>
    <row r="76" spans="1:14" ht="12" customHeight="1" x14ac:dyDescent="0.2">
      <c r="A76" s="42"/>
      <c r="B76" s="92"/>
      <c r="C76" s="94"/>
      <c r="D76" s="93" t="s">
        <v>439</v>
      </c>
      <c r="E76" s="48"/>
      <c r="F76" s="66"/>
      <c r="I76" s="42"/>
      <c r="J76" s="42"/>
      <c r="K76" s="42"/>
      <c r="L76" s="42"/>
      <c r="M76" s="42"/>
      <c r="N76" s="42"/>
    </row>
    <row r="77" spans="1:14" ht="12" customHeight="1" x14ac:dyDescent="0.2">
      <c r="A77" s="42"/>
      <c r="B77" s="92"/>
      <c r="C77" s="94"/>
      <c r="D77" s="93" t="s">
        <v>440</v>
      </c>
      <c r="E77" s="48"/>
      <c r="F77" s="66"/>
      <c r="I77" s="42"/>
      <c r="J77" s="42"/>
      <c r="K77" s="42"/>
      <c r="L77" s="42"/>
      <c r="M77" s="42"/>
      <c r="N77" s="42"/>
    </row>
    <row r="78" spans="1:14" ht="12" customHeight="1" x14ac:dyDescent="0.2">
      <c r="A78" s="42"/>
      <c r="B78" s="92"/>
      <c r="C78" s="94"/>
      <c r="D78" s="93" t="s">
        <v>441</v>
      </c>
      <c r="E78" s="48"/>
      <c r="F78" s="66"/>
      <c r="I78" s="42"/>
      <c r="J78" s="42"/>
      <c r="K78" s="42"/>
      <c r="L78" s="42"/>
      <c r="M78" s="42"/>
      <c r="N78" s="42"/>
    </row>
    <row r="79" spans="1:14" ht="12" customHeight="1" x14ac:dyDescent="0.2">
      <c r="A79" s="42"/>
      <c r="B79" s="92"/>
      <c r="C79" s="94"/>
      <c r="D79" s="93" t="s">
        <v>442</v>
      </c>
      <c r="E79" s="48"/>
      <c r="F79" s="66"/>
      <c r="I79" s="42"/>
      <c r="J79" s="42"/>
      <c r="K79" s="42"/>
      <c r="L79" s="42"/>
      <c r="M79" s="42"/>
      <c r="N79" s="42"/>
    </row>
    <row r="80" spans="1:14" ht="12" customHeight="1" x14ac:dyDescent="0.2">
      <c r="A80" s="42"/>
      <c r="B80" s="92"/>
      <c r="C80" s="92"/>
      <c r="D80" s="93"/>
      <c r="E80" s="48"/>
      <c r="F80" s="66"/>
      <c r="I80" s="42"/>
      <c r="J80" s="42"/>
      <c r="K80" s="42"/>
      <c r="L80" s="42"/>
      <c r="M80" s="42"/>
      <c r="N80" s="42"/>
    </row>
    <row r="81" spans="1:14" ht="12" customHeight="1" x14ac:dyDescent="0.2">
      <c r="A81" s="42"/>
      <c r="B81" s="88" t="s">
        <v>31</v>
      </c>
      <c r="C81" s="88"/>
      <c r="D81" s="89"/>
      <c r="E81" s="48"/>
      <c r="F81" s="66"/>
      <c r="I81" s="42"/>
      <c r="J81" s="42"/>
      <c r="K81" s="42"/>
      <c r="L81" s="42"/>
      <c r="M81" s="42"/>
      <c r="N81" s="42"/>
    </row>
    <row r="82" spans="1:14" ht="12" customHeight="1" x14ac:dyDescent="0.2">
      <c r="A82" s="42"/>
      <c r="B82" s="90"/>
      <c r="C82" s="91" t="s">
        <v>32</v>
      </c>
      <c r="D82" s="90"/>
      <c r="E82" s="48"/>
      <c r="F82" s="66"/>
      <c r="I82" s="42"/>
      <c r="J82" s="42"/>
      <c r="K82" s="42"/>
      <c r="L82" s="42"/>
      <c r="M82" s="42"/>
      <c r="N82" s="42"/>
    </row>
    <row r="83" spans="1:14" ht="12" customHeight="1" x14ac:dyDescent="0.2">
      <c r="A83" s="42"/>
      <c r="B83" s="92"/>
      <c r="C83" s="92"/>
      <c r="D83" s="93"/>
      <c r="E83" s="48"/>
      <c r="F83" s="66"/>
      <c r="I83" s="42"/>
      <c r="J83" s="42"/>
      <c r="K83" s="42"/>
      <c r="L83" s="42"/>
      <c r="M83" s="42"/>
      <c r="N83" s="42"/>
    </row>
    <row r="84" spans="1:14" ht="12" customHeight="1" x14ac:dyDescent="0.2">
      <c r="A84" s="42"/>
      <c r="B84" s="94"/>
      <c r="C84" s="92"/>
      <c r="D84" s="93" t="s">
        <v>250</v>
      </c>
      <c r="E84" s="48"/>
      <c r="F84" s="66"/>
      <c r="I84" s="42"/>
      <c r="J84" s="42"/>
      <c r="K84" s="42"/>
      <c r="L84" s="42"/>
      <c r="M84" s="42"/>
      <c r="N84" s="42"/>
    </row>
    <row r="85" spans="1:14" ht="12" customHeight="1" x14ac:dyDescent="0.2">
      <c r="A85" s="42"/>
      <c r="B85" s="92"/>
      <c r="C85" s="92"/>
      <c r="D85" s="93" t="s">
        <v>251</v>
      </c>
      <c r="E85" s="48"/>
      <c r="F85" s="66"/>
      <c r="I85" s="42"/>
      <c r="J85" s="42"/>
      <c r="K85" s="42"/>
      <c r="L85" s="42"/>
      <c r="M85" s="42"/>
      <c r="N85" s="42"/>
    </row>
    <row r="86" spans="1:14" ht="12" customHeight="1" x14ac:dyDescent="0.2">
      <c r="A86" s="42"/>
      <c r="B86" s="92"/>
      <c r="C86" s="92"/>
      <c r="D86" s="93" t="s">
        <v>252</v>
      </c>
      <c r="E86" s="48"/>
      <c r="F86" s="66"/>
      <c r="I86" s="42"/>
      <c r="J86" s="42"/>
      <c r="K86" s="42"/>
      <c r="L86" s="42"/>
      <c r="M86" s="42"/>
      <c r="N86" s="42"/>
    </row>
    <row r="87" spans="1:14" ht="12" customHeight="1" x14ac:dyDescent="0.2">
      <c r="A87" s="42"/>
      <c r="B87" s="92"/>
      <c r="C87" s="92"/>
      <c r="D87" s="93"/>
      <c r="E87" s="48"/>
      <c r="F87" s="66"/>
      <c r="I87" s="42"/>
      <c r="J87" s="42"/>
      <c r="K87" s="42"/>
      <c r="L87" s="42"/>
      <c r="M87" s="42"/>
      <c r="N87" s="42"/>
    </row>
    <row r="88" spans="1:14" ht="12" customHeight="1" x14ac:dyDescent="0.2">
      <c r="A88" s="42"/>
      <c r="B88" s="90"/>
      <c r="C88" s="91" t="s">
        <v>33</v>
      </c>
      <c r="D88" s="90"/>
      <c r="E88" s="48"/>
      <c r="F88" s="66"/>
      <c r="I88" s="42"/>
      <c r="J88" s="42"/>
      <c r="K88" s="42"/>
      <c r="L88" s="42"/>
      <c r="M88" s="42"/>
      <c r="N88" s="42"/>
    </row>
    <row r="89" spans="1:14" ht="12" customHeight="1" x14ac:dyDescent="0.2">
      <c r="A89" s="42"/>
      <c r="B89" s="92"/>
      <c r="C89" s="92"/>
      <c r="D89" s="93"/>
      <c r="E89" s="48"/>
      <c r="F89" s="66"/>
      <c r="I89" s="42"/>
      <c r="J89" s="42"/>
      <c r="K89" s="42"/>
      <c r="L89" s="42"/>
      <c r="M89" s="42"/>
      <c r="N89" s="42"/>
    </row>
    <row r="90" spans="1:14" ht="12" customHeight="1" x14ac:dyDescent="0.2">
      <c r="A90" s="42"/>
      <c r="B90" s="92"/>
      <c r="C90" s="92"/>
      <c r="D90" s="93" t="s">
        <v>253</v>
      </c>
      <c r="F90" s="66"/>
      <c r="I90" s="42"/>
      <c r="J90" s="42"/>
      <c r="K90" s="42"/>
      <c r="L90" s="42"/>
      <c r="M90" s="42"/>
      <c r="N90" s="42"/>
    </row>
    <row r="91" spans="1:14" ht="12" customHeight="1" x14ac:dyDescent="0.2">
      <c r="A91" s="42"/>
      <c r="B91" s="92"/>
      <c r="C91" s="92"/>
      <c r="D91" s="93" t="s">
        <v>254</v>
      </c>
      <c r="I91" s="42"/>
      <c r="J91" s="42"/>
      <c r="K91" s="42"/>
      <c r="L91" s="42"/>
      <c r="M91" s="42"/>
      <c r="N91" s="42"/>
    </row>
    <row r="92" spans="1:14" ht="12" customHeight="1" x14ac:dyDescent="0.2">
      <c r="A92" s="42"/>
      <c r="B92" s="92"/>
      <c r="C92" s="92"/>
      <c r="D92" s="93" t="s">
        <v>255</v>
      </c>
      <c r="I92" s="42"/>
      <c r="J92" s="42"/>
      <c r="K92" s="42"/>
      <c r="L92" s="42"/>
      <c r="M92" s="42"/>
      <c r="N92" s="42"/>
    </row>
    <row r="93" spans="1:14" ht="12" customHeight="1" x14ac:dyDescent="0.2">
      <c r="A93" s="42"/>
      <c r="B93" s="92"/>
      <c r="C93" s="92"/>
      <c r="D93" s="93" t="s">
        <v>256</v>
      </c>
      <c r="I93" s="42"/>
      <c r="J93" s="42"/>
      <c r="K93" s="42"/>
      <c r="L93" s="42"/>
      <c r="M93" s="42"/>
      <c r="N93" s="42"/>
    </row>
    <row r="94" spans="1:14" ht="12" customHeight="1" x14ac:dyDescent="0.2">
      <c r="A94" s="42"/>
      <c r="B94" s="92"/>
      <c r="C94" s="92"/>
      <c r="D94" s="93" t="s">
        <v>257</v>
      </c>
      <c r="I94" s="42"/>
      <c r="J94" s="42"/>
      <c r="K94" s="42"/>
      <c r="L94" s="42"/>
      <c r="M94" s="42"/>
      <c r="N94" s="42"/>
    </row>
    <row r="95" spans="1:14" ht="12" customHeight="1" x14ac:dyDescent="0.2">
      <c r="A95" s="42"/>
      <c r="B95" s="92"/>
      <c r="C95" s="92"/>
      <c r="D95" s="93" t="s">
        <v>258</v>
      </c>
      <c r="I95" s="42"/>
      <c r="J95" s="42"/>
      <c r="K95" s="42"/>
      <c r="L95" s="42"/>
      <c r="M95" s="42"/>
      <c r="N95" s="42"/>
    </row>
    <row r="96" spans="1:14" ht="12" customHeight="1" x14ac:dyDescent="0.2">
      <c r="A96" s="42"/>
      <c r="B96" s="92"/>
      <c r="C96" s="92"/>
      <c r="D96" s="93" t="s">
        <v>259</v>
      </c>
      <c r="I96" s="42"/>
      <c r="J96" s="42"/>
      <c r="K96" s="42"/>
      <c r="L96" s="42"/>
      <c r="M96" s="42"/>
      <c r="N96" s="42"/>
    </row>
    <row r="97" spans="1:14" ht="12" customHeight="1" x14ac:dyDescent="0.2">
      <c r="A97" s="42"/>
      <c r="B97" s="92"/>
      <c r="C97" s="92"/>
      <c r="D97" s="93"/>
      <c r="I97" s="42"/>
      <c r="J97" s="42"/>
      <c r="K97" s="42"/>
      <c r="L97" s="42"/>
      <c r="M97" s="42"/>
      <c r="N97" s="42"/>
    </row>
    <row r="98" spans="1:14" ht="12" customHeight="1" x14ac:dyDescent="0.2">
      <c r="A98" s="42"/>
      <c r="B98" s="90"/>
      <c r="C98" s="91" t="s">
        <v>34</v>
      </c>
      <c r="D98" s="90"/>
      <c r="I98" s="42"/>
      <c r="J98" s="42"/>
      <c r="K98" s="42"/>
      <c r="L98" s="42"/>
      <c r="M98" s="42"/>
      <c r="N98" s="42"/>
    </row>
    <row r="99" spans="1:14" ht="12" customHeight="1" x14ac:dyDescent="0.2">
      <c r="A99" s="42"/>
      <c r="B99" s="92"/>
      <c r="C99" s="92"/>
      <c r="D99" s="93"/>
      <c r="I99" s="42"/>
      <c r="J99" s="42"/>
      <c r="K99" s="42"/>
      <c r="L99" s="42"/>
      <c r="M99" s="42"/>
      <c r="N99" s="42"/>
    </row>
    <row r="100" spans="1:14" ht="12" customHeight="1" x14ac:dyDescent="0.2">
      <c r="A100" s="42"/>
      <c r="B100" s="92"/>
      <c r="C100" s="92"/>
      <c r="D100" s="93" t="s">
        <v>260</v>
      </c>
      <c r="I100" s="42"/>
      <c r="J100" s="42"/>
      <c r="K100" s="42"/>
      <c r="L100" s="42"/>
      <c r="M100" s="42"/>
      <c r="N100" s="42"/>
    </row>
    <row r="101" spans="1:14" ht="12" customHeight="1" x14ac:dyDescent="0.2">
      <c r="A101" s="42"/>
      <c r="B101" s="92"/>
      <c r="C101" s="92"/>
      <c r="D101" s="93" t="s">
        <v>261</v>
      </c>
      <c r="I101" s="42"/>
      <c r="J101" s="42"/>
      <c r="K101" s="42"/>
      <c r="L101" s="42"/>
      <c r="M101" s="42"/>
      <c r="N101" s="42"/>
    </row>
    <row r="102" spans="1:14" ht="12" customHeight="1" x14ac:dyDescent="0.2">
      <c r="A102" s="42"/>
      <c r="B102" s="92"/>
      <c r="C102" s="92"/>
      <c r="D102" s="93" t="s">
        <v>262</v>
      </c>
      <c r="I102" s="42"/>
      <c r="J102" s="42"/>
      <c r="K102" s="42"/>
      <c r="L102" s="42"/>
      <c r="M102" s="42"/>
      <c r="N102" s="42"/>
    </row>
    <row r="103" spans="1:14" ht="12" customHeight="1" x14ac:dyDescent="0.2">
      <c r="A103" s="42"/>
      <c r="B103" s="92"/>
      <c r="C103" s="92"/>
      <c r="D103" s="93" t="s">
        <v>263</v>
      </c>
      <c r="I103" s="42"/>
      <c r="J103" s="42"/>
      <c r="K103" s="42"/>
      <c r="L103" s="42"/>
      <c r="M103" s="42"/>
      <c r="N103" s="42"/>
    </row>
    <row r="104" spans="1:14" ht="12" customHeight="1" x14ac:dyDescent="0.2">
      <c r="A104" s="42"/>
      <c r="B104" s="92"/>
      <c r="C104" s="92"/>
      <c r="D104" s="93" t="s">
        <v>264</v>
      </c>
      <c r="I104" s="42"/>
      <c r="J104" s="42"/>
      <c r="K104" s="42"/>
      <c r="L104" s="42"/>
      <c r="M104" s="42"/>
      <c r="N104" s="42"/>
    </row>
    <row r="105" spans="1:14" ht="12" customHeight="1" x14ac:dyDescent="0.2">
      <c r="A105" s="42"/>
      <c r="B105" s="92"/>
      <c r="C105" s="92"/>
      <c r="D105" s="93" t="s">
        <v>265</v>
      </c>
      <c r="I105" s="42"/>
      <c r="J105" s="42"/>
      <c r="K105" s="42"/>
      <c r="L105" s="42"/>
      <c r="M105" s="42"/>
      <c r="N105" s="42"/>
    </row>
    <row r="106" spans="1:14" ht="12" customHeight="1" x14ac:dyDescent="0.2">
      <c r="A106" s="42"/>
      <c r="B106" s="92"/>
      <c r="C106" s="92"/>
      <c r="D106" s="93" t="s">
        <v>266</v>
      </c>
      <c r="I106" s="42"/>
      <c r="J106" s="42"/>
      <c r="K106" s="42"/>
      <c r="L106" s="42"/>
      <c r="M106" s="42"/>
      <c r="N106" s="42"/>
    </row>
    <row r="107" spans="1:14" ht="12" customHeight="1" x14ac:dyDescent="0.2">
      <c r="A107" s="42"/>
      <c r="B107" s="92"/>
      <c r="C107" s="92"/>
      <c r="D107" s="93" t="s">
        <v>267</v>
      </c>
      <c r="I107" s="42"/>
      <c r="J107" s="42"/>
      <c r="K107" s="42"/>
      <c r="L107" s="42"/>
      <c r="M107" s="42"/>
      <c r="N107" s="42"/>
    </row>
    <row r="108" spans="1:14" ht="12" customHeight="1" x14ac:dyDescent="0.2">
      <c r="A108" s="42"/>
      <c r="B108" s="92"/>
      <c r="C108" s="92"/>
      <c r="D108" s="93" t="s">
        <v>268</v>
      </c>
      <c r="I108" s="42"/>
      <c r="J108" s="42"/>
      <c r="K108" s="42"/>
      <c r="L108" s="42"/>
      <c r="M108" s="42"/>
      <c r="N108" s="42"/>
    </row>
    <row r="109" spans="1:14" ht="12" customHeight="1" x14ac:dyDescent="0.2">
      <c r="A109" s="42"/>
      <c r="B109" s="92"/>
      <c r="C109" s="92"/>
      <c r="D109" s="93" t="s">
        <v>269</v>
      </c>
      <c r="I109" s="42"/>
      <c r="J109" s="42"/>
      <c r="K109" s="42"/>
      <c r="L109" s="42"/>
      <c r="M109" s="42"/>
      <c r="N109" s="42"/>
    </row>
    <row r="110" spans="1:14" ht="12" customHeight="1" x14ac:dyDescent="0.2">
      <c r="A110" s="42"/>
      <c r="B110" s="92"/>
      <c r="C110" s="92"/>
      <c r="D110" s="93"/>
      <c r="I110" s="42"/>
      <c r="J110" s="42"/>
      <c r="K110" s="42"/>
      <c r="L110" s="42"/>
      <c r="M110" s="42"/>
      <c r="N110" s="42"/>
    </row>
    <row r="111" spans="1:14" ht="12" customHeight="1" x14ac:dyDescent="0.2">
      <c r="A111" s="42"/>
      <c r="B111" s="90"/>
      <c r="C111" s="91" t="s">
        <v>35</v>
      </c>
      <c r="D111" s="90"/>
      <c r="I111" s="42"/>
      <c r="J111" s="42"/>
      <c r="K111" s="42"/>
      <c r="L111" s="42"/>
      <c r="M111" s="42"/>
      <c r="N111" s="42"/>
    </row>
    <row r="112" spans="1:14" ht="12" customHeight="1" x14ac:dyDescent="0.2">
      <c r="A112" s="42"/>
      <c r="B112" s="92"/>
      <c r="C112" s="92"/>
      <c r="D112" s="93"/>
      <c r="I112" s="42"/>
      <c r="J112" s="42"/>
      <c r="K112" s="42"/>
      <c r="L112" s="42"/>
      <c r="M112" s="42"/>
      <c r="N112" s="42"/>
    </row>
    <row r="113" spans="1:14" ht="12" customHeight="1" x14ac:dyDescent="0.2">
      <c r="A113" s="42"/>
      <c r="B113" s="92"/>
      <c r="C113" s="92"/>
      <c r="D113" s="93" t="s">
        <v>270</v>
      </c>
      <c r="I113" s="42"/>
      <c r="J113" s="42"/>
      <c r="K113" s="42"/>
      <c r="L113" s="42"/>
      <c r="M113" s="42"/>
      <c r="N113" s="42"/>
    </row>
    <row r="114" spans="1:14" ht="12" customHeight="1" x14ac:dyDescent="0.2">
      <c r="A114" s="42"/>
      <c r="B114" s="92"/>
      <c r="C114" s="92"/>
      <c r="D114" s="93" t="s">
        <v>271</v>
      </c>
      <c r="I114" s="42"/>
      <c r="J114" s="42"/>
      <c r="K114" s="42"/>
      <c r="L114" s="42"/>
      <c r="M114" s="42"/>
      <c r="N114" s="42"/>
    </row>
    <row r="115" spans="1:14" ht="12" customHeight="1" x14ac:dyDescent="0.2">
      <c r="A115" s="42"/>
      <c r="B115" s="92"/>
      <c r="C115" s="92"/>
      <c r="D115" s="93" t="s">
        <v>272</v>
      </c>
      <c r="I115" s="42"/>
      <c r="J115" s="42"/>
      <c r="K115" s="42"/>
      <c r="L115" s="42"/>
      <c r="M115" s="42"/>
      <c r="N115" s="42"/>
    </row>
    <row r="116" spans="1:14" ht="12" customHeight="1" x14ac:dyDescent="0.2">
      <c r="A116" s="42"/>
      <c r="B116" s="92"/>
      <c r="C116" s="92"/>
      <c r="D116" s="93" t="s">
        <v>273</v>
      </c>
      <c r="I116" s="42"/>
      <c r="J116" s="42"/>
      <c r="K116" s="42"/>
      <c r="L116" s="42"/>
      <c r="M116" s="42"/>
      <c r="N116" s="42"/>
    </row>
    <row r="117" spans="1:14" ht="12" customHeight="1" x14ac:dyDescent="0.2">
      <c r="A117" s="42"/>
      <c r="B117" s="92"/>
      <c r="C117" s="92"/>
      <c r="D117" s="93"/>
      <c r="I117" s="42"/>
      <c r="J117" s="42"/>
      <c r="K117" s="42"/>
      <c r="L117" s="42"/>
      <c r="M117" s="42"/>
      <c r="N117" s="42"/>
    </row>
    <row r="118" spans="1:14" ht="12" customHeight="1" x14ac:dyDescent="0.2">
      <c r="A118" s="42"/>
      <c r="B118" s="90"/>
      <c r="C118" s="91" t="s">
        <v>36</v>
      </c>
      <c r="D118" s="90"/>
      <c r="I118" s="42"/>
      <c r="J118" s="42"/>
      <c r="K118" s="42"/>
      <c r="L118" s="42"/>
      <c r="M118" s="42"/>
      <c r="N118" s="42"/>
    </row>
    <row r="119" spans="1:14" ht="12" customHeight="1" x14ac:dyDescent="0.2">
      <c r="A119" s="42"/>
      <c r="B119" s="92"/>
      <c r="C119" s="92"/>
      <c r="D119" s="93"/>
      <c r="I119" s="42"/>
      <c r="J119" s="42"/>
      <c r="K119" s="42"/>
      <c r="L119" s="42"/>
      <c r="M119" s="42"/>
      <c r="N119" s="42"/>
    </row>
    <row r="120" spans="1:14" ht="12" customHeight="1" x14ac:dyDescent="0.2">
      <c r="A120" s="42"/>
      <c r="B120" s="94"/>
      <c r="C120" s="92"/>
      <c r="D120" s="93" t="s">
        <v>274</v>
      </c>
      <c r="I120" s="42"/>
      <c r="J120" s="42"/>
      <c r="K120" s="42"/>
      <c r="L120" s="42"/>
      <c r="M120" s="42"/>
      <c r="N120" s="42"/>
    </row>
    <row r="121" spans="1:14" ht="12" customHeight="1" x14ac:dyDescent="0.2">
      <c r="A121" s="42"/>
      <c r="B121" s="92"/>
      <c r="C121" s="92"/>
      <c r="D121" s="93" t="s">
        <v>275</v>
      </c>
      <c r="I121" s="42"/>
      <c r="J121" s="42"/>
      <c r="K121" s="42"/>
      <c r="L121" s="42"/>
      <c r="M121" s="42"/>
      <c r="N121" s="42"/>
    </row>
    <row r="122" spans="1:14" ht="12" customHeight="1" x14ac:dyDescent="0.2">
      <c r="A122" s="42"/>
      <c r="B122" s="92"/>
      <c r="C122" s="92"/>
      <c r="D122" s="93" t="s">
        <v>276</v>
      </c>
      <c r="I122" s="42"/>
      <c r="J122" s="42"/>
      <c r="K122" s="42"/>
      <c r="L122" s="42"/>
      <c r="M122" s="42"/>
      <c r="N122" s="42"/>
    </row>
    <row r="123" spans="1:14" ht="12" customHeight="1" x14ac:dyDescent="0.2">
      <c r="A123" s="42"/>
      <c r="B123" s="92"/>
      <c r="C123" s="92"/>
      <c r="D123" s="93" t="s">
        <v>277</v>
      </c>
      <c r="I123" s="42"/>
      <c r="J123" s="42"/>
      <c r="K123" s="42"/>
      <c r="L123" s="42"/>
      <c r="M123" s="42"/>
      <c r="N123" s="42"/>
    </row>
    <row r="124" spans="1:14" ht="12" customHeight="1" x14ac:dyDescent="0.2">
      <c r="A124" s="42"/>
      <c r="B124" s="92"/>
      <c r="C124" s="92"/>
      <c r="D124" s="93" t="s">
        <v>278</v>
      </c>
      <c r="I124" s="42"/>
      <c r="J124" s="42"/>
      <c r="K124" s="42"/>
      <c r="L124" s="42"/>
      <c r="M124" s="42"/>
      <c r="N124" s="42"/>
    </row>
    <row r="125" spans="1:14" ht="12" customHeight="1" x14ac:dyDescent="0.2">
      <c r="A125" s="42"/>
      <c r="B125" s="92"/>
      <c r="C125" s="92"/>
      <c r="D125" s="93" t="s">
        <v>279</v>
      </c>
      <c r="I125" s="42"/>
      <c r="J125" s="42"/>
      <c r="K125" s="42"/>
      <c r="L125" s="42"/>
      <c r="M125" s="42"/>
      <c r="N125" s="42"/>
    </row>
    <row r="126" spans="1:14" ht="12" customHeight="1" x14ac:dyDescent="0.2">
      <c r="A126" s="42"/>
      <c r="B126" s="92"/>
      <c r="C126" s="92"/>
      <c r="D126" s="93" t="s">
        <v>280</v>
      </c>
      <c r="I126" s="42"/>
      <c r="J126" s="42"/>
      <c r="K126" s="42"/>
      <c r="L126" s="42"/>
      <c r="M126" s="42"/>
      <c r="N126" s="42"/>
    </row>
    <row r="127" spans="1:14" ht="12" customHeight="1" x14ac:dyDescent="0.2">
      <c r="A127" s="42"/>
      <c r="B127" s="92"/>
      <c r="C127" s="92"/>
      <c r="D127" s="93" t="s">
        <v>281</v>
      </c>
      <c r="I127" s="42"/>
      <c r="J127" s="42"/>
      <c r="K127" s="42"/>
      <c r="L127" s="42"/>
      <c r="M127" s="42"/>
      <c r="N127" s="42"/>
    </row>
    <row r="128" spans="1:14" ht="12" customHeight="1" x14ac:dyDescent="0.2">
      <c r="A128" s="42"/>
      <c r="B128" s="92"/>
      <c r="C128" s="92"/>
      <c r="D128" s="93" t="s">
        <v>282</v>
      </c>
      <c r="I128" s="42"/>
      <c r="J128" s="42"/>
      <c r="K128" s="42"/>
      <c r="L128" s="42"/>
      <c r="M128" s="42"/>
      <c r="N128" s="42"/>
    </row>
    <row r="129" spans="1:14" ht="12" customHeight="1" x14ac:dyDescent="0.2">
      <c r="A129" s="42"/>
      <c r="B129" s="92"/>
      <c r="C129" s="92"/>
      <c r="D129" s="93" t="s">
        <v>283</v>
      </c>
      <c r="I129" s="42"/>
      <c r="J129" s="42"/>
      <c r="K129" s="42"/>
      <c r="L129" s="42"/>
      <c r="M129" s="42"/>
      <c r="N129" s="42"/>
    </row>
    <row r="130" spans="1:14" ht="12" customHeight="1" x14ac:dyDescent="0.2">
      <c r="A130" s="42"/>
      <c r="B130" s="92"/>
      <c r="C130" s="92"/>
      <c r="D130" s="93"/>
      <c r="I130" s="42"/>
      <c r="J130" s="42"/>
      <c r="K130" s="42"/>
      <c r="L130" s="42"/>
      <c r="M130" s="42"/>
      <c r="N130" s="42"/>
    </row>
    <row r="131" spans="1:14" ht="12" customHeight="1" x14ac:dyDescent="0.2">
      <c r="A131" s="42"/>
      <c r="B131" s="90"/>
      <c r="C131" s="91" t="s">
        <v>37</v>
      </c>
      <c r="D131" s="90"/>
      <c r="I131" s="42"/>
      <c r="J131" s="42"/>
      <c r="K131" s="42"/>
      <c r="L131" s="42"/>
      <c r="M131" s="42"/>
      <c r="N131" s="42"/>
    </row>
    <row r="132" spans="1:14" ht="12" customHeight="1" x14ac:dyDescent="0.2">
      <c r="A132" s="42"/>
      <c r="B132" s="92"/>
      <c r="C132" s="92"/>
      <c r="D132" s="93"/>
      <c r="I132" s="42"/>
      <c r="J132" s="42"/>
      <c r="K132" s="42"/>
      <c r="L132" s="42"/>
      <c r="M132" s="42"/>
      <c r="N132" s="42"/>
    </row>
    <row r="133" spans="1:14" ht="12" customHeight="1" x14ac:dyDescent="0.2">
      <c r="A133" s="42"/>
      <c r="B133" s="92"/>
      <c r="C133" s="92"/>
      <c r="D133" s="93" t="s">
        <v>284</v>
      </c>
      <c r="I133" s="42"/>
      <c r="J133" s="42"/>
      <c r="K133" s="42"/>
      <c r="L133" s="42"/>
      <c r="M133" s="42"/>
      <c r="N133" s="42"/>
    </row>
    <row r="134" spans="1:14" ht="12" customHeight="1" x14ac:dyDescent="0.2">
      <c r="A134" s="42"/>
      <c r="B134" s="92"/>
      <c r="C134" s="92"/>
      <c r="D134" s="93" t="s">
        <v>285</v>
      </c>
      <c r="I134" s="42"/>
      <c r="J134" s="42"/>
      <c r="K134" s="42"/>
      <c r="L134" s="42"/>
      <c r="M134" s="42"/>
      <c r="N134" s="42"/>
    </row>
    <row r="135" spans="1:14" ht="12" customHeight="1" x14ac:dyDescent="0.2">
      <c r="A135" s="42"/>
      <c r="B135" s="92"/>
      <c r="C135" s="92"/>
      <c r="D135" s="93" t="s">
        <v>286</v>
      </c>
      <c r="I135" s="42"/>
      <c r="J135" s="42"/>
      <c r="K135" s="42"/>
      <c r="L135" s="42"/>
      <c r="M135" s="42"/>
      <c r="N135" s="42"/>
    </row>
    <row r="136" spans="1:14" ht="12" customHeight="1" x14ac:dyDescent="0.2">
      <c r="A136" s="42"/>
      <c r="B136" s="92"/>
      <c r="C136" s="92"/>
      <c r="D136" s="93" t="s">
        <v>287</v>
      </c>
      <c r="I136" s="42"/>
      <c r="J136" s="42"/>
      <c r="K136" s="42"/>
      <c r="L136" s="42"/>
      <c r="M136" s="42"/>
      <c r="N136" s="42"/>
    </row>
    <row r="137" spans="1:14" ht="12" customHeight="1" x14ac:dyDescent="0.2">
      <c r="A137" s="42"/>
      <c r="B137" s="92"/>
      <c r="C137" s="92"/>
      <c r="D137" s="93" t="s">
        <v>288</v>
      </c>
      <c r="I137" s="42"/>
      <c r="J137" s="42"/>
      <c r="K137" s="42"/>
      <c r="L137" s="42"/>
      <c r="M137" s="42"/>
      <c r="N137" s="42"/>
    </row>
    <row r="138" spans="1:14" ht="12" customHeight="1" x14ac:dyDescent="0.2">
      <c r="A138" s="42"/>
      <c r="B138" s="92"/>
      <c r="C138" s="92"/>
      <c r="D138" s="93" t="s">
        <v>289</v>
      </c>
      <c r="I138" s="42"/>
      <c r="J138" s="42"/>
      <c r="K138" s="42"/>
      <c r="L138" s="42"/>
      <c r="M138" s="42"/>
      <c r="N138" s="42"/>
    </row>
    <row r="139" spans="1:14" ht="12" customHeight="1" x14ac:dyDescent="0.2">
      <c r="A139" s="42"/>
      <c r="B139" s="92"/>
      <c r="C139" s="92"/>
      <c r="D139" s="93" t="s">
        <v>290</v>
      </c>
      <c r="I139" s="42"/>
      <c r="J139" s="42"/>
      <c r="K139" s="42"/>
      <c r="L139" s="42"/>
      <c r="M139" s="42"/>
      <c r="N139" s="42"/>
    </row>
    <row r="140" spans="1:14" ht="12" customHeight="1" x14ac:dyDescent="0.2">
      <c r="A140" s="42"/>
      <c r="B140" s="92"/>
      <c r="C140" s="92"/>
      <c r="D140" s="93"/>
      <c r="I140" s="42"/>
      <c r="J140" s="42"/>
      <c r="K140" s="42"/>
      <c r="L140" s="42"/>
      <c r="M140" s="42"/>
      <c r="N140" s="42"/>
    </row>
    <row r="141" spans="1:14" ht="12" customHeight="1" x14ac:dyDescent="0.2">
      <c r="A141" s="42"/>
      <c r="B141" s="90"/>
      <c r="C141" s="91" t="s">
        <v>38</v>
      </c>
      <c r="D141" s="90"/>
      <c r="I141" s="42"/>
      <c r="J141" s="42"/>
      <c r="K141" s="42"/>
      <c r="L141" s="42"/>
      <c r="M141" s="42"/>
      <c r="N141" s="42"/>
    </row>
    <row r="142" spans="1:14" ht="12" customHeight="1" x14ac:dyDescent="0.2">
      <c r="A142" s="42"/>
      <c r="B142" s="94"/>
      <c r="C142" s="92"/>
      <c r="D142" s="95"/>
      <c r="I142" s="42"/>
      <c r="J142" s="42"/>
      <c r="K142" s="42"/>
      <c r="L142" s="42"/>
      <c r="M142" s="42"/>
      <c r="N142" s="42"/>
    </row>
    <row r="143" spans="1:14" ht="12" customHeight="1" x14ac:dyDescent="0.2">
      <c r="A143" s="42"/>
      <c r="B143" s="94"/>
      <c r="C143" s="92"/>
      <c r="D143" s="95" t="s">
        <v>291</v>
      </c>
      <c r="I143" s="42"/>
      <c r="J143" s="42"/>
      <c r="K143" s="42"/>
      <c r="L143" s="42"/>
      <c r="M143" s="42"/>
      <c r="N143" s="42"/>
    </row>
    <row r="144" spans="1:14" ht="12" customHeight="1" x14ac:dyDescent="0.2">
      <c r="A144" s="42"/>
      <c r="B144" s="94"/>
      <c r="C144" s="92"/>
      <c r="D144" s="95" t="s">
        <v>292</v>
      </c>
      <c r="I144" s="42"/>
      <c r="J144" s="42"/>
      <c r="K144" s="42"/>
      <c r="L144" s="42"/>
      <c r="M144" s="42"/>
      <c r="N144" s="42"/>
    </row>
    <row r="145" spans="1:14" ht="12" customHeight="1" x14ac:dyDescent="0.2">
      <c r="A145" s="42"/>
      <c r="B145" s="94"/>
      <c r="C145" s="92"/>
      <c r="D145" s="95" t="s">
        <v>293</v>
      </c>
      <c r="I145" s="42"/>
      <c r="J145" s="42"/>
      <c r="K145" s="42"/>
      <c r="L145" s="42"/>
      <c r="M145" s="42"/>
      <c r="N145" s="42"/>
    </row>
    <row r="146" spans="1:14" ht="12" customHeight="1" x14ac:dyDescent="0.2">
      <c r="A146" s="42"/>
      <c r="B146" s="94"/>
      <c r="C146" s="92"/>
      <c r="D146" s="95" t="s">
        <v>294</v>
      </c>
      <c r="I146" s="42"/>
      <c r="J146" s="42"/>
      <c r="K146" s="42"/>
      <c r="L146" s="42"/>
      <c r="M146" s="42"/>
      <c r="N146" s="42"/>
    </row>
    <row r="147" spans="1:14" ht="12" customHeight="1" x14ac:dyDescent="0.2">
      <c r="A147" s="42"/>
      <c r="B147" s="94"/>
      <c r="C147" s="92"/>
      <c r="D147" s="95" t="s">
        <v>295</v>
      </c>
      <c r="I147" s="42"/>
      <c r="J147" s="42"/>
      <c r="K147" s="42"/>
      <c r="L147" s="42"/>
      <c r="M147" s="42"/>
      <c r="N147" s="42"/>
    </row>
    <row r="148" spans="1:14" ht="12" customHeight="1" x14ac:dyDescent="0.2">
      <c r="A148" s="42"/>
      <c r="B148" s="94"/>
      <c r="C148" s="92"/>
      <c r="D148" s="95" t="s">
        <v>296</v>
      </c>
      <c r="I148" s="42"/>
      <c r="J148" s="42"/>
      <c r="K148" s="42"/>
      <c r="L148" s="42"/>
      <c r="M148" s="42"/>
      <c r="N148" s="42"/>
    </row>
    <row r="149" spans="1:14" ht="12" customHeight="1" x14ac:dyDescent="0.2">
      <c r="A149" s="42"/>
      <c r="B149" s="94"/>
      <c r="C149" s="92"/>
      <c r="D149" s="95"/>
      <c r="I149" s="42"/>
      <c r="J149" s="42"/>
      <c r="K149" s="42"/>
      <c r="L149" s="42"/>
      <c r="M149" s="42"/>
      <c r="N149" s="42"/>
    </row>
    <row r="150" spans="1:14" ht="12" customHeight="1" x14ac:dyDescent="0.2">
      <c r="A150" s="42"/>
      <c r="B150" s="88" t="s">
        <v>39</v>
      </c>
      <c r="C150" s="88"/>
      <c r="D150" s="89"/>
      <c r="I150" s="42"/>
      <c r="J150" s="42"/>
      <c r="K150" s="42"/>
      <c r="L150" s="42"/>
      <c r="M150" s="42"/>
      <c r="N150" s="42"/>
    </row>
    <row r="151" spans="1:14" ht="12" customHeight="1" x14ac:dyDescent="0.2">
      <c r="A151" s="42"/>
      <c r="B151" s="90"/>
      <c r="C151" s="99" t="s">
        <v>44</v>
      </c>
      <c r="D151" s="90"/>
      <c r="I151" s="42"/>
      <c r="J151" s="42"/>
      <c r="K151" s="42"/>
      <c r="L151" s="42"/>
      <c r="M151" s="42"/>
      <c r="N151" s="42"/>
    </row>
    <row r="152" spans="1:14" ht="12" customHeight="1" x14ac:dyDescent="0.2">
      <c r="A152" s="42"/>
      <c r="B152" s="92"/>
      <c r="C152" s="94"/>
      <c r="D152" s="93"/>
      <c r="I152" s="42"/>
      <c r="J152" s="42"/>
      <c r="K152" s="42"/>
      <c r="L152" s="42"/>
      <c r="M152" s="42"/>
      <c r="N152" s="42"/>
    </row>
    <row r="153" spans="1:14" ht="12" customHeight="1" x14ac:dyDescent="0.2">
      <c r="A153" s="42"/>
      <c r="B153" s="92"/>
      <c r="C153" s="94"/>
      <c r="D153" s="93" t="s">
        <v>135</v>
      </c>
      <c r="I153" s="42"/>
      <c r="J153" s="42"/>
      <c r="K153" s="42"/>
      <c r="L153" s="42"/>
      <c r="M153" s="42"/>
      <c r="N153" s="42"/>
    </row>
    <row r="154" spans="1:14" ht="12" customHeight="1" x14ac:dyDescent="0.2">
      <c r="A154" s="42"/>
      <c r="B154" s="92"/>
      <c r="C154" s="94"/>
      <c r="D154" s="93" t="s">
        <v>136</v>
      </c>
      <c r="I154" s="42"/>
      <c r="J154" s="42"/>
      <c r="K154" s="42"/>
      <c r="L154" s="42"/>
      <c r="M154" s="42"/>
      <c r="N154" s="42"/>
    </row>
    <row r="155" spans="1:14" ht="12" customHeight="1" x14ac:dyDescent="0.2">
      <c r="A155" s="42"/>
      <c r="B155" s="92"/>
      <c r="C155" s="94"/>
      <c r="D155" s="93"/>
      <c r="I155" s="42"/>
      <c r="J155" s="42"/>
      <c r="K155" s="42"/>
      <c r="L155" s="42"/>
      <c r="M155" s="42"/>
      <c r="N155" s="42"/>
    </row>
    <row r="156" spans="1:14" ht="12" customHeight="1" x14ac:dyDescent="0.2">
      <c r="A156" s="42"/>
      <c r="B156" s="90"/>
      <c r="C156" s="99" t="s">
        <v>45</v>
      </c>
      <c r="D156" s="90"/>
      <c r="I156" s="42"/>
      <c r="J156" s="42"/>
      <c r="K156" s="42"/>
      <c r="L156" s="42"/>
      <c r="M156" s="42"/>
      <c r="N156" s="42"/>
    </row>
    <row r="157" spans="1:14" ht="12" customHeight="1" x14ac:dyDescent="0.2">
      <c r="A157" s="42"/>
      <c r="B157" s="92"/>
      <c r="C157" s="92"/>
      <c r="D157" s="93"/>
      <c r="I157" s="42"/>
      <c r="J157" s="42"/>
      <c r="K157" s="42"/>
      <c r="L157" s="42"/>
      <c r="M157" s="42"/>
      <c r="N157" s="42"/>
    </row>
    <row r="158" spans="1:14" ht="12" customHeight="1" x14ac:dyDescent="0.2">
      <c r="A158" s="42"/>
      <c r="B158" s="92"/>
      <c r="C158" s="94"/>
      <c r="D158" s="93" t="s">
        <v>137</v>
      </c>
      <c r="I158" s="42"/>
      <c r="J158" s="42"/>
      <c r="K158" s="42"/>
      <c r="L158" s="42"/>
      <c r="M158" s="42"/>
      <c r="N158" s="42"/>
    </row>
    <row r="159" spans="1:14" ht="12" customHeight="1" x14ac:dyDescent="0.2">
      <c r="A159" s="42"/>
      <c r="B159" s="92"/>
      <c r="C159" s="94"/>
      <c r="D159" s="93" t="s">
        <v>138</v>
      </c>
      <c r="I159" s="42"/>
      <c r="J159" s="42"/>
      <c r="K159" s="42"/>
      <c r="L159" s="42"/>
      <c r="M159" s="42"/>
      <c r="N159" s="42"/>
    </row>
    <row r="160" spans="1:14" ht="12" customHeight="1" x14ac:dyDescent="0.2">
      <c r="A160" s="42"/>
      <c r="B160" s="92"/>
      <c r="C160" s="94"/>
      <c r="D160" s="93" t="s">
        <v>139</v>
      </c>
      <c r="I160" s="42"/>
      <c r="J160" s="42"/>
      <c r="K160" s="42"/>
      <c r="L160" s="42"/>
      <c r="M160" s="42"/>
      <c r="N160" s="42"/>
    </row>
    <row r="161" spans="1:14" ht="12" customHeight="1" x14ac:dyDescent="0.2">
      <c r="A161" s="42"/>
      <c r="B161" s="92"/>
      <c r="C161" s="94"/>
      <c r="D161" s="93" t="s">
        <v>140</v>
      </c>
      <c r="I161" s="42"/>
      <c r="J161" s="42"/>
      <c r="K161" s="42"/>
      <c r="L161" s="42"/>
      <c r="M161" s="42"/>
      <c r="N161" s="42"/>
    </row>
    <row r="162" spans="1:14" ht="12" customHeight="1" x14ac:dyDescent="0.2">
      <c r="A162" s="42"/>
      <c r="B162" s="92"/>
      <c r="C162" s="94"/>
      <c r="D162" s="93" t="s">
        <v>141</v>
      </c>
      <c r="I162" s="42"/>
      <c r="J162" s="42"/>
      <c r="K162" s="42"/>
      <c r="L162" s="42"/>
      <c r="M162" s="42"/>
      <c r="N162" s="42"/>
    </row>
    <row r="163" spans="1:14" ht="12" customHeight="1" x14ac:dyDescent="0.2">
      <c r="A163" s="42"/>
      <c r="B163" s="92"/>
      <c r="C163" s="94"/>
      <c r="D163" s="93" t="s">
        <v>142</v>
      </c>
      <c r="I163" s="42"/>
      <c r="J163" s="42"/>
      <c r="K163" s="42"/>
      <c r="L163" s="42"/>
      <c r="M163" s="42"/>
      <c r="N163" s="42"/>
    </row>
    <row r="164" spans="1:14" ht="12" customHeight="1" x14ac:dyDescent="0.2">
      <c r="A164" s="42"/>
      <c r="B164" s="92"/>
      <c r="C164" s="94"/>
      <c r="D164" s="93" t="s">
        <v>143</v>
      </c>
      <c r="I164" s="42"/>
      <c r="J164" s="42"/>
      <c r="K164" s="42"/>
      <c r="L164" s="42"/>
      <c r="M164" s="42"/>
      <c r="N164" s="42"/>
    </row>
    <row r="165" spans="1:14" ht="12" customHeight="1" x14ac:dyDescent="0.2">
      <c r="A165" s="42"/>
      <c r="B165" s="92"/>
      <c r="C165" s="94"/>
      <c r="D165" s="93" t="s">
        <v>144</v>
      </c>
      <c r="I165" s="42"/>
      <c r="J165" s="42"/>
      <c r="K165" s="42"/>
      <c r="L165" s="42"/>
      <c r="M165" s="42"/>
      <c r="N165" s="42"/>
    </row>
    <row r="166" spans="1:14" ht="12" customHeight="1" x14ac:dyDescent="0.2">
      <c r="A166" s="42"/>
      <c r="B166" s="92"/>
      <c r="C166" s="92"/>
      <c r="D166" s="93"/>
      <c r="I166" s="42"/>
      <c r="J166" s="42"/>
      <c r="K166" s="42"/>
      <c r="L166" s="42"/>
      <c r="M166" s="42"/>
      <c r="N166" s="42"/>
    </row>
    <row r="167" spans="1:14" x14ac:dyDescent="0.2">
      <c r="A167" s="42"/>
      <c r="B167" s="90"/>
      <c r="C167" s="99" t="s">
        <v>46</v>
      </c>
      <c r="D167" s="90"/>
    </row>
    <row r="168" spans="1:14" x14ac:dyDescent="0.2">
      <c r="A168" s="42"/>
      <c r="B168" s="94"/>
      <c r="C168" s="92"/>
      <c r="D168" s="94"/>
    </row>
    <row r="169" spans="1:14" x14ac:dyDescent="0.2">
      <c r="A169" s="42"/>
      <c r="B169" s="92"/>
      <c r="C169" s="94"/>
      <c r="D169" s="93" t="s">
        <v>145</v>
      </c>
    </row>
    <row r="170" spans="1:14" x14ac:dyDescent="0.2">
      <c r="A170" s="42"/>
      <c r="B170" s="92"/>
      <c r="C170" s="94"/>
      <c r="D170" s="93" t="s">
        <v>146</v>
      </c>
    </row>
    <row r="171" spans="1:14" x14ac:dyDescent="0.2">
      <c r="A171" s="42"/>
      <c r="B171" s="92"/>
      <c r="C171" s="94"/>
      <c r="D171" s="93" t="s">
        <v>147</v>
      </c>
    </row>
    <row r="172" spans="1:14" x14ac:dyDescent="0.2">
      <c r="A172" s="42"/>
      <c r="B172" s="92"/>
      <c r="C172" s="94"/>
      <c r="D172" s="93" t="s">
        <v>148</v>
      </c>
    </row>
    <row r="173" spans="1:14" x14ac:dyDescent="0.2">
      <c r="A173" s="42"/>
      <c r="B173" s="92"/>
      <c r="C173" s="94"/>
      <c r="D173" s="93" t="s">
        <v>149</v>
      </c>
    </row>
    <row r="174" spans="1:14" x14ac:dyDescent="0.2">
      <c r="B174" s="94"/>
      <c r="C174" s="92"/>
      <c r="D174" s="94"/>
    </row>
    <row r="175" spans="1:14" x14ac:dyDescent="0.2">
      <c r="B175" s="90"/>
      <c r="C175" s="99" t="s">
        <v>47</v>
      </c>
      <c r="D175" s="90"/>
    </row>
    <row r="176" spans="1:14" x14ac:dyDescent="0.2">
      <c r="B176" s="92"/>
      <c r="C176" s="92"/>
      <c r="D176" s="93"/>
    </row>
    <row r="177" spans="2:4" x14ac:dyDescent="0.2">
      <c r="B177" s="92"/>
      <c r="C177" s="94"/>
      <c r="D177" s="93" t="s">
        <v>150</v>
      </c>
    </row>
    <row r="178" spans="2:4" x14ac:dyDescent="0.2">
      <c r="B178" s="92"/>
      <c r="C178" s="94"/>
      <c r="D178" s="93" t="s">
        <v>151</v>
      </c>
    </row>
    <row r="179" spans="2:4" x14ac:dyDescent="0.2">
      <c r="B179" s="92"/>
      <c r="C179" s="94"/>
      <c r="D179" s="93" t="s">
        <v>152</v>
      </c>
    </row>
    <row r="180" spans="2:4" x14ac:dyDescent="0.2">
      <c r="B180" s="92"/>
      <c r="C180" s="94"/>
      <c r="D180" s="93" t="s">
        <v>153</v>
      </c>
    </row>
    <row r="181" spans="2:4" x14ac:dyDescent="0.2">
      <c r="B181" s="92"/>
      <c r="C181" s="94"/>
      <c r="D181" s="93" t="s">
        <v>154</v>
      </c>
    </row>
    <row r="182" spans="2:4" x14ac:dyDescent="0.2">
      <c r="B182" s="92"/>
      <c r="C182" s="94"/>
      <c r="D182" s="93" t="s">
        <v>155</v>
      </c>
    </row>
    <row r="183" spans="2:4" x14ac:dyDescent="0.2">
      <c r="B183" s="92"/>
      <c r="C183" s="94"/>
      <c r="D183" s="93" t="s">
        <v>156</v>
      </c>
    </row>
    <row r="184" spans="2:4" x14ac:dyDescent="0.2">
      <c r="B184" s="92"/>
      <c r="C184" s="94"/>
      <c r="D184" s="93" t="s">
        <v>157</v>
      </c>
    </row>
    <row r="185" spans="2:4" x14ac:dyDescent="0.2">
      <c r="B185" s="92"/>
      <c r="C185" s="94"/>
      <c r="D185" s="93" t="s">
        <v>158</v>
      </c>
    </row>
    <row r="186" spans="2:4" x14ac:dyDescent="0.2">
      <c r="B186" s="92"/>
      <c r="C186" s="94"/>
      <c r="D186" s="93" t="s">
        <v>159</v>
      </c>
    </row>
    <row r="187" spans="2:4" x14ac:dyDescent="0.2">
      <c r="B187" s="92"/>
      <c r="C187" s="94"/>
      <c r="D187" s="93" t="s">
        <v>160</v>
      </c>
    </row>
    <row r="188" spans="2:4" x14ac:dyDescent="0.2">
      <c r="B188" s="92"/>
      <c r="C188" s="94"/>
      <c r="D188" s="93"/>
    </row>
    <row r="189" spans="2:4" x14ac:dyDescent="0.2">
      <c r="B189" s="90"/>
      <c r="C189" s="99" t="s">
        <v>48</v>
      </c>
      <c r="D189" s="90"/>
    </row>
    <row r="190" spans="2:4" x14ac:dyDescent="0.2">
      <c r="B190" s="92"/>
      <c r="C190" s="94"/>
      <c r="D190" s="93"/>
    </row>
    <row r="191" spans="2:4" x14ac:dyDescent="0.2">
      <c r="B191" s="92"/>
      <c r="C191" s="94"/>
      <c r="D191" s="93" t="s">
        <v>161</v>
      </c>
    </row>
    <row r="192" spans="2:4" x14ac:dyDescent="0.2">
      <c r="B192" s="92"/>
      <c r="C192" s="94"/>
      <c r="D192" s="93" t="s">
        <v>162</v>
      </c>
    </row>
    <row r="193" spans="2:4" x14ac:dyDescent="0.2">
      <c r="B193" s="92"/>
      <c r="C193" s="94"/>
      <c r="D193" s="93" t="s">
        <v>163</v>
      </c>
    </row>
    <row r="194" spans="2:4" x14ac:dyDescent="0.2">
      <c r="B194" s="92"/>
      <c r="C194" s="94"/>
      <c r="D194" s="93" t="s">
        <v>164</v>
      </c>
    </row>
    <row r="195" spans="2:4" x14ac:dyDescent="0.2">
      <c r="B195" s="92"/>
      <c r="C195" s="94"/>
      <c r="D195" s="93" t="s">
        <v>165</v>
      </c>
    </row>
    <row r="196" spans="2:4" x14ac:dyDescent="0.2">
      <c r="B196" s="92"/>
      <c r="C196" s="94"/>
      <c r="D196" s="93" t="s">
        <v>166</v>
      </c>
    </row>
    <row r="197" spans="2:4" x14ac:dyDescent="0.2">
      <c r="B197" s="92"/>
      <c r="C197" s="92"/>
      <c r="D197" s="93"/>
    </row>
    <row r="198" spans="2:4" x14ac:dyDescent="0.2">
      <c r="B198" s="90"/>
      <c r="C198" s="99" t="s">
        <v>49</v>
      </c>
      <c r="D198" s="90"/>
    </row>
    <row r="199" spans="2:4" x14ac:dyDescent="0.2">
      <c r="B199" s="92"/>
      <c r="C199" s="94"/>
      <c r="D199" s="93"/>
    </row>
    <row r="200" spans="2:4" x14ac:dyDescent="0.2">
      <c r="B200" s="92"/>
      <c r="C200" s="94"/>
      <c r="D200" s="93" t="s">
        <v>167</v>
      </c>
    </row>
    <row r="201" spans="2:4" x14ac:dyDescent="0.2">
      <c r="B201" s="92"/>
      <c r="C201" s="94"/>
      <c r="D201" s="93" t="s">
        <v>168</v>
      </c>
    </row>
    <row r="202" spans="2:4" x14ac:dyDescent="0.2">
      <c r="B202" s="92"/>
      <c r="C202" s="94"/>
      <c r="D202" s="93" t="s">
        <v>169</v>
      </c>
    </row>
    <row r="203" spans="2:4" x14ac:dyDescent="0.2">
      <c r="B203" s="92"/>
      <c r="C203" s="94"/>
      <c r="D203" s="93" t="s">
        <v>170</v>
      </c>
    </row>
    <row r="204" spans="2:4" x14ac:dyDescent="0.2">
      <c r="B204" s="92"/>
      <c r="C204" s="94"/>
      <c r="D204" s="93" t="s">
        <v>171</v>
      </c>
    </row>
    <row r="205" spans="2:4" x14ac:dyDescent="0.2">
      <c r="B205" s="92"/>
      <c r="C205" s="94"/>
      <c r="D205" s="93" t="s">
        <v>172</v>
      </c>
    </row>
    <row r="206" spans="2:4" x14ac:dyDescent="0.2">
      <c r="B206" s="92"/>
      <c r="C206" s="94"/>
      <c r="D206" s="93" t="s">
        <v>173</v>
      </c>
    </row>
    <row r="207" spans="2:4" x14ac:dyDescent="0.2">
      <c r="B207" s="92"/>
      <c r="C207" s="94"/>
      <c r="D207" s="93" t="s">
        <v>174</v>
      </c>
    </row>
    <row r="208" spans="2:4" x14ac:dyDescent="0.2">
      <c r="B208" s="92"/>
      <c r="C208" s="94"/>
      <c r="D208" s="93" t="s">
        <v>175</v>
      </c>
    </row>
    <row r="209" spans="2:4" x14ac:dyDescent="0.2">
      <c r="B209" s="92"/>
      <c r="C209" s="94"/>
      <c r="D209" s="93" t="s">
        <v>176</v>
      </c>
    </row>
    <row r="210" spans="2:4" x14ac:dyDescent="0.2">
      <c r="B210" s="92"/>
      <c r="C210" s="94"/>
      <c r="D210" s="93" t="s">
        <v>177</v>
      </c>
    </row>
    <row r="211" spans="2:4" x14ac:dyDescent="0.2">
      <c r="B211" s="92"/>
      <c r="C211" s="94"/>
      <c r="D211" s="93" t="s">
        <v>178</v>
      </c>
    </row>
    <row r="212" spans="2:4" x14ac:dyDescent="0.2">
      <c r="B212" s="92"/>
      <c r="C212" s="94"/>
      <c r="D212" s="93" t="s">
        <v>179</v>
      </c>
    </row>
    <row r="213" spans="2:4" x14ac:dyDescent="0.2">
      <c r="B213" s="92"/>
      <c r="C213" s="94"/>
      <c r="D213" s="93" t="s">
        <v>180</v>
      </c>
    </row>
    <row r="214" spans="2:4" x14ac:dyDescent="0.2">
      <c r="B214" s="92"/>
      <c r="C214" s="94"/>
      <c r="D214" s="93" t="s">
        <v>181</v>
      </c>
    </row>
    <row r="215" spans="2:4" x14ac:dyDescent="0.2">
      <c r="B215" s="92"/>
      <c r="C215" s="94"/>
      <c r="D215" s="93" t="s">
        <v>182</v>
      </c>
    </row>
    <row r="216" spans="2:4" x14ac:dyDescent="0.2">
      <c r="B216" s="92"/>
      <c r="C216" s="94"/>
      <c r="D216" s="93" t="s">
        <v>183</v>
      </c>
    </row>
    <row r="217" spans="2:4" x14ac:dyDescent="0.2">
      <c r="B217" s="92"/>
      <c r="C217" s="94"/>
      <c r="D217" s="93"/>
    </row>
    <row r="218" spans="2:4" x14ac:dyDescent="0.2">
      <c r="B218" s="90"/>
      <c r="C218" s="99" t="s">
        <v>50</v>
      </c>
      <c r="D218" s="90"/>
    </row>
    <row r="219" spans="2:4" x14ac:dyDescent="0.2">
      <c r="B219" s="92"/>
      <c r="C219" s="92"/>
      <c r="D219" s="93"/>
    </row>
    <row r="220" spans="2:4" x14ac:dyDescent="0.2">
      <c r="B220" s="92"/>
      <c r="C220" s="94"/>
      <c r="D220" s="93" t="s">
        <v>184</v>
      </c>
    </row>
    <row r="221" spans="2:4" x14ac:dyDescent="0.2">
      <c r="B221" s="92"/>
      <c r="C221" s="94"/>
      <c r="D221" s="93" t="s">
        <v>185</v>
      </c>
    </row>
    <row r="222" spans="2:4" x14ac:dyDescent="0.2">
      <c r="B222" s="92"/>
      <c r="C222" s="94"/>
      <c r="D222" s="93" t="s">
        <v>186</v>
      </c>
    </row>
    <row r="223" spans="2:4" x14ac:dyDescent="0.2">
      <c r="B223" s="92"/>
      <c r="C223" s="94"/>
      <c r="D223" s="93" t="s">
        <v>187</v>
      </c>
    </row>
    <row r="224" spans="2:4" x14ac:dyDescent="0.2">
      <c r="B224" s="92"/>
      <c r="C224" s="94"/>
      <c r="D224" s="93" t="s">
        <v>188</v>
      </c>
    </row>
    <row r="225" spans="2:4" x14ac:dyDescent="0.2">
      <c r="B225" s="92"/>
      <c r="C225" s="94"/>
      <c r="D225" s="93" t="s">
        <v>189</v>
      </c>
    </row>
    <row r="226" spans="2:4" x14ac:dyDescent="0.2">
      <c r="B226" s="92"/>
      <c r="C226" s="94"/>
      <c r="D226" s="93" t="s">
        <v>190</v>
      </c>
    </row>
    <row r="227" spans="2:4" x14ac:dyDescent="0.2">
      <c r="B227" s="92"/>
      <c r="C227" s="92"/>
      <c r="D227" s="93"/>
    </row>
    <row r="228" spans="2:4" x14ac:dyDescent="0.2">
      <c r="B228" s="90"/>
      <c r="C228" s="99" t="s">
        <v>51</v>
      </c>
      <c r="D228" s="90"/>
    </row>
    <row r="229" spans="2:4" x14ac:dyDescent="0.2">
      <c r="B229" s="94"/>
      <c r="C229" s="92"/>
      <c r="D229" s="94"/>
    </row>
    <row r="230" spans="2:4" x14ac:dyDescent="0.2">
      <c r="B230" s="94"/>
      <c r="C230" s="92"/>
      <c r="D230" s="95" t="s">
        <v>191</v>
      </c>
    </row>
    <row r="231" spans="2:4" x14ac:dyDescent="0.2">
      <c r="B231" s="94"/>
      <c r="C231" s="92"/>
      <c r="D231" s="95" t="s">
        <v>192</v>
      </c>
    </row>
    <row r="232" spans="2:4" x14ac:dyDescent="0.2">
      <c r="B232" s="94"/>
      <c r="C232" s="92"/>
      <c r="D232" s="95" t="s">
        <v>193</v>
      </c>
    </row>
    <row r="233" spans="2:4" x14ac:dyDescent="0.2">
      <c r="B233" s="94"/>
      <c r="C233" s="92"/>
      <c r="D233" s="95" t="s">
        <v>194</v>
      </c>
    </row>
    <row r="234" spans="2:4" x14ac:dyDescent="0.2">
      <c r="B234" s="92"/>
      <c r="C234" s="94"/>
      <c r="D234" s="95" t="s">
        <v>195</v>
      </c>
    </row>
    <row r="235" spans="2:4" x14ac:dyDescent="0.2">
      <c r="B235" s="92"/>
      <c r="C235" s="94"/>
      <c r="D235" s="95" t="s">
        <v>196</v>
      </c>
    </row>
    <row r="236" spans="2:4" x14ac:dyDescent="0.2">
      <c r="B236" s="92"/>
      <c r="C236" s="94"/>
      <c r="D236" s="95" t="s">
        <v>197</v>
      </c>
    </row>
    <row r="237" spans="2:4" x14ac:dyDescent="0.2">
      <c r="B237" s="92"/>
      <c r="C237" s="94"/>
      <c r="D237" s="95" t="s">
        <v>198</v>
      </c>
    </row>
    <row r="238" spans="2:4" x14ac:dyDescent="0.2">
      <c r="B238" s="92"/>
      <c r="C238" s="94"/>
      <c r="D238" s="95" t="s">
        <v>199</v>
      </c>
    </row>
    <row r="239" spans="2:4" x14ac:dyDescent="0.2">
      <c r="B239" s="92"/>
      <c r="C239" s="94"/>
      <c r="D239" s="95" t="s">
        <v>200</v>
      </c>
    </row>
    <row r="240" spans="2:4" x14ac:dyDescent="0.2">
      <c r="B240" s="92"/>
      <c r="C240" s="94"/>
      <c r="D240" s="95" t="s">
        <v>201</v>
      </c>
    </row>
    <row r="241" spans="2:4" x14ac:dyDescent="0.2">
      <c r="B241" s="92"/>
      <c r="C241" s="94"/>
      <c r="D241" s="95" t="s">
        <v>202</v>
      </c>
    </row>
    <row r="242" spans="2:4" x14ac:dyDescent="0.2">
      <c r="B242" s="92"/>
      <c r="C242" s="94"/>
      <c r="D242" s="95" t="s">
        <v>203</v>
      </c>
    </row>
    <row r="243" spans="2:4" x14ac:dyDescent="0.2">
      <c r="B243" s="92"/>
      <c r="C243" s="94"/>
      <c r="D243" s="95" t="s">
        <v>204</v>
      </c>
    </row>
    <row r="244" spans="2:4" x14ac:dyDescent="0.2">
      <c r="B244" s="92"/>
      <c r="C244" s="94"/>
      <c r="D244" s="95" t="s">
        <v>205</v>
      </c>
    </row>
    <row r="245" spans="2:4" x14ac:dyDescent="0.2">
      <c r="B245" s="92"/>
      <c r="C245" s="94"/>
      <c r="D245" s="95" t="s">
        <v>206</v>
      </c>
    </row>
    <row r="246" spans="2:4" x14ac:dyDescent="0.2">
      <c r="B246" s="92"/>
      <c r="C246" s="94"/>
      <c r="D246" s="95" t="s">
        <v>207</v>
      </c>
    </row>
    <row r="247" spans="2:4" x14ac:dyDescent="0.2">
      <c r="B247" s="92"/>
      <c r="C247" s="94"/>
      <c r="D247" s="95" t="s">
        <v>208</v>
      </c>
    </row>
    <row r="248" spans="2:4" x14ac:dyDescent="0.2">
      <c r="B248" s="92"/>
      <c r="C248" s="94"/>
      <c r="D248" s="95" t="s">
        <v>209</v>
      </c>
    </row>
    <row r="249" spans="2:4" x14ac:dyDescent="0.2">
      <c r="B249" s="92"/>
      <c r="C249" s="94"/>
      <c r="D249" s="95" t="s">
        <v>210</v>
      </c>
    </row>
    <row r="250" spans="2:4" x14ac:dyDescent="0.2">
      <c r="B250" s="92"/>
      <c r="C250" s="94"/>
      <c r="D250" s="95" t="s">
        <v>211</v>
      </c>
    </row>
    <row r="251" spans="2:4" x14ac:dyDescent="0.2">
      <c r="B251" s="92"/>
      <c r="C251" s="94"/>
      <c r="D251" s="95" t="s">
        <v>212</v>
      </c>
    </row>
    <row r="252" spans="2:4" x14ac:dyDescent="0.2">
      <c r="B252" s="92"/>
      <c r="C252" s="94"/>
      <c r="D252" s="95" t="s">
        <v>213</v>
      </c>
    </row>
    <row r="253" spans="2:4" x14ac:dyDescent="0.2">
      <c r="B253" s="92"/>
      <c r="C253" s="94"/>
      <c r="D253" s="95" t="s">
        <v>214</v>
      </c>
    </row>
    <row r="254" spans="2:4" x14ac:dyDescent="0.2">
      <c r="B254" s="92"/>
      <c r="C254" s="94"/>
      <c r="D254" s="95" t="s">
        <v>215</v>
      </c>
    </row>
    <row r="255" spans="2:4" x14ac:dyDescent="0.2">
      <c r="B255" s="92"/>
      <c r="C255" s="94"/>
      <c r="D255" s="95" t="s">
        <v>216</v>
      </c>
    </row>
    <row r="256" spans="2:4" x14ac:dyDescent="0.2">
      <c r="B256" s="92"/>
      <c r="C256" s="94"/>
      <c r="D256" s="95" t="s">
        <v>217</v>
      </c>
    </row>
    <row r="257" spans="2:4" x14ac:dyDescent="0.2">
      <c r="B257" s="92"/>
      <c r="C257" s="94"/>
      <c r="D257" s="95" t="s">
        <v>218</v>
      </c>
    </row>
    <row r="258" spans="2:4" x14ac:dyDescent="0.2">
      <c r="B258" s="92"/>
      <c r="C258" s="94"/>
      <c r="D258" s="95" t="s">
        <v>219</v>
      </c>
    </row>
    <row r="259" spans="2:4" x14ac:dyDescent="0.2">
      <c r="B259" s="92"/>
      <c r="C259" s="94"/>
      <c r="D259" s="95" t="s">
        <v>220</v>
      </c>
    </row>
    <row r="260" spans="2:4" x14ac:dyDescent="0.2">
      <c r="B260" s="92"/>
      <c r="C260" s="94"/>
      <c r="D260" s="95" t="s">
        <v>221</v>
      </c>
    </row>
    <row r="261" spans="2:4" x14ac:dyDescent="0.2">
      <c r="B261" s="92"/>
      <c r="C261" s="94"/>
      <c r="D261" s="95" t="s">
        <v>222</v>
      </c>
    </row>
    <row r="262" spans="2:4" x14ac:dyDescent="0.2">
      <c r="B262" s="92"/>
      <c r="C262" s="94"/>
      <c r="D262" s="95" t="s">
        <v>223</v>
      </c>
    </row>
    <row r="263" spans="2:4" x14ac:dyDescent="0.2">
      <c r="B263" s="92"/>
      <c r="C263" s="94"/>
      <c r="D263" s="95" t="s">
        <v>224</v>
      </c>
    </row>
    <row r="264" spans="2:4" x14ac:dyDescent="0.2">
      <c r="B264" s="92"/>
      <c r="C264" s="94"/>
      <c r="D264" s="95" t="s">
        <v>225</v>
      </c>
    </row>
    <row r="265" spans="2:4" x14ac:dyDescent="0.2">
      <c r="B265" s="92"/>
      <c r="C265" s="94"/>
      <c r="D265" s="95" t="s">
        <v>226</v>
      </c>
    </row>
    <row r="266" spans="2:4" x14ac:dyDescent="0.2">
      <c r="B266" s="92"/>
      <c r="C266" s="94"/>
      <c r="D266" s="95" t="s">
        <v>227</v>
      </c>
    </row>
    <row r="267" spans="2:4" x14ac:dyDescent="0.2">
      <c r="B267" s="92"/>
      <c r="C267" s="94"/>
      <c r="D267" s="95" t="s">
        <v>228</v>
      </c>
    </row>
    <row r="268" spans="2:4" x14ac:dyDescent="0.2">
      <c r="B268" s="92"/>
      <c r="C268" s="94"/>
      <c r="D268" s="95" t="s">
        <v>229</v>
      </c>
    </row>
    <row r="269" spans="2:4" x14ac:dyDescent="0.2">
      <c r="B269" s="92"/>
      <c r="C269" s="94"/>
      <c r="D269" s="95" t="s">
        <v>230</v>
      </c>
    </row>
    <row r="270" spans="2:4" x14ac:dyDescent="0.2">
      <c r="B270" s="92"/>
      <c r="C270" s="94"/>
      <c r="D270" s="95" t="s">
        <v>231</v>
      </c>
    </row>
    <row r="271" spans="2:4" x14ac:dyDescent="0.2">
      <c r="B271" s="92"/>
      <c r="C271" s="94"/>
      <c r="D271" s="95" t="s">
        <v>232</v>
      </c>
    </row>
    <row r="272" spans="2:4" x14ac:dyDescent="0.2">
      <c r="B272" s="92"/>
      <c r="C272" s="94"/>
      <c r="D272" s="95" t="s">
        <v>233</v>
      </c>
    </row>
    <row r="273" spans="2:4" x14ac:dyDescent="0.2">
      <c r="B273" s="92"/>
      <c r="C273" s="94"/>
      <c r="D273" s="95" t="s">
        <v>234</v>
      </c>
    </row>
    <row r="274" spans="2:4" x14ac:dyDescent="0.2">
      <c r="B274" s="92"/>
      <c r="C274" s="94"/>
      <c r="D274" s="95" t="s">
        <v>235</v>
      </c>
    </row>
    <row r="275" spans="2:4" x14ac:dyDescent="0.2">
      <c r="B275" s="92"/>
      <c r="C275" s="94"/>
      <c r="D275" s="95" t="s">
        <v>236</v>
      </c>
    </row>
    <row r="276" spans="2:4" x14ac:dyDescent="0.2">
      <c r="B276" s="92"/>
      <c r="C276" s="94"/>
      <c r="D276" s="95" t="s">
        <v>237</v>
      </c>
    </row>
    <row r="277" spans="2:4" x14ac:dyDescent="0.2">
      <c r="B277" s="92"/>
      <c r="C277" s="94"/>
      <c r="D277" s="95" t="s">
        <v>238</v>
      </c>
    </row>
    <row r="278" spans="2:4" x14ac:dyDescent="0.2">
      <c r="B278" s="92"/>
      <c r="C278" s="94"/>
      <c r="D278" s="95" t="s">
        <v>239</v>
      </c>
    </row>
    <row r="279" spans="2:4" x14ac:dyDescent="0.2">
      <c r="B279" s="92"/>
      <c r="C279" s="94"/>
      <c r="D279" s="95" t="s">
        <v>240</v>
      </c>
    </row>
    <row r="280" spans="2:4" x14ac:dyDescent="0.2">
      <c r="B280" s="92"/>
      <c r="C280" s="92"/>
      <c r="D280" s="93"/>
    </row>
    <row r="281" spans="2:4" x14ac:dyDescent="0.2">
      <c r="B281" s="88" t="s">
        <v>40</v>
      </c>
      <c r="C281" s="88"/>
      <c r="D281" s="89"/>
    </row>
    <row r="282" spans="2:4" x14ac:dyDescent="0.2">
      <c r="B282" s="90"/>
      <c r="C282" s="91" t="s">
        <v>65</v>
      </c>
      <c r="D282" s="97"/>
    </row>
    <row r="283" spans="2:4" x14ac:dyDescent="0.2">
      <c r="B283" s="92"/>
      <c r="C283" s="92"/>
      <c r="D283" s="96"/>
    </row>
    <row r="284" spans="2:4" x14ac:dyDescent="0.2">
      <c r="B284" s="94"/>
      <c r="C284" s="92"/>
      <c r="D284" s="100" t="s">
        <v>76</v>
      </c>
    </row>
    <row r="285" spans="2:4" x14ac:dyDescent="0.2">
      <c r="B285" s="95"/>
      <c r="C285" s="95"/>
      <c r="D285" s="100" t="s">
        <v>77</v>
      </c>
    </row>
    <row r="286" spans="2:4" x14ac:dyDescent="0.2">
      <c r="B286" s="95"/>
      <c r="C286" s="95"/>
      <c r="D286" s="100" t="s">
        <v>78</v>
      </c>
    </row>
    <row r="287" spans="2:4" x14ac:dyDescent="0.2">
      <c r="B287" s="95"/>
      <c r="C287" s="95"/>
      <c r="D287" s="100" t="s">
        <v>79</v>
      </c>
    </row>
    <row r="288" spans="2:4" x14ac:dyDescent="0.2">
      <c r="B288" s="95"/>
      <c r="C288" s="95"/>
      <c r="D288" s="100" t="s">
        <v>80</v>
      </c>
    </row>
    <row r="289" spans="2:4" x14ac:dyDescent="0.2">
      <c r="B289" s="95"/>
      <c r="C289" s="95"/>
      <c r="D289" s="100" t="s">
        <v>81</v>
      </c>
    </row>
    <row r="290" spans="2:4" x14ac:dyDescent="0.2">
      <c r="B290" s="95"/>
      <c r="C290" s="95"/>
      <c r="D290" s="100" t="s">
        <v>82</v>
      </c>
    </row>
    <row r="291" spans="2:4" x14ac:dyDescent="0.2">
      <c r="B291" s="95"/>
      <c r="C291" s="95"/>
      <c r="D291" s="100" t="s">
        <v>83</v>
      </c>
    </row>
    <row r="292" spans="2:4" x14ac:dyDescent="0.2">
      <c r="B292" s="92"/>
      <c r="C292" s="92"/>
      <c r="D292" s="96"/>
    </row>
    <row r="293" spans="2:4" x14ac:dyDescent="0.2">
      <c r="B293" s="90"/>
      <c r="C293" s="91" t="s">
        <v>52</v>
      </c>
      <c r="D293" s="90"/>
    </row>
    <row r="294" spans="2:4" x14ac:dyDescent="0.2">
      <c r="B294" s="94"/>
      <c r="C294" s="92"/>
      <c r="D294" s="94"/>
    </row>
    <row r="295" spans="2:4" x14ac:dyDescent="0.2">
      <c r="B295" s="92"/>
      <c r="C295" s="92"/>
      <c r="D295" s="93" t="s">
        <v>41</v>
      </c>
    </row>
    <row r="296" spans="2:4" x14ac:dyDescent="0.2">
      <c r="B296" s="92"/>
      <c r="C296" s="92"/>
      <c r="D296" s="93" t="s">
        <v>297</v>
      </c>
    </row>
    <row r="297" spans="2:4" x14ac:dyDescent="0.2">
      <c r="B297" s="92"/>
      <c r="C297" s="92"/>
      <c r="D297" s="93" t="s">
        <v>298</v>
      </c>
    </row>
    <row r="298" spans="2:4" x14ac:dyDescent="0.2">
      <c r="B298" s="92"/>
      <c r="C298" s="92"/>
      <c r="D298" s="93" t="s">
        <v>299</v>
      </c>
    </row>
    <row r="299" spans="2:4" x14ac:dyDescent="0.2">
      <c r="B299" s="92"/>
      <c r="C299" s="92"/>
      <c r="D299" s="93" t="s">
        <v>300</v>
      </c>
    </row>
    <row r="300" spans="2:4" x14ac:dyDescent="0.2">
      <c r="B300" s="92"/>
      <c r="C300" s="92"/>
      <c r="D300" s="93" t="s">
        <v>301</v>
      </c>
    </row>
    <row r="301" spans="2:4" x14ac:dyDescent="0.2">
      <c r="B301" s="92"/>
      <c r="C301" s="92"/>
      <c r="D301" s="93" t="s">
        <v>302</v>
      </c>
    </row>
    <row r="302" spans="2:4" x14ac:dyDescent="0.2">
      <c r="B302" s="92"/>
      <c r="C302" s="92"/>
      <c r="D302" s="93" t="s">
        <v>303</v>
      </c>
    </row>
    <row r="303" spans="2:4" x14ac:dyDescent="0.2">
      <c r="B303" s="92"/>
      <c r="C303" s="92"/>
      <c r="D303" s="93" t="s">
        <v>304</v>
      </c>
    </row>
    <row r="304" spans="2:4" x14ac:dyDescent="0.2">
      <c r="B304" s="92"/>
      <c r="C304" s="92"/>
      <c r="D304" s="93" t="s">
        <v>305</v>
      </c>
    </row>
    <row r="305" spans="2:4" x14ac:dyDescent="0.2">
      <c r="B305" s="92"/>
      <c r="C305" s="92"/>
      <c r="D305" s="93" t="s">
        <v>306</v>
      </c>
    </row>
    <row r="306" spans="2:4" x14ac:dyDescent="0.2">
      <c r="B306" s="92"/>
      <c r="C306" s="92"/>
      <c r="D306" s="93" t="s">
        <v>307</v>
      </c>
    </row>
    <row r="307" spans="2:4" x14ac:dyDescent="0.2">
      <c r="B307" s="92"/>
      <c r="C307" s="92"/>
      <c r="D307" s="93" t="s">
        <v>308</v>
      </c>
    </row>
    <row r="308" spans="2:4" x14ac:dyDescent="0.2">
      <c r="B308" s="92"/>
      <c r="C308" s="92"/>
      <c r="D308" s="93" t="s">
        <v>309</v>
      </c>
    </row>
    <row r="309" spans="2:4" x14ac:dyDescent="0.2">
      <c r="B309" s="92"/>
      <c r="C309" s="92"/>
      <c r="D309" s="93" t="s">
        <v>310</v>
      </c>
    </row>
    <row r="310" spans="2:4" x14ac:dyDescent="0.2">
      <c r="B310" s="92"/>
      <c r="C310" s="92"/>
      <c r="D310" s="93" t="s">
        <v>311</v>
      </c>
    </row>
    <row r="311" spans="2:4" x14ac:dyDescent="0.2">
      <c r="B311" s="92"/>
      <c r="C311" s="92"/>
      <c r="D311" s="93" t="s">
        <v>312</v>
      </c>
    </row>
    <row r="312" spans="2:4" x14ac:dyDescent="0.2">
      <c r="B312" s="92"/>
      <c r="C312" s="92"/>
      <c r="D312" s="93" t="s">
        <v>313</v>
      </c>
    </row>
    <row r="313" spans="2:4" x14ac:dyDescent="0.2">
      <c r="B313" s="92"/>
      <c r="C313" s="92"/>
      <c r="D313" s="93" t="s">
        <v>314</v>
      </c>
    </row>
    <row r="314" spans="2:4" x14ac:dyDescent="0.2">
      <c r="B314" s="92"/>
      <c r="C314" s="92"/>
      <c r="D314" s="93" t="s">
        <v>42</v>
      </c>
    </row>
    <row r="315" spans="2:4" x14ac:dyDescent="0.2">
      <c r="B315" s="92"/>
      <c r="C315" s="92"/>
      <c r="D315" s="93" t="s">
        <v>315</v>
      </c>
    </row>
    <row r="316" spans="2:4" x14ac:dyDescent="0.2">
      <c r="B316" s="92"/>
      <c r="C316" s="92"/>
      <c r="D316" s="93" t="s">
        <v>316</v>
      </c>
    </row>
    <row r="317" spans="2:4" x14ac:dyDescent="0.2">
      <c r="B317" s="92"/>
      <c r="C317" s="92"/>
      <c r="D317" s="93" t="s">
        <v>317</v>
      </c>
    </row>
    <row r="318" spans="2:4" x14ac:dyDescent="0.2">
      <c r="B318" s="92"/>
      <c r="C318" s="92"/>
      <c r="D318" s="93" t="s">
        <v>318</v>
      </c>
    </row>
    <row r="319" spans="2:4" x14ac:dyDescent="0.2">
      <c r="B319" s="92"/>
      <c r="C319" s="92"/>
      <c r="D319" s="93" t="s">
        <v>319</v>
      </c>
    </row>
    <row r="320" spans="2:4" x14ac:dyDescent="0.2">
      <c r="B320" s="92"/>
      <c r="C320" s="92"/>
      <c r="D320" s="93" t="s">
        <v>320</v>
      </c>
    </row>
    <row r="321" spans="2:4" x14ac:dyDescent="0.2">
      <c r="B321" s="92"/>
      <c r="C321" s="92"/>
      <c r="D321" s="93" t="s">
        <v>321</v>
      </c>
    </row>
    <row r="322" spans="2:4" x14ac:dyDescent="0.2">
      <c r="B322" s="92"/>
      <c r="C322" s="92"/>
      <c r="D322" s="93" t="s">
        <v>43</v>
      </c>
    </row>
    <row r="323" spans="2:4" x14ac:dyDescent="0.2">
      <c r="B323" s="92"/>
      <c r="C323" s="92"/>
      <c r="D323" s="93" t="s">
        <v>322</v>
      </c>
    </row>
    <row r="324" spans="2:4" x14ac:dyDescent="0.2">
      <c r="B324" s="92"/>
      <c r="C324" s="92"/>
      <c r="D324" s="93" t="s">
        <v>323</v>
      </c>
    </row>
    <row r="325" spans="2:4" x14ac:dyDescent="0.2">
      <c r="B325" s="92"/>
      <c r="C325" s="92"/>
      <c r="D325" s="93" t="s">
        <v>324</v>
      </c>
    </row>
    <row r="326" spans="2:4" x14ac:dyDescent="0.2">
      <c r="B326" s="92"/>
      <c r="C326" s="92"/>
      <c r="D326" s="93" t="s">
        <v>325</v>
      </c>
    </row>
    <row r="327" spans="2:4" x14ac:dyDescent="0.2">
      <c r="B327" s="92"/>
      <c r="C327" s="92"/>
      <c r="D327" s="93" t="s">
        <v>326</v>
      </c>
    </row>
    <row r="328" spans="2:4" x14ac:dyDescent="0.2">
      <c r="B328" s="92"/>
      <c r="C328" s="92"/>
      <c r="D328" s="93" t="s">
        <v>327</v>
      </c>
    </row>
    <row r="329" spans="2:4" x14ac:dyDescent="0.2">
      <c r="B329" s="92"/>
      <c r="C329" s="92"/>
      <c r="D329" s="93" t="s">
        <v>328</v>
      </c>
    </row>
    <row r="330" spans="2:4" x14ac:dyDescent="0.2">
      <c r="B330" s="92"/>
      <c r="C330" s="92"/>
      <c r="D330" s="93" t="s">
        <v>329</v>
      </c>
    </row>
    <row r="331" spans="2:4" x14ac:dyDescent="0.2">
      <c r="B331" s="92"/>
      <c r="C331" s="92"/>
      <c r="D331" s="93" t="s">
        <v>330</v>
      </c>
    </row>
    <row r="332" spans="2:4" x14ac:dyDescent="0.2">
      <c r="B332" s="92"/>
      <c r="C332" s="92"/>
      <c r="D332" s="93" t="s">
        <v>331</v>
      </c>
    </row>
    <row r="333" spans="2:4" x14ac:dyDescent="0.2">
      <c r="B333" s="92"/>
      <c r="C333" s="92"/>
      <c r="D333" s="93" t="s">
        <v>332</v>
      </c>
    </row>
    <row r="334" spans="2:4" x14ac:dyDescent="0.2">
      <c r="B334" s="92"/>
      <c r="C334" s="92"/>
      <c r="D334" s="93" t="s">
        <v>333</v>
      </c>
    </row>
    <row r="335" spans="2:4" x14ac:dyDescent="0.2">
      <c r="B335" s="92"/>
      <c r="C335" s="92"/>
      <c r="D335" s="93" t="s">
        <v>334</v>
      </c>
    </row>
    <row r="336" spans="2:4" x14ac:dyDescent="0.2">
      <c r="B336" s="92"/>
      <c r="C336" s="92"/>
      <c r="D336" s="93" t="s">
        <v>335</v>
      </c>
    </row>
    <row r="337" spans="2:4" x14ac:dyDescent="0.2">
      <c r="B337" s="92"/>
      <c r="C337" s="92"/>
      <c r="D337" s="93" t="s">
        <v>336</v>
      </c>
    </row>
    <row r="338" spans="2:4" x14ac:dyDescent="0.2">
      <c r="B338" s="92"/>
      <c r="C338" s="92"/>
      <c r="D338" s="93" t="s">
        <v>337</v>
      </c>
    </row>
    <row r="339" spans="2:4" x14ac:dyDescent="0.2">
      <c r="B339" s="92"/>
      <c r="C339" s="92"/>
      <c r="D339" s="93" t="s">
        <v>338</v>
      </c>
    </row>
    <row r="340" spans="2:4" x14ac:dyDescent="0.2">
      <c r="B340" s="92"/>
      <c r="C340" s="92"/>
      <c r="D340" s="93" t="s">
        <v>339</v>
      </c>
    </row>
    <row r="341" spans="2:4" x14ac:dyDescent="0.2">
      <c r="B341" s="92"/>
      <c r="C341" s="92"/>
      <c r="D341" s="93" t="s">
        <v>340</v>
      </c>
    </row>
    <row r="342" spans="2:4" x14ac:dyDescent="0.2">
      <c r="B342" s="92"/>
      <c r="C342" s="92"/>
      <c r="D342" s="93" t="s">
        <v>341</v>
      </c>
    </row>
    <row r="343" spans="2:4" x14ac:dyDescent="0.2">
      <c r="B343" s="92"/>
      <c r="C343" s="92"/>
      <c r="D343" s="93" t="s">
        <v>342</v>
      </c>
    </row>
    <row r="344" spans="2:4" x14ac:dyDescent="0.2">
      <c r="B344" s="92"/>
      <c r="C344" s="92"/>
      <c r="D344" s="93" t="s">
        <v>343</v>
      </c>
    </row>
    <row r="345" spans="2:4" x14ac:dyDescent="0.2">
      <c r="B345" s="92"/>
      <c r="C345" s="92"/>
      <c r="D345" s="93" t="s">
        <v>344</v>
      </c>
    </row>
    <row r="346" spans="2:4" x14ac:dyDescent="0.2">
      <c r="B346" s="92"/>
      <c r="C346" s="92"/>
      <c r="D346" s="93" t="s">
        <v>345</v>
      </c>
    </row>
    <row r="347" spans="2:4" x14ac:dyDescent="0.2">
      <c r="B347" s="92"/>
      <c r="C347" s="92"/>
      <c r="D347" s="93" t="s">
        <v>346</v>
      </c>
    </row>
    <row r="348" spans="2:4" x14ac:dyDescent="0.2">
      <c r="B348" s="92"/>
      <c r="C348" s="92"/>
      <c r="D348" s="93" t="s">
        <v>347</v>
      </c>
    </row>
    <row r="349" spans="2:4" x14ac:dyDescent="0.2">
      <c r="B349" s="92"/>
      <c r="C349" s="92"/>
      <c r="D349" s="93" t="s">
        <v>348</v>
      </c>
    </row>
    <row r="350" spans="2:4" x14ac:dyDescent="0.2">
      <c r="B350" s="92"/>
      <c r="C350" s="92"/>
      <c r="D350" s="93" t="s">
        <v>349</v>
      </c>
    </row>
    <row r="351" spans="2:4" x14ac:dyDescent="0.2">
      <c r="B351" s="92"/>
      <c r="C351" s="92"/>
      <c r="D351" s="93" t="s">
        <v>350</v>
      </c>
    </row>
    <row r="352" spans="2:4" x14ac:dyDescent="0.2">
      <c r="B352" s="92"/>
      <c r="C352" s="92"/>
      <c r="D352" s="93" t="s">
        <v>351</v>
      </c>
    </row>
    <row r="353" spans="2:4" x14ac:dyDescent="0.2">
      <c r="B353" s="92"/>
      <c r="C353" s="92"/>
      <c r="D353" s="93" t="s">
        <v>352</v>
      </c>
    </row>
    <row r="354" spans="2:4" x14ac:dyDescent="0.2">
      <c r="B354" s="92"/>
      <c r="C354" s="92"/>
      <c r="D354" s="93" t="s">
        <v>353</v>
      </c>
    </row>
    <row r="355" spans="2:4" x14ac:dyDescent="0.2">
      <c r="B355" s="92"/>
      <c r="C355" s="92"/>
      <c r="D355" s="93" t="s">
        <v>354</v>
      </c>
    </row>
    <row r="356" spans="2:4" x14ac:dyDescent="0.2">
      <c r="B356" s="92"/>
      <c r="C356" s="92"/>
      <c r="D356" s="93" t="s">
        <v>355</v>
      </c>
    </row>
    <row r="357" spans="2:4" x14ac:dyDescent="0.2">
      <c r="B357" s="92"/>
      <c r="C357" s="92"/>
      <c r="D357" s="93" t="s">
        <v>356</v>
      </c>
    </row>
    <row r="358" spans="2:4" x14ac:dyDescent="0.2">
      <c r="B358" s="92"/>
      <c r="C358" s="92"/>
      <c r="D358" s="93" t="s">
        <v>357</v>
      </c>
    </row>
    <row r="359" spans="2:4" x14ac:dyDescent="0.2">
      <c r="B359" s="92"/>
      <c r="C359" s="92"/>
      <c r="D359" s="93" t="s">
        <v>358</v>
      </c>
    </row>
    <row r="360" spans="2:4" x14ac:dyDescent="0.2">
      <c r="B360" s="92"/>
      <c r="C360" s="92"/>
      <c r="D360" s="93" t="s">
        <v>359</v>
      </c>
    </row>
    <row r="361" spans="2:4" x14ac:dyDescent="0.2">
      <c r="B361" s="92"/>
      <c r="C361" s="92"/>
      <c r="D361" s="93" t="s">
        <v>360</v>
      </c>
    </row>
    <row r="362" spans="2:4" x14ac:dyDescent="0.2">
      <c r="B362" s="92"/>
      <c r="C362" s="92"/>
      <c r="D362" s="93" t="s">
        <v>361</v>
      </c>
    </row>
    <row r="363" spans="2:4" x14ac:dyDescent="0.2">
      <c r="B363" s="92"/>
      <c r="C363" s="92"/>
      <c r="D363" s="93" t="s">
        <v>362</v>
      </c>
    </row>
    <row r="364" spans="2:4" x14ac:dyDescent="0.2">
      <c r="B364" s="92"/>
      <c r="C364" s="92"/>
      <c r="D364" s="93" t="s">
        <v>363</v>
      </c>
    </row>
    <row r="365" spans="2:4" x14ac:dyDescent="0.2">
      <c r="B365" s="92"/>
      <c r="C365" s="92"/>
      <c r="D365" s="93" t="s">
        <v>364</v>
      </c>
    </row>
    <row r="366" spans="2:4" x14ac:dyDescent="0.2">
      <c r="B366" s="92"/>
      <c r="C366" s="92"/>
      <c r="D366" s="93" t="s">
        <v>365</v>
      </c>
    </row>
    <row r="367" spans="2:4" x14ac:dyDescent="0.2">
      <c r="B367" s="92"/>
      <c r="C367" s="92"/>
      <c r="D367" s="93" t="s">
        <v>366</v>
      </c>
    </row>
    <row r="368" spans="2:4" x14ac:dyDescent="0.2">
      <c r="B368" s="92"/>
      <c r="C368" s="92"/>
      <c r="D368" s="93" t="s">
        <v>367</v>
      </c>
    </row>
    <row r="369" spans="2:4" x14ac:dyDescent="0.2">
      <c r="B369" s="92"/>
      <c r="C369" s="92"/>
      <c r="D369" s="93" t="s">
        <v>368</v>
      </c>
    </row>
    <row r="370" spans="2:4" x14ac:dyDescent="0.2">
      <c r="B370" s="92"/>
      <c r="C370" s="92"/>
      <c r="D370" s="93" t="s">
        <v>369</v>
      </c>
    </row>
    <row r="371" spans="2:4" x14ac:dyDescent="0.2">
      <c r="B371" s="92"/>
      <c r="C371" s="92"/>
      <c r="D371" s="93" t="s">
        <v>370</v>
      </c>
    </row>
    <row r="372" spans="2:4" x14ac:dyDescent="0.2">
      <c r="B372" s="92"/>
      <c r="C372" s="92"/>
      <c r="D372" s="93" t="s">
        <v>371</v>
      </c>
    </row>
    <row r="373" spans="2:4" x14ac:dyDescent="0.2">
      <c r="B373" s="92"/>
      <c r="C373" s="92"/>
      <c r="D373" s="93" t="s">
        <v>372</v>
      </c>
    </row>
    <row r="374" spans="2:4" x14ac:dyDescent="0.2">
      <c r="B374" s="92"/>
      <c r="C374" s="92"/>
      <c r="D374" s="93" t="s">
        <v>373</v>
      </c>
    </row>
    <row r="375" spans="2:4" x14ac:dyDescent="0.2">
      <c r="B375" s="92"/>
      <c r="C375" s="92"/>
      <c r="D375" s="93" t="s">
        <v>374</v>
      </c>
    </row>
    <row r="376" spans="2:4" x14ac:dyDescent="0.2">
      <c r="B376" s="92"/>
      <c r="C376" s="92"/>
      <c r="D376" s="93" t="s">
        <v>375</v>
      </c>
    </row>
    <row r="377" spans="2:4" x14ac:dyDescent="0.2">
      <c r="B377" s="92"/>
      <c r="C377" s="92"/>
      <c r="D377" s="93" t="s">
        <v>376</v>
      </c>
    </row>
    <row r="378" spans="2:4" x14ac:dyDescent="0.2">
      <c r="B378" s="92"/>
      <c r="C378" s="92"/>
      <c r="D378" s="93" t="s">
        <v>377</v>
      </c>
    </row>
    <row r="379" spans="2:4" x14ac:dyDescent="0.2">
      <c r="B379" s="92"/>
      <c r="C379" s="92"/>
      <c r="D379" s="93" t="s">
        <v>378</v>
      </c>
    </row>
    <row r="380" spans="2:4" x14ac:dyDescent="0.2">
      <c r="B380" s="92"/>
      <c r="C380" s="92"/>
      <c r="D380" s="93" t="s">
        <v>379</v>
      </c>
    </row>
    <row r="381" spans="2:4" x14ac:dyDescent="0.2">
      <c r="B381" s="92"/>
      <c r="C381" s="92"/>
      <c r="D381" s="93" t="s">
        <v>380</v>
      </c>
    </row>
    <row r="382" spans="2:4" x14ac:dyDescent="0.2">
      <c r="B382" s="92"/>
      <c r="C382" s="92"/>
      <c r="D382" s="93" t="s">
        <v>381</v>
      </c>
    </row>
    <row r="383" spans="2:4" x14ac:dyDescent="0.2">
      <c r="B383" s="92"/>
      <c r="C383" s="92"/>
      <c r="D383" s="93" t="s">
        <v>382</v>
      </c>
    </row>
    <row r="384" spans="2:4" x14ac:dyDescent="0.2">
      <c r="B384" s="92"/>
      <c r="C384" s="92"/>
      <c r="D384" s="93" t="s">
        <v>383</v>
      </c>
    </row>
    <row r="385" spans="2:4" x14ac:dyDescent="0.2">
      <c r="B385" s="92"/>
      <c r="C385" s="92"/>
      <c r="D385" s="93" t="s">
        <v>384</v>
      </c>
    </row>
    <row r="386" spans="2:4" x14ac:dyDescent="0.2">
      <c r="B386" s="92"/>
      <c r="C386" s="92"/>
      <c r="D386" s="93" t="s">
        <v>385</v>
      </c>
    </row>
    <row r="387" spans="2:4" x14ac:dyDescent="0.2">
      <c r="B387" s="92"/>
      <c r="C387" s="92"/>
      <c r="D387" s="93" t="s">
        <v>386</v>
      </c>
    </row>
    <row r="388" spans="2:4" x14ac:dyDescent="0.2">
      <c r="B388" s="92"/>
      <c r="C388" s="92"/>
      <c r="D388" s="93" t="s">
        <v>387</v>
      </c>
    </row>
    <row r="389" spans="2:4" x14ac:dyDescent="0.2">
      <c r="B389" s="92"/>
      <c r="C389" s="92"/>
      <c r="D389" s="93" t="s">
        <v>388</v>
      </c>
    </row>
    <row r="390" spans="2:4" x14ac:dyDescent="0.2">
      <c r="B390" s="92"/>
      <c r="C390" s="92"/>
      <c r="D390" s="93" t="s">
        <v>389</v>
      </c>
    </row>
    <row r="391" spans="2:4" x14ac:dyDescent="0.2">
      <c r="B391" s="92"/>
      <c r="C391" s="92"/>
      <c r="D391" s="93" t="s">
        <v>390</v>
      </c>
    </row>
    <row r="392" spans="2:4" x14ac:dyDescent="0.2">
      <c r="B392" s="92"/>
      <c r="C392" s="92"/>
      <c r="D392" s="93" t="s">
        <v>391</v>
      </c>
    </row>
    <row r="393" spans="2:4" x14ac:dyDescent="0.2">
      <c r="B393" s="92"/>
      <c r="C393" s="92"/>
      <c r="D393" s="93" t="s">
        <v>392</v>
      </c>
    </row>
    <row r="394" spans="2:4" x14ac:dyDescent="0.2">
      <c r="B394" s="92"/>
      <c r="C394" s="92"/>
      <c r="D394" s="93" t="s">
        <v>393</v>
      </c>
    </row>
    <row r="395" spans="2:4" x14ac:dyDescent="0.2">
      <c r="B395" s="92"/>
      <c r="C395" s="92"/>
      <c r="D395" s="93" t="s">
        <v>394</v>
      </c>
    </row>
    <row r="396" spans="2:4" x14ac:dyDescent="0.2">
      <c r="B396" s="92"/>
      <c r="C396" s="92"/>
      <c r="D396" s="93" t="s">
        <v>395</v>
      </c>
    </row>
    <row r="397" spans="2:4" x14ac:dyDescent="0.2">
      <c r="B397" s="92"/>
      <c r="C397" s="92"/>
      <c r="D397" s="93" t="s">
        <v>396</v>
      </c>
    </row>
    <row r="398" spans="2:4" x14ac:dyDescent="0.2">
      <c r="B398" s="92"/>
      <c r="C398" s="92"/>
      <c r="D398" s="93" t="s">
        <v>397</v>
      </c>
    </row>
    <row r="399" spans="2:4" x14ac:dyDescent="0.2">
      <c r="B399" s="94"/>
      <c r="C399" s="92"/>
      <c r="D399" s="93" t="s">
        <v>398</v>
      </c>
    </row>
    <row r="400" spans="2:4" x14ac:dyDescent="0.2">
      <c r="B400" s="94"/>
      <c r="C400" s="92"/>
      <c r="D400" s="93" t="s">
        <v>399</v>
      </c>
    </row>
    <row r="401" spans="2:4" x14ac:dyDescent="0.2">
      <c r="B401" s="94"/>
      <c r="C401" s="92"/>
      <c r="D401" s="93" t="s">
        <v>400</v>
      </c>
    </row>
    <row r="402" spans="2:4" x14ac:dyDescent="0.2">
      <c r="B402" s="94"/>
      <c r="C402" s="92"/>
      <c r="D402" s="93" t="s">
        <v>401</v>
      </c>
    </row>
    <row r="403" spans="2:4" x14ac:dyDescent="0.2">
      <c r="B403" s="94"/>
      <c r="C403" s="92"/>
      <c r="D403" s="93" t="s">
        <v>402</v>
      </c>
    </row>
    <row r="404" spans="2:4" x14ac:dyDescent="0.2">
      <c r="B404" s="94"/>
      <c r="C404" s="92"/>
      <c r="D404" s="93" t="s">
        <v>403</v>
      </c>
    </row>
    <row r="405" spans="2:4" x14ac:dyDescent="0.2">
      <c r="B405" s="94"/>
      <c r="C405" s="92"/>
      <c r="D405" s="93" t="s">
        <v>404</v>
      </c>
    </row>
    <row r="406" spans="2:4" x14ac:dyDescent="0.2">
      <c r="B406" s="94"/>
      <c r="C406" s="92"/>
      <c r="D406" s="93" t="s">
        <v>405</v>
      </c>
    </row>
    <row r="407" spans="2:4" x14ac:dyDescent="0.2">
      <c r="B407" s="94"/>
      <c r="C407" s="92"/>
      <c r="D407" s="93" t="s">
        <v>406</v>
      </c>
    </row>
    <row r="408" spans="2:4" x14ac:dyDescent="0.2">
      <c r="B408" s="94"/>
      <c r="C408" s="92"/>
      <c r="D408" s="93" t="s">
        <v>407</v>
      </c>
    </row>
    <row r="409" spans="2:4" x14ac:dyDescent="0.2">
      <c r="B409" s="94"/>
      <c r="C409" s="92"/>
      <c r="D409" s="93" t="s">
        <v>408</v>
      </c>
    </row>
    <row r="410" spans="2:4" x14ac:dyDescent="0.2">
      <c r="B410" s="94"/>
      <c r="C410" s="92"/>
      <c r="D410" s="93" t="s">
        <v>409</v>
      </c>
    </row>
    <row r="411" spans="2:4" x14ac:dyDescent="0.2">
      <c r="B411" s="94"/>
      <c r="C411" s="92"/>
      <c r="D411" s="93" t="s">
        <v>410</v>
      </c>
    </row>
    <row r="412" spans="2:4" x14ac:dyDescent="0.2">
      <c r="B412" s="94"/>
      <c r="C412" s="92"/>
      <c r="D412" s="93" t="s">
        <v>411</v>
      </c>
    </row>
    <row r="413" spans="2:4" x14ac:dyDescent="0.2">
      <c r="B413" s="94"/>
      <c r="C413" s="92"/>
      <c r="D413" s="93" t="s">
        <v>412</v>
      </c>
    </row>
    <row r="414" spans="2:4" x14ac:dyDescent="0.2">
      <c r="B414" s="94"/>
      <c r="C414" s="92"/>
      <c r="D414" s="93" t="s">
        <v>413</v>
      </c>
    </row>
    <row r="415" spans="2:4" x14ac:dyDescent="0.2">
      <c r="B415" s="94"/>
      <c r="C415" s="92"/>
      <c r="D415" s="93" t="s">
        <v>414</v>
      </c>
    </row>
    <row r="416" spans="2:4" x14ac:dyDescent="0.2">
      <c r="B416" s="94"/>
      <c r="C416" s="92"/>
      <c r="D416" s="93" t="s">
        <v>415</v>
      </c>
    </row>
    <row r="417" spans="2:4" x14ac:dyDescent="0.2">
      <c r="B417" s="94"/>
      <c r="C417" s="92"/>
      <c r="D417" s="93" t="s">
        <v>416</v>
      </c>
    </row>
    <row r="418" spans="2:4" x14ac:dyDescent="0.2">
      <c r="B418" s="94"/>
      <c r="C418" s="92"/>
      <c r="D418" s="93" t="s">
        <v>417</v>
      </c>
    </row>
    <row r="419" spans="2:4" x14ac:dyDescent="0.2">
      <c r="B419" s="94"/>
      <c r="C419" s="92"/>
      <c r="D419" s="93" t="s">
        <v>418</v>
      </c>
    </row>
    <row r="420" spans="2:4" x14ac:dyDescent="0.2">
      <c r="B420" s="94"/>
      <c r="C420" s="92"/>
      <c r="D420" s="93" t="s">
        <v>419</v>
      </c>
    </row>
    <row r="421" spans="2:4" x14ac:dyDescent="0.2">
      <c r="B421" s="94"/>
      <c r="C421" s="92"/>
      <c r="D421" s="93" t="s">
        <v>420</v>
      </c>
    </row>
    <row r="422" spans="2:4" x14ac:dyDescent="0.2">
      <c r="B422" s="94"/>
      <c r="C422" s="92"/>
      <c r="D422" s="93" t="s">
        <v>421</v>
      </c>
    </row>
    <row r="423" spans="2:4" x14ac:dyDescent="0.2">
      <c r="B423" s="94"/>
      <c r="C423" s="92"/>
      <c r="D423" s="93" t="s">
        <v>422</v>
      </c>
    </row>
    <row r="424" spans="2:4" x14ac:dyDescent="0.2">
      <c r="B424" s="94"/>
      <c r="C424" s="92"/>
      <c r="D424" s="93" t="s">
        <v>423</v>
      </c>
    </row>
    <row r="425" spans="2:4" x14ac:dyDescent="0.2">
      <c r="B425" s="94"/>
      <c r="C425" s="92"/>
      <c r="D425" s="93" t="s">
        <v>424</v>
      </c>
    </row>
    <row r="426" spans="2:4" x14ac:dyDescent="0.2">
      <c r="B426" s="94"/>
      <c r="C426" s="92"/>
      <c r="D426" s="93" t="s">
        <v>425</v>
      </c>
    </row>
    <row r="427" spans="2:4" x14ac:dyDescent="0.2">
      <c r="B427" s="94"/>
      <c r="C427" s="92"/>
      <c r="D427" s="93" t="s">
        <v>426</v>
      </c>
    </row>
    <row r="428" spans="2:4" x14ac:dyDescent="0.2">
      <c r="B428" s="94"/>
      <c r="C428" s="92"/>
      <c r="D428" s="93" t="s">
        <v>427</v>
      </c>
    </row>
    <row r="429" spans="2:4" x14ac:dyDescent="0.2">
      <c r="B429" s="94"/>
      <c r="C429" s="92"/>
      <c r="D429" s="93" t="s">
        <v>428</v>
      </c>
    </row>
    <row r="430" spans="2:4" x14ac:dyDescent="0.2">
      <c r="B430" s="92"/>
      <c r="C430" s="92"/>
      <c r="D430" s="93"/>
    </row>
    <row r="431" spans="2:4" x14ac:dyDescent="0.2">
      <c r="B431" s="90"/>
      <c r="C431" s="91" t="s">
        <v>53</v>
      </c>
      <c r="D431" s="90"/>
    </row>
    <row r="432" spans="2:4" x14ac:dyDescent="0.2">
      <c r="B432" s="94"/>
      <c r="C432" s="92"/>
      <c r="D432" s="94"/>
    </row>
    <row r="433" spans="2:4" x14ac:dyDescent="0.2">
      <c r="B433" s="94"/>
      <c r="C433" s="92"/>
      <c r="D433" s="100" t="s">
        <v>76</v>
      </c>
    </row>
    <row r="434" spans="2:4" x14ac:dyDescent="0.2">
      <c r="B434" s="92"/>
      <c r="C434" s="92"/>
      <c r="D434" s="100" t="s">
        <v>77</v>
      </c>
    </row>
    <row r="435" spans="2:4" x14ac:dyDescent="0.2">
      <c r="B435" s="92"/>
      <c r="C435" s="92"/>
      <c r="D435" s="100" t="s">
        <v>78</v>
      </c>
    </row>
    <row r="436" spans="2:4" x14ac:dyDescent="0.2">
      <c r="B436" s="92"/>
      <c r="C436" s="92"/>
      <c r="D436" s="100" t="s">
        <v>79</v>
      </c>
    </row>
    <row r="437" spans="2:4" x14ac:dyDescent="0.2">
      <c r="B437" s="92"/>
      <c r="C437" s="92"/>
      <c r="D437" s="100" t="s">
        <v>80</v>
      </c>
    </row>
    <row r="438" spans="2:4" x14ac:dyDescent="0.2">
      <c r="B438" s="92"/>
      <c r="C438" s="92"/>
      <c r="D438" s="100" t="s">
        <v>81</v>
      </c>
    </row>
    <row r="439" spans="2:4" x14ac:dyDescent="0.2">
      <c r="B439" s="92"/>
      <c r="C439" s="92"/>
      <c r="D439" s="100" t="s">
        <v>82</v>
      </c>
    </row>
    <row r="440" spans="2:4" x14ac:dyDescent="0.2">
      <c r="B440" s="92"/>
      <c r="C440" s="92"/>
      <c r="D440" s="100" t="s">
        <v>83</v>
      </c>
    </row>
    <row r="441" spans="2:4" x14ac:dyDescent="0.2">
      <c r="B441" s="92"/>
      <c r="C441" s="92"/>
      <c r="D441" s="100" t="s">
        <v>84</v>
      </c>
    </row>
    <row r="442" spans="2:4" x14ac:dyDescent="0.2">
      <c r="B442" s="92"/>
      <c r="C442" s="92"/>
      <c r="D442" s="100" t="s">
        <v>85</v>
      </c>
    </row>
    <row r="443" spans="2:4" x14ac:dyDescent="0.2">
      <c r="B443" s="92"/>
      <c r="C443" s="92"/>
      <c r="D443" s="100" t="s">
        <v>86</v>
      </c>
    </row>
    <row r="444" spans="2:4" x14ac:dyDescent="0.2">
      <c r="B444" s="92"/>
      <c r="C444" s="92"/>
      <c r="D444" s="100" t="s">
        <v>87</v>
      </c>
    </row>
    <row r="445" spans="2:4" x14ac:dyDescent="0.2">
      <c r="B445" s="92"/>
      <c r="C445" s="92"/>
      <c r="D445" s="100" t="s">
        <v>88</v>
      </c>
    </row>
    <row r="446" spans="2:4" x14ac:dyDescent="0.2">
      <c r="B446" s="92"/>
      <c r="C446" s="92"/>
      <c r="D446" s="100" t="s">
        <v>89</v>
      </c>
    </row>
    <row r="447" spans="2:4" x14ac:dyDescent="0.2">
      <c r="B447" s="92"/>
      <c r="C447" s="92"/>
      <c r="D447" s="100" t="s">
        <v>90</v>
      </c>
    </row>
    <row r="448" spans="2:4" x14ac:dyDescent="0.2">
      <c r="B448" s="92"/>
      <c r="C448" s="92"/>
      <c r="D448" s="100" t="s">
        <v>91</v>
      </c>
    </row>
    <row r="449" spans="2:4" x14ac:dyDescent="0.2">
      <c r="B449" s="92"/>
      <c r="C449" s="92"/>
      <c r="D449" s="100" t="s">
        <v>92</v>
      </c>
    </row>
    <row r="450" spans="2:4" x14ac:dyDescent="0.2">
      <c r="B450" s="92"/>
      <c r="C450" s="92"/>
      <c r="D450" s="100" t="s">
        <v>93</v>
      </c>
    </row>
    <row r="451" spans="2:4" x14ac:dyDescent="0.2">
      <c r="B451" s="92"/>
      <c r="C451" s="92"/>
      <c r="D451" s="100" t="s">
        <v>94</v>
      </c>
    </row>
    <row r="452" spans="2:4" x14ac:dyDescent="0.2">
      <c r="B452" s="92"/>
      <c r="C452" s="92"/>
      <c r="D452" s="100" t="s">
        <v>95</v>
      </c>
    </row>
    <row r="453" spans="2:4" x14ac:dyDescent="0.2">
      <c r="B453" s="92"/>
      <c r="C453" s="92"/>
      <c r="D453" s="100" t="s">
        <v>96</v>
      </c>
    </row>
    <row r="454" spans="2:4" x14ac:dyDescent="0.2">
      <c r="B454" s="92"/>
      <c r="C454" s="92"/>
      <c r="D454" s="100" t="s">
        <v>97</v>
      </c>
    </row>
    <row r="455" spans="2:4" x14ac:dyDescent="0.2">
      <c r="B455" s="92"/>
      <c r="C455" s="92"/>
      <c r="D455" s="100" t="s">
        <v>98</v>
      </c>
    </row>
    <row r="456" spans="2:4" x14ac:dyDescent="0.2">
      <c r="B456" s="92"/>
      <c r="C456" s="92"/>
      <c r="D456" s="100" t="s">
        <v>99</v>
      </c>
    </row>
    <row r="457" spans="2:4" x14ac:dyDescent="0.2">
      <c r="B457" s="92"/>
      <c r="C457" s="92"/>
      <c r="D457" s="100" t="s">
        <v>100</v>
      </c>
    </row>
    <row r="458" spans="2:4" x14ac:dyDescent="0.2">
      <c r="B458" s="92"/>
      <c r="C458" s="92"/>
      <c r="D458" s="100" t="s">
        <v>101</v>
      </c>
    </row>
    <row r="459" spans="2:4" x14ac:dyDescent="0.2">
      <c r="B459" s="92"/>
      <c r="C459" s="92"/>
      <c r="D459" s="100" t="s">
        <v>102</v>
      </c>
    </row>
    <row r="460" spans="2:4" x14ac:dyDescent="0.2">
      <c r="B460" s="92"/>
      <c r="C460" s="92"/>
      <c r="D460" s="100" t="s">
        <v>103</v>
      </c>
    </row>
    <row r="461" spans="2:4" x14ac:dyDescent="0.2">
      <c r="B461" s="92"/>
      <c r="C461" s="92"/>
      <c r="D461" s="100" t="s">
        <v>104</v>
      </c>
    </row>
    <row r="462" spans="2:4" x14ac:dyDescent="0.2">
      <c r="B462" s="92"/>
      <c r="C462" s="92"/>
      <c r="D462" s="100" t="s">
        <v>105</v>
      </c>
    </row>
    <row r="463" spans="2:4" x14ac:dyDescent="0.2">
      <c r="B463" s="92"/>
      <c r="C463" s="92"/>
      <c r="D463" s="100" t="s">
        <v>106</v>
      </c>
    </row>
    <row r="464" spans="2:4" x14ac:dyDescent="0.2">
      <c r="B464" s="92"/>
      <c r="C464" s="92"/>
      <c r="D464" s="100" t="s">
        <v>107</v>
      </c>
    </row>
    <row r="465" spans="2:4" x14ac:dyDescent="0.2">
      <c r="B465" s="92"/>
      <c r="C465" s="92"/>
      <c r="D465" s="100" t="s">
        <v>108</v>
      </c>
    </row>
    <row r="466" spans="2:4" x14ac:dyDescent="0.2">
      <c r="B466" s="92"/>
      <c r="C466" s="92"/>
      <c r="D466" s="100" t="s">
        <v>109</v>
      </c>
    </row>
    <row r="467" spans="2:4" x14ac:dyDescent="0.2">
      <c r="B467" s="92"/>
      <c r="C467" s="92"/>
      <c r="D467" s="100" t="s">
        <v>110</v>
      </c>
    </row>
    <row r="468" spans="2:4" x14ac:dyDescent="0.2">
      <c r="B468" s="92"/>
      <c r="C468" s="92"/>
      <c r="D468" s="100" t="s">
        <v>111</v>
      </c>
    </row>
    <row r="469" spans="2:4" x14ac:dyDescent="0.2">
      <c r="B469" s="92"/>
      <c r="C469" s="92"/>
      <c r="D469" s="100" t="s">
        <v>112</v>
      </c>
    </row>
    <row r="470" spans="2:4" x14ac:dyDescent="0.2">
      <c r="B470" s="92"/>
      <c r="C470" s="92"/>
      <c r="D470" s="100" t="s">
        <v>113</v>
      </c>
    </row>
    <row r="471" spans="2:4" x14ac:dyDescent="0.2">
      <c r="B471" s="92"/>
      <c r="C471" s="92"/>
      <c r="D471" s="100" t="s">
        <v>114</v>
      </c>
    </row>
    <row r="472" spans="2:4" x14ac:dyDescent="0.2">
      <c r="B472" s="92"/>
      <c r="C472" s="92"/>
      <c r="D472" s="100" t="s">
        <v>115</v>
      </c>
    </row>
    <row r="473" spans="2:4" x14ac:dyDescent="0.2">
      <c r="B473" s="92"/>
      <c r="C473" s="92"/>
      <c r="D473" s="100" t="s">
        <v>116</v>
      </c>
    </row>
    <row r="474" spans="2:4" x14ac:dyDescent="0.2">
      <c r="B474" s="92"/>
      <c r="C474" s="92"/>
      <c r="D474" s="100" t="s">
        <v>117</v>
      </c>
    </row>
    <row r="475" spans="2:4" x14ac:dyDescent="0.2">
      <c r="B475" s="92"/>
      <c r="C475" s="92"/>
      <c r="D475" s="100" t="s">
        <v>118</v>
      </c>
    </row>
    <row r="476" spans="2:4" x14ac:dyDescent="0.2">
      <c r="B476" s="92"/>
      <c r="C476" s="92"/>
      <c r="D476" s="100" t="s">
        <v>119</v>
      </c>
    </row>
    <row r="477" spans="2:4" x14ac:dyDescent="0.2">
      <c r="B477" s="92"/>
      <c r="C477" s="92"/>
      <c r="D477" s="100" t="s">
        <v>120</v>
      </c>
    </row>
    <row r="478" spans="2:4" x14ac:dyDescent="0.2">
      <c r="B478" s="92"/>
      <c r="C478" s="92"/>
      <c r="D478" s="100" t="s">
        <v>121</v>
      </c>
    </row>
    <row r="479" spans="2:4" x14ac:dyDescent="0.2">
      <c r="B479" s="92"/>
      <c r="C479" s="92"/>
      <c r="D479" s="100" t="s">
        <v>122</v>
      </c>
    </row>
    <row r="480" spans="2:4" x14ac:dyDescent="0.2">
      <c r="B480" s="92"/>
      <c r="C480" s="92"/>
      <c r="D480" s="100" t="s">
        <v>123</v>
      </c>
    </row>
    <row r="481" spans="2:4" x14ac:dyDescent="0.2">
      <c r="B481" s="92"/>
      <c r="C481" s="92"/>
      <c r="D481" s="100" t="s">
        <v>124</v>
      </c>
    </row>
    <row r="482" spans="2:4" x14ac:dyDescent="0.2">
      <c r="B482" s="94"/>
      <c r="C482" s="92"/>
      <c r="D482" s="100" t="s">
        <v>125</v>
      </c>
    </row>
    <row r="483" spans="2:4" x14ac:dyDescent="0.2">
      <c r="B483" s="94"/>
      <c r="C483" s="92"/>
      <c r="D483" s="100" t="s">
        <v>126</v>
      </c>
    </row>
    <row r="484" spans="2:4" x14ac:dyDescent="0.2">
      <c r="B484" s="94"/>
      <c r="C484" s="92"/>
      <c r="D484" s="100" t="s">
        <v>127</v>
      </c>
    </row>
    <row r="485" spans="2:4" x14ac:dyDescent="0.2">
      <c r="B485" s="94"/>
      <c r="C485" s="92"/>
      <c r="D485" s="100" t="s">
        <v>128</v>
      </c>
    </row>
    <row r="486" spans="2:4" x14ac:dyDescent="0.2">
      <c r="B486" s="94"/>
      <c r="C486" s="92"/>
      <c r="D486" s="100" t="s">
        <v>129</v>
      </c>
    </row>
    <row r="487" spans="2:4" x14ac:dyDescent="0.2">
      <c r="B487" s="94"/>
      <c r="C487" s="92"/>
      <c r="D487" s="100" t="s">
        <v>130</v>
      </c>
    </row>
    <row r="488" spans="2:4" x14ac:dyDescent="0.2">
      <c r="B488" s="94"/>
      <c r="C488" s="92"/>
      <c r="D488" s="100" t="s">
        <v>131</v>
      </c>
    </row>
    <row r="489" spans="2:4" x14ac:dyDescent="0.2">
      <c r="B489" s="94"/>
      <c r="C489" s="92"/>
      <c r="D489" s="100" t="s">
        <v>132</v>
      </c>
    </row>
    <row r="490" spans="2:4" x14ac:dyDescent="0.2">
      <c r="B490" s="94"/>
      <c r="C490" s="92"/>
      <c r="D490" s="100" t="s">
        <v>133</v>
      </c>
    </row>
    <row r="491" spans="2:4" x14ac:dyDescent="0.2">
      <c r="B491" s="94"/>
      <c r="C491" s="92"/>
      <c r="D491" s="100" t="s">
        <v>134</v>
      </c>
    </row>
    <row r="492" spans="2:4" x14ac:dyDescent="0.2">
      <c r="B492" s="94"/>
      <c r="C492" s="92"/>
      <c r="D492" s="95"/>
    </row>
    <row r="493" spans="2:4" x14ac:dyDescent="0.2">
      <c r="B493" s="90"/>
      <c r="C493" s="91" t="s">
        <v>64</v>
      </c>
      <c r="D493" s="97"/>
    </row>
    <row r="494" spans="2:4" x14ac:dyDescent="0.2">
      <c r="B494" s="92"/>
      <c r="C494" s="92"/>
      <c r="D494" s="96"/>
    </row>
    <row r="495" spans="2:4" x14ac:dyDescent="0.2">
      <c r="B495" s="94"/>
      <c r="C495" s="92"/>
      <c r="D495" s="100" t="s">
        <v>76</v>
      </c>
    </row>
    <row r="496" spans="2:4" x14ac:dyDescent="0.2">
      <c r="B496" s="94"/>
      <c r="C496" s="92"/>
      <c r="D496" s="100" t="s">
        <v>77</v>
      </c>
    </row>
    <row r="497" spans="2:4" x14ac:dyDescent="0.2">
      <c r="B497" s="94"/>
      <c r="C497" s="92"/>
      <c r="D497" s="100" t="s">
        <v>78</v>
      </c>
    </row>
    <row r="498" spans="2:4" x14ac:dyDescent="0.2">
      <c r="B498" s="94"/>
      <c r="C498" s="92"/>
      <c r="D498" s="100" t="s">
        <v>79</v>
      </c>
    </row>
    <row r="499" spans="2:4" x14ac:dyDescent="0.2">
      <c r="B499" s="94"/>
      <c r="C499" s="92"/>
      <c r="D499" s="100" t="s">
        <v>80</v>
      </c>
    </row>
    <row r="500" spans="2:4" x14ac:dyDescent="0.2">
      <c r="B500" s="92"/>
      <c r="C500" s="92"/>
      <c r="D500" s="96"/>
    </row>
    <row r="501" spans="2:4" x14ac:dyDescent="0.2">
      <c r="B501" s="90"/>
      <c r="C501" s="99" t="s">
        <v>67</v>
      </c>
      <c r="D501" s="90"/>
    </row>
    <row r="502" spans="2:4" x14ac:dyDescent="0.2">
      <c r="B502" s="92"/>
      <c r="C502" s="92"/>
      <c r="D502" s="93"/>
    </row>
    <row r="503" spans="2:4" x14ac:dyDescent="0.2">
      <c r="B503" s="92"/>
      <c r="C503" s="92"/>
      <c r="D503" s="100" t="s">
        <v>76</v>
      </c>
    </row>
    <row r="504" spans="2:4" x14ac:dyDescent="0.2">
      <c r="B504" s="92"/>
      <c r="C504" s="92"/>
      <c r="D504" s="100" t="s">
        <v>77</v>
      </c>
    </row>
    <row r="505" spans="2:4" x14ac:dyDescent="0.2">
      <c r="B505" s="92"/>
      <c r="C505" s="92"/>
      <c r="D505" s="100" t="s">
        <v>78</v>
      </c>
    </row>
    <row r="506" spans="2:4" x14ac:dyDescent="0.2">
      <c r="B506" s="92"/>
      <c r="C506" s="92"/>
      <c r="D506" s="100" t="s">
        <v>79</v>
      </c>
    </row>
    <row r="507" spans="2:4" x14ac:dyDescent="0.2">
      <c r="B507" s="92"/>
      <c r="C507" s="92"/>
      <c r="D507" s="100" t="s">
        <v>80</v>
      </c>
    </row>
    <row r="508" spans="2:4" x14ac:dyDescent="0.2">
      <c r="B508" s="92"/>
      <c r="C508" s="92"/>
      <c r="D508" s="100" t="s">
        <v>81</v>
      </c>
    </row>
    <row r="509" spans="2:4" x14ac:dyDescent="0.2">
      <c r="B509" s="92"/>
      <c r="C509" s="92"/>
      <c r="D509" s="100" t="s">
        <v>82</v>
      </c>
    </row>
    <row r="510" spans="2:4" x14ac:dyDescent="0.2">
      <c r="B510" s="92"/>
      <c r="C510" s="92"/>
      <c r="D510" s="100" t="s">
        <v>83</v>
      </c>
    </row>
    <row r="511" spans="2:4" x14ac:dyDescent="0.2">
      <c r="B511" s="92"/>
      <c r="C511" s="92"/>
      <c r="D511" s="100" t="s">
        <v>84</v>
      </c>
    </row>
    <row r="512" spans="2:4" x14ac:dyDescent="0.2">
      <c r="B512" s="92"/>
      <c r="C512" s="92"/>
      <c r="D512" s="93"/>
    </row>
    <row r="513" spans="2:4" x14ac:dyDescent="0.2">
      <c r="B513" s="90"/>
      <c r="C513" s="91" t="s">
        <v>54</v>
      </c>
      <c r="D513" s="97"/>
    </row>
    <row r="514" spans="2:4" x14ac:dyDescent="0.2">
      <c r="B514" s="94"/>
      <c r="C514" s="92"/>
      <c r="D514" s="98"/>
    </row>
    <row r="515" spans="2:4" x14ac:dyDescent="0.2">
      <c r="B515" s="94"/>
      <c r="C515" s="95"/>
      <c r="D515" s="100" t="s">
        <v>76</v>
      </c>
    </row>
    <row r="516" spans="2:4" x14ac:dyDescent="0.2">
      <c r="B516" s="94"/>
      <c r="C516" s="95"/>
      <c r="D516" s="100" t="s">
        <v>77</v>
      </c>
    </row>
    <row r="517" spans="2:4" x14ac:dyDescent="0.2">
      <c r="B517" s="94"/>
      <c r="C517" s="95"/>
      <c r="D517" s="100" t="s">
        <v>78</v>
      </c>
    </row>
    <row r="518" spans="2:4" x14ac:dyDescent="0.2">
      <c r="B518" s="94"/>
      <c r="C518" s="95"/>
      <c r="D518" s="100" t="s">
        <v>79</v>
      </c>
    </row>
    <row r="519" spans="2:4" x14ac:dyDescent="0.2">
      <c r="B519" s="94"/>
      <c r="C519" s="95"/>
      <c r="D519" s="100" t="s">
        <v>80</v>
      </c>
    </row>
    <row r="520" spans="2:4" x14ac:dyDescent="0.2">
      <c r="B520" s="94"/>
      <c r="C520" s="95"/>
      <c r="D520" s="100" t="s">
        <v>81</v>
      </c>
    </row>
    <row r="521" spans="2:4" x14ac:dyDescent="0.2">
      <c r="B521" s="94"/>
      <c r="C521" s="95"/>
      <c r="D521" s="100" t="s">
        <v>82</v>
      </c>
    </row>
    <row r="522" spans="2:4" x14ac:dyDescent="0.2">
      <c r="B522" s="94"/>
      <c r="C522" s="95"/>
      <c r="D522" s="100" t="s">
        <v>83</v>
      </c>
    </row>
    <row r="523" spans="2:4" x14ac:dyDescent="0.2">
      <c r="B523" s="94"/>
      <c r="C523" s="95"/>
      <c r="D523" s="100" t="s">
        <v>84</v>
      </c>
    </row>
    <row r="524" spans="2:4" x14ac:dyDescent="0.2">
      <c r="B524" s="94"/>
      <c r="C524" s="95"/>
      <c r="D524" s="100" t="s">
        <v>85</v>
      </c>
    </row>
    <row r="525" spans="2:4" x14ac:dyDescent="0.2">
      <c r="B525" s="94"/>
      <c r="C525" s="95"/>
      <c r="D525" s="100" t="s">
        <v>86</v>
      </c>
    </row>
    <row r="526" spans="2:4" x14ac:dyDescent="0.2">
      <c r="B526" s="94"/>
      <c r="C526" s="95"/>
      <c r="D526" s="100" t="s">
        <v>87</v>
      </c>
    </row>
    <row r="527" spans="2:4" x14ac:dyDescent="0.2">
      <c r="B527" s="94"/>
      <c r="C527" s="95"/>
      <c r="D527" s="100" t="s">
        <v>88</v>
      </c>
    </row>
    <row r="528" spans="2:4" x14ac:dyDescent="0.2">
      <c r="B528" s="94"/>
      <c r="C528" s="95"/>
      <c r="D528" s="100" t="s">
        <v>89</v>
      </c>
    </row>
    <row r="529" spans="2:4" x14ac:dyDescent="0.2">
      <c r="B529" s="94"/>
      <c r="C529" s="95"/>
      <c r="D529" s="100" t="s">
        <v>90</v>
      </c>
    </row>
    <row r="530" spans="2:4" x14ac:dyDescent="0.2">
      <c r="B530" s="94"/>
      <c r="C530" s="95"/>
      <c r="D530" s="100" t="s">
        <v>91</v>
      </c>
    </row>
    <row r="531" spans="2:4" x14ac:dyDescent="0.2">
      <c r="B531" s="94"/>
      <c r="C531" s="95"/>
      <c r="D531" s="100" t="s">
        <v>92</v>
      </c>
    </row>
    <row r="532" spans="2:4" x14ac:dyDescent="0.2">
      <c r="B532" s="94"/>
      <c r="C532" s="95"/>
      <c r="D532" s="100" t="s">
        <v>93</v>
      </c>
    </row>
    <row r="533" spans="2:4" x14ac:dyDescent="0.2">
      <c r="B533" s="94"/>
      <c r="C533" s="95"/>
      <c r="D533" s="100" t="s">
        <v>94</v>
      </c>
    </row>
    <row r="534" spans="2:4" x14ac:dyDescent="0.2">
      <c r="B534" s="94"/>
      <c r="C534" s="95"/>
      <c r="D534" s="100" t="s">
        <v>95</v>
      </c>
    </row>
    <row r="535" spans="2:4" x14ac:dyDescent="0.2">
      <c r="B535" s="94"/>
      <c r="C535" s="95"/>
      <c r="D535" s="100" t="s">
        <v>96</v>
      </c>
    </row>
    <row r="536" spans="2:4" x14ac:dyDescent="0.2">
      <c r="B536" s="94"/>
      <c r="C536" s="95"/>
      <c r="D536" s="100" t="s">
        <v>97</v>
      </c>
    </row>
    <row r="537" spans="2:4" x14ac:dyDescent="0.2">
      <c r="B537" s="94"/>
      <c r="C537" s="95"/>
      <c r="D537" s="100" t="s">
        <v>98</v>
      </c>
    </row>
    <row r="538" spans="2:4" x14ac:dyDescent="0.2">
      <c r="B538" s="94"/>
      <c r="C538" s="95"/>
      <c r="D538" s="100" t="s">
        <v>99</v>
      </c>
    </row>
    <row r="539" spans="2:4" x14ac:dyDescent="0.2">
      <c r="B539" s="94"/>
      <c r="C539" s="95"/>
      <c r="D539" s="100" t="s">
        <v>100</v>
      </c>
    </row>
    <row r="540" spans="2:4" x14ac:dyDescent="0.2">
      <c r="B540" s="94"/>
      <c r="C540" s="95"/>
      <c r="D540" s="100" t="s">
        <v>101</v>
      </c>
    </row>
    <row r="541" spans="2:4" x14ac:dyDescent="0.2">
      <c r="B541" s="94"/>
      <c r="C541" s="95"/>
      <c r="D541" s="100" t="s">
        <v>102</v>
      </c>
    </row>
    <row r="542" spans="2:4" x14ac:dyDescent="0.2">
      <c r="B542" s="94"/>
      <c r="C542" s="95"/>
      <c r="D542" s="100" t="s">
        <v>103</v>
      </c>
    </row>
    <row r="543" spans="2:4" x14ac:dyDescent="0.2">
      <c r="B543" s="94"/>
      <c r="C543" s="95"/>
      <c r="D543" s="100" t="s">
        <v>104</v>
      </c>
    </row>
    <row r="544" spans="2:4" x14ac:dyDescent="0.2">
      <c r="B544" s="94"/>
      <c r="C544" s="95"/>
      <c r="D544" s="100" t="s">
        <v>105</v>
      </c>
    </row>
    <row r="545" spans="2:4" x14ac:dyDescent="0.2">
      <c r="B545" s="94"/>
      <c r="C545" s="95"/>
      <c r="D545" s="100" t="s">
        <v>106</v>
      </c>
    </row>
    <row r="546" spans="2:4" x14ac:dyDescent="0.2">
      <c r="B546" s="94"/>
      <c r="C546" s="95"/>
      <c r="D546" s="100" t="s">
        <v>107</v>
      </c>
    </row>
    <row r="547" spans="2:4" x14ac:dyDescent="0.2">
      <c r="B547" s="94"/>
      <c r="C547" s="95"/>
      <c r="D547" s="100" t="s">
        <v>108</v>
      </c>
    </row>
    <row r="548" spans="2:4" x14ac:dyDescent="0.2">
      <c r="B548" s="94"/>
      <c r="C548" s="95"/>
      <c r="D548" s="100" t="s">
        <v>109</v>
      </c>
    </row>
    <row r="549" spans="2:4" x14ac:dyDescent="0.2">
      <c r="B549" s="94"/>
      <c r="C549" s="95"/>
      <c r="D549" s="100" t="s">
        <v>110</v>
      </c>
    </row>
    <row r="550" spans="2:4" x14ac:dyDescent="0.2">
      <c r="B550" s="94"/>
      <c r="C550" s="95"/>
      <c r="D550" s="100" t="s">
        <v>111</v>
      </c>
    </row>
    <row r="551" spans="2:4" x14ac:dyDescent="0.2">
      <c r="B551" s="94"/>
      <c r="C551" s="95"/>
      <c r="D551" s="100" t="s">
        <v>112</v>
      </c>
    </row>
    <row r="552" spans="2:4" x14ac:dyDescent="0.2">
      <c r="B552" s="94"/>
      <c r="C552" s="95"/>
      <c r="D552" s="100" t="s">
        <v>113</v>
      </c>
    </row>
    <row r="553" spans="2:4" x14ac:dyDescent="0.2">
      <c r="B553" s="94"/>
      <c r="C553" s="95"/>
      <c r="D553" s="100" t="s">
        <v>114</v>
      </c>
    </row>
    <row r="554" spans="2:4" x14ac:dyDescent="0.2">
      <c r="B554" s="94"/>
      <c r="C554" s="95"/>
      <c r="D554" s="100" t="s">
        <v>115</v>
      </c>
    </row>
    <row r="555" spans="2:4" x14ac:dyDescent="0.2">
      <c r="B555" s="94"/>
      <c r="C555" s="95"/>
      <c r="D555" s="100" t="s">
        <v>116</v>
      </c>
    </row>
    <row r="556" spans="2:4" x14ac:dyDescent="0.2">
      <c r="B556" s="94"/>
      <c r="C556" s="95"/>
      <c r="D556" s="100" t="s">
        <v>117</v>
      </c>
    </row>
    <row r="557" spans="2:4" x14ac:dyDescent="0.2">
      <c r="B557" s="94"/>
      <c r="C557" s="95"/>
      <c r="D557" s="100" t="s">
        <v>118</v>
      </c>
    </row>
    <row r="558" spans="2:4" x14ac:dyDescent="0.2">
      <c r="B558" s="94"/>
      <c r="C558" s="95"/>
      <c r="D558" s="100" t="s">
        <v>119</v>
      </c>
    </row>
    <row r="559" spans="2:4" x14ac:dyDescent="0.2">
      <c r="B559" s="92"/>
      <c r="C559" s="95"/>
      <c r="D559" s="93"/>
    </row>
  </sheetData>
  <mergeCells count="4">
    <mergeCell ref="B1:D12"/>
    <mergeCell ref="B14:B15"/>
    <mergeCell ref="C14:C15"/>
    <mergeCell ref="D14:D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theme="4" tint="0.59999389629810485"/>
  </sheetPr>
  <dimension ref="B1:AA1000"/>
  <sheetViews>
    <sheetView showGridLines="0" zoomScaleNormal="100" workbookViewId="0"/>
  </sheetViews>
  <sheetFormatPr baseColWidth="10" defaultColWidth="11.42578125" defaultRowHeight="11.25" x14ac:dyDescent="0.2"/>
  <cols>
    <col min="1" max="1" width="4.28515625" style="2" customWidth="1"/>
    <col min="2" max="2" width="13.85546875" style="3" customWidth="1"/>
    <col min="3" max="3" width="19.7109375" style="3" bestFit="1" customWidth="1"/>
    <col min="4" max="4" width="94" style="7" customWidth="1"/>
    <col min="5" max="8" width="9.42578125" style="3" customWidth="1"/>
    <col min="9" max="9" width="9.42578125" style="20" customWidth="1"/>
    <col min="10" max="10" width="4.28515625" style="2" customWidth="1"/>
    <col min="11" max="15" width="11.42578125" style="3" customWidth="1"/>
    <col min="16" max="18" width="11.42578125" style="2" customWidth="1"/>
    <col min="19" max="19" width="9.28515625" style="2" customWidth="1"/>
    <col min="20" max="22" width="11.42578125" style="2" customWidth="1"/>
    <col min="23" max="23" width="11.42578125" style="3" customWidth="1"/>
    <col min="24" max="27" width="11.42578125" style="2" customWidth="1"/>
    <col min="28" max="16384" width="11.42578125" style="2"/>
  </cols>
  <sheetData>
    <row r="1" spans="2:27" ht="18.75" customHeight="1" x14ac:dyDescent="0.2">
      <c r="D1" s="84" t="str">
        <f ca="1">MID(CELL("nomfichier",D2),FIND("]",CELL("nomfichier",D2))+1,20)</f>
        <v>Modèle</v>
      </c>
      <c r="I1" s="3"/>
      <c r="J1" s="3"/>
      <c r="P1" s="3"/>
      <c r="Q1" s="3"/>
      <c r="S1" s="3"/>
      <c r="T1" s="3"/>
      <c r="U1" s="3"/>
      <c r="V1" s="3"/>
      <c r="X1" s="3"/>
      <c r="Y1" s="3"/>
      <c r="Z1" s="3"/>
      <c r="AA1" s="3"/>
    </row>
    <row r="2" spans="2:27" s="4" customFormat="1" ht="20.100000000000001" customHeight="1" x14ac:dyDescent="0.2">
      <c r="B2" s="201" t="s">
        <v>8</v>
      </c>
      <c r="C2" s="202"/>
      <c r="D2" s="57" t="e">
        <f ca="1">RIGHT(D1,LEN(D1)-FIND(" ",D1))</f>
        <v>#VALUE!</v>
      </c>
      <c r="E2" s="203"/>
      <c r="F2" s="204"/>
      <c r="G2" s="204"/>
      <c r="H2" s="204"/>
      <c r="I2" s="205"/>
      <c r="K2" s="230" t="s">
        <v>20</v>
      </c>
      <c r="L2" s="231"/>
      <c r="M2" s="231"/>
      <c r="N2" s="231"/>
      <c r="O2" s="231"/>
      <c r="P2" s="231"/>
      <c r="Q2" s="232"/>
      <c r="R2" s="2"/>
      <c r="W2" s="17"/>
    </row>
    <row r="3" spans="2:27" s="4" customFormat="1" ht="20.100000000000001" customHeight="1" x14ac:dyDescent="0.2">
      <c r="B3" s="201" t="s">
        <v>9</v>
      </c>
      <c r="C3" s="202"/>
      <c r="D3" s="58" t="e">
        <f ca="1">LEFT(D1,FIND(" ",D1)-1)</f>
        <v>#VALUE!</v>
      </c>
      <c r="E3" s="206"/>
      <c r="F3" s="207"/>
      <c r="G3" s="207"/>
      <c r="H3" s="207"/>
      <c r="I3" s="208"/>
      <c r="K3" s="233"/>
      <c r="L3" s="234"/>
      <c r="M3" s="234"/>
      <c r="N3" s="234"/>
      <c r="O3" s="234"/>
      <c r="P3" s="234"/>
      <c r="Q3" s="235"/>
      <c r="R3" s="2"/>
      <c r="W3" s="17"/>
    </row>
    <row r="4" spans="2:27" s="4" customFormat="1" ht="20.100000000000001" customHeight="1" x14ac:dyDescent="0.2">
      <c r="B4" s="201" t="s">
        <v>10</v>
      </c>
      <c r="C4" s="202"/>
      <c r="D4" s="6"/>
      <c r="E4" s="209"/>
      <c r="F4" s="210"/>
      <c r="G4" s="210"/>
      <c r="H4" s="210"/>
      <c r="I4" s="211"/>
      <c r="K4" s="236"/>
      <c r="L4" s="237"/>
      <c r="M4" s="237"/>
      <c r="N4" s="237"/>
      <c r="O4" s="237"/>
      <c r="P4" s="237"/>
      <c r="Q4" s="238"/>
      <c r="R4" s="2"/>
    </row>
    <row r="5" spans="2:27" ht="12" customHeight="1" thickBot="1" x14ac:dyDescent="0.25">
      <c r="I5" s="15"/>
      <c r="L5" s="5"/>
      <c r="N5" s="5"/>
    </row>
    <row r="6" spans="2:27" ht="20.45" customHeight="1" thickBot="1" x14ac:dyDescent="0.25">
      <c r="E6" s="212" t="s">
        <v>56</v>
      </c>
      <c r="F6" s="213"/>
      <c r="G6" s="214"/>
      <c r="I6" s="15"/>
      <c r="L6" s="5"/>
      <c r="N6" s="5"/>
    </row>
    <row r="7" spans="2:27" ht="15.75" customHeight="1" x14ac:dyDescent="0.2">
      <c r="I7" s="15"/>
      <c r="K7" s="247" t="s">
        <v>18</v>
      </c>
      <c r="L7" s="248"/>
      <c r="M7" s="249"/>
      <c r="N7" s="253" t="s">
        <v>30</v>
      </c>
      <c r="O7" s="254"/>
      <c r="P7" s="224" t="s">
        <v>17</v>
      </c>
      <c r="Q7" s="225"/>
    </row>
    <row r="8" spans="2:27" ht="15.75" customHeight="1" x14ac:dyDescent="0.2">
      <c r="I8" s="15"/>
      <c r="K8" s="250"/>
      <c r="L8" s="251"/>
      <c r="M8" s="252"/>
      <c r="N8" s="255"/>
      <c r="O8" s="256"/>
      <c r="P8" s="226"/>
      <c r="Q8" s="227"/>
      <c r="V8" s="16"/>
    </row>
    <row r="9" spans="2:27" ht="15.75" customHeight="1" x14ac:dyDescent="0.2">
      <c r="I9" s="15"/>
      <c r="K9" s="73" t="s">
        <v>0</v>
      </c>
      <c r="L9" s="74" t="s">
        <v>15</v>
      </c>
      <c r="M9" s="75" t="s">
        <v>16</v>
      </c>
      <c r="N9" s="72" t="s">
        <v>1</v>
      </c>
      <c r="O9" s="72" t="s">
        <v>28</v>
      </c>
      <c r="P9" s="228"/>
      <c r="Q9" s="229"/>
      <c r="V9" s="2" t="s">
        <v>27</v>
      </c>
      <c r="W9" s="3" t="s">
        <v>19</v>
      </c>
      <c r="X9" s="3" t="s">
        <v>28</v>
      </c>
    </row>
    <row r="10" spans="2:27" ht="15.75" customHeight="1" x14ac:dyDescent="0.25">
      <c r="I10" s="15"/>
      <c r="J10" s="87">
        <f ca="1">IFERROR(L10*100,"")</f>
        <v>0</v>
      </c>
      <c r="K10" s="76" t="str">
        <f ca="1">IF(ISERROR(S10),"",S10)</f>
        <v>PRESTATION</v>
      </c>
      <c r="L10" s="77">
        <f ca="1">IF(ISERROR(T10),"",T10)</f>
        <v>0</v>
      </c>
      <c r="M10" s="77">
        <f t="shared" ref="M10:M19" ca="1" si="0">IF(L10="","",$Q$19-L10)</f>
        <v>1</v>
      </c>
      <c r="N10" s="71" t="str">
        <f>IF(W10="","",W10)</f>
        <v>CONTEXTE</v>
      </c>
      <c r="O10" s="70">
        <f>IF(X10="","",X10)</f>
        <v>0</v>
      </c>
      <c r="P10" s="61" t="s">
        <v>15</v>
      </c>
      <c r="Q10" s="62">
        <f ca="1">SUM(L10:L19)/(COUNTA(K10:K19)-COUNTIF(K10:K19,""))</f>
        <v>0</v>
      </c>
      <c r="S10" s="2" t="str">
        <f t="array" aca="1" ref="S10" ca="1">INDEX($B$23:$B$498,SMALL(IF($B$23:$B$498&lt;&gt;"",ROW(INDIRECT("1:"&amp;ROWS($B$23:$B$498)))),ROWS($1:1)))</f>
        <v>PRESTATION</v>
      </c>
      <c r="T10" s="16">
        <f t="array" aca="1" ref="T10" ca="1">INDEX($W$23:$W$598,SMALL(IF($W$23:$W$598&lt;&gt;"",ROW(INDIRECT("1:"&amp;ROWS($W$23:$W$598)))),ROWS($1:1)))</f>
        <v>0</v>
      </c>
      <c r="V10" s="7" t="s">
        <v>56</v>
      </c>
      <c r="W10" s="7" t="s">
        <v>57</v>
      </c>
      <c r="X10" s="5">
        <v>0</v>
      </c>
      <c r="Y10" s="16"/>
      <c r="Z10"/>
    </row>
    <row r="11" spans="2:27" ht="15.75" customHeight="1" x14ac:dyDescent="0.2">
      <c r="I11" s="15"/>
      <c r="J11" s="87">
        <f t="shared" ref="J11:J19" ca="1" si="1">IFERROR(L11*100,"")</f>
        <v>0</v>
      </c>
      <c r="K11" s="76" t="str">
        <f t="shared" ref="K11:K19" ca="1" si="2">IF(ISERROR(S11),"",S11)</f>
        <v>OUTILLAGE</v>
      </c>
      <c r="L11" s="77">
        <f t="shared" ref="L11:L19" ca="1" si="3">IF(ISERROR(T11),"",T11)</f>
        <v>0</v>
      </c>
      <c r="M11" s="77">
        <f t="shared" ca="1" si="0"/>
        <v>1</v>
      </c>
      <c r="N11" s="71" t="str">
        <f t="shared" ref="N11:N19" si="4">IF(W11="","",W11)</f>
        <v>DELIVERY</v>
      </c>
      <c r="O11" s="70">
        <f t="shared" ref="O11:O19" si="5">IF(X11="","",X11)</f>
        <v>0</v>
      </c>
      <c r="P11" s="78" t="s">
        <v>16</v>
      </c>
      <c r="Q11" s="79">
        <f ca="1">Q19-Q10</f>
        <v>1</v>
      </c>
      <c r="S11" s="2" t="str">
        <f t="array" aca="1" ref="S11" ca="1">INDEX($B$23:$B$498,SMALL(IF($B$23:$B$498&lt;&gt;"",ROW(INDIRECT("1:"&amp;ROWS($B$23:$B$498)))),ROWS($1:2)))</f>
        <v>OUTILLAGE</v>
      </c>
      <c r="T11" s="16">
        <f t="array" aca="1" ref="T11" ca="1">INDEX($W$23:$W$598,SMALL(IF($W$23:$W$598&lt;&gt;"",ROW(INDIRECT("1:"&amp;ROWS($W$23:$W$598)))),ROWS($1:2)))</f>
        <v>0</v>
      </c>
      <c r="V11" s="7" t="s">
        <v>56</v>
      </c>
      <c r="W11" s="7" t="s">
        <v>58</v>
      </c>
      <c r="X11" s="5">
        <v>0</v>
      </c>
      <c r="Y11" s="16"/>
    </row>
    <row r="12" spans="2:27" ht="15.75" customHeight="1" x14ac:dyDescent="0.2">
      <c r="I12" s="15"/>
      <c r="J12" s="87">
        <f t="shared" ca="1" si="1"/>
        <v>0</v>
      </c>
      <c r="K12" s="76" t="str">
        <f t="shared" ca="1" si="2"/>
        <v>CONTRÔLES</v>
      </c>
      <c r="L12" s="77">
        <f t="shared" ca="1" si="3"/>
        <v>0</v>
      </c>
      <c r="M12" s="77">
        <f t="shared" ca="1" si="0"/>
        <v>1</v>
      </c>
      <c r="N12" s="71" t="str">
        <f t="shared" si="4"/>
        <v>PROCESS</v>
      </c>
      <c r="O12" s="70">
        <f t="shared" si="5"/>
        <v>0</v>
      </c>
      <c r="P12" s="82"/>
      <c r="Q12" s="83"/>
      <c r="S12" s="2" t="str">
        <f t="array" aca="1" ref="S12" ca="1">INDEX($B$23:$B$498,SMALL(IF($B$23:$B$498&lt;&gt;"",ROW(INDIRECT("1:"&amp;ROWS($B$23:$B$498)))),ROWS($1:3)))</f>
        <v>CONTRÔLES</v>
      </c>
      <c r="T12" s="16">
        <f t="array" aca="1" ref="T12" ca="1">INDEX($W$23:$W$598,SMALL(IF($W$23:$W$598&lt;&gt;"",ROW(INDIRECT("1:"&amp;ROWS($W$23:$W$598)))),ROWS($1:3)))</f>
        <v>0</v>
      </c>
      <c r="V12" s="7" t="s">
        <v>56</v>
      </c>
      <c r="W12" s="7" t="s">
        <v>59</v>
      </c>
      <c r="X12" s="5">
        <v>0</v>
      </c>
      <c r="Y12" s="16"/>
    </row>
    <row r="13" spans="2:27" ht="15.75" customHeight="1" x14ac:dyDescent="0.2">
      <c r="I13" s="15"/>
      <c r="J13" s="87">
        <f t="shared" ca="1" si="1"/>
        <v>0</v>
      </c>
      <c r="K13" s="76" t="str">
        <f t="shared" ca="1" si="2"/>
        <v>DEMANDES</v>
      </c>
      <c r="L13" s="77">
        <f t="shared" ca="1" si="3"/>
        <v>0</v>
      </c>
      <c r="M13" s="77">
        <f t="shared" ca="1" si="0"/>
        <v>1</v>
      </c>
      <c r="N13" s="71" t="str">
        <f t="shared" si="4"/>
        <v/>
      </c>
      <c r="O13" s="70" t="str">
        <f t="shared" si="5"/>
        <v/>
      </c>
      <c r="P13" s="82"/>
      <c r="Q13" s="83"/>
      <c r="S13" s="2" t="str">
        <f t="array" aca="1" ref="S13" ca="1">INDEX($B$23:$B$498,SMALL(IF($B$23:$B$498&lt;&gt;"",ROW(INDIRECT("1:"&amp;ROWS($B$23:$B$498)))),ROWS($1:4)))</f>
        <v>DEMANDES</v>
      </c>
      <c r="T13" s="16">
        <f t="array" aca="1" ref="T13" ca="1">INDEX($W$23:$W$598,SMALL(IF($W$23:$W$598&lt;&gt;"",ROW(INDIRECT("1:"&amp;ROWS($W$23:$W$598)))),ROWS($1:4)))</f>
        <v>0</v>
      </c>
      <c r="V13" s="7"/>
      <c r="W13" s="7"/>
      <c r="X13" s="5"/>
      <c r="Y13" s="16"/>
    </row>
    <row r="14" spans="2:27" ht="15.75" customHeight="1" x14ac:dyDescent="0.2">
      <c r="I14" s="15"/>
      <c r="J14" s="87">
        <f t="shared" ca="1" si="1"/>
        <v>0</v>
      </c>
      <c r="K14" s="76" t="str">
        <f t="shared" ca="1" si="2"/>
        <v>INCIDENTS</v>
      </c>
      <c r="L14" s="77">
        <f t="shared" ca="1" si="3"/>
        <v>0</v>
      </c>
      <c r="M14" s="77">
        <f t="shared" ca="1" si="0"/>
        <v>1</v>
      </c>
      <c r="N14" s="71" t="str">
        <f t="shared" si="4"/>
        <v/>
      </c>
      <c r="O14" s="70" t="str">
        <f t="shared" si="5"/>
        <v/>
      </c>
      <c r="P14" s="82"/>
      <c r="Q14" s="83"/>
      <c r="S14" s="2" t="str">
        <f t="array" aca="1" ref="S14" ca="1">INDEX($B$23:$B$498,SMALL(IF($B$23:$B$498&lt;&gt;"",ROW(INDIRECT("1:"&amp;ROWS($B$23:$B$498)))),ROWS($1:5)))</f>
        <v>INCIDENTS</v>
      </c>
      <c r="T14" s="16">
        <f t="array" aca="1" ref="T14" ca="1">INDEX($W$23:$W$598,SMALL(IF($W$23:$W$598&lt;&gt;"",ROW(INDIRECT("1:"&amp;ROWS($W$23:$W$598)))),ROWS($1:5)))</f>
        <v>0</v>
      </c>
      <c r="V14" s="7"/>
      <c r="W14" s="7"/>
      <c r="X14" s="5"/>
      <c r="Y14" s="16"/>
    </row>
    <row r="15" spans="2:27" ht="15.75" customHeight="1" x14ac:dyDescent="0.2">
      <c r="I15" s="15"/>
      <c r="J15" s="87" t="str">
        <f t="shared" ca="1" si="1"/>
        <v/>
      </c>
      <c r="K15" s="76" t="str">
        <f t="shared" ca="1" si="2"/>
        <v/>
      </c>
      <c r="L15" s="77" t="str">
        <f t="shared" ca="1" si="3"/>
        <v/>
      </c>
      <c r="M15" s="77" t="str">
        <f t="shared" ca="1" si="0"/>
        <v/>
      </c>
      <c r="N15" s="71" t="str">
        <f t="shared" si="4"/>
        <v/>
      </c>
      <c r="O15" s="70" t="str">
        <f t="shared" si="5"/>
        <v/>
      </c>
      <c r="P15" s="82"/>
      <c r="Q15" s="83"/>
      <c r="S15" s="2" t="e">
        <f t="array" aca="1" ref="S15" ca="1">INDEX($B$23:$B$498,SMALL(IF($B$23:$B$498&lt;&gt;"",ROW(INDIRECT("1:"&amp;ROWS($B$23:$B$498)))),ROWS($1:7)))</f>
        <v>#NUM!</v>
      </c>
      <c r="T15" s="16" t="e">
        <f t="array" aca="1" ref="T15" ca="1">INDEX($W$23:$W$598,SMALL(IF($W$23:$W$598&lt;&gt;"",ROW(INDIRECT("1:"&amp;ROWS($W$23:$W$598)))),ROWS($1:7)))</f>
        <v>#NUM!</v>
      </c>
      <c r="X15" s="3"/>
    </row>
    <row r="16" spans="2:27" ht="15.75" customHeight="1" x14ac:dyDescent="0.2">
      <c r="I16" s="15"/>
      <c r="J16" s="87" t="str">
        <f t="shared" ca="1" si="1"/>
        <v/>
      </c>
      <c r="K16" s="76" t="str">
        <f t="shared" ca="1" si="2"/>
        <v/>
      </c>
      <c r="L16" s="77" t="str">
        <f t="shared" ca="1" si="3"/>
        <v/>
      </c>
      <c r="M16" s="77" t="str">
        <f t="shared" ca="1" si="0"/>
        <v/>
      </c>
      <c r="N16" s="71" t="str">
        <f t="shared" si="4"/>
        <v/>
      </c>
      <c r="O16" s="70" t="str">
        <f t="shared" si="5"/>
        <v/>
      </c>
      <c r="P16" s="82"/>
      <c r="Q16" s="83"/>
      <c r="S16" s="2" t="e">
        <f t="array" aca="1" ref="S16" ca="1">INDEX($B$23:$B$498,SMALL(IF($B$23:$B$498&lt;&gt;"",ROW(INDIRECT("1:"&amp;ROWS($B$23:$B$498)))),ROWS($1:8)))</f>
        <v>#NUM!</v>
      </c>
      <c r="T16" s="16" t="e">
        <f t="array" aca="1" ref="T16" ca="1">INDEX($W$23:$W$598,SMALL(IF($W$23:$W$598&lt;&gt;"",ROW(INDIRECT("1:"&amp;ROWS($W$23:$W$598)))),ROWS($1:8)))</f>
        <v>#NUM!</v>
      </c>
      <c r="X16" s="16"/>
      <c r="Y16" s="16"/>
    </row>
    <row r="17" spans="2:27" ht="15.75" customHeight="1" x14ac:dyDescent="0.2">
      <c r="I17" s="15"/>
      <c r="J17" s="87" t="str">
        <f t="shared" ca="1" si="1"/>
        <v/>
      </c>
      <c r="K17" s="76" t="str">
        <f t="shared" ca="1" si="2"/>
        <v/>
      </c>
      <c r="L17" s="77" t="str">
        <f t="shared" ca="1" si="3"/>
        <v/>
      </c>
      <c r="M17" s="77" t="str">
        <f t="shared" ca="1" si="0"/>
        <v/>
      </c>
      <c r="N17" s="71" t="str">
        <f t="shared" si="4"/>
        <v/>
      </c>
      <c r="O17" s="70" t="str">
        <f t="shared" si="5"/>
        <v/>
      </c>
      <c r="P17" s="68"/>
      <c r="Q17" s="69"/>
      <c r="S17" s="2" t="e">
        <f t="array" aca="1" ref="S17" ca="1">INDEX($B$23:$B$498,SMALL(IF($B$23:$B$498&lt;&gt;"",ROW(INDIRECT("1:"&amp;ROWS($B$23:$B$498)))),ROWS($1:9)))</f>
        <v>#NUM!</v>
      </c>
      <c r="T17" s="16" t="e">
        <f t="array" aca="1" ref="T17" ca="1">INDEX($W$23:$W$598,SMALL(IF($W$23:$W$598&lt;&gt;"",ROW(INDIRECT("1:"&amp;ROWS($W$23:$W$598)))),ROWS($1:9)))</f>
        <v>#NUM!</v>
      </c>
      <c r="X17" s="16"/>
      <c r="Y17" s="16"/>
    </row>
    <row r="18" spans="2:27" ht="15.75" customHeight="1" x14ac:dyDescent="0.2">
      <c r="I18" s="15"/>
      <c r="J18" s="87" t="str">
        <f t="shared" ca="1" si="1"/>
        <v/>
      </c>
      <c r="K18" s="76" t="str">
        <f t="shared" ca="1" si="2"/>
        <v/>
      </c>
      <c r="L18" s="77" t="str">
        <f t="shared" ca="1" si="3"/>
        <v/>
      </c>
      <c r="M18" s="77" t="str">
        <f t="shared" ca="1" si="0"/>
        <v/>
      </c>
      <c r="N18" s="71" t="str">
        <f t="shared" si="4"/>
        <v/>
      </c>
      <c r="O18" s="70" t="str">
        <f t="shared" si="5"/>
        <v/>
      </c>
      <c r="P18" s="68"/>
      <c r="Q18" s="69"/>
      <c r="S18" s="2" t="e">
        <f t="array" aca="1" ref="S18" ca="1">INDEX($B$23:$B$498,SMALL(IF($B$23:$B$498&lt;&gt;"",ROW(INDIRECT("1:"&amp;ROWS($B$23:$B$498)))),ROWS($1:10)))</f>
        <v>#NUM!</v>
      </c>
      <c r="T18" s="16" t="e">
        <f t="array" aca="1" ref="T18" ca="1">INDEX($W$23:$W$598,SMALL(IF($W$23:$W$598&lt;&gt;"",ROW(INDIRECT("1:"&amp;ROWS($W$23:$W$598)))),ROWS($1:10)))</f>
        <v>#NUM!</v>
      </c>
      <c r="X18" s="16"/>
      <c r="Y18" s="16"/>
    </row>
    <row r="19" spans="2:27" ht="15.75" customHeight="1" x14ac:dyDescent="0.2">
      <c r="I19" s="15"/>
      <c r="J19" s="87" t="str">
        <f t="shared" ca="1" si="1"/>
        <v/>
      </c>
      <c r="K19" s="76" t="str">
        <f t="shared" ca="1" si="2"/>
        <v/>
      </c>
      <c r="L19" s="77" t="str">
        <f t="shared" ca="1" si="3"/>
        <v/>
      </c>
      <c r="M19" s="77" t="str">
        <f t="shared" ca="1" si="0"/>
        <v/>
      </c>
      <c r="N19" s="71" t="str">
        <f t="shared" si="4"/>
        <v/>
      </c>
      <c r="O19" s="70" t="str">
        <f t="shared" si="5"/>
        <v/>
      </c>
      <c r="P19" s="80" t="s">
        <v>21</v>
      </c>
      <c r="Q19" s="81">
        <v>1</v>
      </c>
      <c r="S19" s="2" t="e">
        <f t="array" aca="1" ref="S19" ca="1">INDEX($B$23:$B$498,SMALL(IF($B$23:$B$498&lt;&gt;"",ROW(INDIRECT("1:"&amp;ROWS($B$23:$B$498)))),ROWS($1:11)))</f>
        <v>#NUM!</v>
      </c>
      <c r="T19" s="16" t="e">
        <f t="array" aca="1" ref="T19" ca="1">INDEX($W$23:$W$598,SMALL(IF($W$23:$W$598&lt;&gt;"",ROW(INDIRECT("1:"&amp;ROWS($W$23:$W$598)))),ROWS($1:11)))</f>
        <v>#NUM!</v>
      </c>
      <c r="X19" s="16"/>
      <c r="Y19" s="16"/>
    </row>
    <row r="20" spans="2:27" ht="12" customHeight="1" x14ac:dyDescent="0.2">
      <c r="B20" s="15"/>
      <c r="I20" s="15"/>
    </row>
    <row r="21" spans="2:27" ht="20.100000000000001" customHeight="1" x14ac:dyDescent="0.2">
      <c r="B21" s="215" t="s">
        <v>0</v>
      </c>
      <c r="C21" s="217" t="s">
        <v>1</v>
      </c>
      <c r="D21" s="217" t="s">
        <v>6</v>
      </c>
      <c r="E21" s="220" t="s">
        <v>3</v>
      </c>
      <c r="F21" s="222" t="s">
        <v>4</v>
      </c>
      <c r="G21" s="220" t="s">
        <v>5</v>
      </c>
      <c r="H21" s="245" t="s">
        <v>12</v>
      </c>
      <c r="I21" s="220" t="s">
        <v>13</v>
      </c>
      <c r="K21" s="239" t="s">
        <v>14</v>
      </c>
      <c r="L21" s="240"/>
      <c r="M21" s="240"/>
      <c r="N21" s="240"/>
      <c r="O21" s="241"/>
      <c r="U21" s="16"/>
    </row>
    <row r="22" spans="2:27" ht="20.100000000000001" customHeight="1" x14ac:dyDescent="0.2">
      <c r="B22" s="216"/>
      <c r="C22" s="218"/>
      <c r="D22" s="219"/>
      <c r="E22" s="221"/>
      <c r="F22" s="223"/>
      <c r="G22" s="221"/>
      <c r="H22" s="246"/>
      <c r="I22" s="221"/>
      <c r="J22" s="14"/>
      <c r="K22" s="242"/>
      <c r="L22" s="243"/>
      <c r="M22" s="243"/>
      <c r="N22" s="243"/>
      <c r="O22" s="244"/>
      <c r="S22" s="63" t="s">
        <v>1</v>
      </c>
      <c r="V22" s="63" t="s">
        <v>0</v>
      </c>
      <c r="Y22" s="2" t="s">
        <v>0</v>
      </c>
      <c r="Z22" s="3" t="s">
        <v>1</v>
      </c>
      <c r="AA22" s="3" t="s">
        <v>29</v>
      </c>
    </row>
    <row r="23" spans="2:27" ht="12.6" customHeight="1" x14ac:dyDescent="0.2">
      <c r="B23" s="59" t="str">
        <f>IF(Collage!B16="","",Collage!B16)</f>
        <v>PRESTATION</v>
      </c>
      <c r="C23" s="59" t="str">
        <f>IF(Collage!C16="","",Collage!C16)</f>
        <v/>
      </c>
      <c r="D23" s="36" t="str">
        <f>IF(Collage!D16="","",Collage!D16)</f>
        <v/>
      </c>
      <c r="E23" s="30"/>
      <c r="F23" s="31"/>
      <c r="G23" s="32"/>
      <c r="H23" s="33" t="str">
        <f t="shared" ref="H23" si="6">IF(D23="","",SUM(N23/3))</f>
        <v/>
      </c>
      <c r="I23" s="34">
        <f>IF(B23&lt;&gt;"",SUMIF($V$23:$V$598,V23,$H$23:$H$598)/SUMIF($V$23:$V$598,V23,$O$23:O598),IF(O23&lt;&gt;"",SUMIF($S$23:$S$598,S23,$H$23:$H$598)/O23,""))</f>
        <v>0</v>
      </c>
      <c r="J23" s="12"/>
      <c r="K23" s="19" t="str">
        <f t="shared" ref="K23:K34" si="7">IF(D23&lt;&gt;"",IF(E23="X",1,0),"")</f>
        <v/>
      </c>
      <c r="L23" s="19" t="str">
        <f t="shared" ref="L23:L86" si="8">IF($D23&lt;&gt;"",IF($F23="X",1,0),"")</f>
        <v/>
      </c>
      <c r="M23" s="19" t="str">
        <f t="shared" ref="M23:M86" si="9">IF($D23&lt;&gt;"",IF($G23="X",1,0),"")</f>
        <v/>
      </c>
      <c r="N23" s="19" t="str">
        <f t="shared" ref="N23:N34" si="10">IF(D23&lt;&gt;"",SUM(K23:M23),IF(O23&lt;&gt;"","Procédures :",""))</f>
        <v/>
      </c>
      <c r="O23" s="9" t="str">
        <f>IF(C23="","",IF(V22&lt;&gt;S23,SUMPRODUCT((D23:D198&lt;&gt;"")*(S23:S500=S23)),""))</f>
        <v/>
      </c>
      <c r="S23" s="2" t="str">
        <f>IF(C23&lt;&gt;"",C23,IF(V23=U22,V22,""))</f>
        <v/>
      </c>
      <c r="T23" s="18" t="str">
        <f t="shared" ref="T23:T86" si="11">IF(C23&lt;&gt;"",I23,"")</f>
        <v/>
      </c>
      <c r="V23" s="2" t="str">
        <f>B23</f>
        <v>PRESTATION</v>
      </c>
      <c r="W23" s="16">
        <f t="shared" ref="W23:W86" si="12">IF(B23&lt;&gt;"",I23,"")</f>
        <v>0</v>
      </c>
      <c r="Y23" s="2" t="str">
        <f ca="1">VLOOKUP(Z23,S$23:V$598,4,FALSE)</f>
        <v>PRESTATION</v>
      </c>
      <c r="Z23" s="2" t="str">
        <f t="array" aca="1" ref="Z23" ca="1">INDEX($C$23:$C$598,SMALL(IF($C$23:$C$598&lt;&gt;"",ROW(INDIRECT("1:"&amp;ROWS($C$23:$C$598)))),ROWS($1:1)))</f>
        <v>CONTEXTE</v>
      </c>
      <c r="AA23" s="16">
        <f t="array" aca="1" ref="AA23" ca="1">INDEX($T$23:$T$598,SMALL(IF($T$23:$T$598&lt;&gt;"",ROW(INDIRECT("1:"&amp;ROWS($T$23:$T$598)))),ROWS($1:1)))</f>
        <v>0</v>
      </c>
    </row>
    <row r="24" spans="2:27" ht="12.6" customHeight="1" x14ac:dyDescent="0.2">
      <c r="B24" s="59" t="str">
        <f>IF(Collage!B17="","",Collage!B17)</f>
        <v/>
      </c>
      <c r="C24" s="59" t="str">
        <f>IF(Collage!C17="","",Collage!C17)</f>
        <v>CONTEXTE</v>
      </c>
      <c r="D24" s="35" t="str">
        <f>IF(Collage!D17="","",Collage!D17)</f>
        <v/>
      </c>
      <c r="E24" s="29"/>
      <c r="F24" s="10"/>
      <c r="G24" s="11"/>
      <c r="H24" s="13" t="str">
        <f t="shared" ref="H24" si="13">IF(D24="","",SUM(N24/3))</f>
        <v/>
      </c>
      <c r="I24" s="8">
        <f>IF(B24&lt;&gt;"",SUMIF($V$23:$V$598,V24,$H$23:$H$598)/SUMIF($V$23:$V$598,V24,$O$23:O599),IF(O24&lt;&gt;"",SUMIF($S$23:$S$598,S24,$H$23:$H$598)/O24,""))</f>
        <v>0</v>
      </c>
      <c r="J24" s="12"/>
      <c r="K24" s="19" t="str">
        <f t="shared" si="7"/>
        <v/>
      </c>
      <c r="L24" s="19" t="str">
        <f t="shared" si="8"/>
        <v/>
      </c>
      <c r="M24" s="19" t="str">
        <f t="shared" si="9"/>
        <v/>
      </c>
      <c r="N24" s="19" t="str">
        <f t="shared" si="10"/>
        <v>Procédures :</v>
      </c>
      <c r="O24" s="9">
        <f>IF(C24="","",IF(S23&lt;&gt;S24,SUMPRODUCT((D24:D500&lt;&gt;"")*(S24:S500=S24)),""))</f>
        <v>6</v>
      </c>
      <c r="S24" s="2" t="str">
        <f t="shared" ref="S24:S87" si="14">IF(C24&lt;&gt;"",C24,IF(V24=V23,S23,""))</f>
        <v>CONTEXTE</v>
      </c>
      <c r="T24" s="18">
        <f t="shared" si="11"/>
        <v>0</v>
      </c>
      <c r="V24" s="2" t="str">
        <f t="shared" ref="V24:V87" si="15">IF(B24="",V23,B24)</f>
        <v>PRESTATION</v>
      </c>
      <c r="W24" s="16" t="str">
        <f t="shared" si="12"/>
        <v/>
      </c>
      <c r="Y24" s="2" t="str">
        <f t="shared" ref="Y24:Y87" ca="1" si="16">VLOOKUP(Z24,S$23:V$598,4,FALSE)</f>
        <v>PRESTATION</v>
      </c>
      <c r="Z24" s="2" t="str">
        <f t="array" aca="1" ref="Z24" ca="1">INDEX($C$23:$C$598,SMALL(IF($C$23:$C$598&lt;&gt;"",ROW(INDIRECT("1:"&amp;ROWS($C$23:$C$598)))),ROWS($1:2)))</f>
        <v>DELIVERY</v>
      </c>
      <c r="AA24" s="16">
        <f t="array" aca="1" ref="AA24" ca="1">INDEX($T$23:$T$598,SMALL(IF($T$23:$T$598&lt;&gt;"",ROW(INDIRECT("1:"&amp;ROWS($T$23:$T$598)))),ROWS($1:2)))</f>
        <v>0</v>
      </c>
    </row>
    <row r="25" spans="2:27" ht="12.6" customHeight="1" x14ac:dyDescent="0.2">
      <c r="B25" s="59" t="str">
        <f>IF(Collage!B18="","",Collage!B18)</f>
        <v/>
      </c>
      <c r="C25" s="59" t="str">
        <f>IF(Collage!C18="","",Collage!C18)</f>
        <v/>
      </c>
      <c r="D25" s="60" t="str">
        <f>IF(Collage!D18="","",Collage!D18)</f>
        <v/>
      </c>
      <c r="E25" s="29"/>
      <c r="F25" s="10"/>
      <c r="G25" s="11"/>
      <c r="H25" s="13" t="str">
        <f t="shared" ref="H25:H75" si="17">IF(D25="","",SUM(N25/3))</f>
        <v/>
      </c>
      <c r="I25" s="8" t="str">
        <f>IF(B25&lt;&gt;"",SUMIF($V$23:$V$598,V25,$H$23:$H$598)/SUMIF($V$23:$V$598,V25,$O$23:O600),IF(O25&lt;&gt;"",SUMIF($S$23:$S$598,S25,$H$23:$H$598)/O25,""))</f>
        <v/>
      </c>
      <c r="J25" s="12"/>
      <c r="K25" s="19" t="str">
        <f t="shared" si="7"/>
        <v/>
      </c>
      <c r="L25" s="19" t="str">
        <f t="shared" si="8"/>
        <v/>
      </c>
      <c r="M25" s="19" t="str">
        <f t="shared" si="9"/>
        <v/>
      </c>
      <c r="N25" s="19" t="str">
        <f t="shared" si="10"/>
        <v/>
      </c>
      <c r="O25" s="9" t="str">
        <f t="shared" ref="O25:O88" si="18">IF(C25="","",IF(S24&lt;&gt;S25,SUMPRODUCT((D25:D501&lt;&gt;"")*(S25:S501=S25)),""))</f>
        <v/>
      </c>
      <c r="S25" s="2" t="str">
        <f t="shared" si="14"/>
        <v>CONTEXTE</v>
      </c>
      <c r="T25" s="18" t="str">
        <f t="shared" si="11"/>
        <v/>
      </c>
      <c r="V25" s="2" t="str">
        <f t="shared" si="15"/>
        <v>PRESTATION</v>
      </c>
      <c r="W25" s="16" t="str">
        <f t="shared" si="12"/>
        <v/>
      </c>
      <c r="Y25" s="2" t="str">
        <f t="shared" ca="1" si="16"/>
        <v>PRESTATION</v>
      </c>
      <c r="Z25" s="2" t="str">
        <f t="array" aca="1" ref="Z25" ca="1">INDEX($C$23:$C$598,SMALL(IF($C$23:$C$598&lt;&gt;"",ROW(INDIRECT("1:"&amp;ROWS($C$23:$C$598)))),ROWS($1:3)))</f>
        <v>PROCESS</v>
      </c>
      <c r="AA25" s="16">
        <f t="array" aca="1" ref="AA25" ca="1">INDEX($T$23:$T$598,SMALL(IF($T$23:$T$598&lt;&gt;"",ROW(INDIRECT("1:"&amp;ROWS($T$23:$T$598)))),ROWS($1:3)))</f>
        <v>0</v>
      </c>
    </row>
    <row r="26" spans="2:27" ht="12.6" customHeight="1" x14ac:dyDescent="0.2">
      <c r="B26" s="59" t="str">
        <f>IF(Collage!B19="","",Collage!B19)</f>
        <v/>
      </c>
      <c r="C26" s="59" t="str">
        <f>IF(Collage!C19="","",Collage!C19)</f>
        <v/>
      </c>
      <c r="D26" s="60" t="str">
        <f>IF(Collage!D19="","",Collage!D19)</f>
        <v>info 1</v>
      </c>
      <c r="E26" s="29"/>
      <c r="F26" s="11"/>
      <c r="G26" s="11"/>
      <c r="H26" s="13">
        <f t="shared" si="17"/>
        <v>0</v>
      </c>
      <c r="I26" s="8" t="str">
        <f>IF(B26&lt;&gt;"",SUMIF($V$23:$V$598,V26,$H$23:$H$598)/SUMIF($V$23:$V$598,V26,$O$23:O601),IF(O26&lt;&gt;"",SUMIF($S$23:$S$598,S26,$H$23:$H$598)/O26,""))</f>
        <v/>
      </c>
      <c r="J26" s="12"/>
      <c r="K26" s="19">
        <f t="shared" si="7"/>
        <v>0</v>
      </c>
      <c r="L26" s="19">
        <f t="shared" si="8"/>
        <v>0</v>
      </c>
      <c r="M26" s="19">
        <f t="shared" si="9"/>
        <v>0</v>
      </c>
      <c r="N26" s="19">
        <f t="shared" si="10"/>
        <v>0</v>
      </c>
      <c r="O26" s="9" t="str">
        <f t="shared" si="18"/>
        <v/>
      </c>
      <c r="S26" s="2" t="str">
        <f t="shared" si="14"/>
        <v>CONTEXTE</v>
      </c>
      <c r="T26" s="18" t="str">
        <f t="shared" si="11"/>
        <v/>
      </c>
      <c r="V26" s="2" t="str">
        <f t="shared" si="15"/>
        <v>PRESTATION</v>
      </c>
      <c r="W26" s="16" t="str">
        <f t="shared" si="12"/>
        <v/>
      </c>
      <c r="Y26" s="2" t="str">
        <f t="shared" ca="1" si="16"/>
        <v>OUTILLAGE</v>
      </c>
      <c r="Z26" s="2" t="str">
        <f t="array" aca="1" ref="Z26" ca="1">INDEX($C$23:$C$598,SMALL(IF($C$23:$C$598&lt;&gt;"",ROW(INDIRECT("1:"&amp;ROWS($C$23:$C$598)))),ROWS($1:4)))</f>
        <v>EXPLOITATION</v>
      </c>
      <c r="AA26" s="16">
        <f t="array" aca="1" ref="AA26" ca="1">INDEX($T$23:$T$598,SMALL(IF($T$23:$T$598&lt;&gt;"",ROW(INDIRECT("1:"&amp;ROWS($T$23:$T$598)))),ROWS($1:4)))</f>
        <v>0</v>
      </c>
    </row>
    <row r="27" spans="2:27" ht="12.6" customHeight="1" x14ac:dyDescent="0.2">
      <c r="B27" s="59" t="str">
        <f>IF(Collage!B20="","",Collage!B20)</f>
        <v/>
      </c>
      <c r="C27" s="59" t="str">
        <f>IF(Collage!C20="","",Collage!C20)</f>
        <v/>
      </c>
      <c r="D27" s="60" t="str">
        <f>IF(Collage!D20="","",Collage!D20)</f>
        <v>info 2</v>
      </c>
      <c r="E27" s="29"/>
      <c r="F27" s="11"/>
      <c r="G27" s="11"/>
      <c r="H27" s="13">
        <f t="shared" si="17"/>
        <v>0</v>
      </c>
      <c r="I27" s="8" t="str">
        <f>IF(B27&lt;&gt;"",SUMIF($V$23:$V$598,V27,$H$23:$H$598)/SUMIF($V$23:$V$598,V27,$O$23:O602),IF(O27&lt;&gt;"",SUMIF($S$23:$S$598,S27,$H$23:$H$598)/O27,""))</f>
        <v/>
      </c>
      <c r="J27" s="12"/>
      <c r="K27" s="19">
        <f t="shared" si="7"/>
        <v>0</v>
      </c>
      <c r="L27" s="19">
        <f t="shared" si="8"/>
        <v>0</v>
      </c>
      <c r="M27" s="19">
        <f t="shared" si="9"/>
        <v>0</v>
      </c>
      <c r="N27" s="19">
        <f t="shared" si="10"/>
        <v>0</v>
      </c>
      <c r="O27" s="9" t="str">
        <f t="shared" si="18"/>
        <v/>
      </c>
      <c r="S27" s="2" t="str">
        <f t="shared" si="14"/>
        <v>CONTEXTE</v>
      </c>
      <c r="T27" s="18" t="str">
        <f t="shared" si="11"/>
        <v/>
      </c>
      <c r="V27" s="2" t="str">
        <f t="shared" si="15"/>
        <v>PRESTATION</v>
      </c>
      <c r="W27" s="16" t="str">
        <f t="shared" si="12"/>
        <v/>
      </c>
      <c r="Y27" s="2" t="str">
        <f t="shared" ca="1" si="16"/>
        <v>OUTILLAGE</v>
      </c>
      <c r="Z27" s="2" t="str">
        <f t="array" aca="1" ref="Z27" ca="1">INDEX($C$23:$C$598,SMALL(IF($C$23:$C$598&lt;&gt;"",ROW(INDIRECT("1:"&amp;ROWS($C$23:$C$598)))),ROWS($1:5)))</f>
        <v>ADMINISTRATION</v>
      </c>
      <c r="AA27" s="16">
        <f t="array" aca="1" ref="AA27" ca="1">INDEX($T$23:$T$598,SMALL(IF($T$23:$T$598&lt;&gt;"",ROW(INDIRECT("1:"&amp;ROWS($T$23:$T$598)))),ROWS($1:5)))</f>
        <v>0</v>
      </c>
    </row>
    <row r="28" spans="2:27" ht="12.6" customHeight="1" x14ac:dyDescent="0.2">
      <c r="B28" s="59" t="str">
        <f>IF(Collage!B21="","",Collage!B21)</f>
        <v/>
      </c>
      <c r="C28" s="59" t="str">
        <f>IF(Collage!C21="","",Collage!C21)</f>
        <v/>
      </c>
      <c r="D28" s="60" t="str">
        <f>IF(Collage!D21="","",Collage!D21)</f>
        <v>info 3</v>
      </c>
      <c r="E28" s="29"/>
      <c r="F28" s="11"/>
      <c r="G28" s="11"/>
      <c r="H28" s="13">
        <f t="shared" si="17"/>
        <v>0</v>
      </c>
      <c r="I28" s="8" t="str">
        <f>IF(B28&lt;&gt;"",SUMIF($V$23:$V$598,V28,$H$23:$H$598)/SUMIF($V$23:$V$598,V28,$O$23:O603),IF(O28&lt;&gt;"",SUMIF($S$23:$S$598,S28,$H$23:$H$598)/O28,""))</f>
        <v/>
      </c>
      <c r="J28" s="12"/>
      <c r="K28" s="19">
        <f t="shared" si="7"/>
        <v>0</v>
      </c>
      <c r="L28" s="19">
        <f t="shared" si="8"/>
        <v>0</v>
      </c>
      <c r="M28" s="19">
        <f t="shared" si="9"/>
        <v>0</v>
      </c>
      <c r="N28" s="19">
        <f t="shared" si="10"/>
        <v>0</v>
      </c>
      <c r="O28" s="9" t="str">
        <f t="shared" si="18"/>
        <v/>
      </c>
      <c r="S28" s="2" t="str">
        <f t="shared" si="14"/>
        <v>CONTEXTE</v>
      </c>
      <c r="T28" s="18" t="str">
        <f t="shared" si="11"/>
        <v/>
      </c>
      <c r="V28" s="2" t="str">
        <f t="shared" si="15"/>
        <v>PRESTATION</v>
      </c>
      <c r="W28" s="16" t="str">
        <f t="shared" si="12"/>
        <v/>
      </c>
      <c r="Y28" s="2" t="str">
        <f t="shared" ca="1" si="16"/>
        <v>OUTILLAGE</v>
      </c>
      <c r="Z28" s="2" t="str">
        <f t="array" aca="1" ref="Z28" ca="1">INDEX($C$23:$C$598,SMALL(IF($C$23:$C$598&lt;&gt;"",ROW(INDIRECT("1:"&amp;ROWS($C$23:$C$598)))),ROWS($1:6)))</f>
        <v>METIER</v>
      </c>
      <c r="AA28" s="16">
        <f t="array" aca="1" ref="AA28" ca="1">INDEX($T$23:$T$598,SMALL(IF($T$23:$T$598&lt;&gt;"",ROW(INDIRECT("1:"&amp;ROWS($T$23:$T$598)))),ROWS($1:6)))</f>
        <v>0</v>
      </c>
    </row>
    <row r="29" spans="2:27" ht="12.6" customHeight="1" x14ac:dyDescent="0.2">
      <c r="B29" s="59" t="str">
        <f>IF(Collage!B22="","",Collage!B22)</f>
        <v/>
      </c>
      <c r="C29" s="59" t="str">
        <f>IF(Collage!C22="","",Collage!C22)</f>
        <v/>
      </c>
      <c r="D29" s="60" t="str">
        <f>IF(Collage!D22="","",Collage!D22)</f>
        <v>info 4</v>
      </c>
      <c r="E29" s="29"/>
      <c r="F29" s="11"/>
      <c r="G29" s="11"/>
      <c r="H29" s="13">
        <f t="shared" si="17"/>
        <v>0</v>
      </c>
      <c r="I29" s="8" t="str">
        <f>IF(B29&lt;&gt;"",SUMIF($V$23:$V$598,V29,$H$23:$H$598)/SUMIF($V$23:$V$598,V29,$O$23:O604),IF(O29&lt;&gt;"",SUMIF($S$23:$S$598,S29,$H$23:$H$598)/O29,""))</f>
        <v/>
      </c>
      <c r="J29" s="12"/>
      <c r="K29" s="19">
        <f t="shared" si="7"/>
        <v>0</v>
      </c>
      <c r="L29" s="19">
        <f t="shared" si="8"/>
        <v>0</v>
      </c>
      <c r="M29" s="19">
        <f t="shared" si="9"/>
        <v>0</v>
      </c>
      <c r="N29" s="19">
        <f t="shared" si="10"/>
        <v>0</v>
      </c>
      <c r="O29" s="9" t="str">
        <f t="shared" si="18"/>
        <v/>
      </c>
      <c r="S29" s="2" t="str">
        <f t="shared" si="14"/>
        <v>CONTEXTE</v>
      </c>
      <c r="T29" s="18" t="str">
        <f t="shared" si="11"/>
        <v/>
      </c>
      <c r="V29" s="2" t="str">
        <f t="shared" si="15"/>
        <v>PRESTATION</v>
      </c>
      <c r="W29" s="16" t="str">
        <f t="shared" si="12"/>
        <v/>
      </c>
      <c r="Y29" s="2" t="str">
        <f t="shared" ca="1" si="16"/>
        <v>CONTRÔLES</v>
      </c>
      <c r="Z29" s="2" t="str">
        <f t="array" aca="1" ref="Z29" ca="1">INDEX($C$23:$C$598,SMALL(IF($C$23:$C$598&lt;&gt;"",ROW(INDIRECT("1:"&amp;ROWS($C$23:$C$598)))),ROWS($1:7)))</f>
        <v>DOLLARU</v>
      </c>
      <c r="AA29" s="16">
        <f t="array" aca="1" ref="AA29" ca="1">INDEX($T$23:$T$598,SMALL(IF($T$23:$T$598&lt;&gt;"",ROW(INDIRECT("1:"&amp;ROWS($T$23:$T$598)))),ROWS($1:7)))</f>
        <v>0</v>
      </c>
    </row>
    <row r="30" spans="2:27" ht="12.6" customHeight="1" x14ac:dyDescent="0.2">
      <c r="B30" s="59" t="str">
        <f>IF(Collage!B23="","",Collage!B23)</f>
        <v/>
      </c>
      <c r="C30" s="59" t="str">
        <f>IF(Collage!C23="","",Collage!C23)</f>
        <v/>
      </c>
      <c r="D30" s="60" t="str">
        <f>IF(Collage!D23="","",Collage!D23)</f>
        <v>info 5</v>
      </c>
      <c r="E30" s="29"/>
      <c r="F30" s="11"/>
      <c r="G30" s="11"/>
      <c r="H30" s="13">
        <f t="shared" si="17"/>
        <v>0</v>
      </c>
      <c r="I30" s="8" t="str">
        <f>IF(B30&lt;&gt;"",SUMIF($V$23:$V$598,V30,$H$23:$H$598)/SUMIF($V$23:$V$598,V30,$O$23:O605),IF(O30&lt;&gt;"",SUMIF($S$23:$S$598,S30,$H$23:$H$598)/O30,""))</f>
        <v/>
      </c>
      <c r="J30" s="12"/>
      <c r="K30" s="19">
        <f t="shared" si="7"/>
        <v>0</v>
      </c>
      <c r="L30" s="19">
        <f t="shared" si="8"/>
        <v>0</v>
      </c>
      <c r="M30" s="19">
        <f t="shared" si="9"/>
        <v>0</v>
      </c>
      <c r="N30" s="19">
        <f t="shared" si="10"/>
        <v>0</v>
      </c>
      <c r="O30" s="9" t="str">
        <f t="shared" si="18"/>
        <v/>
      </c>
      <c r="S30" s="2" t="str">
        <f t="shared" si="14"/>
        <v>CONTEXTE</v>
      </c>
      <c r="T30" s="18" t="str">
        <f t="shared" si="11"/>
        <v/>
      </c>
      <c r="V30" s="2" t="str">
        <f t="shared" si="15"/>
        <v>PRESTATION</v>
      </c>
      <c r="W30" s="16" t="str">
        <f t="shared" si="12"/>
        <v/>
      </c>
      <c r="Y30" s="2" t="str">
        <f t="shared" ca="1" si="16"/>
        <v>CONTRÔLES</v>
      </c>
      <c r="Z30" s="2" t="str">
        <f t="array" aca="1" ref="Z30" ca="1">INDEX($C$23:$C$598,SMALL(IF($C$23:$C$598&lt;&gt;"",ROW(INDIRECT("1:"&amp;ROWS($C$23:$C$598)))),ROWS($1:8)))</f>
        <v>APPLICATIF</v>
      </c>
      <c r="AA30" s="16">
        <f t="array" aca="1" ref="AA30" ca="1">INDEX($T$23:$T$598,SMALL(IF($T$23:$T$598&lt;&gt;"",ROW(INDIRECT("1:"&amp;ROWS($T$23:$T$598)))),ROWS($1:8)))</f>
        <v>0</v>
      </c>
    </row>
    <row r="31" spans="2:27" ht="12.6" customHeight="1" x14ac:dyDescent="0.2">
      <c r="B31" s="59" t="str">
        <f>IF(Collage!B24="","",Collage!B24)</f>
        <v/>
      </c>
      <c r="C31" s="59" t="str">
        <f>IF(Collage!C24="","",Collage!C24)</f>
        <v/>
      </c>
      <c r="D31" s="60" t="str">
        <f>IF(Collage!D24="","",Collage!D24)</f>
        <v>info 6</v>
      </c>
      <c r="E31" s="29"/>
      <c r="F31" s="11"/>
      <c r="G31" s="11"/>
      <c r="H31" s="13">
        <f t="shared" si="17"/>
        <v>0</v>
      </c>
      <c r="I31" s="8" t="str">
        <f>IF(B31&lt;&gt;"",SUMIF($V$23:$V$598,V31,$H$23:$H$598)/SUMIF($V$23:$V$598,V31,$O$23:O606),IF(O31&lt;&gt;"",SUMIF($S$23:$S$598,S31,$H$23:$H$598)/O31,""))</f>
        <v/>
      </c>
      <c r="J31" s="12"/>
      <c r="K31" s="19">
        <f t="shared" si="7"/>
        <v>0</v>
      </c>
      <c r="L31" s="19">
        <f t="shared" si="8"/>
        <v>0</v>
      </c>
      <c r="M31" s="19">
        <f t="shared" si="9"/>
        <v>0</v>
      </c>
      <c r="N31" s="19">
        <f t="shared" si="10"/>
        <v>0</v>
      </c>
      <c r="O31" s="9" t="str">
        <f t="shared" si="18"/>
        <v/>
      </c>
      <c r="S31" s="2" t="str">
        <f t="shared" si="14"/>
        <v>CONTEXTE</v>
      </c>
      <c r="T31" s="18" t="str">
        <f t="shared" si="11"/>
        <v/>
      </c>
      <c r="V31" s="2" t="str">
        <f t="shared" si="15"/>
        <v>PRESTATION</v>
      </c>
      <c r="W31" s="16" t="str">
        <f t="shared" si="12"/>
        <v/>
      </c>
      <c r="Y31" s="2" t="str">
        <f t="shared" ca="1" si="16"/>
        <v>CONTRÔLES</v>
      </c>
      <c r="Z31" s="2" t="str">
        <f t="array" aca="1" ref="Z31" ca="1">INDEX($C$23:$C$598,SMALL(IF($C$23:$C$598&lt;&gt;"",ROW(INDIRECT("1:"&amp;ROWS($C$23:$C$598)))),ROWS($1:9)))</f>
        <v>SAUVEGARDE</v>
      </c>
      <c r="AA31" s="16">
        <f t="array" aca="1" ref="AA31" ca="1">INDEX($T$23:$T$598,SMALL(IF($T$23:$T$598&lt;&gt;"",ROW(INDIRECT("1:"&amp;ROWS($T$23:$T$598)))),ROWS($1:9)))</f>
        <v>0</v>
      </c>
    </row>
    <row r="32" spans="2:27" ht="12.6" customHeight="1" x14ac:dyDescent="0.2">
      <c r="B32" s="59" t="str">
        <f>IF(Collage!B25="","",Collage!B25)</f>
        <v/>
      </c>
      <c r="C32" s="59" t="str">
        <f>IF(Collage!C25="","",Collage!C25)</f>
        <v/>
      </c>
      <c r="D32" s="60" t="str">
        <f>IF(Collage!D25="","",Collage!D25)</f>
        <v/>
      </c>
      <c r="E32" s="29"/>
      <c r="F32" s="11"/>
      <c r="G32" s="11"/>
      <c r="H32" s="13" t="str">
        <f t="shared" si="17"/>
        <v/>
      </c>
      <c r="I32" s="8" t="str">
        <f>IF(B32&lt;&gt;"",SUMIF($V$23:$V$598,V32,$H$23:$H$598)/SUMIF($V$23:$V$598,V32,$O$23:O607),IF(O32&lt;&gt;"",SUMIF($S$23:$S$598,S32,$H$23:$H$598)/O32,""))</f>
        <v/>
      </c>
      <c r="J32" s="12"/>
      <c r="K32" s="19" t="str">
        <f t="shared" si="7"/>
        <v/>
      </c>
      <c r="L32" s="19" t="str">
        <f t="shared" si="8"/>
        <v/>
      </c>
      <c r="M32" s="19" t="str">
        <f t="shared" si="9"/>
        <v/>
      </c>
      <c r="N32" s="19" t="str">
        <f t="shared" si="10"/>
        <v/>
      </c>
      <c r="O32" s="9" t="str">
        <f t="shared" si="18"/>
        <v/>
      </c>
      <c r="S32" s="2" t="str">
        <f t="shared" si="14"/>
        <v>CONTEXTE</v>
      </c>
      <c r="T32" s="18" t="str">
        <f t="shared" si="11"/>
        <v/>
      </c>
      <c r="V32" s="2" t="str">
        <f t="shared" si="15"/>
        <v>PRESTATION</v>
      </c>
      <c r="W32" s="16" t="str">
        <f t="shared" si="12"/>
        <v/>
      </c>
      <c r="Y32" s="2" t="str">
        <f t="shared" ca="1" si="16"/>
        <v>CONTRÔLES</v>
      </c>
      <c r="Z32" s="2" t="str">
        <f t="array" aca="1" ref="Z32" ca="1">INDEX($C$23:$C$598,SMALL(IF($C$23:$C$598&lt;&gt;"",ROW(INDIRECT("1:"&amp;ROWS($C$23:$C$598)))),ROWS($1:10)))</f>
        <v>VMS</v>
      </c>
      <c r="AA32" s="16">
        <f t="array" aca="1" ref="AA32" ca="1">INDEX($T$23:$T$598,SMALL(IF($T$23:$T$598&lt;&gt;"",ROW(INDIRECT("1:"&amp;ROWS($T$23:$T$598)))),ROWS($1:10)))</f>
        <v>0</v>
      </c>
    </row>
    <row r="33" spans="2:27" ht="12.6" customHeight="1" x14ac:dyDescent="0.2">
      <c r="B33" s="59" t="str">
        <f>IF(Collage!B26="","",Collage!B26)</f>
        <v/>
      </c>
      <c r="C33" s="59" t="str">
        <f>IF(Collage!C26="","",Collage!C26)</f>
        <v>DELIVERY</v>
      </c>
      <c r="D33" s="60" t="str">
        <f>IF(Collage!D26="","",Collage!D26)</f>
        <v/>
      </c>
      <c r="E33" s="29"/>
      <c r="F33" s="11"/>
      <c r="G33" s="11"/>
      <c r="H33" s="13" t="str">
        <f t="shared" si="17"/>
        <v/>
      </c>
      <c r="I33" s="8">
        <f>IF(B33&lt;&gt;"",SUMIF($V$23:$V$598,V33,$H$23:$H$598)/SUMIF($V$23:$V$598,V33,$O$23:O608),IF(O33&lt;&gt;"",SUMIF($S$23:$S$598,S33,$H$23:$H$598)/O33,""))</f>
        <v>0</v>
      </c>
      <c r="J33" s="12"/>
      <c r="K33" s="19" t="str">
        <f t="shared" si="7"/>
        <v/>
      </c>
      <c r="L33" s="19" t="str">
        <f t="shared" si="8"/>
        <v/>
      </c>
      <c r="M33" s="19" t="str">
        <f t="shared" si="9"/>
        <v/>
      </c>
      <c r="N33" s="19" t="str">
        <f t="shared" si="10"/>
        <v>Procédures :</v>
      </c>
      <c r="O33" s="9">
        <f t="shared" si="18"/>
        <v>8</v>
      </c>
      <c r="S33" s="2" t="str">
        <f t="shared" si="14"/>
        <v>DELIVERY</v>
      </c>
      <c r="T33" s="18">
        <f t="shared" si="11"/>
        <v>0</v>
      </c>
      <c r="V33" s="2" t="str">
        <f t="shared" si="15"/>
        <v>PRESTATION</v>
      </c>
      <c r="W33" s="16" t="str">
        <f t="shared" si="12"/>
        <v/>
      </c>
      <c r="Y33" s="2" t="str">
        <f t="shared" ca="1" si="16"/>
        <v>CONTRÔLES</v>
      </c>
      <c r="Z33" s="2" t="str">
        <f t="array" aca="1" ref="Z33" ca="1">INDEX($C$23:$C$598,SMALL(IF($C$23:$C$598&lt;&gt;"",ROW(INDIRECT("1:"&amp;ROWS($C$23:$C$598)))),ROWS($1:11)))</f>
        <v>SUPERVISION</v>
      </c>
      <c r="AA33" s="16">
        <f t="array" aca="1" ref="AA33" ca="1">INDEX($T$23:$T$598,SMALL(IF($T$23:$T$598&lt;&gt;"",ROW(INDIRECT("1:"&amp;ROWS($T$23:$T$598)))),ROWS($1:11)))</f>
        <v>0</v>
      </c>
    </row>
    <row r="34" spans="2:27" ht="12.6" customHeight="1" x14ac:dyDescent="0.2">
      <c r="B34" s="59" t="str">
        <f>IF(Collage!B27="","",Collage!B27)</f>
        <v/>
      </c>
      <c r="C34" s="59" t="str">
        <f>IF(Collage!C27="","",Collage!C27)</f>
        <v/>
      </c>
      <c r="D34" s="60" t="str">
        <f>IF(Collage!D27="","",Collage!D27)</f>
        <v/>
      </c>
      <c r="E34" s="29"/>
      <c r="F34" s="10"/>
      <c r="G34" s="11"/>
      <c r="H34" s="13" t="str">
        <f t="shared" si="17"/>
        <v/>
      </c>
      <c r="I34" s="8" t="str">
        <f>IF(B34&lt;&gt;"",SUMIF($V$23:$V$598,V34,$H$23:$H$598)/SUMIF($V$23:$V$598,V34,$O$23:O609),IF(O34&lt;&gt;"",SUMIF($S$23:$S$598,S34,$H$23:$H$598)/O34,""))</f>
        <v/>
      </c>
      <c r="J34" s="12"/>
      <c r="K34" s="19" t="str">
        <f t="shared" si="7"/>
        <v/>
      </c>
      <c r="L34" s="19" t="str">
        <f t="shared" si="8"/>
        <v/>
      </c>
      <c r="M34" s="19" t="str">
        <f t="shared" si="9"/>
        <v/>
      </c>
      <c r="N34" s="19" t="str">
        <f t="shared" si="10"/>
        <v/>
      </c>
      <c r="O34" s="9" t="str">
        <f t="shared" si="18"/>
        <v/>
      </c>
      <c r="S34" s="2" t="str">
        <f t="shared" si="14"/>
        <v>DELIVERY</v>
      </c>
      <c r="T34" s="18" t="str">
        <f t="shared" si="11"/>
        <v/>
      </c>
      <c r="V34" s="2" t="str">
        <f t="shared" si="15"/>
        <v>PRESTATION</v>
      </c>
      <c r="W34" s="16" t="str">
        <f t="shared" si="12"/>
        <v/>
      </c>
      <c r="Y34" s="2" t="str">
        <f t="shared" ca="1" si="16"/>
        <v>CONTRÔLES</v>
      </c>
      <c r="Z34" s="2" t="str">
        <f t="array" aca="1" ref="Z34" ca="1">INDEX($C$23:$C$598,SMALL(IF($C$23:$C$598&lt;&gt;"",ROW(INDIRECT("1:"&amp;ROWS($C$23:$C$598)))),ROWS($1:12)))</f>
        <v>AUTRE</v>
      </c>
      <c r="AA34" s="16">
        <f t="array" aca="1" ref="AA34" ca="1">INDEX($T$23:$T$598,SMALL(IF($T$23:$T$598&lt;&gt;"",ROW(INDIRECT("1:"&amp;ROWS($T$23:$T$598)))),ROWS($1:12)))</f>
        <v>0</v>
      </c>
    </row>
    <row r="35" spans="2:27" ht="12.6" customHeight="1" x14ac:dyDescent="0.2">
      <c r="B35" s="59" t="str">
        <f>IF(Collage!B28="","",Collage!B28)</f>
        <v/>
      </c>
      <c r="C35" s="59" t="str">
        <f>IF(Collage!C28="","",Collage!C28)</f>
        <v/>
      </c>
      <c r="D35" s="60" t="str">
        <f>IF(Collage!D28="","",Collage!D28)</f>
        <v>Info 7</v>
      </c>
      <c r="E35" s="29"/>
      <c r="F35" s="10"/>
      <c r="G35" s="11"/>
      <c r="H35" s="13">
        <f t="shared" si="17"/>
        <v>0</v>
      </c>
      <c r="I35" s="8" t="str">
        <f>IF(B35&lt;&gt;"",SUMIF($V$23:$V$598,V35,$H$23:$H$598)/SUMIF($V$23:$V$598,V35,$O$23:O610),IF(O35&lt;&gt;"",SUMIF($S$23:$S$598,S35,$H$23:$H$598)/O35,""))</f>
        <v/>
      </c>
      <c r="J35" s="12"/>
      <c r="K35" s="19">
        <f>IF(D35&lt;&gt;"",IF(E35="X",1,0),"")</f>
        <v>0</v>
      </c>
      <c r="L35" s="19">
        <f t="shared" si="8"/>
        <v>0</v>
      </c>
      <c r="M35" s="19">
        <f t="shared" si="9"/>
        <v>0</v>
      </c>
      <c r="N35" s="19">
        <f>IF(D35&lt;&gt;"",SUM(K35:M35),IF(O35&lt;&gt;"","Procédures :",""))</f>
        <v>0</v>
      </c>
      <c r="O35" s="9" t="str">
        <f t="shared" si="18"/>
        <v/>
      </c>
      <c r="S35" s="2" t="str">
        <f t="shared" si="14"/>
        <v>DELIVERY</v>
      </c>
      <c r="T35" s="18" t="str">
        <f t="shared" si="11"/>
        <v/>
      </c>
      <c r="V35" s="2" t="str">
        <f t="shared" si="15"/>
        <v>PRESTATION</v>
      </c>
      <c r="W35" s="16" t="str">
        <f t="shared" si="12"/>
        <v/>
      </c>
      <c r="Y35" s="2" t="str">
        <f t="shared" ca="1" si="16"/>
        <v>CONTRÔLES</v>
      </c>
      <c r="Z35" s="2" t="str">
        <f t="array" aca="1" ref="Z35" ca="1">INDEX($C$23:$C$598,SMALL(IF($C$23:$C$598&lt;&gt;"",ROW(INDIRECT("1:"&amp;ROWS($C$23:$C$598)))),ROWS($1:13)))</f>
        <v>REPORTING</v>
      </c>
      <c r="AA35" s="16">
        <f t="array" aca="1" ref="AA35" ca="1">INDEX($T$23:$T$598,SMALL(IF($T$23:$T$598&lt;&gt;"",ROW(INDIRECT("1:"&amp;ROWS($T$23:$T$598)))),ROWS($1:13)))</f>
        <v>0</v>
      </c>
    </row>
    <row r="36" spans="2:27" ht="12.6" customHeight="1" x14ac:dyDescent="0.2">
      <c r="B36" s="59" t="str">
        <f>IF(Collage!B29="","",Collage!B29)</f>
        <v/>
      </c>
      <c r="C36" s="59" t="str">
        <f>IF(Collage!C29="","",Collage!C29)</f>
        <v/>
      </c>
      <c r="D36" s="60" t="str">
        <f>IF(Collage!D29="","",Collage!D29)</f>
        <v>Info 8</v>
      </c>
      <c r="E36" s="29"/>
      <c r="F36" s="10"/>
      <c r="G36" s="11"/>
      <c r="H36" s="13">
        <f t="shared" si="17"/>
        <v>0</v>
      </c>
      <c r="I36" s="8" t="str">
        <f>IF(B36&lt;&gt;"",SUMIF($V$23:$V$598,V36,$H$23:$H$598)/SUMIF($V$23:$V$598,V36,$O$23:O611),IF(O36&lt;&gt;"",SUMIF($S$23:$S$598,S36,$H$23:$H$598)/O36,""))</f>
        <v/>
      </c>
      <c r="J36" s="12"/>
      <c r="K36" s="19">
        <f t="shared" ref="K36:K75" si="19">IF(D36&lt;&gt;"",IF(E36="X",1,0),"")</f>
        <v>0</v>
      </c>
      <c r="L36" s="19">
        <f t="shared" si="8"/>
        <v>0</v>
      </c>
      <c r="M36" s="19">
        <f t="shared" si="9"/>
        <v>0</v>
      </c>
      <c r="N36" s="19">
        <f t="shared" ref="N36:N75" si="20">IF(D36&lt;&gt;"",SUM(K36:M36),IF(O36&lt;&gt;"","Procédures :",""))</f>
        <v>0</v>
      </c>
      <c r="O36" s="9" t="str">
        <f t="shared" si="18"/>
        <v/>
      </c>
      <c r="S36" s="2" t="str">
        <f t="shared" si="14"/>
        <v>DELIVERY</v>
      </c>
      <c r="T36" s="18" t="str">
        <f t="shared" si="11"/>
        <v/>
      </c>
      <c r="V36" s="2" t="str">
        <f t="shared" si="15"/>
        <v>PRESTATION</v>
      </c>
      <c r="W36" s="16" t="str">
        <f t="shared" si="12"/>
        <v/>
      </c>
      <c r="Y36" s="2" t="str">
        <f t="shared" ca="1" si="16"/>
        <v>DEMANDES</v>
      </c>
      <c r="Z36" s="2" t="str">
        <f t="array" aca="1" ref="Z36" ca="1">INDEX($C$23:$C$598,SMALL(IF($C$23:$C$598&lt;&gt;"",ROW(INDIRECT("1:"&amp;ROWS($C$23:$C$598)))),ROWS($1:14)))</f>
        <v>- ORACLE -</v>
      </c>
      <c r="AA36" s="16">
        <f t="array" aca="1" ref="AA36" ca="1">INDEX($T$23:$T$598,SMALL(IF($T$23:$T$598&lt;&gt;"",ROW(INDIRECT("1:"&amp;ROWS($T$23:$T$598)))),ROWS($1:14)))</f>
        <v>0</v>
      </c>
    </row>
    <row r="37" spans="2:27" ht="12.6" customHeight="1" x14ac:dyDescent="0.2">
      <c r="B37" s="59" t="str">
        <f>IF(Collage!B30="","",Collage!B30)</f>
        <v/>
      </c>
      <c r="C37" s="59" t="str">
        <f>IF(Collage!C30="","",Collage!C30)</f>
        <v/>
      </c>
      <c r="D37" s="60" t="str">
        <f>IF(Collage!D30="","",Collage!D30)</f>
        <v>Info 9</v>
      </c>
      <c r="E37" s="29"/>
      <c r="F37" s="11"/>
      <c r="G37" s="11"/>
      <c r="H37" s="13">
        <f t="shared" si="17"/>
        <v>0</v>
      </c>
      <c r="I37" s="8" t="str">
        <f>IF(B37&lt;&gt;"",SUMIF($V$23:$V$598,V37,$H$23:$H$598)/SUMIF($V$23:$V$598,V37,$O$23:O612),IF(O37&lt;&gt;"",SUMIF($S$23:$S$598,S37,$H$23:$H$598)/O37,""))</f>
        <v/>
      </c>
      <c r="J37" s="12"/>
      <c r="K37" s="19">
        <f t="shared" si="19"/>
        <v>0</v>
      </c>
      <c r="L37" s="19">
        <f t="shared" si="8"/>
        <v>0</v>
      </c>
      <c r="M37" s="19">
        <f t="shared" si="9"/>
        <v>0</v>
      </c>
      <c r="N37" s="19">
        <f t="shared" si="20"/>
        <v>0</v>
      </c>
      <c r="O37" s="9" t="str">
        <f t="shared" si="18"/>
        <v/>
      </c>
      <c r="S37" s="2" t="str">
        <f t="shared" si="14"/>
        <v>DELIVERY</v>
      </c>
      <c r="T37" s="18" t="str">
        <f t="shared" si="11"/>
        <v/>
      </c>
      <c r="V37" s="2" t="str">
        <f t="shared" si="15"/>
        <v>PRESTATION</v>
      </c>
      <c r="W37" s="16" t="str">
        <f t="shared" si="12"/>
        <v/>
      </c>
      <c r="Y37" s="2" t="str">
        <f t="shared" ca="1" si="16"/>
        <v>DEMANDES</v>
      </c>
      <c r="Z37" s="2" t="str">
        <f t="array" aca="1" ref="Z37" ca="1">INDEX($C$23:$C$598,SMALL(IF($C$23:$C$598&lt;&gt;"",ROW(INDIRECT("1:"&amp;ROWS($C$23:$C$598)))),ROWS($1:15)))</f>
        <v>- DOLLARU -</v>
      </c>
      <c r="AA37" s="16">
        <f t="array" aca="1" ref="AA37" ca="1">INDEX($T$23:$T$598,SMALL(IF($T$23:$T$598&lt;&gt;"",ROW(INDIRECT("1:"&amp;ROWS($T$23:$T$598)))),ROWS($1:15)))</f>
        <v>0</v>
      </c>
    </row>
    <row r="38" spans="2:27" ht="12.6" customHeight="1" x14ac:dyDescent="0.2">
      <c r="B38" s="59" t="str">
        <f>IF(Collage!B31="","",Collage!B31)</f>
        <v/>
      </c>
      <c r="C38" s="59" t="str">
        <f>IF(Collage!C31="","",Collage!C31)</f>
        <v/>
      </c>
      <c r="D38" s="60" t="str">
        <f>IF(Collage!D31="","",Collage!D31)</f>
        <v>Info 10</v>
      </c>
      <c r="E38" s="29"/>
      <c r="F38" s="11"/>
      <c r="G38" s="11"/>
      <c r="H38" s="13">
        <f t="shared" si="17"/>
        <v>0</v>
      </c>
      <c r="I38" s="8" t="str">
        <f>IF(B38&lt;&gt;"",SUMIF($V$23:$V$598,V38,$H$23:$H$598)/SUMIF($V$23:$V$598,V38,$O$23:O613),IF(O38&lt;&gt;"",SUMIF($S$23:$S$598,S38,$H$23:$H$598)/O38,""))</f>
        <v/>
      </c>
      <c r="J38" s="12"/>
      <c r="K38" s="19">
        <f t="shared" si="19"/>
        <v>0</v>
      </c>
      <c r="L38" s="19">
        <f t="shared" si="8"/>
        <v>0</v>
      </c>
      <c r="M38" s="19">
        <f t="shared" si="9"/>
        <v>0</v>
      </c>
      <c r="N38" s="19">
        <f t="shared" si="20"/>
        <v>0</v>
      </c>
      <c r="O38" s="9" t="str">
        <f t="shared" si="18"/>
        <v/>
      </c>
      <c r="S38" s="2" t="str">
        <f t="shared" si="14"/>
        <v>DELIVERY</v>
      </c>
      <c r="T38" s="18" t="str">
        <f t="shared" si="11"/>
        <v/>
      </c>
      <c r="V38" s="2" t="str">
        <f t="shared" si="15"/>
        <v>PRESTATION</v>
      </c>
      <c r="W38" s="16" t="str">
        <f t="shared" si="12"/>
        <v/>
      </c>
      <c r="Y38" s="2" t="str">
        <f t="shared" ca="1" si="16"/>
        <v>DEMANDES</v>
      </c>
      <c r="Z38" s="2" t="str">
        <f t="array" aca="1" ref="Z38" ca="1">INDEX($C$23:$C$598,SMALL(IF($C$23:$C$598&lt;&gt;"",ROW(INDIRECT("1:"&amp;ROWS($C$23:$C$598)))),ROWS($1:16)))</f>
        <v>- MANIPULATION DE FICHIERS -</v>
      </c>
      <c r="AA38" s="16">
        <f t="array" aca="1" ref="AA38" ca="1">INDEX($T$23:$T$598,SMALL(IF($T$23:$T$598&lt;&gt;"",ROW(INDIRECT("1:"&amp;ROWS($T$23:$T$598)))),ROWS($1:16)))</f>
        <v>0</v>
      </c>
    </row>
    <row r="39" spans="2:27" ht="12.6" customHeight="1" x14ac:dyDescent="0.2">
      <c r="B39" s="59" t="str">
        <f>IF(Collage!B32="","",Collage!B32)</f>
        <v/>
      </c>
      <c r="C39" s="59" t="str">
        <f>IF(Collage!C32="","",Collage!C32)</f>
        <v/>
      </c>
      <c r="D39" s="60" t="str">
        <f>IF(Collage!D32="","",Collage!D32)</f>
        <v>Info 11</v>
      </c>
      <c r="E39" s="29"/>
      <c r="F39" s="11"/>
      <c r="G39" s="11"/>
      <c r="H39" s="13">
        <f t="shared" si="17"/>
        <v>0</v>
      </c>
      <c r="I39" s="8" t="str">
        <f>IF(B39&lt;&gt;"",SUMIF($V$23:$V$598,V39,$H$23:$H$598)/SUMIF($V$23:$V$598,V39,$O$23:O614),IF(O39&lt;&gt;"",SUMIF($S$23:$S$598,S39,$H$23:$H$598)/O39,""))</f>
        <v/>
      </c>
      <c r="J39" s="12"/>
      <c r="K39" s="19">
        <f t="shared" si="19"/>
        <v>0</v>
      </c>
      <c r="L39" s="19">
        <f t="shared" si="8"/>
        <v>0</v>
      </c>
      <c r="M39" s="19">
        <f t="shared" si="9"/>
        <v>0</v>
      </c>
      <c r="N39" s="19">
        <f t="shared" si="20"/>
        <v>0</v>
      </c>
      <c r="O39" s="9" t="str">
        <f t="shared" si="18"/>
        <v/>
      </c>
      <c r="S39" s="2" t="str">
        <f t="shared" si="14"/>
        <v>DELIVERY</v>
      </c>
      <c r="T39" s="18" t="str">
        <f t="shared" si="11"/>
        <v/>
      </c>
      <c r="V39" s="2" t="str">
        <f t="shared" si="15"/>
        <v>PRESTATION</v>
      </c>
      <c r="W39" s="16" t="str">
        <f t="shared" si="12"/>
        <v/>
      </c>
      <c r="Y39" s="2" t="str">
        <f t="shared" ca="1" si="16"/>
        <v>DEMANDES</v>
      </c>
      <c r="Z39" s="2" t="str">
        <f t="array" aca="1" ref="Z39" ca="1">INDEX($C$23:$C$598,SMALL(IF($C$23:$C$598&lt;&gt;"",ROW(INDIRECT("1:"&amp;ROWS($C$23:$C$598)))),ROWS($1:17)))</f>
        <v>- SAUVEGARDES -</v>
      </c>
      <c r="AA39" s="16">
        <f t="array" aca="1" ref="AA39" ca="1">INDEX($T$23:$T$598,SMALL(IF($T$23:$T$598&lt;&gt;"",ROW(INDIRECT("1:"&amp;ROWS($T$23:$T$598)))),ROWS($1:17)))</f>
        <v>0</v>
      </c>
    </row>
    <row r="40" spans="2:27" ht="12.6" customHeight="1" x14ac:dyDescent="0.2">
      <c r="B40" s="59" t="str">
        <f>IF(Collage!B33="","",Collage!B33)</f>
        <v/>
      </c>
      <c r="C40" s="59" t="str">
        <f>IF(Collage!C33="","",Collage!C33)</f>
        <v/>
      </c>
      <c r="D40" s="60" t="str">
        <f>IF(Collage!D33="","",Collage!D33)</f>
        <v>Info 12</v>
      </c>
      <c r="E40" s="29"/>
      <c r="F40" s="11"/>
      <c r="G40" s="11"/>
      <c r="H40" s="13">
        <f t="shared" si="17"/>
        <v>0</v>
      </c>
      <c r="I40" s="8" t="str">
        <f>IF(B40&lt;&gt;"",SUMIF($V$23:$V$598,V40,$H$23:$H$598)/SUMIF($V$23:$V$598,V40,$O$23:O615),IF(O40&lt;&gt;"",SUMIF($S$23:$S$598,S40,$H$23:$H$598)/O40,""))</f>
        <v/>
      </c>
      <c r="J40" s="12"/>
      <c r="K40" s="19">
        <f t="shared" si="19"/>
        <v>0</v>
      </c>
      <c r="L40" s="19">
        <f t="shared" si="8"/>
        <v>0</v>
      </c>
      <c r="M40" s="19">
        <f t="shared" si="9"/>
        <v>0</v>
      </c>
      <c r="N40" s="19">
        <f t="shared" si="20"/>
        <v>0</v>
      </c>
      <c r="O40" s="9" t="str">
        <f t="shared" si="18"/>
        <v/>
      </c>
      <c r="S40" s="2" t="str">
        <f t="shared" si="14"/>
        <v>DELIVERY</v>
      </c>
      <c r="T40" s="18" t="str">
        <f t="shared" si="11"/>
        <v/>
      </c>
      <c r="V40" s="2" t="str">
        <f t="shared" si="15"/>
        <v>PRESTATION</v>
      </c>
      <c r="W40" s="16" t="str">
        <f t="shared" si="12"/>
        <v/>
      </c>
      <c r="Y40" s="2" t="str">
        <f t="shared" ca="1" si="16"/>
        <v>DEMANDES</v>
      </c>
      <c r="Z40" s="2" t="str">
        <f t="array" aca="1" ref="Z40" ca="1">INDEX($C$23:$C$598,SMALL(IF($C$23:$C$598&lt;&gt;"",ROW(INDIRECT("1:"&amp;ROWS($C$23:$C$598)))),ROWS($1:18)))</f>
        <v>- MEP -</v>
      </c>
      <c r="AA40" s="16">
        <f t="array" aca="1" ref="AA40" ca="1">INDEX($T$23:$T$598,SMALL(IF($T$23:$T$598&lt;&gt;"",ROW(INDIRECT("1:"&amp;ROWS($T$23:$T$598)))),ROWS($1:18)))</f>
        <v>0</v>
      </c>
    </row>
    <row r="41" spans="2:27" ht="12.6" customHeight="1" x14ac:dyDescent="0.2">
      <c r="B41" s="59" t="str">
        <f>IF(Collage!B34="","",Collage!B34)</f>
        <v/>
      </c>
      <c r="C41" s="59" t="str">
        <f>IF(Collage!C34="","",Collage!C34)</f>
        <v/>
      </c>
      <c r="D41" s="60" t="str">
        <f>IF(Collage!D34="","",Collage!D34)</f>
        <v>Info 13</v>
      </c>
      <c r="E41" s="29"/>
      <c r="F41" s="11"/>
      <c r="G41" s="11"/>
      <c r="H41" s="13">
        <f t="shared" si="17"/>
        <v>0</v>
      </c>
      <c r="I41" s="8" t="str">
        <f>IF(B41&lt;&gt;"",SUMIF($V$23:$V$598,V41,$H$23:$H$598)/SUMIF($V$23:$V$598,V41,$O$23:O616),IF(O41&lt;&gt;"",SUMIF($S$23:$S$598,S41,$H$23:$H$598)/O41,""))</f>
        <v/>
      </c>
      <c r="J41" s="12"/>
      <c r="K41" s="19">
        <f t="shared" si="19"/>
        <v>0</v>
      </c>
      <c r="L41" s="19">
        <f t="shared" si="8"/>
        <v>0</v>
      </c>
      <c r="M41" s="19">
        <f t="shared" si="9"/>
        <v>0</v>
      </c>
      <c r="N41" s="19">
        <f t="shared" si="20"/>
        <v>0</v>
      </c>
      <c r="O41" s="9" t="str">
        <f t="shared" si="18"/>
        <v/>
      </c>
      <c r="S41" s="2" t="str">
        <f t="shared" si="14"/>
        <v>DELIVERY</v>
      </c>
      <c r="T41" s="18" t="str">
        <f t="shared" si="11"/>
        <v/>
      </c>
      <c r="V41" s="2" t="str">
        <f t="shared" si="15"/>
        <v>PRESTATION</v>
      </c>
      <c r="W41" s="16" t="str">
        <f t="shared" si="12"/>
        <v/>
      </c>
      <c r="Y41" s="2" t="str">
        <f t="shared" ca="1" si="16"/>
        <v>DEMANDES</v>
      </c>
      <c r="Z41" s="2" t="str">
        <f t="array" aca="1" ref="Z41" ca="1">INDEX($C$23:$C$598,SMALL(IF($C$23:$C$598&lt;&gt;"",ROW(INDIRECT("1:"&amp;ROWS($C$23:$C$598)))),ROWS($1:19)))</f>
        <v>- APPLICATIF -</v>
      </c>
      <c r="AA41" s="16">
        <f t="array" aca="1" ref="AA41" ca="1">INDEX($T$23:$T$598,SMALL(IF($T$23:$T$598&lt;&gt;"",ROW(INDIRECT("1:"&amp;ROWS($T$23:$T$598)))),ROWS($1:19)))</f>
        <v>0</v>
      </c>
    </row>
    <row r="42" spans="2:27" ht="12.6" customHeight="1" x14ac:dyDescent="0.2">
      <c r="B42" s="59" t="str">
        <f>IF(Collage!B35="","",Collage!B35)</f>
        <v/>
      </c>
      <c r="C42" s="59" t="str">
        <f>IF(Collage!C35="","",Collage!C35)</f>
        <v/>
      </c>
      <c r="D42" s="60" t="str">
        <f>IF(Collage!D35="","",Collage!D35)</f>
        <v>Info 14</v>
      </c>
      <c r="E42" s="29"/>
      <c r="F42" s="11"/>
      <c r="G42" s="11"/>
      <c r="H42" s="13">
        <f t="shared" si="17"/>
        <v>0</v>
      </c>
      <c r="I42" s="8" t="str">
        <f>IF(B42&lt;&gt;"",SUMIF($V$23:$V$598,V42,$H$23:$H$598)/SUMIF($V$23:$V$598,V42,$O$23:O617),IF(O42&lt;&gt;"",SUMIF($S$23:$S$598,S42,$H$23:$H$598)/O42,""))</f>
        <v/>
      </c>
      <c r="J42" s="12"/>
      <c r="K42" s="19">
        <f t="shared" si="19"/>
        <v>0</v>
      </c>
      <c r="L42" s="19">
        <f t="shared" si="8"/>
        <v>0</v>
      </c>
      <c r="M42" s="19">
        <f t="shared" si="9"/>
        <v>0</v>
      </c>
      <c r="N42" s="19">
        <f t="shared" si="20"/>
        <v>0</v>
      </c>
      <c r="O42" s="9" t="str">
        <f t="shared" si="18"/>
        <v/>
      </c>
      <c r="S42" s="2" t="str">
        <f t="shared" si="14"/>
        <v>DELIVERY</v>
      </c>
      <c r="T42" s="18" t="str">
        <f t="shared" si="11"/>
        <v/>
      </c>
      <c r="V42" s="2" t="str">
        <f t="shared" si="15"/>
        <v>PRESTATION</v>
      </c>
      <c r="W42" s="16" t="str">
        <f t="shared" si="12"/>
        <v/>
      </c>
      <c r="Y42" s="2" t="str">
        <f t="shared" ca="1" si="16"/>
        <v>DEMANDES</v>
      </c>
      <c r="Z42" s="2" t="str">
        <f t="array" aca="1" ref="Z42" ca="1">INDEX($C$23:$C$598,SMALL(IF($C$23:$C$598&lt;&gt;"",ROW(INDIRECT("1:"&amp;ROWS($C$23:$C$598)))),ROWS($1:20)))</f>
        <v>- VMWARE -</v>
      </c>
      <c r="AA42" s="16">
        <f t="array" aca="1" ref="AA42" ca="1">INDEX($T$23:$T$598,SMALL(IF($T$23:$T$598&lt;&gt;"",ROW(INDIRECT("1:"&amp;ROWS($T$23:$T$598)))),ROWS($1:20)))</f>
        <v>0</v>
      </c>
    </row>
    <row r="43" spans="2:27" ht="12.6" customHeight="1" x14ac:dyDescent="0.2">
      <c r="B43" s="59" t="str">
        <f>IF(Collage!B36="","",Collage!B36)</f>
        <v/>
      </c>
      <c r="C43" s="59" t="str">
        <f>IF(Collage!C36="","",Collage!C36)</f>
        <v/>
      </c>
      <c r="D43" s="60" t="str">
        <f>IF(Collage!D36="","",Collage!D36)</f>
        <v/>
      </c>
      <c r="E43" s="29"/>
      <c r="F43" s="11"/>
      <c r="G43" s="11"/>
      <c r="H43" s="13" t="str">
        <f t="shared" si="17"/>
        <v/>
      </c>
      <c r="I43" s="8" t="str">
        <f>IF(B43&lt;&gt;"",SUMIF($V$23:$V$598,V43,$H$23:$H$598)/SUMIF($V$23:$V$598,V43,$O$23:O618),IF(O43&lt;&gt;"",SUMIF($S$23:$S$598,S43,$H$23:$H$598)/O43,""))</f>
        <v/>
      </c>
      <c r="J43" s="12"/>
      <c r="K43" s="19" t="str">
        <f t="shared" si="19"/>
        <v/>
      </c>
      <c r="L43" s="19" t="str">
        <f t="shared" si="8"/>
        <v/>
      </c>
      <c r="M43" s="19" t="str">
        <f t="shared" si="9"/>
        <v/>
      </c>
      <c r="N43" s="19" t="str">
        <f t="shared" si="20"/>
        <v/>
      </c>
      <c r="O43" s="9" t="str">
        <f t="shared" si="18"/>
        <v/>
      </c>
      <c r="S43" s="2" t="str">
        <f t="shared" si="14"/>
        <v>DELIVERY</v>
      </c>
      <c r="T43" s="18" t="str">
        <f t="shared" si="11"/>
        <v/>
      </c>
      <c r="V43" s="2" t="str">
        <f t="shared" si="15"/>
        <v>PRESTATION</v>
      </c>
      <c r="W43" s="16" t="str">
        <f t="shared" si="12"/>
        <v/>
      </c>
      <c r="Y43" s="2" t="str">
        <f t="shared" ca="1" si="16"/>
        <v>DEMANDES</v>
      </c>
      <c r="Z43" s="2" t="str">
        <f t="array" aca="1" ref="Z43" ca="1">INDEX($C$23:$C$598,SMALL(IF($C$23:$C$598&lt;&gt;"",ROW(INDIRECT("1:"&amp;ROWS($C$23:$C$598)))),ROWS($1:21)))</f>
        <v>- AUTRE -</v>
      </c>
      <c r="AA43" s="16">
        <f t="array" aca="1" ref="AA43" ca="1">INDEX($T$23:$T$598,SMALL(IF($T$23:$T$598&lt;&gt;"",ROW(INDIRECT("1:"&amp;ROWS($T$23:$T$598)))),ROWS($1:21)))</f>
        <v>0</v>
      </c>
    </row>
    <row r="44" spans="2:27" ht="12.6" customHeight="1" x14ac:dyDescent="0.2">
      <c r="B44" s="59" t="str">
        <f>IF(Collage!B37="","",Collage!B37)</f>
        <v/>
      </c>
      <c r="C44" s="59" t="str">
        <f>IF(Collage!C37="","",Collage!C37)</f>
        <v>PROCESS</v>
      </c>
      <c r="D44" s="60" t="str">
        <f>IF(Collage!D37="","",Collage!D37)</f>
        <v/>
      </c>
      <c r="E44" s="29"/>
      <c r="F44" s="11"/>
      <c r="G44" s="11"/>
      <c r="H44" s="13" t="str">
        <f t="shared" si="17"/>
        <v/>
      </c>
      <c r="I44" s="8">
        <f>IF(B44&lt;&gt;"",SUMIF($V$23:$V$598,V44,$H$23:$H$598)/SUMIF($V$23:$V$598,V44,$O$23:O619),IF(O44&lt;&gt;"",SUMIF($S$23:$S$598,S44,$H$23:$H$598)/O44,""))</f>
        <v>0</v>
      </c>
      <c r="J44" s="12"/>
      <c r="K44" s="19" t="str">
        <f t="shared" si="19"/>
        <v/>
      </c>
      <c r="L44" s="19" t="str">
        <f t="shared" si="8"/>
        <v/>
      </c>
      <c r="M44" s="19" t="str">
        <f t="shared" si="9"/>
        <v/>
      </c>
      <c r="N44" s="19" t="str">
        <f t="shared" si="20"/>
        <v>Procédures :</v>
      </c>
      <c r="O44" s="9">
        <f t="shared" si="18"/>
        <v>8</v>
      </c>
      <c r="S44" s="2" t="str">
        <f t="shared" si="14"/>
        <v>PROCESS</v>
      </c>
      <c r="T44" s="18">
        <f t="shared" si="11"/>
        <v>0</v>
      </c>
      <c r="V44" s="2" t="str">
        <f t="shared" si="15"/>
        <v>PRESTATION</v>
      </c>
      <c r="W44" s="16" t="str">
        <f t="shared" si="12"/>
        <v/>
      </c>
      <c r="Y44" s="2" t="str">
        <f t="shared" ca="1" si="16"/>
        <v>INCIDENTS</v>
      </c>
      <c r="Z44" s="2" t="str">
        <f t="array" aca="1" ref="Z44" ca="1">INDEX($C$23:$C$598,SMALL(IF($C$23:$C$598&lt;&gt;"",ROW(INDIRECT("1:"&amp;ROWS($C$23:$C$598)))),ROWS($1:22)))</f>
        <v>CITRIX</v>
      </c>
      <c r="AA44" s="16">
        <f t="array" aca="1" ref="AA44" ca="1">INDEX($T$23:$T$598,SMALL(IF($T$23:$T$598&lt;&gt;"",ROW(INDIRECT("1:"&amp;ROWS($T$23:$T$598)))),ROWS($1:22)))</f>
        <v>0</v>
      </c>
    </row>
    <row r="45" spans="2:27" ht="12.6" customHeight="1" x14ac:dyDescent="0.2">
      <c r="B45" s="59" t="str">
        <f>IF(Collage!B38="","",Collage!B38)</f>
        <v/>
      </c>
      <c r="C45" s="59" t="str">
        <f>IF(Collage!C38="","",Collage!C38)</f>
        <v/>
      </c>
      <c r="D45" s="60" t="str">
        <f>IF(Collage!D38="","",Collage!D38)</f>
        <v/>
      </c>
      <c r="E45" s="29"/>
      <c r="F45" s="11"/>
      <c r="G45" s="11"/>
      <c r="H45" s="13" t="str">
        <f t="shared" si="17"/>
        <v/>
      </c>
      <c r="I45" s="8" t="str">
        <f>IF(B45&lt;&gt;"",SUMIF($V$23:$V$598,V45,$H$23:$H$598)/SUMIF($V$23:$V$598,V45,$O$23:O620),IF(O45&lt;&gt;"",SUMIF($S$23:$S$598,S45,$H$23:$H$598)/O45,""))</f>
        <v/>
      </c>
      <c r="J45" s="12"/>
      <c r="K45" s="19" t="str">
        <f t="shared" si="19"/>
        <v/>
      </c>
      <c r="L45" s="19" t="str">
        <f t="shared" si="8"/>
        <v/>
      </c>
      <c r="M45" s="19" t="str">
        <f t="shared" si="9"/>
        <v/>
      </c>
      <c r="N45" s="19" t="str">
        <f t="shared" si="20"/>
        <v/>
      </c>
      <c r="O45" s="9" t="str">
        <f t="shared" si="18"/>
        <v/>
      </c>
      <c r="S45" s="2" t="str">
        <f t="shared" si="14"/>
        <v>PROCESS</v>
      </c>
      <c r="T45" s="18" t="str">
        <f t="shared" si="11"/>
        <v/>
      </c>
      <c r="V45" s="2" t="str">
        <f t="shared" si="15"/>
        <v>PRESTATION</v>
      </c>
      <c r="W45" s="16" t="str">
        <f t="shared" si="12"/>
        <v/>
      </c>
      <c r="Y45" s="2" t="str">
        <f t="shared" ca="1" si="16"/>
        <v>INCIDENTS</v>
      </c>
      <c r="Z45" s="2" t="str">
        <f t="array" aca="1" ref="Z45" ca="1">INDEX($C$23:$C$598,SMALL(IF($C$23:$C$598&lt;&gt;"",ROW(INDIRECT("1:"&amp;ROWS($C$23:$C$598)))),ROWS($1:23)))</f>
        <v>ORA - ORACLE</v>
      </c>
      <c r="AA45" s="16">
        <f t="array" aca="1" ref="AA45" ca="1">INDEX($T$23:$T$598,SMALL(IF($T$23:$T$598&lt;&gt;"",ROW(INDIRECT("1:"&amp;ROWS($T$23:$T$598)))),ROWS($1:23)))</f>
        <v>0</v>
      </c>
    </row>
    <row r="46" spans="2:27" ht="12.6" customHeight="1" x14ac:dyDescent="0.2">
      <c r="B46" s="59" t="str">
        <f>IF(Collage!B39="","",Collage!B39)</f>
        <v/>
      </c>
      <c r="C46" s="59" t="str">
        <f>IF(Collage!C39="","",Collage!C39)</f>
        <v/>
      </c>
      <c r="D46" s="60" t="str">
        <f>IF(Collage!D39="","",Collage!D39)</f>
        <v>Info 15</v>
      </c>
      <c r="E46" s="29"/>
      <c r="F46" s="11"/>
      <c r="G46" s="11"/>
      <c r="H46" s="13">
        <f t="shared" si="17"/>
        <v>0</v>
      </c>
      <c r="I46" s="8" t="str">
        <f>IF(B46&lt;&gt;"",SUMIF($V$23:$V$598,V46,$H$23:$H$598)/SUMIF($V$23:$V$598,V46,$O$23:O621),IF(O46&lt;&gt;"",SUMIF($S$23:$S$598,S46,$H$23:$H$598)/O46,""))</f>
        <v/>
      </c>
      <c r="J46" s="12"/>
      <c r="K46" s="19">
        <f t="shared" si="19"/>
        <v>0</v>
      </c>
      <c r="L46" s="19">
        <f t="shared" si="8"/>
        <v>0</v>
      </c>
      <c r="M46" s="19">
        <f t="shared" si="9"/>
        <v>0</v>
      </c>
      <c r="N46" s="19">
        <f t="shared" si="20"/>
        <v>0</v>
      </c>
      <c r="O46" s="9" t="str">
        <f t="shared" si="18"/>
        <v/>
      </c>
      <c r="S46" s="2" t="str">
        <f t="shared" si="14"/>
        <v>PROCESS</v>
      </c>
      <c r="T46" s="18" t="str">
        <f t="shared" si="11"/>
        <v/>
      </c>
      <c r="V46" s="2" t="str">
        <f t="shared" si="15"/>
        <v>PRESTATION</v>
      </c>
      <c r="W46" s="16" t="str">
        <f t="shared" si="12"/>
        <v/>
      </c>
      <c r="Y46" s="2" t="str">
        <f t="shared" ca="1" si="16"/>
        <v>INCIDENTS</v>
      </c>
      <c r="Z46" s="2" t="str">
        <f t="array" aca="1" ref="Z46" ca="1">INDEX($C$23:$C$598,SMALL(IF($C$23:$C$598&lt;&gt;"",ROW(INDIRECT("1:"&amp;ROWS($C$23:$C$598)))),ROWS($1:24)))</f>
        <v>ORD - DOLLARU</v>
      </c>
      <c r="AA46" s="16">
        <f t="array" aca="1" ref="AA46" ca="1">INDEX($T$23:$T$598,SMALL(IF($T$23:$T$598&lt;&gt;"",ROW(INDIRECT("1:"&amp;ROWS($T$23:$T$598)))),ROWS($1:24)))</f>
        <v>0</v>
      </c>
    </row>
    <row r="47" spans="2:27" ht="12.6" customHeight="1" x14ac:dyDescent="0.2">
      <c r="B47" s="59" t="str">
        <f>IF(Collage!B40="","",Collage!B40)</f>
        <v/>
      </c>
      <c r="C47" s="59" t="str">
        <f>IF(Collage!C40="","",Collage!C40)</f>
        <v/>
      </c>
      <c r="D47" s="60" t="str">
        <f>IF(Collage!D40="","",Collage!D40)</f>
        <v>Info 16</v>
      </c>
      <c r="E47" s="29"/>
      <c r="F47" s="11"/>
      <c r="G47" s="11"/>
      <c r="H47" s="13">
        <f t="shared" si="17"/>
        <v>0</v>
      </c>
      <c r="I47" s="8" t="str">
        <f>IF(B47&lt;&gt;"",SUMIF($V$23:$V$598,V47,$H$23:$H$598)/SUMIF($V$23:$V$598,V47,$O$23:O622),IF(O47&lt;&gt;"",SUMIF($S$23:$S$598,S47,$H$23:$H$598)/O47,""))</f>
        <v/>
      </c>
      <c r="J47" s="12"/>
      <c r="K47" s="19">
        <f t="shared" si="19"/>
        <v>0</v>
      </c>
      <c r="L47" s="19">
        <f t="shared" si="8"/>
        <v>0</v>
      </c>
      <c r="M47" s="19">
        <f t="shared" si="9"/>
        <v>0</v>
      </c>
      <c r="N47" s="19">
        <f t="shared" si="20"/>
        <v>0</v>
      </c>
      <c r="O47" s="9" t="str">
        <f t="shared" si="18"/>
        <v/>
      </c>
      <c r="S47" s="2" t="str">
        <f t="shared" si="14"/>
        <v>PROCESS</v>
      </c>
      <c r="T47" s="18" t="str">
        <f t="shared" si="11"/>
        <v/>
      </c>
      <c r="V47" s="2" t="str">
        <f t="shared" si="15"/>
        <v>PRESTATION</v>
      </c>
      <c r="W47" s="16" t="str">
        <f t="shared" si="12"/>
        <v/>
      </c>
      <c r="Y47" s="2" t="str">
        <f t="shared" ca="1" si="16"/>
        <v>INCIDENTS</v>
      </c>
      <c r="Z47" s="2" t="str">
        <f t="array" aca="1" ref="Z47" ca="1">INDEX($C$23:$C$598,SMALL(IF($C$23:$C$598&lt;&gt;"",ROW(INDIRECT("1:"&amp;ROWS($C$23:$C$598)))),ROWS($1:25)))</f>
        <v>SAUVEGARDES</v>
      </c>
      <c r="AA47" s="16">
        <f t="array" aca="1" ref="AA47" ca="1">INDEX($T$23:$T$598,SMALL(IF($T$23:$T$598&lt;&gt;"",ROW(INDIRECT("1:"&amp;ROWS($T$23:$T$598)))),ROWS($1:25)))</f>
        <v>0</v>
      </c>
    </row>
    <row r="48" spans="2:27" ht="12.6" customHeight="1" x14ac:dyDescent="0.2">
      <c r="B48" s="59" t="str">
        <f>IF(Collage!B41="","",Collage!B41)</f>
        <v/>
      </c>
      <c r="C48" s="59" t="str">
        <f>IF(Collage!C41="","",Collage!C41)</f>
        <v/>
      </c>
      <c r="D48" s="60" t="str">
        <f>IF(Collage!D41="","",Collage!D41)</f>
        <v>Info 17</v>
      </c>
      <c r="E48" s="29"/>
      <c r="F48" s="11"/>
      <c r="G48" s="11"/>
      <c r="H48" s="13">
        <f t="shared" si="17"/>
        <v>0</v>
      </c>
      <c r="I48" s="8" t="str">
        <f>IF(B48&lt;&gt;"",SUMIF($V$23:$V$598,V48,$H$23:$H$598)/SUMIF($V$23:$V$598,V48,$O$23:O623),IF(O48&lt;&gt;"",SUMIF($S$23:$S$598,S48,$H$23:$H$598)/O48,""))</f>
        <v/>
      </c>
      <c r="J48" s="12"/>
      <c r="K48" s="19">
        <f t="shared" si="19"/>
        <v>0</v>
      </c>
      <c r="L48" s="19">
        <f t="shared" si="8"/>
        <v>0</v>
      </c>
      <c r="M48" s="19">
        <f t="shared" si="9"/>
        <v>0</v>
      </c>
      <c r="N48" s="19">
        <f t="shared" si="20"/>
        <v>0</v>
      </c>
      <c r="O48" s="9" t="str">
        <f t="shared" si="18"/>
        <v/>
      </c>
      <c r="S48" s="2" t="str">
        <f t="shared" si="14"/>
        <v>PROCESS</v>
      </c>
      <c r="T48" s="18" t="str">
        <f t="shared" si="11"/>
        <v/>
      </c>
      <c r="V48" s="2" t="str">
        <f t="shared" si="15"/>
        <v>PRESTATION</v>
      </c>
      <c r="W48" s="16" t="str">
        <f t="shared" si="12"/>
        <v/>
      </c>
      <c r="Y48" s="2" t="str">
        <f t="shared" ca="1" si="16"/>
        <v>INCIDENTS</v>
      </c>
      <c r="Z48" s="2" t="str">
        <f t="array" aca="1" ref="Z48" ca="1">INDEX($C$23:$C$598,SMALL(IF($C$23:$C$598&lt;&gt;"",ROW(INDIRECT("1:"&amp;ROWS($C$23:$C$598)))),ROWS($1:26)))</f>
        <v>-VMS-</v>
      </c>
      <c r="AA48" s="16">
        <f t="array" aca="1" ref="AA48" ca="1">INDEX($T$23:$T$598,SMALL(IF($T$23:$T$598&lt;&gt;"",ROW(INDIRECT("1:"&amp;ROWS($T$23:$T$598)))),ROWS($1:26)))</f>
        <v>0</v>
      </c>
    </row>
    <row r="49" spans="2:27" ht="12.6" customHeight="1" x14ac:dyDescent="0.2">
      <c r="B49" s="59" t="str">
        <f>IF(Collage!B42="","",Collage!B42)</f>
        <v/>
      </c>
      <c r="C49" s="59" t="str">
        <f>IF(Collage!C42="","",Collage!C42)</f>
        <v/>
      </c>
      <c r="D49" s="60" t="str">
        <f>IF(Collage!D42="","",Collage!D42)</f>
        <v>Info 18</v>
      </c>
      <c r="E49" s="29"/>
      <c r="F49" s="10"/>
      <c r="G49" s="11"/>
      <c r="H49" s="13">
        <f t="shared" si="17"/>
        <v>0</v>
      </c>
      <c r="I49" s="8" t="str">
        <f>IF(B49&lt;&gt;"",SUMIF($V$23:$V$598,V49,$H$23:$H$598)/SUMIF($V$23:$V$598,V49,$O$23:O624),IF(O49&lt;&gt;"",SUMIF($S$23:$S$598,S49,$H$23:$H$598)/O49,""))</f>
        <v/>
      </c>
      <c r="J49" s="12"/>
      <c r="K49" s="19">
        <f t="shared" si="19"/>
        <v>0</v>
      </c>
      <c r="L49" s="19">
        <f t="shared" si="8"/>
        <v>0</v>
      </c>
      <c r="M49" s="19">
        <f t="shared" si="9"/>
        <v>0</v>
      </c>
      <c r="N49" s="19">
        <f t="shared" si="20"/>
        <v>0</v>
      </c>
      <c r="O49" s="9" t="str">
        <f t="shared" si="18"/>
        <v/>
      </c>
      <c r="S49" s="2" t="str">
        <f t="shared" si="14"/>
        <v>PROCESS</v>
      </c>
      <c r="T49" s="18" t="str">
        <f t="shared" si="11"/>
        <v/>
      </c>
      <c r="V49" s="2" t="str">
        <f t="shared" si="15"/>
        <v>PRESTATION</v>
      </c>
      <c r="W49" s="16" t="str">
        <f t="shared" si="12"/>
        <v/>
      </c>
      <c r="Y49" s="2" t="str">
        <f t="shared" ca="1" si="16"/>
        <v>INCIDENTS</v>
      </c>
      <c r="Z49" s="2" t="str">
        <f t="array" aca="1" ref="Z49" ca="1">INDEX($C$23:$C$598,SMALL(IF($C$23:$C$598&lt;&gt;"",ROW(INDIRECT("1:"&amp;ROWS($C$23:$C$598)))),ROWS($1:27)))</f>
        <v>INDEX</v>
      </c>
      <c r="AA49" s="16">
        <f t="array" aca="1" ref="AA49" ca="1">INDEX($T$23:$T$598,SMALL(IF($T$23:$T$598&lt;&gt;"",ROW(INDIRECT("1:"&amp;ROWS($T$23:$T$598)))),ROWS($1:27)))</f>
        <v>0</v>
      </c>
    </row>
    <row r="50" spans="2:27" ht="12.6" customHeight="1" x14ac:dyDescent="0.2">
      <c r="B50" s="59" t="str">
        <f>IF(Collage!B43="","",Collage!B43)</f>
        <v/>
      </c>
      <c r="C50" s="59" t="str">
        <f>IF(Collage!C43="","",Collage!C43)</f>
        <v/>
      </c>
      <c r="D50" s="60" t="str">
        <f>IF(Collage!D43="","",Collage!D43)</f>
        <v>Info 19</v>
      </c>
      <c r="E50" s="29"/>
      <c r="F50" s="10"/>
      <c r="G50" s="11"/>
      <c r="H50" s="13">
        <f t="shared" si="17"/>
        <v>0</v>
      </c>
      <c r="I50" s="8" t="str">
        <f>IF(B50&lt;&gt;"",SUMIF($V$23:$V$598,V50,$H$23:$H$598)/SUMIF($V$23:$V$598,V50,$O$23:O625),IF(O50&lt;&gt;"",SUMIF($S$23:$S$598,S50,$H$23:$H$598)/O50,""))</f>
        <v/>
      </c>
      <c r="J50" s="12"/>
      <c r="K50" s="19">
        <f t="shared" si="19"/>
        <v>0</v>
      </c>
      <c r="L50" s="19">
        <f t="shared" si="8"/>
        <v>0</v>
      </c>
      <c r="M50" s="19">
        <f t="shared" si="9"/>
        <v>0</v>
      </c>
      <c r="N50" s="19">
        <f t="shared" si="20"/>
        <v>0</v>
      </c>
      <c r="O50" s="9" t="str">
        <f t="shared" si="18"/>
        <v/>
      </c>
      <c r="S50" s="2" t="str">
        <f t="shared" si="14"/>
        <v>PROCESS</v>
      </c>
      <c r="T50" s="18" t="str">
        <f t="shared" si="11"/>
        <v/>
      </c>
      <c r="V50" s="2" t="str">
        <f t="shared" si="15"/>
        <v>PRESTATION</v>
      </c>
      <c r="W50" s="16" t="str">
        <f t="shared" si="12"/>
        <v/>
      </c>
      <c r="Y50" s="2" t="e">
        <f t="shared" ca="1" si="16"/>
        <v>#NUM!</v>
      </c>
      <c r="Z50" s="2" t="e">
        <f t="array" aca="1" ref="Z50" ca="1">INDEX($C$23:$C$598,SMALL(IF($C$23:$C$598&lt;&gt;"",ROW(INDIRECT("1:"&amp;ROWS($C$23:$C$598)))),ROWS($1:28)))</f>
        <v>#NUM!</v>
      </c>
      <c r="AA50" s="16" t="e">
        <f t="array" aca="1" ref="AA50" ca="1">INDEX($T$23:$T$598,SMALL(IF($T$23:$T$598&lt;&gt;"",ROW(INDIRECT("1:"&amp;ROWS($T$23:$T$598)))),ROWS($1:28)))</f>
        <v>#NUM!</v>
      </c>
    </row>
    <row r="51" spans="2:27" ht="12.6" customHeight="1" x14ac:dyDescent="0.2">
      <c r="B51" s="59" t="str">
        <f>IF(Collage!B44="","",Collage!B44)</f>
        <v/>
      </c>
      <c r="C51" s="59" t="str">
        <f>IF(Collage!C44="","",Collage!C44)</f>
        <v/>
      </c>
      <c r="D51" s="60" t="str">
        <f>IF(Collage!D44="","",Collage!D44)</f>
        <v>Info 20</v>
      </c>
      <c r="E51" s="29"/>
      <c r="F51" s="10"/>
      <c r="G51" s="11"/>
      <c r="H51" s="13">
        <f t="shared" si="17"/>
        <v>0</v>
      </c>
      <c r="I51" s="8" t="str">
        <f>IF(B51&lt;&gt;"",SUMIF($V$23:$V$598,V51,$H$23:$H$598)/SUMIF($V$23:$V$598,V51,$O$23:O626),IF(O51&lt;&gt;"",SUMIF($S$23:$S$598,S51,$H$23:$H$598)/O51,""))</f>
        <v/>
      </c>
      <c r="J51" s="12"/>
      <c r="K51" s="19">
        <f t="shared" si="19"/>
        <v>0</v>
      </c>
      <c r="L51" s="19">
        <f t="shared" si="8"/>
        <v>0</v>
      </c>
      <c r="M51" s="19">
        <f t="shared" si="9"/>
        <v>0</v>
      </c>
      <c r="N51" s="19">
        <f t="shared" si="20"/>
        <v>0</v>
      </c>
      <c r="O51" s="9" t="str">
        <f t="shared" si="18"/>
        <v/>
      </c>
      <c r="S51" s="2" t="str">
        <f t="shared" si="14"/>
        <v>PROCESS</v>
      </c>
      <c r="T51" s="18" t="str">
        <f t="shared" si="11"/>
        <v/>
      </c>
      <c r="V51" s="2" t="str">
        <f t="shared" si="15"/>
        <v>PRESTATION</v>
      </c>
      <c r="W51" s="16" t="str">
        <f t="shared" si="12"/>
        <v/>
      </c>
      <c r="Y51" s="2" t="e">
        <f t="shared" ca="1" si="16"/>
        <v>#NUM!</v>
      </c>
      <c r="Z51" s="2" t="e">
        <f t="array" aca="1" ref="Z51" ca="1">INDEX($C$23:$C$598,SMALL(IF($C$23:$C$598&lt;&gt;"",ROW(INDIRECT("1:"&amp;ROWS($C$23:$C$598)))),ROWS($1:29)))</f>
        <v>#NUM!</v>
      </c>
      <c r="AA51" s="16" t="e">
        <f t="array" aca="1" ref="AA51" ca="1">INDEX($T$23:$T$598,SMALL(IF($T$23:$T$598&lt;&gt;"",ROW(INDIRECT("1:"&amp;ROWS($T$23:$T$598)))),ROWS($1:29)))</f>
        <v>#NUM!</v>
      </c>
    </row>
    <row r="52" spans="2:27" ht="12.6" customHeight="1" x14ac:dyDescent="0.2">
      <c r="B52" s="59" t="str">
        <f>IF(Collage!B45="","",Collage!B45)</f>
        <v/>
      </c>
      <c r="C52" s="59" t="str">
        <f>IF(Collage!C45="","",Collage!C45)</f>
        <v/>
      </c>
      <c r="D52" s="60" t="str">
        <f>IF(Collage!D45="","",Collage!D45)</f>
        <v>Info 21</v>
      </c>
      <c r="E52" s="29"/>
      <c r="F52" s="10"/>
      <c r="G52" s="11"/>
      <c r="H52" s="13">
        <f t="shared" si="17"/>
        <v>0</v>
      </c>
      <c r="I52" s="8" t="str">
        <f>IF(B52&lt;&gt;"",SUMIF($V$23:$V$598,V52,$H$23:$H$598)/SUMIF($V$23:$V$598,V52,$O$23:O627),IF(O52&lt;&gt;"",SUMIF($S$23:$S$598,S52,$H$23:$H$598)/O52,""))</f>
        <v/>
      </c>
      <c r="J52" s="12"/>
      <c r="K52" s="19">
        <f t="shared" si="19"/>
        <v>0</v>
      </c>
      <c r="L52" s="19">
        <f t="shared" si="8"/>
        <v>0</v>
      </c>
      <c r="M52" s="19">
        <f t="shared" si="9"/>
        <v>0</v>
      </c>
      <c r="N52" s="19">
        <f t="shared" si="20"/>
        <v>0</v>
      </c>
      <c r="O52" s="9" t="str">
        <f t="shared" si="18"/>
        <v/>
      </c>
      <c r="S52" s="2" t="str">
        <f t="shared" si="14"/>
        <v>PROCESS</v>
      </c>
      <c r="T52" s="18" t="str">
        <f t="shared" si="11"/>
        <v/>
      </c>
      <c r="V52" s="2" t="str">
        <f t="shared" si="15"/>
        <v>PRESTATION</v>
      </c>
      <c r="W52" s="16" t="str">
        <f t="shared" si="12"/>
        <v/>
      </c>
      <c r="Y52" s="2" t="e">
        <f t="shared" ca="1" si="16"/>
        <v>#NUM!</v>
      </c>
      <c r="Z52" s="2" t="e">
        <f t="array" aca="1" ref="Z52" ca="1">INDEX($C$23:$C$598,SMALL(IF($C$23:$C$598&lt;&gt;"",ROW(INDIRECT("1:"&amp;ROWS($C$23:$C$598)))),ROWS($1:30)))</f>
        <v>#NUM!</v>
      </c>
      <c r="AA52" s="16" t="e">
        <f t="array" aca="1" ref="AA52" ca="1">INDEX($T$23:$T$598,SMALL(IF($T$23:$T$598&lt;&gt;"",ROW(INDIRECT("1:"&amp;ROWS($T$23:$T$598)))),ROWS($1:30)))</f>
        <v>#NUM!</v>
      </c>
    </row>
    <row r="53" spans="2:27" ht="12.6" customHeight="1" x14ac:dyDescent="0.2">
      <c r="B53" s="59" t="str">
        <f>IF(Collage!B46="","",Collage!B46)</f>
        <v/>
      </c>
      <c r="C53" s="59" t="str">
        <f>IF(Collage!C46="","",Collage!C46)</f>
        <v/>
      </c>
      <c r="D53" s="60" t="str">
        <f>IF(Collage!D46="","",Collage!D46)</f>
        <v>Info 22</v>
      </c>
      <c r="E53" s="29"/>
      <c r="F53" s="10"/>
      <c r="G53" s="11"/>
      <c r="H53" s="13">
        <f t="shared" si="17"/>
        <v>0</v>
      </c>
      <c r="I53" s="8" t="str">
        <f>IF(B53&lt;&gt;"",SUMIF($V$23:$V$598,V53,$H$23:$H$598)/SUMIF($V$23:$V$598,V53,$O$23:O628),IF(O53&lt;&gt;"",SUMIF($S$23:$S$598,S53,$H$23:$H$598)/O53,""))</f>
        <v/>
      </c>
      <c r="J53" s="12"/>
      <c r="K53" s="19">
        <f t="shared" si="19"/>
        <v>0</v>
      </c>
      <c r="L53" s="19">
        <f t="shared" si="8"/>
        <v>0</v>
      </c>
      <c r="M53" s="19">
        <f t="shared" si="9"/>
        <v>0</v>
      </c>
      <c r="N53" s="19">
        <f t="shared" si="20"/>
        <v>0</v>
      </c>
      <c r="O53" s="9" t="str">
        <f t="shared" si="18"/>
        <v/>
      </c>
      <c r="S53" s="2" t="str">
        <f t="shared" si="14"/>
        <v>PROCESS</v>
      </c>
      <c r="T53" s="18" t="str">
        <f t="shared" si="11"/>
        <v/>
      </c>
      <c r="V53" s="2" t="str">
        <f t="shared" si="15"/>
        <v>PRESTATION</v>
      </c>
      <c r="W53" s="16" t="str">
        <f t="shared" si="12"/>
        <v/>
      </c>
      <c r="Y53" s="2" t="e">
        <f t="shared" ca="1" si="16"/>
        <v>#NUM!</v>
      </c>
      <c r="Z53" s="2" t="e">
        <f t="array" aca="1" ref="Z53" ca="1">INDEX($C$23:$C$598,SMALL(IF($C$23:$C$598&lt;&gt;"",ROW(INDIRECT("1:"&amp;ROWS($C$23:$C$598)))),ROWS($1:31)))</f>
        <v>#NUM!</v>
      </c>
      <c r="AA53" s="16" t="e">
        <f t="array" aca="1" ref="AA53" ca="1">INDEX($T$23:$T$598,SMALL(IF($T$23:$T$598&lt;&gt;"",ROW(INDIRECT("1:"&amp;ROWS($T$23:$T$598)))),ROWS($1:31)))</f>
        <v>#NUM!</v>
      </c>
    </row>
    <row r="54" spans="2:27" ht="12.6" customHeight="1" x14ac:dyDescent="0.2">
      <c r="B54" s="59" t="str">
        <f>IF(Collage!B47="","",Collage!B47)</f>
        <v/>
      </c>
      <c r="C54" s="59" t="str">
        <f>IF(Collage!C47="","",Collage!C47)</f>
        <v/>
      </c>
      <c r="D54" s="60" t="str">
        <f>IF(Collage!D47="","",Collage!D47)</f>
        <v/>
      </c>
      <c r="E54" s="29"/>
      <c r="F54" s="10"/>
      <c r="G54" s="11"/>
      <c r="H54" s="13" t="str">
        <f t="shared" si="17"/>
        <v/>
      </c>
      <c r="I54" s="8" t="str">
        <f>IF(B54&lt;&gt;"",SUMIF($V$23:$V$598,V54,$H$23:$H$598)/SUMIF($V$23:$V$598,V54,$O$23:O629),IF(O54&lt;&gt;"",SUMIF($S$23:$S$598,S54,$H$23:$H$598)/O54,""))</f>
        <v/>
      </c>
      <c r="J54" s="12"/>
      <c r="K54" s="19" t="str">
        <f t="shared" si="19"/>
        <v/>
      </c>
      <c r="L54" s="19" t="str">
        <f t="shared" si="8"/>
        <v/>
      </c>
      <c r="M54" s="19" t="str">
        <f t="shared" si="9"/>
        <v/>
      </c>
      <c r="N54" s="19" t="str">
        <f t="shared" si="20"/>
        <v/>
      </c>
      <c r="O54" s="9" t="str">
        <f t="shared" si="18"/>
        <v/>
      </c>
      <c r="S54" s="2" t="str">
        <f t="shared" si="14"/>
        <v>PROCESS</v>
      </c>
      <c r="T54" s="18" t="str">
        <f t="shared" si="11"/>
        <v/>
      </c>
      <c r="V54" s="2" t="str">
        <f t="shared" si="15"/>
        <v>PRESTATION</v>
      </c>
      <c r="W54" s="16" t="str">
        <f t="shared" si="12"/>
        <v/>
      </c>
      <c r="Y54" s="2" t="e">
        <f t="shared" ca="1" si="16"/>
        <v>#NUM!</v>
      </c>
      <c r="Z54" s="2" t="e">
        <f t="array" aca="1" ref="Z54" ca="1">INDEX($C$23:$C$598,SMALL(IF($C$23:$C$598&lt;&gt;"",ROW(INDIRECT("1:"&amp;ROWS($C$23:$C$598)))),ROWS($1:32)))</f>
        <v>#NUM!</v>
      </c>
      <c r="AA54" s="16" t="e">
        <f t="array" aca="1" ref="AA54" ca="1">INDEX($T$23:$T$598,SMALL(IF($T$23:$T$598&lt;&gt;"",ROW(INDIRECT("1:"&amp;ROWS($T$23:$T$598)))),ROWS($1:32)))</f>
        <v>#NUM!</v>
      </c>
    </row>
    <row r="55" spans="2:27" ht="12.6" customHeight="1" x14ac:dyDescent="0.2">
      <c r="B55" s="59" t="str">
        <f>IF(Collage!B48="","",Collage!B48)</f>
        <v>OUTILLAGE</v>
      </c>
      <c r="C55" s="59" t="str">
        <f>IF(Collage!C48="","",Collage!C48)</f>
        <v/>
      </c>
      <c r="D55" s="60" t="str">
        <f>IF(Collage!D48="","",Collage!D48)</f>
        <v/>
      </c>
      <c r="E55" s="29"/>
      <c r="F55" s="10"/>
      <c r="G55" s="11"/>
      <c r="H55" s="13" t="str">
        <f t="shared" si="17"/>
        <v/>
      </c>
      <c r="I55" s="8">
        <f>IF(B55&lt;&gt;"",SUMIF($V$23:$V$598,V55,$H$23:$H$598)/SUMIF($V$23:$V$598,V55,$O$23:O630),IF(O55&lt;&gt;"",SUMIF($S$23:$S$598,S55,$H$23:$H$598)/O55,""))</f>
        <v>0</v>
      </c>
      <c r="J55" s="12"/>
      <c r="K55" s="19" t="str">
        <f t="shared" si="19"/>
        <v/>
      </c>
      <c r="L55" s="19" t="str">
        <f t="shared" si="8"/>
        <v/>
      </c>
      <c r="M55" s="19" t="str">
        <f t="shared" si="9"/>
        <v/>
      </c>
      <c r="N55" s="19" t="str">
        <f t="shared" si="20"/>
        <v/>
      </c>
      <c r="O55" s="9" t="str">
        <f t="shared" si="18"/>
        <v/>
      </c>
      <c r="S55" s="2" t="str">
        <f t="shared" si="14"/>
        <v/>
      </c>
      <c r="T55" s="18" t="str">
        <f t="shared" si="11"/>
        <v/>
      </c>
      <c r="V55" s="2" t="str">
        <f t="shared" si="15"/>
        <v>OUTILLAGE</v>
      </c>
      <c r="W55" s="16">
        <f t="shared" si="12"/>
        <v>0</v>
      </c>
      <c r="Y55" s="2" t="e">
        <f t="shared" ca="1" si="16"/>
        <v>#NUM!</v>
      </c>
      <c r="Z55" s="2" t="e">
        <f t="array" aca="1" ref="Z55" ca="1">INDEX($C$23:$C$598,SMALL(IF($C$23:$C$598&lt;&gt;"",ROW(INDIRECT("1:"&amp;ROWS($C$23:$C$598)))),ROWS($1:33)))</f>
        <v>#NUM!</v>
      </c>
      <c r="AA55" s="16" t="e">
        <f t="array" aca="1" ref="AA55" ca="1">INDEX($T$23:$T$598,SMALL(IF($T$23:$T$598&lt;&gt;"",ROW(INDIRECT("1:"&amp;ROWS($T$23:$T$598)))),ROWS($1:33)))</f>
        <v>#NUM!</v>
      </c>
    </row>
    <row r="56" spans="2:27" ht="12.6" customHeight="1" x14ac:dyDescent="0.2">
      <c r="B56" s="59" t="str">
        <f>IF(Collage!B49="","",Collage!B49)</f>
        <v/>
      </c>
      <c r="C56" s="59" t="str">
        <f>IF(Collage!C49="","",Collage!C49)</f>
        <v>EXPLOITATION</v>
      </c>
      <c r="D56" s="60" t="str">
        <f>IF(Collage!D49="","",Collage!D49)</f>
        <v/>
      </c>
      <c r="E56" s="29"/>
      <c r="F56" s="10"/>
      <c r="G56" s="11"/>
      <c r="H56" s="13" t="str">
        <f t="shared" si="17"/>
        <v/>
      </c>
      <c r="I56" s="8">
        <f>IF(B56&lt;&gt;"",SUMIF($V$23:$V$598,V56,$H$23:$H$598)/SUMIF($V$23:$V$598,V56,$O$23:O631),IF(O56&lt;&gt;"",SUMIF($S$23:$S$598,S56,$H$23:$H$598)/O56,""))</f>
        <v>0</v>
      </c>
      <c r="J56" s="12"/>
      <c r="K56" s="19" t="str">
        <f t="shared" si="19"/>
        <v/>
      </c>
      <c r="L56" s="19" t="str">
        <f t="shared" si="8"/>
        <v/>
      </c>
      <c r="M56" s="19" t="str">
        <f t="shared" si="9"/>
        <v/>
      </c>
      <c r="N56" s="19" t="str">
        <f t="shared" si="20"/>
        <v>Procédures :</v>
      </c>
      <c r="O56" s="9">
        <f t="shared" si="18"/>
        <v>7</v>
      </c>
      <c r="S56" s="2" t="str">
        <f t="shared" si="14"/>
        <v>EXPLOITATION</v>
      </c>
      <c r="T56" s="18">
        <f t="shared" si="11"/>
        <v>0</v>
      </c>
      <c r="V56" s="2" t="str">
        <f t="shared" si="15"/>
        <v>OUTILLAGE</v>
      </c>
      <c r="W56" s="16" t="str">
        <f t="shared" si="12"/>
        <v/>
      </c>
      <c r="Y56" s="2" t="e">
        <f t="shared" ca="1" si="16"/>
        <v>#NUM!</v>
      </c>
      <c r="Z56" s="2" t="e">
        <f t="array" aca="1" ref="Z56" ca="1">INDEX($C$23:$C$598,SMALL(IF($C$23:$C$598&lt;&gt;"",ROW(INDIRECT("1:"&amp;ROWS($C$23:$C$598)))),ROWS($1:34)))</f>
        <v>#NUM!</v>
      </c>
      <c r="AA56" s="16" t="e">
        <f t="array" aca="1" ref="AA56" ca="1">INDEX($T$23:$T$598,SMALL(IF($T$23:$T$598&lt;&gt;"",ROW(INDIRECT("1:"&amp;ROWS($T$23:$T$598)))),ROWS($1:34)))</f>
        <v>#NUM!</v>
      </c>
    </row>
    <row r="57" spans="2:27" ht="12.6" customHeight="1" x14ac:dyDescent="0.2">
      <c r="B57" s="59" t="str">
        <f>IF(Collage!B50="","",Collage!B50)</f>
        <v/>
      </c>
      <c r="C57" s="59" t="str">
        <f>IF(Collage!C50="","",Collage!C50)</f>
        <v/>
      </c>
      <c r="D57" s="60" t="str">
        <f>IF(Collage!D50="","",Collage!D50)</f>
        <v/>
      </c>
      <c r="E57" s="29"/>
      <c r="F57" s="10"/>
      <c r="G57" s="11"/>
      <c r="H57" s="13" t="str">
        <f t="shared" si="17"/>
        <v/>
      </c>
      <c r="I57" s="8" t="str">
        <f>IF(B57&lt;&gt;"",SUMIF($V$23:$V$598,V57,$H$23:$H$598)/SUMIF($V$23:$V$598,V57,$O$23:O632),IF(O57&lt;&gt;"",SUMIF($S$23:$S$598,S57,$H$23:$H$598)/O57,""))</f>
        <v/>
      </c>
      <c r="J57" s="12"/>
      <c r="K57" s="19" t="str">
        <f t="shared" si="19"/>
        <v/>
      </c>
      <c r="L57" s="19" t="str">
        <f t="shared" si="8"/>
        <v/>
      </c>
      <c r="M57" s="19" t="str">
        <f t="shared" si="9"/>
        <v/>
      </c>
      <c r="N57" s="19" t="str">
        <f t="shared" si="20"/>
        <v/>
      </c>
      <c r="O57" s="9" t="str">
        <f t="shared" si="18"/>
        <v/>
      </c>
      <c r="S57" s="2" t="str">
        <f t="shared" si="14"/>
        <v>EXPLOITATION</v>
      </c>
      <c r="T57" s="18" t="str">
        <f t="shared" si="11"/>
        <v/>
      </c>
      <c r="V57" s="2" t="str">
        <f t="shared" si="15"/>
        <v>OUTILLAGE</v>
      </c>
      <c r="W57" s="16" t="str">
        <f t="shared" si="12"/>
        <v/>
      </c>
      <c r="Y57" s="2" t="e">
        <f t="shared" ca="1" si="16"/>
        <v>#NUM!</v>
      </c>
      <c r="Z57" s="2" t="e">
        <f t="array" aca="1" ref="Z57" ca="1">INDEX($C$23:$C$598,SMALL(IF($C$23:$C$598&lt;&gt;"",ROW(INDIRECT("1:"&amp;ROWS($C$23:$C$598)))),ROWS($1:35)))</f>
        <v>#NUM!</v>
      </c>
      <c r="AA57" s="16" t="e">
        <f t="array" aca="1" ref="AA57" ca="1">INDEX($T$23:$T$598,SMALL(IF($T$23:$T$598&lt;&gt;"",ROW(INDIRECT("1:"&amp;ROWS($T$23:$T$598)))),ROWS($1:35)))</f>
        <v>#NUM!</v>
      </c>
    </row>
    <row r="58" spans="2:27" ht="12.6" customHeight="1" x14ac:dyDescent="0.2">
      <c r="B58" s="59" t="str">
        <f>IF(Collage!B51="","",Collage!B51)</f>
        <v/>
      </c>
      <c r="C58" s="59" t="str">
        <f>IF(Collage!C51="","",Collage!C51)</f>
        <v/>
      </c>
      <c r="D58" s="60" t="str">
        <f>IF(Collage!D51="","",Collage!D51)</f>
        <v>Outil 1</v>
      </c>
      <c r="E58" s="29"/>
      <c r="F58" s="10"/>
      <c r="G58" s="11"/>
      <c r="H58" s="13">
        <f t="shared" si="17"/>
        <v>0</v>
      </c>
      <c r="I58" s="8" t="str">
        <f>IF(B58&lt;&gt;"",SUMIF($V$23:$V$598,V58,$H$23:$H$598)/SUMIF($V$23:$V$598,V58,$O$23:O633),IF(O58&lt;&gt;"",SUMIF($S$23:$S$598,S58,$H$23:$H$598)/O58,""))</f>
        <v/>
      </c>
      <c r="J58" s="12"/>
      <c r="K58" s="19">
        <f t="shared" si="19"/>
        <v>0</v>
      </c>
      <c r="L58" s="19">
        <f t="shared" si="8"/>
        <v>0</v>
      </c>
      <c r="M58" s="19">
        <f t="shared" si="9"/>
        <v>0</v>
      </c>
      <c r="N58" s="19">
        <f t="shared" si="20"/>
        <v>0</v>
      </c>
      <c r="O58" s="9" t="str">
        <f t="shared" si="18"/>
        <v/>
      </c>
      <c r="S58" s="2" t="str">
        <f t="shared" si="14"/>
        <v>EXPLOITATION</v>
      </c>
      <c r="T58" s="18" t="str">
        <f t="shared" si="11"/>
        <v/>
      </c>
      <c r="V58" s="2" t="str">
        <f t="shared" si="15"/>
        <v>OUTILLAGE</v>
      </c>
      <c r="W58" s="16" t="str">
        <f t="shared" si="12"/>
        <v/>
      </c>
      <c r="Y58" s="2" t="e">
        <f t="shared" ca="1" si="16"/>
        <v>#NUM!</v>
      </c>
      <c r="Z58" s="2" t="e">
        <f t="array" aca="1" ref="Z58" ca="1">INDEX($C$23:$C$598,SMALL(IF($C$23:$C$598&lt;&gt;"",ROW(INDIRECT("1:"&amp;ROWS($C$23:$C$598)))),ROWS($1:36)))</f>
        <v>#NUM!</v>
      </c>
      <c r="AA58" s="16" t="e">
        <f t="array" aca="1" ref="AA58" ca="1">INDEX($T$23:$T$598,SMALL(IF($T$23:$T$598&lt;&gt;"",ROW(INDIRECT("1:"&amp;ROWS($T$23:$T$598)))),ROWS($1:36)))</f>
        <v>#NUM!</v>
      </c>
    </row>
    <row r="59" spans="2:27" ht="12.6" customHeight="1" x14ac:dyDescent="0.2">
      <c r="B59" s="59" t="str">
        <f>IF(Collage!B52="","",Collage!B52)</f>
        <v/>
      </c>
      <c r="C59" s="59" t="str">
        <f>IF(Collage!C52="","",Collage!C52)</f>
        <v/>
      </c>
      <c r="D59" s="60" t="str">
        <f>IF(Collage!D52="","",Collage!D52)</f>
        <v>Outil 2</v>
      </c>
      <c r="E59" s="29"/>
      <c r="F59" s="10"/>
      <c r="G59" s="11"/>
      <c r="H59" s="13">
        <f t="shared" si="17"/>
        <v>0</v>
      </c>
      <c r="I59" s="8" t="str">
        <f>IF(B59&lt;&gt;"",SUMIF($V$23:$V$598,V59,$H$23:$H$598)/SUMIF($V$23:$V$598,V59,$O$23:O634),IF(O59&lt;&gt;"",SUMIF($S$23:$S$598,S59,$H$23:$H$598)/O59,""))</f>
        <v/>
      </c>
      <c r="J59" s="12"/>
      <c r="K59" s="19">
        <f t="shared" si="19"/>
        <v>0</v>
      </c>
      <c r="L59" s="19">
        <f t="shared" si="8"/>
        <v>0</v>
      </c>
      <c r="M59" s="19">
        <f t="shared" si="9"/>
        <v>0</v>
      </c>
      <c r="N59" s="19">
        <f t="shared" si="20"/>
        <v>0</v>
      </c>
      <c r="O59" s="9" t="str">
        <f t="shared" si="18"/>
        <v/>
      </c>
      <c r="S59" s="2" t="str">
        <f t="shared" si="14"/>
        <v>EXPLOITATION</v>
      </c>
      <c r="T59" s="18" t="str">
        <f t="shared" si="11"/>
        <v/>
      </c>
      <c r="V59" s="2" t="str">
        <f t="shared" si="15"/>
        <v>OUTILLAGE</v>
      </c>
      <c r="W59" s="16" t="str">
        <f t="shared" si="12"/>
        <v/>
      </c>
      <c r="Y59" s="2" t="e">
        <f t="shared" ca="1" si="16"/>
        <v>#NUM!</v>
      </c>
      <c r="Z59" s="2" t="e">
        <f t="array" aca="1" ref="Z59" ca="1">INDEX($C$23:$C$598,SMALL(IF($C$23:$C$598&lt;&gt;"",ROW(INDIRECT("1:"&amp;ROWS($C$23:$C$598)))),ROWS($1:37)))</f>
        <v>#NUM!</v>
      </c>
      <c r="AA59" s="16" t="e">
        <f t="array" aca="1" ref="AA59" ca="1">INDEX($T$23:$T$598,SMALL(IF($T$23:$T$598&lt;&gt;"",ROW(INDIRECT("1:"&amp;ROWS($T$23:$T$598)))),ROWS($1:37)))</f>
        <v>#NUM!</v>
      </c>
    </row>
    <row r="60" spans="2:27" ht="12.6" customHeight="1" x14ac:dyDescent="0.2">
      <c r="B60" s="59" t="str">
        <f>IF(Collage!B53="","",Collage!B53)</f>
        <v/>
      </c>
      <c r="C60" s="59" t="str">
        <f>IF(Collage!C53="","",Collage!C53)</f>
        <v/>
      </c>
      <c r="D60" s="60" t="str">
        <f>IF(Collage!D53="","",Collage!D53)</f>
        <v>Outil 3</v>
      </c>
      <c r="E60" s="29"/>
      <c r="F60" s="10"/>
      <c r="G60" s="11"/>
      <c r="H60" s="13">
        <f t="shared" si="17"/>
        <v>0</v>
      </c>
      <c r="I60" s="8" t="str">
        <f>IF(B60&lt;&gt;"",SUMIF($V$23:$V$598,V60,$H$23:$H$598)/SUMIF($V$23:$V$598,V60,$O$23:O635),IF(O60&lt;&gt;"",SUMIF($S$23:$S$598,S60,$H$23:$H$598)/O60,""))</f>
        <v/>
      </c>
      <c r="J60" s="12"/>
      <c r="K60" s="19">
        <f t="shared" si="19"/>
        <v>0</v>
      </c>
      <c r="L60" s="19">
        <f t="shared" si="8"/>
        <v>0</v>
      </c>
      <c r="M60" s="19">
        <f t="shared" si="9"/>
        <v>0</v>
      </c>
      <c r="N60" s="19">
        <f t="shared" si="20"/>
        <v>0</v>
      </c>
      <c r="O60" s="9" t="str">
        <f t="shared" si="18"/>
        <v/>
      </c>
      <c r="S60" s="2" t="str">
        <f t="shared" si="14"/>
        <v>EXPLOITATION</v>
      </c>
      <c r="T60" s="18" t="str">
        <f t="shared" si="11"/>
        <v/>
      </c>
      <c r="V60" s="2" t="str">
        <f t="shared" si="15"/>
        <v>OUTILLAGE</v>
      </c>
      <c r="W60" s="16" t="str">
        <f t="shared" si="12"/>
        <v/>
      </c>
      <c r="Y60" s="2" t="e">
        <f t="shared" ca="1" si="16"/>
        <v>#NUM!</v>
      </c>
      <c r="Z60" s="2" t="e">
        <f t="array" aca="1" ref="Z60" ca="1">INDEX($C$23:$C$598,SMALL(IF($C$23:$C$598&lt;&gt;"",ROW(INDIRECT("1:"&amp;ROWS($C$23:$C$598)))),ROWS($1:38)))</f>
        <v>#NUM!</v>
      </c>
      <c r="AA60" s="16" t="e">
        <f t="array" aca="1" ref="AA60" ca="1">INDEX($T$23:$T$598,SMALL(IF($T$23:$T$598&lt;&gt;"",ROW(INDIRECT("1:"&amp;ROWS($T$23:$T$598)))),ROWS($1:38)))</f>
        <v>#NUM!</v>
      </c>
    </row>
    <row r="61" spans="2:27" ht="12.6" customHeight="1" x14ac:dyDescent="0.2">
      <c r="B61" s="59" t="str">
        <f>IF(Collage!B54="","",Collage!B54)</f>
        <v/>
      </c>
      <c r="C61" s="59" t="str">
        <f>IF(Collage!C54="","",Collage!C54)</f>
        <v/>
      </c>
      <c r="D61" s="60" t="str">
        <f>IF(Collage!D54="","",Collage!D54)</f>
        <v>Outil 4</v>
      </c>
      <c r="E61" s="29"/>
      <c r="F61" s="10"/>
      <c r="G61" s="11"/>
      <c r="H61" s="13">
        <f t="shared" si="17"/>
        <v>0</v>
      </c>
      <c r="I61" s="8" t="str">
        <f>IF(B61&lt;&gt;"",SUMIF($V$23:$V$598,V61,$H$23:$H$598)/SUMIF($V$23:$V$598,V61,$O$23:O636),IF(O61&lt;&gt;"",SUMIF($S$23:$S$598,S61,$H$23:$H$598)/O61,""))</f>
        <v/>
      </c>
      <c r="J61" s="12"/>
      <c r="K61" s="19">
        <f t="shared" si="19"/>
        <v>0</v>
      </c>
      <c r="L61" s="19">
        <f t="shared" si="8"/>
        <v>0</v>
      </c>
      <c r="M61" s="19">
        <f t="shared" si="9"/>
        <v>0</v>
      </c>
      <c r="N61" s="19">
        <f t="shared" si="20"/>
        <v>0</v>
      </c>
      <c r="O61" s="9" t="str">
        <f t="shared" si="18"/>
        <v/>
      </c>
      <c r="S61" s="2" t="str">
        <f t="shared" si="14"/>
        <v>EXPLOITATION</v>
      </c>
      <c r="T61" s="18" t="str">
        <f t="shared" si="11"/>
        <v/>
      </c>
      <c r="V61" s="2" t="str">
        <f t="shared" si="15"/>
        <v>OUTILLAGE</v>
      </c>
      <c r="W61" s="16" t="str">
        <f t="shared" si="12"/>
        <v/>
      </c>
      <c r="Y61" s="2" t="e">
        <f t="shared" ca="1" si="16"/>
        <v>#NUM!</v>
      </c>
      <c r="Z61" s="2" t="e">
        <f t="array" aca="1" ref="Z61" ca="1">INDEX($C$23:$C$598,SMALL(IF($C$23:$C$598&lt;&gt;"",ROW(INDIRECT("1:"&amp;ROWS($C$23:$C$598)))),ROWS($1:39)))</f>
        <v>#NUM!</v>
      </c>
      <c r="AA61" s="16" t="e">
        <f t="array" aca="1" ref="AA61" ca="1">INDEX($T$23:$T$598,SMALL(IF($T$23:$T$598&lt;&gt;"",ROW(INDIRECT("1:"&amp;ROWS($T$23:$T$598)))),ROWS($1:39)))</f>
        <v>#NUM!</v>
      </c>
    </row>
    <row r="62" spans="2:27" ht="12.6" customHeight="1" x14ac:dyDescent="0.2">
      <c r="B62" s="59" t="str">
        <f>IF(Collage!B55="","",Collage!B55)</f>
        <v/>
      </c>
      <c r="C62" s="59" t="str">
        <f>IF(Collage!C55="","",Collage!C55)</f>
        <v/>
      </c>
      <c r="D62" s="60" t="str">
        <f>IF(Collage!D55="","",Collage!D55)</f>
        <v>Outil 5</v>
      </c>
      <c r="E62" s="29"/>
      <c r="F62" s="10"/>
      <c r="G62" s="11"/>
      <c r="H62" s="13">
        <f t="shared" si="17"/>
        <v>0</v>
      </c>
      <c r="I62" s="8" t="str">
        <f>IF(B62&lt;&gt;"",SUMIF($V$23:$V$598,V62,$H$23:$H$598)/SUMIF($V$23:$V$598,V62,$O$23:O637),IF(O62&lt;&gt;"",SUMIF($S$23:$S$598,S62,$H$23:$H$598)/O62,""))</f>
        <v/>
      </c>
      <c r="J62" s="12"/>
      <c r="K62" s="19">
        <f t="shared" si="19"/>
        <v>0</v>
      </c>
      <c r="L62" s="19">
        <f t="shared" si="8"/>
        <v>0</v>
      </c>
      <c r="M62" s="19">
        <f t="shared" si="9"/>
        <v>0</v>
      </c>
      <c r="N62" s="19">
        <f t="shared" si="20"/>
        <v>0</v>
      </c>
      <c r="O62" s="9" t="str">
        <f t="shared" si="18"/>
        <v/>
      </c>
      <c r="S62" s="2" t="str">
        <f t="shared" si="14"/>
        <v>EXPLOITATION</v>
      </c>
      <c r="T62" s="18" t="str">
        <f t="shared" si="11"/>
        <v/>
      </c>
      <c r="V62" s="2" t="str">
        <f t="shared" si="15"/>
        <v>OUTILLAGE</v>
      </c>
      <c r="W62" s="16" t="str">
        <f t="shared" si="12"/>
        <v/>
      </c>
      <c r="Y62" s="2" t="e">
        <f t="shared" ca="1" si="16"/>
        <v>#NUM!</v>
      </c>
      <c r="Z62" s="2" t="e">
        <f t="array" aca="1" ref="Z62" ca="1">INDEX($C$23:$C$598,SMALL(IF($C$23:$C$598&lt;&gt;"",ROW(INDIRECT("1:"&amp;ROWS($C$23:$C$598)))),ROWS($1:40)))</f>
        <v>#NUM!</v>
      </c>
      <c r="AA62" s="16" t="e">
        <f t="array" aca="1" ref="AA62" ca="1">INDEX($T$23:$T$598,SMALL(IF($T$23:$T$598&lt;&gt;"",ROW(INDIRECT("1:"&amp;ROWS($T$23:$T$598)))),ROWS($1:40)))</f>
        <v>#NUM!</v>
      </c>
    </row>
    <row r="63" spans="2:27" ht="12.6" customHeight="1" x14ac:dyDescent="0.2">
      <c r="B63" s="59" t="str">
        <f>IF(Collage!B56="","",Collage!B56)</f>
        <v/>
      </c>
      <c r="C63" s="59" t="str">
        <f>IF(Collage!C56="","",Collage!C56)</f>
        <v/>
      </c>
      <c r="D63" s="60" t="str">
        <f>IF(Collage!D56="","",Collage!D56)</f>
        <v>Outil 6</v>
      </c>
      <c r="E63" s="29"/>
      <c r="F63" s="10"/>
      <c r="G63" s="11"/>
      <c r="H63" s="13">
        <f t="shared" si="17"/>
        <v>0</v>
      </c>
      <c r="I63" s="8" t="str">
        <f>IF(B63&lt;&gt;"",SUMIF($V$23:$V$598,V63,$H$23:$H$598)/SUMIF($V$23:$V$598,V63,$O$23:O638),IF(O63&lt;&gt;"",SUMIF($S$23:$S$598,S63,$H$23:$H$598)/O63,""))</f>
        <v/>
      </c>
      <c r="J63" s="12"/>
      <c r="K63" s="19">
        <f t="shared" si="19"/>
        <v>0</v>
      </c>
      <c r="L63" s="19">
        <f t="shared" si="8"/>
        <v>0</v>
      </c>
      <c r="M63" s="19">
        <f t="shared" si="9"/>
        <v>0</v>
      </c>
      <c r="N63" s="19">
        <f t="shared" si="20"/>
        <v>0</v>
      </c>
      <c r="O63" s="9" t="str">
        <f t="shared" si="18"/>
        <v/>
      </c>
      <c r="S63" s="2" t="str">
        <f t="shared" si="14"/>
        <v>EXPLOITATION</v>
      </c>
      <c r="T63" s="18" t="str">
        <f t="shared" si="11"/>
        <v/>
      </c>
      <c r="V63" s="2" t="str">
        <f t="shared" si="15"/>
        <v>OUTILLAGE</v>
      </c>
      <c r="W63" s="16" t="str">
        <f t="shared" si="12"/>
        <v/>
      </c>
      <c r="Y63" s="2" t="e">
        <f t="shared" ca="1" si="16"/>
        <v>#NUM!</v>
      </c>
      <c r="Z63" s="2" t="e">
        <f t="array" aca="1" ref="Z63" ca="1">INDEX($C$23:$C$598,SMALL(IF($C$23:$C$598&lt;&gt;"",ROW(INDIRECT("1:"&amp;ROWS($C$23:$C$598)))),ROWS($1:41)))</f>
        <v>#NUM!</v>
      </c>
      <c r="AA63" s="16" t="e">
        <f t="array" aca="1" ref="AA63" ca="1">INDEX($T$23:$T$598,SMALL(IF($T$23:$T$598&lt;&gt;"",ROW(INDIRECT("1:"&amp;ROWS($T$23:$T$598)))),ROWS($1:41)))</f>
        <v>#NUM!</v>
      </c>
    </row>
    <row r="64" spans="2:27" ht="12.6" customHeight="1" x14ac:dyDescent="0.2">
      <c r="B64" s="59" t="str">
        <f>IF(Collage!B57="","",Collage!B57)</f>
        <v/>
      </c>
      <c r="C64" s="59" t="str">
        <f>IF(Collage!C57="","",Collage!C57)</f>
        <v/>
      </c>
      <c r="D64" s="60" t="str">
        <f>IF(Collage!D57="","",Collage!D57)</f>
        <v>Outil 7</v>
      </c>
      <c r="E64" s="29"/>
      <c r="F64" s="10"/>
      <c r="G64" s="11"/>
      <c r="H64" s="13">
        <f t="shared" si="17"/>
        <v>0</v>
      </c>
      <c r="I64" s="8" t="str">
        <f>IF(B64&lt;&gt;"",SUMIF($V$23:$V$598,V64,$H$23:$H$598)/SUMIF($V$23:$V$598,V64,$O$23:O639),IF(O64&lt;&gt;"",SUMIF($S$23:$S$598,S64,$H$23:$H$598)/O64,""))</f>
        <v/>
      </c>
      <c r="J64" s="12"/>
      <c r="K64" s="19">
        <f t="shared" si="19"/>
        <v>0</v>
      </c>
      <c r="L64" s="19">
        <f t="shared" si="8"/>
        <v>0</v>
      </c>
      <c r="M64" s="19">
        <f t="shared" si="9"/>
        <v>0</v>
      </c>
      <c r="N64" s="19">
        <f t="shared" si="20"/>
        <v>0</v>
      </c>
      <c r="O64" s="9" t="str">
        <f t="shared" si="18"/>
        <v/>
      </c>
      <c r="S64" s="2" t="str">
        <f t="shared" si="14"/>
        <v>EXPLOITATION</v>
      </c>
      <c r="T64" s="18" t="str">
        <f t="shared" si="11"/>
        <v/>
      </c>
      <c r="V64" s="2" t="str">
        <f t="shared" si="15"/>
        <v>OUTILLAGE</v>
      </c>
      <c r="W64" s="16" t="str">
        <f t="shared" si="12"/>
        <v/>
      </c>
      <c r="Y64" s="2" t="e">
        <f t="shared" ca="1" si="16"/>
        <v>#NUM!</v>
      </c>
      <c r="Z64" s="2" t="e">
        <f t="array" aca="1" ref="Z64" ca="1">INDEX($C$23:$C$598,SMALL(IF($C$23:$C$598&lt;&gt;"",ROW(INDIRECT("1:"&amp;ROWS($C$23:$C$598)))),ROWS($1:42)))</f>
        <v>#NUM!</v>
      </c>
      <c r="AA64" s="16" t="e">
        <f t="array" aca="1" ref="AA64" ca="1">INDEX($T$23:$T$598,SMALL(IF($T$23:$T$598&lt;&gt;"",ROW(INDIRECT("1:"&amp;ROWS($T$23:$T$598)))),ROWS($1:42)))</f>
        <v>#NUM!</v>
      </c>
    </row>
    <row r="65" spans="2:27" ht="12.6" customHeight="1" x14ac:dyDescent="0.2">
      <c r="B65" s="59" t="str">
        <f>IF(Collage!B58="","",Collage!B58)</f>
        <v/>
      </c>
      <c r="C65" s="59" t="str">
        <f>IF(Collage!C58="","",Collage!C58)</f>
        <v/>
      </c>
      <c r="D65" s="60" t="str">
        <f>IF(Collage!D58="","",Collage!D58)</f>
        <v/>
      </c>
      <c r="E65" s="29"/>
      <c r="F65" s="10"/>
      <c r="G65" s="11"/>
      <c r="H65" s="13" t="str">
        <f t="shared" si="17"/>
        <v/>
      </c>
      <c r="I65" s="8" t="str">
        <f>IF(B65&lt;&gt;"",SUMIF($V$23:$V$598,V65,$H$23:$H$598)/SUMIF($V$23:$V$598,V65,$O$23:O640),IF(O65&lt;&gt;"",SUMIF($S$23:$S$598,S65,$H$23:$H$598)/O65,""))</f>
        <v/>
      </c>
      <c r="J65" s="12"/>
      <c r="K65" s="19" t="str">
        <f t="shared" si="19"/>
        <v/>
      </c>
      <c r="L65" s="19" t="str">
        <f t="shared" si="8"/>
        <v/>
      </c>
      <c r="M65" s="19" t="str">
        <f t="shared" si="9"/>
        <v/>
      </c>
      <c r="N65" s="19" t="str">
        <f t="shared" si="20"/>
        <v/>
      </c>
      <c r="O65" s="9" t="str">
        <f t="shared" si="18"/>
        <v/>
      </c>
      <c r="S65" s="2" t="str">
        <f t="shared" si="14"/>
        <v>EXPLOITATION</v>
      </c>
      <c r="T65" s="18" t="str">
        <f t="shared" si="11"/>
        <v/>
      </c>
      <c r="V65" s="2" t="str">
        <f t="shared" si="15"/>
        <v>OUTILLAGE</v>
      </c>
      <c r="W65" s="16" t="str">
        <f t="shared" si="12"/>
        <v/>
      </c>
      <c r="Y65" s="2" t="e">
        <f t="shared" ca="1" si="16"/>
        <v>#NUM!</v>
      </c>
      <c r="Z65" s="2" t="e">
        <f t="array" aca="1" ref="Z65" ca="1">INDEX($C$23:$C$598,SMALL(IF($C$23:$C$598&lt;&gt;"",ROW(INDIRECT("1:"&amp;ROWS($C$23:$C$598)))),ROWS($1:43)))</f>
        <v>#NUM!</v>
      </c>
      <c r="AA65" s="16" t="e">
        <f t="array" aca="1" ref="AA65" ca="1">INDEX($T$23:$T$598,SMALL(IF($T$23:$T$598&lt;&gt;"",ROW(INDIRECT("1:"&amp;ROWS($T$23:$T$598)))),ROWS($1:43)))</f>
        <v>#NUM!</v>
      </c>
    </row>
    <row r="66" spans="2:27" ht="12.6" customHeight="1" x14ac:dyDescent="0.2">
      <c r="B66" s="59" t="str">
        <f>IF(Collage!B59="","",Collage!B59)</f>
        <v/>
      </c>
      <c r="C66" s="59" t="str">
        <f>IF(Collage!C59="","",Collage!C59)</f>
        <v>ADMINISTRATION</v>
      </c>
      <c r="D66" s="60" t="str">
        <f>IF(Collage!D59="","",Collage!D59)</f>
        <v/>
      </c>
      <c r="E66" s="29"/>
      <c r="F66" s="10"/>
      <c r="G66" s="11"/>
      <c r="H66" s="13" t="str">
        <f t="shared" si="17"/>
        <v/>
      </c>
      <c r="I66" s="8">
        <f>IF(B66&lt;&gt;"",SUMIF($V$23:$V$598,V66,$H$23:$H$598)/SUMIF($V$23:$V$598,V66,$O$23:O641),IF(O66&lt;&gt;"",SUMIF($S$23:$S$598,S66,$H$23:$H$598)/O66,""))</f>
        <v>0</v>
      </c>
      <c r="J66" s="12"/>
      <c r="K66" s="19" t="str">
        <f t="shared" si="19"/>
        <v/>
      </c>
      <c r="L66" s="19" t="str">
        <f t="shared" si="8"/>
        <v/>
      </c>
      <c r="M66" s="19" t="str">
        <f t="shared" si="9"/>
        <v/>
      </c>
      <c r="N66" s="19" t="str">
        <f t="shared" si="20"/>
        <v>Procédures :</v>
      </c>
      <c r="O66" s="9">
        <f t="shared" si="18"/>
        <v>7</v>
      </c>
      <c r="S66" s="2" t="str">
        <f t="shared" si="14"/>
        <v>ADMINISTRATION</v>
      </c>
      <c r="T66" s="18">
        <f t="shared" si="11"/>
        <v>0</v>
      </c>
      <c r="V66" s="2" t="str">
        <f t="shared" si="15"/>
        <v>OUTILLAGE</v>
      </c>
      <c r="W66" s="16" t="str">
        <f t="shared" si="12"/>
        <v/>
      </c>
      <c r="Y66" s="2" t="e">
        <f t="shared" ca="1" si="16"/>
        <v>#NUM!</v>
      </c>
      <c r="Z66" s="2" t="e">
        <f t="array" aca="1" ref="Z66" ca="1">INDEX($C$23:$C$598,SMALL(IF($C$23:$C$598&lt;&gt;"",ROW(INDIRECT("1:"&amp;ROWS($C$23:$C$598)))),ROWS($1:44)))</f>
        <v>#NUM!</v>
      </c>
      <c r="AA66" s="16" t="e">
        <f t="array" aca="1" ref="AA66" ca="1">INDEX($T$23:$T$598,SMALL(IF($T$23:$T$598&lt;&gt;"",ROW(INDIRECT("1:"&amp;ROWS($T$23:$T$598)))),ROWS($1:44)))</f>
        <v>#NUM!</v>
      </c>
    </row>
    <row r="67" spans="2:27" ht="12.6" customHeight="1" x14ac:dyDescent="0.2">
      <c r="B67" s="59" t="str">
        <f>IF(Collage!B60="","",Collage!B60)</f>
        <v/>
      </c>
      <c r="C67" s="59" t="str">
        <f>IF(Collage!C60="","",Collage!C60)</f>
        <v/>
      </c>
      <c r="D67" s="60" t="str">
        <f>IF(Collage!D60="","",Collage!D60)</f>
        <v/>
      </c>
      <c r="E67" s="29"/>
      <c r="F67" s="10"/>
      <c r="G67" s="11"/>
      <c r="H67" s="13" t="str">
        <f t="shared" si="17"/>
        <v/>
      </c>
      <c r="I67" s="8" t="str">
        <f>IF(B67&lt;&gt;"",SUMIF($V$23:$V$598,V67,$H$23:$H$598)/SUMIF($V$23:$V$598,V67,$O$23:O642),IF(O67&lt;&gt;"",SUMIF($S$23:$S$598,S67,$H$23:$H$598)/O67,""))</f>
        <v/>
      </c>
      <c r="J67" s="12"/>
      <c r="K67" s="19" t="str">
        <f t="shared" si="19"/>
        <v/>
      </c>
      <c r="L67" s="19" t="str">
        <f t="shared" si="8"/>
        <v/>
      </c>
      <c r="M67" s="19" t="str">
        <f t="shared" si="9"/>
        <v/>
      </c>
      <c r="N67" s="19" t="str">
        <f t="shared" si="20"/>
        <v/>
      </c>
      <c r="O67" s="9" t="str">
        <f t="shared" si="18"/>
        <v/>
      </c>
      <c r="S67" s="2" t="str">
        <f t="shared" si="14"/>
        <v>ADMINISTRATION</v>
      </c>
      <c r="T67" s="18" t="str">
        <f t="shared" si="11"/>
        <v/>
      </c>
      <c r="V67" s="2" t="str">
        <f t="shared" si="15"/>
        <v>OUTILLAGE</v>
      </c>
      <c r="W67" s="16" t="str">
        <f t="shared" si="12"/>
        <v/>
      </c>
      <c r="Y67" s="2" t="e">
        <f t="shared" ca="1" si="16"/>
        <v>#NUM!</v>
      </c>
      <c r="Z67" s="2" t="e">
        <f t="array" aca="1" ref="Z67" ca="1">INDEX($C$23:$C$598,SMALL(IF($C$23:$C$598&lt;&gt;"",ROW(INDIRECT("1:"&amp;ROWS($C$23:$C$598)))),ROWS($1:45)))</f>
        <v>#NUM!</v>
      </c>
      <c r="AA67" s="16" t="e">
        <f t="array" aca="1" ref="AA67" ca="1">INDEX($T$23:$T$598,SMALL(IF($T$23:$T$598&lt;&gt;"",ROW(INDIRECT("1:"&amp;ROWS($T$23:$T$598)))),ROWS($1:45)))</f>
        <v>#NUM!</v>
      </c>
    </row>
    <row r="68" spans="2:27" ht="12.6" customHeight="1" x14ac:dyDescent="0.2">
      <c r="B68" s="59" t="str">
        <f>IF(Collage!B61="","",Collage!B61)</f>
        <v/>
      </c>
      <c r="C68" s="59" t="str">
        <f>IF(Collage!C61="","",Collage!C61)</f>
        <v/>
      </c>
      <c r="D68" s="60" t="str">
        <f>IF(Collage!D61="","",Collage!D61)</f>
        <v>Outil 8</v>
      </c>
      <c r="E68" s="29"/>
      <c r="F68" s="10"/>
      <c r="G68" s="11"/>
      <c r="H68" s="13">
        <f t="shared" si="17"/>
        <v>0</v>
      </c>
      <c r="I68" s="8" t="str">
        <f>IF(B68&lt;&gt;"",SUMIF($V$23:$V$598,V68,$H$23:$H$598)/SUMIF($V$23:$V$598,V68,$O$23:O643),IF(O68&lt;&gt;"",SUMIF($S$23:$S$598,S68,$H$23:$H$598)/O68,""))</f>
        <v/>
      </c>
      <c r="J68" s="12"/>
      <c r="K68" s="19">
        <f t="shared" si="19"/>
        <v>0</v>
      </c>
      <c r="L68" s="19">
        <f t="shared" si="8"/>
        <v>0</v>
      </c>
      <c r="M68" s="19">
        <f t="shared" si="9"/>
        <v>0</v>
      </c>
      <c r="N68" s="19">
        <f t="shared" si="20"/>
        <v>0</v>
      </c>
      <c r="O68" s="9" t="str">
        <f t="shared" si="18"/>
        <v/>
      </c>
      <c r="S68" s="2" t="str">
        <f t="shared" si="14"/>
        <v>ADMINISTRATION</v>
      </c>
      <c r="T68" s="18" t="str">
        <f t="shared" si="11"/>
        <v/>
      </c>
      <c r="V68" s="2" t="str">
        <f t="shared" si="15"/>
        <v>OUTILLAGE</v>
      </c>
      <c r="W68" s="16" t="str">
        <f t="shared" si="12"/>
        <v/>
      </c>
      <c r="Y68" s="2" t="e">
        <f t="shared" ca="1" si="16"/>
        <v>#NUM!</v>
      </c>
      <c r="Z68" s="2" t="e">
        <f t="array" aca="1" ref="Z68" ca="1">INDEX($C$23:$C$598,SMALL(IF($C$23:$C$598&lt;&gt;"",ROW(INDIRECT("1:"&amp;ROWS($C$23:$C$598)))),ROWS($1:46)))</f>
        <v>#NUM!</v>
      </c>
      <c r="AA68" s="16" t="e">
        <f t="array" aca="1" ref="AA68" ca="1">INDEX($T$23:$T$598,SMALL(IF($T$23:$T$598&lt;&gt;"",ROW(INDIRECT("1:"&amp;ROWS($T$23:$T$598)))),ROWS($1:46)))</f>
        <v>#NUM!</v>
      </c>
    </row>
    <row r="69" spans="2:27" ht="12.6" customHeight="1" x14ac:dyDescent="0.2">
      <c r="B69" s="59" t="str">
        <f>IF(Collage!B62="","",Collage!B62)</f>
        <v/>
      </c>
      <c r="C69" s="59" t="str">
        <f>IF(Collage!C62="","",Collage!C62)</f>
        <v/>
      </c>
      <c r="D69" s="60" t="str">
        <f>IF(Collage!D62="","",Collage!D62)</f>
        <v>Outil 9</v>
      </c>
      <c r="E69" s="29"/>
      <c r="F69" s="10"/>
      <c r="G69" s="11"/>
      <c r="H69" s="13">
        <f t="shared" si="17"/>
        <v>0</v>
      </c>
      <c r="I69" s="8" t="str">
        <f>IF(B69&lt;&gt;"",SUMIF($V$23:$V$598,V69,$H$23:$H$598)/SUMIF($V$23:$V$598,V69,$O$23:O644),IF(O69&lt;&gt;"",SUMIF($S$23:$S$598,S69,$H$23:$H$598)/O69,""))</f>
        <v/>
      </c>
      <c r="J69" s="12"/>
      <c r="K69" s="19">
        <f t="shared" si="19"/>
        <v>0</v>
      </c>
      <c r="L69" s="19">
        <f t="shared" si="8"/>
        <v>0</v>
      </c>
      <c r="M69" s="19">
        <f t="shared" si="9"/>
        <v>0</v>
      </c>
      <c r="N69" s="19">
        <f t="shared" si="20"/>
        <v>0</v>
      </c>
      <c r="O69" s="9" t="str">
        <f t="shared" si="18"/>
        <v/>
      </c>
      <c r="S69" s="2" t="str">
        <f t="shared" si="14"/>
        <v>ADMINISTRATION</v>
      </c>
      <c r="T69" s="18" t="str">
        <f t="shared" si="11"/>
        <v/>
      </c>
      <c r="V69" s="2" t="str">
        <f t="shared" si="15"/>
        <v>OUTILLAGE</v>
      </c>
      <c r="W69" s="16" t="str">
        <f t="shared" si="12"/>
        <v/>
      </c>
      <c r="Y69" s="2" t="e">
        <f t="shared" ca="1" si="16"/>
        <v>#NUM!</v>
      </c>
      <c r="Z69" s="2" t="e">
        <f t="array" aca="1" ref="Z69" ca="1">INDEX($C$23:$C$598,SMALL(IF($C$23:$C$598&lt;&gt;"",ROW(INDIRECT("1:"&amp;ROWS($C$23:$C$598)))),ROWS($1:47)))</f>
        <v>#NUM!</v>
      </c>
      <c r="AA69" s="16" t="e">
        <f t="array" aca="1" ref="AA69" ca="1">INDEX($T$23:$T$598,SMALL(IF($T$23:$T$598&lt;&gt;"",ROW(INDIRECT("1:"&amp;ROWS($T$23:$T$598)))),ROWS($1:47)))</f>
        <v>#NUM!</v>
      </c>
    </row>
    <row r="70" spans="2:27" ht="12.6" customHeight="1" x14ac:dyDescent="0.2">
      <c r="B70" s="59" t="str">
        <f>IF(Collage!B63="","",Collage!B63)</f>
        <v/>
      </c>
      <c r="C70" s="59" t="str">
        <f>IF(Collage!C63="","",Collage!C63)</f>
        <v/>
      </c>
      <c r="D70" s="60" t="str">
        <f>IF(Collage!D63="","",Collage!D63)</f>
        <v>Outil 10</v>
      </c>
      <c r="E70" s="29"/>
      <c r="F70" s="10"/>
      <c r="G70" s="11"/>
      <c r="H70" s="13">
        <f t="shared" si="17"/>
        <v>0</v>
      </c>
      <c r="I70" s="8" t="str">
        <f>IF(B70&lt;&gt;"",SUMIF($V$23:$V$598,V70,$H$23:$H$598)/SUMIF($V$23:$V$598,V70,$O$23:O645),IF(O70&lt;&gt;"",SUMIF($S$23:$S$598,S70,$H$23:$H$598)/O70,""))</f>
        <v/>
      </c>
      <c r="J70" s="12"/>
      <c r="K70" s="19">
        <f t="shared" si="19"/>
        <v>0</v>
      </c>
      <c r="L70" s="19">
        <f t="shared" si="8"/>
        <v>0</v>
      </c>
      <c r="M70" s="19">
        <f t="shared" si="9"/>
        <v>0</v>
      </c>
      <c r="N70" s="19">
        <f t="shared" si="20"/>
        <v>0</v>
      </c>
      <c r="O70" s="9" t="str">
        <f t="shared" si="18"/>
        <v/>
      </c>
      <c r="S70" s="2" t="str">
        <f t="shared" si="14"/>
        <v>ADMINISTRATION</v>
      </c>
      <c r="T70" s="18" t="str">
        <f t="shared" si="11"/>
        <v/>
      </c>
      <c r="V70" s="2" t="str">
        <f t="shared" si="15"/>
        <v>OUTILLAGE</v>
      </c>
      <c r="W70" s="16" t="str">
        <f t="shared" si="12"/>
        <v/>
      </c>
      <c r="Y70" s="2" t="e">
        <f t="shared" ca="1" si="16"/>
        <v>#NUM!</v>
      </c>
      <c r="Z70" s="2" t="e">
        <f t="array" aca="1" ref="Z70" ca="1">INDEX($C$23:$C$598,SMALL(IF($C$23:$C$598&lt;&gt;"",ROW(INDIRECT("1:"&amp;ROWS($C$23:$C$598)))),ROWS($1:48)))</f>
        <v>#NUM!</v>
      </c>
      <c r="AA70" s="16" t="e">
        <f t="array" aca="1" ref="AA70" ca="1">INDEX($T$23:$T$598,SMALL(IF($T$23:$T$598&lt;&gt;"",ROW(INDIRECT("1:"&amp;ROWS($T$23:$T$598)))),ROWS($1:48)))</f>
        <v>#NUM!</v>
      </c>
    </row>
    <row r="71" spans="2:27" ht="12.6" customHeight="1" x14ac:dyDescent="0.2">
      <c r="B71" s="59" t="str">
        <f>IF(Collage!B64="","",Collage!B64)</f>
        <v/>
      </c>
      <c r="C71" s="59" t="str">
        <f>IF(Collage!C64="","",Collage!C64)</f>
        <v/>
      </c>
      <c r="D71" s="60" t="str">
        <f>IF(Collage!D64="","",Collage!D64)</f>
        <v>Outil 11</v>
      </c>
      <c r="E71" s="29"/>
      <c r="F71" s="10"/>
      <c r="G71" s="11"/>
      <c r="H71" s="13">
        <f t="shared" si="17"/>
        <v>0</v>
      </c>
      <c r="I71" s="8" t="str">
        <f>IF(B71&lt;&gt;"",SUMIF($V$23:$V$598,V71,$H$23:$H$598)/SUMIF($V$23:$V$598,V71,$O$23:O646),IF(O71&lt;&gt;"",SUMIF($S$23:$S$598,S71,$H$23:$H$598)/O71,""))</f>
        <v/>
      </c>
      <c r="J71" s="12"/>
      <c r="K71" s="19">
        <f t="shared" si="19"/>
        <v>0</v>
      </c>
      <c r="L71" s="19">
        <f t="shared" si="8"/>
        <v>0</v>
      </c>
      <c r="M71" s="19">
        <f t="shared" si="9"/>
        <v>0</v>
      </c>
      <c r="N71" s="19">
        <f t="shared" si="20"/>
        <v>0</v>
      </c>
      <c r="O71" s="9" t="str">
        <f t="shared" si="18"/>
        <v/>
      </c>
      <c r="S71" s="2" t="str">
        <f t="shared" si="14"/>
        <v>ADMINISTRATION</v>
      </c>
      <c r="T71" s="18" t="str">
        <f t="shared" si="11"/>
        <v/>
      </c>
      <c r="V71" s="2" t="str">
        <f t="shared" si="15"/>
        <v>OUTILLAGE</v>
      </c>
      <c r="W71" s="16" t="str">
        <f t="shared" si="12"/>
        <v/>
      </c>
      <c r="Y71" s="2" t="e">
        <f t="shared" ca="1" si="16"/>
        <v>#NUM!</v>
      </c>
      <c r="Z71" s="2" t="e">
        <f t="array" aca="1" ref="Z71" ca="1">INDEX($C$23:$C$598,SMALL(IF($C$23:$C$598&lt;&gt;"",ROW(INDIRECT("1:"&amp;ROWS($C$23:$C$598)))),ROWS($1:49)))</f>
        <v>#NUM!</v>
      </c>
      <c r="AA71" s="16" t="e">
        <f t="array" aca="1" ref="AA71" ca="1">INDEX($T$23:$T$598,SMALL(IF($T$23:$T$598&lt;&gt;"",ROW(INDIRECT("1:"&amp;ROWS($T$23:$T$598)))),ROWS($1:49)))</f>
        <v>#NUM!</v>
      </c>
    </row>
    <row r="72" spans="2:27" ht="12.6" customHeight="1" x14ac:dyDescent="0.2">
      <c r="B72" s="59" t="str">
        <f>IF(Collage!B65="","",Collage!B65)</f>
        <v/>
      </c>
      <c r="C72" s="59" t="str">
        <f>IF(Collage!C65="","",Collage!C65)</f>
        <v/>
      </c>
      <c r="D72" s="60" t="str">
        <f>IF(Collage!D65="","",Collage!D65)</f>
        <v>Outil 12</v>
      </c>
      <c r="E72" s="29"/>
      <c r="F72" s="10"/>
      <c r="G72" s="11"/>
      <c r="H72" s="13">
        <f t="shared" si="17"/>
        <v>0</v>
      </c>
      <c r="I72" s="8" t="str">
        <f>IF(B72&lt;&gt;"",SUMIF($V$23:$V$598,V72,$H$23:$H$598)/SUMIF($V$23:$V$598,V72,$O$23:O647),IF(O72&lt;&gt;"",SUMIF($S$23:$S$598,S72,$H$23:$H$598)/O72,""))</f>
        <v/>
      </c>
      <c r="J72" s="12"/>
      <c r="K72" s="19">
        <f t="shared" si="19"/>
        <v>0</v>
      </c>
      <c r="L72" s="19">
        <f t="shared" si="8"/>
        <v>0</v>
      </c>
      <c r="M72" s="19">
        <f t="shared" si="9"/>
        <v>0</v>
      </c>
      <c r="N72" s="19">
        <f t="shared" si="20"/>
        <v>0</v>
      </c>
      <c r="O72" s="9" t="str">
        <f t="shared" si="18"/>
        <v/>
      </c>
      <c r="S72" s="2" t="str">
        <f t="shared" si="14"/>
        <v>ADMINISTRATION</v>
      </c>
      <c r="T72" s="18" t="str">
        <f t="shared" si="11"/>
        <v/>
      </c>
      <c r="V72" s="2" t="str">
        <f t="shared" si="15"/>
        <v>OUTILLAGE</v>
      </c>
      <c r="W72" s="16" t="str">
        <f t="shared" si="12"/>
        <v/>
      </c>
      <c r="Y72" s="2" t="e">
        <f t="shared" ca="1" si="16"/>
        <v>#NUM!</v>
      </c>
      <c r="Z72" s="2" t="e">
        <f t="array" aca="1" ref="Z72" ca="1">INDEX($C$23:$C$598,SMALL(IF($C$23:$C$598&lt;&gt;"",ROW(INDIRECT("1:"&amp;ROWS($C$23:$C$598)))),ROWS($1:50)))</f>
        <v>#NUM!</v>
      </c>
      <c r="AA72" s="16" t="e">
        <f t="array" aca="1" ref="AA72" ca="1">INDEX($T$23:$T$598,SMALL(IF($T$23:$T$598&lt;&gt;"",ROW(INDIRECT("1:"&amp;ROWS($T$23:$T$598)))),ROWS($1:50)))</f>
        <v>#NUM!</v>
      </c>
    </row>
    <row r="73" spans="2:27" ht="12.6" customHeight="1" x14ac:dyDescent="0.2">
      <c r="B73" s="59" t="str">
        <f>IF(Collage!B66="","",Collage!B66)</f>
        <v/>
      </c>
      <c r="C73" s="59" t="str">
        <f>IF(Collage!C66="","",Collage!C66)</f>
        <v/>
      </c>
      <c r="D73" s="60" t="str">
        <f>IF(Collage!D66="","",Collage!D66)</f>
        <v>Outil 13</v>
      </c>
      <c r="E73" s="29"/>
      <c r="F73" s="10"/>
      <c r="G73" s="11"/>
      <c r="H73" s="13">
        <f t="shared" si="17"/>
        <v>0</v>
      </c>
      <c r="I73" s="8" t="str">
        <f>IF(B73&lt;&gt;"",SUMIF($V$23:$V$598,V73,$H$23:$H$598)/SUMIF($V$23:$V$598,V73,$O$23:O648),IF(O73&lt;&gt;"",SUMIF($S$23:$S$598,S73,$H$23:$H$598)/O73,""))</f>
        <v/>
      </c>
      <c r="J73" s="12"/>
      <c r="K73" s="19">
        <f t="shared" si="19"/>
        <v>0</v>
      </c>
      <c r="L73" s="19">
        <f t="shared" si="8"/>
        <v>0</v>
      </c>
      <c r="M73" s="19">
        <f t="shared" si="9"/>
        <v>0</v>
      </c>
      <c r="N73" s="19">
        <f t="shared" si="20"/>
        <v>0</v>
      </c>
      <c r="O73" s="9" t="str">
        <f t="shared" si="18"/>
        <v/>
      </c>
      <c r="S73" s="2" t="str">
        <f t="shared" si="14"/>
        <v>ADMINISTRATION</v>
      </c>
      <c r="T73" s="18" t="str">
        <f t="shared" si="11"/>
        <v/>
      </c>
      <c r="V73" s="2" t="str">
        <f t="shared" si="15"/>
        <v>OUTILLAGE</v>
      </c>
      <c r="W73" s="16" t="str">
        <f t="shared" si="12"/>
        <v/>
      </c>
      <c r="Y73" s="2" t="e">
        <f t="shared" ca="1" si="16"/>
        <v>#NUM!</v>
      </c>
      <c r="Z73" s="2" t="e">
        <f t="array" aca="1" ref="Z73" ca="1">INDEX($C$23:$C$598,SMALL(IF($C$23:$C$598&lt;&gt;"",ROW(INDIRECT("1:"&amp;ROWS($C$23:$C$598)))),ROWS($1:51)))</f>
        <v>#NUM!</v>
      </c>
      <c r="AA73" s="16" t="e">
        <f t="array" aca="1" ref="AA73" ca="1">INDEX($T$23:$T$598,SMALL(IF($T$23:$T$598&lt;&gt;"",ROW(INDIRECT("1:"&amp;ROWS($T$23:$T$598)))),ROWS($1:51)))</f>
        <v>#NUM!</v>
      </c>
    </row>
    <row r="74" spans="2:27" ht="12.6" customHeight="1" x14ac:dyDescent="0.2">
      <c r="B74" s="59" t="str">
        <f>IF(Collage!B67="","",Collage!B67)</f>
        <v/>
      </c>
      <c r="C74" s="59" t="str">
        <f>IF(Collage!C67="","",Collage!C67)</f>
        <v/>
      </c>
      <c r="D74" s="60" t="str">
        <f>IF(Collage!D67="","",Collage!D67)</f>
        <v>Outil 14</v>
      </c>
      <c r="E74" s="29"/>
      <c r="F74" s="10"/>
      <c r="G74" s="11"/>
      <c r="H74" s="13">
        <f t="shared" si="17"/>
        <v>0</v>
      </c>
      <c r="I74" s="8" t="str">
        <f>IF(B74&lt;&gt;"",SUMIF($V$23:$V$598,V74,$H$23:$H$598)/SUMIF($V$23:$V$598,V74,$O$23:O649),IF(O74&lt;&gt;"",SUMIF($S$23:$S$598,S74,$H$23:$H$598)/O74,""))</f>
        <v/>
      </c>
      <c r="J74" s="12"/>
      <c r="K74" s="19">
        <f t="shared" si="19"/>
        <v>0</v>
      </c>
      <c r="L74" s="19">
        <f t="shared" si="8"/>
        <v>0</v>
      </c>
      <c r="M74" s="19">
        <f t="shared" si="9"/>
        <v>0</v>
      </c>
      <c r="N74" s="19">
        <f t="shared" si="20"/>
        <v>0</v>
      </c>
      <c r="O74" s="9" t="str">
        <f t="shared" si="18"/>
        <v/>
      </c>
      <c r="S74" s="2" t="str">
        <f t="shared" si="14"/>
        <v>ADMINISTRATION</v>
      </c>
      <c r="T74" s="18" t="str">
        <f t="shared" si="11"/>
        <v/>
      </c>
      <c r="V74" s="2" t="str">
        <f t="shared" si="15"/>
        <v>OUTILLAGE</v>
      </c>
      <c r="W74" s="16" t="str">
        <f t="shared" si="12"/>
        <v/>
      </c>
      <c r="Y74" s="2" t="e">
        <f t="shared" ca="1" si="16"/>
        <v>#NUM!</v>
      </c>
      <c r="Z74" s="2" t="e">
        <f t="array" aca="1" ref="Z74" ca="1">INDEX($C$23:$C$598,SMALL(IF($C$23:$C$598&lt;&gt;"",ROW(INDIRECT("1:"&amp;ROWS($C$23:$C$598)))),ROWS($1:52)))</f>
        <v>#NUM!</v>
      </c>
      <c r="AA74" s="16" t="e">
        <f t="array" aca="1" ref="AA74" ca="1">INDEX($T$23:$T$598,SMALL(IF($T$23:$T$598&lt;&gt;"",ROW(INDIRECT("1:"&amp;ROWS($T$23:$T$598)))),ROWS($1:52)))</f>
        <v>#NUM!</v>
      </c>
    </row>
    <row r="75" spans="2:27" ht="12.6" customHeight="1" x14ac:dyDescent="0.2">
      <c r="B75" s="59" t="str">
        <f>IF(Collage!B68="","",Collage!B68)</f>
        <v/>
      </c>
      <c r="C75" s="59" t="str">
        <f>IF(Collage!C68="","",Collage!C68)</f>
        <v/>
      </c>
      <c r="D75" s="60" t="str">
        <f>IF(Collage!D68="","",Collage!D68)</f>
        <v/>
      </c>
      <c r="E75" s="29"/>
      <c r="F75" s="10"/>
      <c r="G75" s="11"/>
      <c r="H75" s="13" t="str">
        <f t="shared" si="17"/>
        <v/>
      </c>
      <c r="I75" s="8" t="str">
        <f>IF(B75&lt;&gt;"",SUMIF($V$23:$V$598,V75,$H$23:$H$598)/SUMIF($V$23:$V$598,V75,$O$23:O650),IF(O75&lt;&gt;"",SUMIF($S$23:$S$598,S75,$H$23:$H$598)/O75,""))</f>
        <v/>
      </c>
      <c r="J75" s="12"/>
      <c r="K75" s="19" t="str">
        <f t="shared" si="19"/>
        <v/>
      </c>
      <c r="L75" s="19" t="str">
        <f t="shared" si="8"/>
        <v/>
      </c>
      <c r="M75" s="19" t="str">
        <f t="shared" si="9"/>
        <v/>
      </c>
      <c r="N75" s="19" t="str">
        <f t="shared" si="20"/>
        <v/>
      </c>
      <c r="O75" s="9" t="str">
        <f t="shared" si="18"/>
        <v/>
      </c>
      <c r="S75" s="2" t="str">
        <f t="shared" si="14"/>
        <v>ADMINISTRATION</v>
      </c>
      <c r="T75" s="18" t="str">
        <f t="shared" si="11"/>
        <v/>
      </c>
      <c r="V75" s="2" t="str">
        <f t="shared" si="15"/>
        <v>OUTILLAGE</v>
      </c>
      <c r="W75" s="16" t="str">
        <f t="shared" si="12"/>
        <v/>
      </c>
      <c r="Y75" s="2" t="e">
        <f t="shared" ca="1" si="16"/>
        <v>#NUM!</v>
      </c>
      <c r="Z75" s="2" t="e">
        <f t="array" aca="1" ref="Z75" ca="1">INDEX($C$23:$C$598,SMALL(IF($C$23:$C$598&lt;&gt;"",ROW(INDIRECT("1:"&amp;ROWS($C$23:$C$598)))),ROWS($1:53)))</f>
        <v>#NUM!</v>
      </c>
      <c r="AA75" s="16" t="e">
        <f t="array" aca="1" ref="AA75" ca="1">INDEX($T$23:$T$598,SMALL(IF($T$23:$T$598&lt;&gt;"",ROW(INDIRECT("1:"&amp;ROWS($T$23:$T$598)))),ROWS($1:53)))</f>
        <v>#NUM!</v>
      </c>
    </row>
    <row r="76" spans="2:27" ht="12.6" customHeight="1" x14ac:dyDescent="0.2">
      <c r="B76" s="59" t="str">
        <f>IF(Collage!B69="","",Collage!B69)</f>
        <v/>
      </c>
      <c r="C76" s="59" t="str">
        <f>IF(Collage!C69="","",Collage!C69)</f>
        <v>METIER</v>
      </c>
      <c r="D76" s="60" t="str">
        <f>IF(Collage!D69="","",Collage!D69)</f>
        <v/>
      </c>
      <c r="E76" s="29"/>
      <c r="F76" s="10"/>
      <c r="G76" s="11"/>
      <c r="H76" s="13" t="str">
        <f t="shared" ref="H76:H139" si="21">IF(D76="","",SUM(N76/3))</f>
        <v/>
      </c>
      <c r="I76" s="8">
        <f>IF(B76&lt;&gt;"",SUMIF($V$23:$V$598,V76,$H$23:$H$598)/SUMIF($V$23:$V$598,V76,$O$23:O651),IF(O76&lt;&gt;"",SUMIF($S$23:$S$598,S76,$H$23:$H$598)/O76,""))</f>
        <v>0</v>
      </c>
      <c r="J76" s="12"/>
      <c r="K76" s="19" t="str">
        <f t="shared" ref="K76:K139" si="22">IF(D76&lt;&gt;"",IF(E76="X",1,0),"")</f>
        <v/>
      </c>
      <c r="L76" s="19" t="str">
        <f t="shared" si="8"/>
        <v/>
      </c>
      <c r="M76" s="19" t="str">
        <f t="shared" si="9"/>
        <v/>
      </c>
      <c r="N76" s="19" t="str">
        <f t="shared" ref="N76:N139" si="23">IF(D76&lt;&gt;"",SUM(K76:M76),IF(O76&lt;&gt;"","Procédures :",""))</f>
        <v>Procédures :</v>
      </c>
      <c r="O76" s="9">
        <f t="shared" si="18"/>
        <v>9</v>
      </c>
      <c r="S76" s="2" t="str">
        <f t="shared" si="14"/>
        <v>METIER</v>
      </c>
      <c r="T76" s="18">
        <f t="shared" si="11"/>
        <v>0</v>
      </c>
      <c r="V76" s="2" t="str">
        <f t="shared" si="15"/>
        <v>OUTILLAGE</v>
      </c>
      <c r="W76" s="16" t="str">
        <f t="shared" si="12"/>
        <v/>
      </c>
      <c r="Y76" s="2" t="e">
        <f t="shared" ca="1" si="16"/>
        <v>#NUM!</v>
      </c>
      <c r="Z76" s="2" t="e">
        <f t="array" aca="1" ref="Z76" ca="1">INDEX($C$23:$C$598,SMALL(IF($C$23:$C$598&lt;&gt;"",ROW(INDIRECT("1:"&amp;ROWS($C$23:$C$598)))),ROWS($1:54)))</f>
        <v>#NUM!</v>
      </c>
      <c r="AA76" s="16" t="e">
        <f t="array" aca="1" ref="AA76" ca="1">INDEX($T$23:$T$598,SMALL(IF($T$23:$T$598&lt;&gt;"",ROW(INDIRECT("1:"&amp;ROWS($T$23:$T$598)))),ROWS($1:54)))</f>
        <v>#NUM!</v>
      </c>
    </row>
    <row r="77" spans="2:27" ht="12.6" customHeight="1" x14ac:dyDescent="0.2">
      <c r="B77" s="59" t="str">
        <f>IF(Collage!B70="","",Collage!B70)</f>
        <v/>
      </c>
      <c r="C77" s="59" t="str">
        <f>IF(Collage!C70="","",Collage!C70)</f>
        <v/>
      </c>
      <c r="D77" s="60" t="str">
        <f>IF(Collage!D70="","",Collage!D70)</f>
        <v/>
      </c>
      <c r="E77" s="29"/>
      <c r="F77" s="10"/>
      <c r="G77" s="11"/>
      <c r="H77" s="13" t="str">
        <f t="shared" si="21"/>
        <v/>
      </c>
      <c r="I77" s="8" t="str">
        <f>IF(B77&lt;&gt;"",SUMIF($V$23:$V$598,V77,$H$23:$H$598)/SUMIF($V$23:$V$598,V77,$O$23:O652),IF(O77&lt;&gt;"",SUMIF($S$23:$S$598,S77,$H$23:$H$598)/O77,""))</f>
        <v/>
      </c>
      <c r="J77" s="12"/>
      <c r="K77" s="19" t="str">
        <f t="shared" si="22"/>
        <v/>
      </c>
      <c r="L77" s="19" t="str">
        <f t="shared" si="8"/>
        <v/>
      </c>
      <c r="M77" s="19" t="str">
        <f t="shared" si="9"/>
        <v/>
      </c>
      <c r="N77" s="19" t="str">
        <f t="shared" si="23"/>
        <v/>
      </c>
      <c r="O77" s="9" t="str">
        <f t="shared" si="18"/>
        <v/>
      </c>
      <c r="S77" s="2" t="str">
        <f t="shared" si="14"/>
        <v>METIER</v>
      </c>
      <c r="T77" s="18" t="str">
        <f t="shared" si="11"/>
        <v/>
      </c>
      <c r="V77" s="2" t="str">
        <f t="shared" si="15"/>
        <v>OUTILLAGE</v>
      </c>
      <c r="W77" s="16" t="str">
        <f t="shared" si="12"/>
        <v/>
      </c>
      <c r="Y77" s="2" t="e">
        <f t="shared" ca="1" si="16"/>
        <v>#NUM!</v>
      </c>
      <c r="Z77" s="2" t="e">
        <f t="array" aca="1" ref="Z77" ca="1">INDEX($C$23:$C$598,SMALL(IF($C$23:$C$598&lt;&gt;"",ROW(INDIRECT("1:"&amp;ROWS($C$23:$C$598)))),ROWS($1:55)))</f>
        <v>#NUM!</v>
      </c>
      <c r="AA77" s="16" t="e">
        <f t="array" aca="1" ref="AA77" ca="1">INDEX($T$23:$T$598,SMALL(IF($T$23:$T$598&lt;&gt;"",ROW(INDIRECT("1:"&amp;ROWS($T$23:$T$598)))),ROWS($1:55)))</f>
        <v>#NUM!</v>
      </c>
    </row>
    <row r="78" spans="2:27" ht="12.6" customHeight="1" x14ac:dyDescent="0.2">
      <c r="B78" s="59" t="str">
        <f>IF(Collage!B71="","",Collage!B71)</f>
        <v/>
      </c>
      <c r="C78" s="59" t="str">
        <f>IF(Collage!C71="","",Collage!C71)</f>
        <v/>
      </c>
      <c r="D78" s="60" t="str">
        <f>IF(Collage!D71="","",Collage!D71)</f>
        <v>Outil 15</v>
      </c>
      <c r="E78" s="29"/>
      <c r="F78" s="10"/>
      <c r="G78" s="11"/>
      <c r="H78" s="13">
        <f t="shared" si="21"/>
        <v>0</v>
      </c>
      <c r="I78" s="8" t="str">
        <f>IF(B78&lt;&gt;"",SUMIF($V$23:$V$598,V78,$H$23:$H$598)/SUMIF($V$23:$V$598,V78,$O$23:O653),IF(O78&lt;&gt;"",SUMIF($S$23:$S$598,S78,$H$23:$H$598)/O78,""))</f>
        <v/>
      </c>
      <c r="J78" s="12"/>
      <c r="K78" s="19">
        <f t="shared" si="22"/>
        <v>0</v>
      </c>
      <c r="L78" s="19">
        <f t="shared" si="8"/>
        <v>0</v>
      </c>
      <c r="M78" s="19">
        <f t="shared" si="9"/>
        <v>0</v>
      </c>
      <c r="N78" s="19">
        <f t="shared" si="23"/>
        <v>0</v>
      </c>
      <c r="O78" s="9" t="str">
        <f t="shared" si="18"/>
        <v/>
      </c>
      <c r="S78" s="2" t="str">
        <f t="shared" si="14"/>
        <v>METIER</v>
      </c>
      <c r="T78" s="18" t="str">
        <f t="shared" si="11"/>
        <v/>
      </c>
      <c r="V78" s="2" t="str">
        <f t="shared" si="15"/>
        <v>OUTILLAGE</v>
      </c>
      <c r="W78" s="16" t="str">
        <f t="shared" si="12"/>
        <v/>
      </c>
      <c r="Y78" s="2" t="e">
        <f t="shared" ca="1" si="16"/>
        <v>#NUM!</v>
      </c>
      <c r="Z78" s="2" t="e">
        <f t="array" aca="1" ref="Z78" ca="1">INDEX($C$23:$C$598,SMALL(IF($C$23:$C$598&lt;&gt;"",ROW(INDIRECT("1:"&amp;ROWS($C$23:$C$598)))),ROWS($1:56)))</f>
        <v>#NUM!</v>
      </c>
      <c r="AA78" s="16" t="e">
        <f t="array" aca="1" ref="AA78" ca="1">INDEX($T$23:$T$598,SMALL(IF($T$23:$T$598&lt;&gt;"",ROW(INDIRECT("1:"&amp;ROWS($T$23:$T$598)))),ROWS($1:56)))</f>
        <v>#NUM!</v>
      </c>
    </row>
    <row r="79" spans="2:27" ht="12.6" customHeight="1" x14ac:dyDescent="0.2">
      <c r="B79" s="59" t="str">
        <f>IF(Collage!B72="","",Collage!B72)</f>
        <v/>
      </c>
      <c r="C79" s="59" t="str">
        <f>IF(Collage!C72="","",Collage!C72)</f>
        <v/>
      </c>
      <c r="D79" s="60" t="str">
        <f>IF(Collage!D72="","",Collage!D72)</f>
        <v>Outil 16</v>
      </c>
      <c r="E79" s="29"/>
      <c r="F79" s="10"/>
      <c r="G79" s="11"/>
      <c r="H79" s="13">
        <f t="shared" si="21"/>
        <v>0</v>
      </c>
      <c r="I79" s="8" t="str">
        <f>IF(B79&lt;&gt;"",SUMIF($V$23:$V$598,V79,$H$23:$H$598)/SUMIF($V$23:$V$598,V79,$O$23:O654),IF(O79&lt;&gt;"",SUMIF($S$23:$S$598,S79,$H$23:$H$598)/O79,""))</f>
        <v/>
      </c>
      <c r="J79" s="12"/>
      <c r="K79" s="19">
        <f t="shared" si="22"/>
        <v>0</v>
      </c>
      <c r="L79" s="19">
        <f t="shared" si="8"/>
        <v>0</v>
      </c>
      <c r="M79" s="19">
        <f t="shared" si="9"/>
        <v>0</v>
      </c>
      <c r="N79" s="19">
        <f t="shared" si="23"/>
        <v>0</v>
      </c>
      <c r="O79" s="9" t="str">
        <f t="shared" si="18"/>
        <v/>
      </c>
      <c r="S79" s="2" t="str">
        <f t="shared" si="14"/>
        <v>METIER</v>
      </c>
      <c r="T79" s="18" t="str">
        <f t="shared" si="11"/>
        <v/>
      </c>
      <c r="V79" s="2" t="str">
        <f t="shared" si="15"/>
        <v>OUTILLAGE</v>
      </c>
      <c r="W79" s="16" t="str">
        <f t="shared" si="12"/>
        <v/>
      </c>
      <c r="Y79" s="2" t="e">
        <f t="shared" ca="1" si="16"/>
        <v>#NUM!</v>
      </c>
      <c r="Z79" s="2" t="e">
        <f t="array" aca="1" ref="Z79" ca="1">INDEX($C$23:$C$598,SMALL(IF($C$23:$C$598&lt;&gt;"",ROW(INDIRECT("1:"&amp;ROWS($C$23:$C$598)))),ROWS($1:57)))</f>
        <v>#NUM!</v>
      </c>
      <c r="AA79" s="16" t="e">
        <f t="array" aca="1" ref="AA79" ca="1">INDEX($T$23:$T$598,SMALL(IF($T$23:$T$598&lt;&gt;"",ROW(INDIRECT("1:"&amp;ROWS($T$23:$T$598)))),ROWS($1:57)))</f>
        <v>#NUM!</v>
      </c>
    </row>
    <row r="80" spans="2:27" ht="12.6" customHeight="1" x14ac:dyDescent="0.2">
      <c r="B80" s="59" t="str">
        <f>IF(Collage!B73="","",Collage!B73)</f>
        <v/>
      </c>
      <c r="C80" s="59" t="str">
        <f>IF(Collage!C73="","",Collage!C73)</f>
        <v/>
      </c>
      <c r="D80" s="60" t="str">
        <f>IF(Collage!D73="","",Collage!D73)</f>
        <v>Outil 17</v>
      </c>
      <c r="E80" s="29"/>
      <c r="F80" s="10"/>
      <c r="G80" s="11"/>
      <c r="H80" s="13">
        <f t="shared" si="21"/>
        <v>0</v>
      </c>
      <c r="I80" s="8" t="str">
        <f>IF(B80&lt;&gt;"",SUMIF($V$23:$V$598,V80,$H$23:$H$598)/SUMIF($V$23:$V$598,V80,$O$23:O655),IF(O80&lt;&gt;"",SUMIF($S$23:$S$598,S80,$H$23:$H$598)/O80,""))</f>
        <v/>
      </c>
      <c r="J80" s="12"/>
      <c r="K80" s="19">
        <f t="shared" si="22"/>
        <v>0</v>
      </c>
      <c r="L80" s="19">
        <f t="shared" si="8"/>
        <v>0</v>
      </c>
      <c r="M80" s="19">
        <f t="shared" si="9"/>
        <v>0</v>
      </c>
      <c r="N80" s="19">
        <f t="shared" si="23"/>
        <v>0</v>
      </c>
      <c r="O80" s="9" t="str">
        <f t="shared" si="18"/>
        <v/>
      </c>
      <c r="S80" s="2" t="str">
        <f t="shared" si="14"/>
        <v>METIER</v>
      </c>
      <c r="T80" s="18" t="str">
        <f t="shared" si="11"/>
        <v/>
      </c>
      <c r="V80" s="2" t="str">
        <f t="shared" si="15"/>
        <v>OUTILLAGE</v>
      </c>
      <c r="W80" s="16" t="str">
        <f t="shared" si="12"/>
        <v/>
      </c>
      <c r="Y80" s="2" t="e">
        <f t="shared" ca="1" si="16"/>
        <v>#NUM!</v>
      </c>
      <c r="Z80" s="2" t="e">
        <f t="array" aca="1" ref="Z80" ca="1">INDEX($C$23:$C$598,SMALL(IF($C$23:$C$598&lt;&gt;"",ROW(INDIRECT("1:"&amp;ROWS($C$23:$C$598)))),ROWS($1:58)))</f>
        <v>#NUM!</v>
      </c>
      <c r="AA80" s="16" t="e">
        <f t="array" aca="1" ref="AA80" ca="1">INDEX($T$23:$T$598,SMALL(IF($T$23:$T$598&lt;&gt;"",ROW(INDIRECT("1:"&amp;ROWS($T$23:$T$598)))),ROWS($1:58)))</f>
        <v>#NUM!</v>
      </c>
    </row>
    <row r="81" spans="2:27" ht="12.6" customHeight="1" x14ac:dyDescent="0.2">
      <c r="B81" s="59" t="str">
        <f>IF(Collage!B74="","",Collage!B74)</f>
        <v/>
      </c>
      <c r="C81" s="59" t="str">
        <f>IF(Collage!C74="","",Collage!C74)</f>
        <v/>
      </c>
      <c r="D81" s="60" t="str">
        <f>IF(Collage!D74="","",Collage!D74)</f>
        <v>Outil 18</v>
      </c>
      <c r="E81" s="29"/>
      <c r="F81" s="10"/>
      <c r="G81" s="11"/>
      <c r="H81" s="13">
        <f t="shared" si="21"/>
        <v>0</v>
      </c>
      <c r="I81" s="8" t="str">
        <f>IF(B81&lt;&gt;"",SUMIF($V$23:$V$598,V81,$H$23:$H$598)/SUMIF($V$23:$V$598,V81,$O$23:O656),IF(O81&lt;&gt;"",SUMIF($S$23:$S$598,S81,$H$23:$H$598)/O81,""))</f>
        <v/>
      </c>
      <c r="J81" s="12"/>
      <c r="K81" s="19">
        <f t="shared" si="22"/>
        <v>0</v>
      </c>
      <c r="L81" s="19">
        <f t="shared" si="8"/>
        <v>0</v>
      </c>
      <c r="M81" s="19">
        <f t="shared" si="9"/>
        <v>0</v>
      </c>
      <c r="N81" s="19">
        <f t="shared" si="23"/>
        <v>0</v>
      </c>
      <c r="O81" s="9" t="str">
        <f t="shared" si="18"/>
        <v/>
      </c>
      <c r="S81" s="2" t="str">
        <f t="shared" si="14"/>
        <v>METIER</v>
      </c>
      <c r="T81" s="18" t="str">
        <f t="shared" si="11"/>
        <v/>
      </c>
      <c r="V81" s="2" t="str">
        <f t="shared" si="15"/>
        <v>OUTILLAGE</v>
      </c>
      <c r="W81" s="16" t="str">
        <f t="shared" si="12"/>
        <v/>
      </c>
      <c r="Y81" s="2" t="e">
        <f t="shared" ca="1" si="16"/>
        <v>#NUM!</v>
      </c>
      <c r="Z81" s="2" t="e">
        <f t="array" aca="1" ref="Z81" ca="1">INDEX($C$23:$C$598,SMALL(IF($C$23:$C$598&lt;&gt;"",ROW(INDIRECT("1:"&amp;ROWS($C$23:$C$598)))),ROWS($1:59)))</f>
        <v>#NUM!</v>
      </c>
      <c r="AA81" s="16" t="e">
        <f t="array" aca="1" ref="AA81" ca="1">INDEX($T$23:$T$598,SMALL(IF($T$23:$T$598&lt;&gt;"",ROW(INDIRECT("1:"&amp;ROWS($T$23:$T$598)))),ROWS($1:59)))</f>
        <v>#NUM!</v>
      </c>
    </row>
    <row r="82" spans="2:27" ht="12.6" customHeight="1" x14ac:dyDescent="0.2">
      <c r="B82" s="59" t="str">
        <f>IF(Collage!B75="","",Collage!B75)</f>
        <v/>
      </c>
      <c r="C82" s="59" t="str">
        <f>IF(Collage!C75="","",Collage!C75)</f>
        <v/>
      </c>
      <c r="D82" s="60" t="str">
        <f>IF(Collage!D75="","",Collage!D75)</f>
        <v>Outil 19</v>
      </c>
      <c r="E82" s="29"/>
      <c r="F82" s="10"/>
      <c r="G82" s="11"/>
      <c r="H82" s="13">
        <f t="shared" si="21"/>
        <v>0</v>
      </c>
      <c r="I82" s="8" t="str">
        <f>IF(B82&lt;&gt;"",SUMIF($V$23:$V$598,V82,$H$23:$H$598)/SUMIF($V$23:$V$598,V82,$O$23:O657),IF(O82&lt;&gt;"",SUMIF($S$23:$S$598,S82,$H$23:$H$598)/O82,""))</f>
        <v/>
      </c>
      <c r="J82" s="12"/>
      <c r="K82" s="19">
        <f t="shared" si="22"/>
        <v>0</v>
      </c>
      <c r="L82" s="19">
        <f t="shared" si="8"/>
        <v>0</v>
      </c>
      <c r="M82" s="19">
        <f t="shared" si="9"/>
        <v>0</v>
      </c>
      <c r="N82" s="19">
        <f t="shared" si="23"/>
        <v>0</v>
      </c>
      <c r="O82" s="9" t="str">
        <f t="shared" si="18"/>
        <v/>
      </c>
      <c r="S82" s="2" t="str">
        <f t="shared" si="14"/>
        <v>METIER</v>
      </c>
      <c r="T82" s="18" t="str">
        <f t="shared" si="11"/>
        <v/>
      </c>
      <c r="V82" s="2" t="str">
        <f t="shared" si="15"/>
        <v>OUTILLAGE</v>
      </c>
      <c r="W82" s="16" t="str">
        <f t="shared" si="12"/>
        <v/>
      </c>
      <c r="Y82" s="2" t="e">
        <f t="shared" ca="1" si="16"/>
        <v>#NUM!</v>
      </c>
      <c r="Z82" s="2" t="e">
        <f t="array" aca="1" ref="Z82" ca="1">INDEX($C$23:$C$598,SMALL(IF($C$23:$C$598&lt;&gt;"",ROW(INDIRECT("1:"&amp;ROWS($C$23:$C$598)))),ROWS($1:60)))</f>
        <v>#NUM!</v>
      </c>
      <c r="AA82" s="16" t="e">
        <f t="array" aca="1" ref="AA82" ca="1">INDEX($T$23:$T$598,SMALL(IF($T$23:$T$598&lt;&gt;"",ROW(INDIRECT("1:"&amp;ROWS($T$23:$T$598)))),ROWS($1:60)))</f>
        <v>#NUM!</v>
      </c>
    </row>
    <row r="83" spans="2:27" ht="12.6" customHeight="1" x14ac:dyDescent="0.2">
      <c r="B83" s="59" t="str">
        <f>IF(Collage!B76="","",Collage!B76)</f>
        <v/>
      </c>
      <c r="C83" s="59" t="str">
        <f>IF(Collage!C76="","",Collage!C76)</f>
        <v/>
      </c>
      <c r="D83" s="60" t="str">
        <f>IF(Collage!D76="","",Collage!D76)</f>
        <v>Outil 20</v>
      </c>
      <c r="E83" s="29"/>
      <c r="F83" s="10"/>
      <c r="G83" s="11"/>
      <c r="H83" s="13">
        <f t="shared" si="21"/>
        <v>0</v>
      </c>
      <c r="I83" s="8" t="str">
        <f>IF(B83&lt;&gt;"",SUMIF($V$23:$V$598,V83,$H$23:$H$598)/SUMIF($V$23:$V$598,V83,$O$23:O658),IF(O83&lt;&gt;"",SUMIF($S$23:$S$598,S83,$H$23:$H$598)/O83,""))</f>
        <v/>
      </c>
      <c r="J83" s="12"/>
      <c r="K83" s="19">
        <f t="shared" si="22"/>
        <v>0</v>
      </c>
      <c r="L83" s="19">
        <f t="shared" si="8"/>
        <v>0</v>
      </c>
      <c r="M83" s="19">
        <f t="shared" si="9"/>
        <v>0</v>
      </c>
      <c r="N83" s="19">
        <f t="shared" si="23"/>
        <v>0</v>
      </c>
      <c r="O83" s="9" t="str">
        <f t="shared" si="18"/>
        <v/>
      </c>
      <c r="S83" s="2" t="str">
        <f t="shared" si="14"/>
        <v>METIER</v>
      </c>
      <c r="T83" s="18" t="str">
        <f t="shared" si="11"/>
        <v/>
      </c>
      <c r="V83" s="2" t="str">
        <f t="shared" si="15"/>
        <v>OUTILLAGE</v>
      </c>
      <c r="W83" s="16" t="str">
        <f t="shared" si="12"/>
        <v/>
      </c>
      <c r="Y83" s="2" t="e">
        <f t="shared" ca="1" si="16"/>
        <v>#NUM!</v>
      </c>
      <c r="Z83" s="2" t="e">
        <f t="array" aca="1" ref="Z83" ca="1">INDEX($C$23:$C$598,SMALL(IF($C$23:$C$598&lt;&gt;"",ROW(INDIRECT("1:"&amp;ROWS($C$23:$C$598)))),ROWS($1:61)))</f>
        <v>#NUM!</v>
      </c>
      <c r="AA83" s="16" t="e">
        <f t="array" aca="1" ref="AA83" ca="1">INDEX($T$23:$T$598,SMALL(IF($T$23:$T$598&lt;&gt;"",ROW(INDIRECT("1:"&amp;ROWS($T$23:$T$598)))),ROWS($1:61)))</f>
        <v>#NUM!</v>
      </c>
    </row>
    <row r="84" spans="2:27" ht="12.6" customHeight="1" x14ac:dyDescent="0.2">
      <c r="B84" s="59" t="str">
        <f>IF(Collage!B77="","",Collage!B77)</f>
        <v/>
      </c>
      <c r="C84" s="59" t="str">
        <f>IF(Collage!C77="","",Collage!C77)</f>
        <v/>
      </c>
      <c r="D84" s="60" t="str">
        <f>IF(Collage!D77="","",Collage!D77)</f>
        <v>Outil 21</v>
      </c>
      <c r="E84" s="29"/>
      <c r="F84" s="10"/>
      <c r="G84" s="11"/>
      <c r="H84" s="13">
        <f t="shared" si="21"/>
        <v>0</v>
      </c>
      <c r="I84" s="8" t="str">
        <f>IF(B84&lt;&gt;"",SUMIF($V$23:$V$598,V84,$H$23:$H$598)/SUMIF($V$23:$V$598,V84,$O$23:O659),IF(O84&lt;&gt;"",SUMIF($S$23:$S$598,S84,$H$23:$H$598)/O84,""))</f>
        <v/>
      </c>
      <c r="J84" s="12"/>
      <c r="K84" s="19">
        <f t="shared" si="22"/>
        <v>0</v>
      </c>
      <c r="L84" s="19">
        <f t="shared" si="8"/>
        <v>0</v>
      </c>
      <c r="M84" s="19">
        <f t="shared" si="9"/>
        <v>0</v>
      </c>
      <c r="N84" s="19">
        <f t="shared" si="23"/>
        <v>0</v>
      </c>
      <c r="O84" s="9" t="str">
        <f t="shared" si="18"/>
        <v/>
      </c>
      <c r="S84" s="2" t="str">
        <f t="shared" si="14"/>
        <v>METIER</v>
      </c>
      <c r="T84" s="18" t="str">
        <f t="shared" si="11"/>
        <v/>
      </c>
      <c r="V84" s="2" t="str">
        <f t="shared" si="15"/>
        <v>OUTILLAGE</v>
      </c>
      <c r="W84" s="16" t="str">
        <f t="shared" si="12"/>
        <v/>
      </c>
      <c r="Y84" s="2" t="e">
        <f t="shared" ca="1" si="16"/>
        <v>#NUM!</v>
      </c>
      <c r="Z84" s="2" t="e">
        <f t="array" aca="1" ref="Z84" ca="1">INDEX($C$23:$C$598,SMALL(IF($C$23:$C$598&lt;&gt;"",ROW(INDIRECT("1:"&amp;ROWS($C$23:$C$598)))),ROWS($1:62)))</f>
        <v>#NUM!</v>
      </c>
      <c r="AA84" s="16" t="e">
        <f t="array" aca="1" ref="AA84" ca="1">INDEX($T$23:$T$598,SMALL(IF($T$23:$T$598&lt;&gt;"",ROW(INDIRECT("1:"&amp;ROWS($T$23:$T$598)))),ROWS($1:62)))</f>
        <v>#NUM!</v>
      </c>
    </row>
    <row r="85" spans="2:27" ht="12.6" customHeight="1" x14ac:dyDescent="0.2">
      <c r="B85" s="59" t="str">
        <f>IF(Collage!B78="","",Collage!B78)</f>
        <v/>
      </c>
      <c r="C85" s="59" t="str">
        <f>IF(Collage!C78="","",Collage!C78)</f>
        <v/>
      </c>
      <c r="D85" s="60" t="str">
        <f>IF(Collage!D78="","",Collage!D78)</f>
        <v>Outil 22</v>
      </c>
      <c r="E85" s="29"/>
      <c r="F85" s="10"/>
      <c r="G85" s="11"/>
      <c r="H85" s="13">
        <f t="shared" si="21"/>
        <v>0</v>
      </c>
      <c r="I85" s="8" t="str">
        <f>IF(B85&lt;&gt;"",SUMIF($V$23:$V$598,V85,$H$23:$H$598)/SUMIF($V$23:$V$598,V85,$O$23:O660),IF(O85&lt;&gt;"",SUMIF($S$23:$S$598,S85,$H$23:$H$598)/O85,""))</f>
        <v/>
      </c>
      <c r="J85" s="12"/>
      <c r="K85" s="19">
        <f t="shared" si="22"/>
        <v>0</v>
      </c>
      <c r="L85" s="19">
        <f t="shared" si="8"/>
        <v>0</v>
      </c>
      <c r="M85" s="19">
        <f t="shared" si="9"/>
        <v>0</v>
      </c>
      <c r="N85" s="19">
        <f t="shared" si="23"/>
        <v>0</v>
      </c>
      <c r="O85" s="9" t="str">
        <f t="shared" si="18"/>
        <v/>
      </c>
      <c r="S85" s="2" t="str">
        <f t="shared" si="14"/>
        <v>METIER</v>
      </c>
      <c r="T85" s="18" t="str">
        <f t="shared" si="11"/>
        <v/>
      </c>
      <c r="V85" s="2" t="str">
        <f t="shared" si="15"/>
        <v>OUTILLAGE</v>
      </c>
      <c r="W85" s="16" t="str">
        <f t="shared" si="12"/>
        <v/>
      </c>
      <c r="Y85" s="2" t="e">
        <f t="shared" ca="1" si="16"/>
        <v>#NUM!</v>
      </c>
      <c r="Z85" s="2" t="e">
        <f t="array" aca="1" ref="Z85" ca="1">INDEX($C$23:$C$598,SMALL(IF($C$23:$C$598&lt;&gt;"",ROW(INDIRECT("1:"&amp;ROWS($C$23:$C$598)))),ROWS($1:63)))</f>
        <v>#NUM!</v>
      </c>
      <c r="AA85" s="16" t="e">
        <f t="array" aca="1" ref="AA85" ca="1">INDEX($T$23:$T$598,SMALL(IF($T$23:$T$598&lt;&gt;"",ROW(INDIRECT("1:"&amp;ROWS($T$23:$T$598)))),ROWS($1:63)))</f>
        <v>#NUM!</v>
      </c>
    </row>
    <row r="86" spans="2:27" ht="12.6" customHeight="1" x14ac:dyDescent="0.2">
      <c r="B86" s="59" t="str">
        <f>IF(Collage!B79="","",Collage!B79)</f>
        <v/>
      </c>
      <c r="C86" s="59" t="str">
        <f>IF(Collage!C79="","",Collage!C79)</f>
        <v/>
      </c>
      <c r="D86" s="60" t="str">
        <f>IF(Collage!D79="","",Collage!D79)</f>
        <v>Outil 23</v>
      </c>
      <c r="E86" s="29"/>
      <c r="F86" s="10"/>
      <c r="G86" s="11"/>
      <c r="H86" s="13">
        <f t="shared" si="21"/>
        <v>0</v>
      </c>
      <c r="I86" s="8" t="str">
        <f>IF(B86&lt;&gt;"",SUMIF($V$23:$V$598,V86,$H$23:$H$598)/SUMIF($V$23:$V$598,V86,$O$23:O661),IF(O86&lt;&gt;"",SUMIF($S$23:$S$598,S86,$H$23:$H$598)/O86,""))</f>
        <v/>
      </c>
      <c r="J86" s="12"/>
      <c r="K86" s="19">
        <f t="shared" si="22"/>
        <v>0</v>
      </c>
      <c r="L86" s="19">
        <f t="shared" si="8"/>
        <v>0</v>
      </c>
      <c r="M86" s="19">
        <f t="shared" si="9"/>
        <v>0</v>
      </c>
      <c r="N86" s="19">
        <f t="shared" si="23"/>
        <v>0</v>
      </c>
      <c r="O86" s="9" t="str">
        <f t="shared" si="18"/>
        <v/>
      </c>
      <c r="S86" s="2" t="str">
        <f t="shared" si="14"/>
        <v>METIER</v>
      </c>
      <c r="T86" s="18" t="str">
        <f t="shared" si="11"/>
        <v/>
      </c>
      <c r="V86" s="2" t="str">
        <f t="shared" si="15"/>
        <v>OUTILLAGE</v>
      </c>
      <c r="W86" s="16" t="str">
        <f t="shared" si="12"/>
        <v/>
      </c>
      <c r="Y86" s="2" t="e">
        <f t="shared" ca="1" si="16"/>
        <v>#NUM!</v>
      </c>
      <c r="Z86" s="2" t="e">
        <f t="array" aca="1" ref="Z86" ca="1">INDEX($C$23:$C$598,SMALL(IF($C$23:$C$598&lt;&gt;"",ROW(INDIRECT("1:"&amp;ROWS($C$23:$C$598)))),ROWS($1:64)))</f>
        <v>#NUM!</v>
      </c>
      <c r="AA86" s="16" t="e">
        <f t="array" aca="1" ref="AA86" ca="1">INDEX($T$23:$T$598,SMALL(IF($T$23:$T$598&lt;&gt;"",ROW(INDIRECT("1:"&amp;ROWS($T$23:$T$598)))),ROWS($1:64)))</f>
        <v>#NUM!</v>
      </c>
    </row>
    <row r="87" spans="2:27" ht="12.6" customHeight="1" x14ac:dyDescent="0.2">
      <c r="B87" s="59" t="str">
        <f>IF(Collage!B80="","",Collage!B80)</f>
        <v/>
      </c>
      <c r="C87" s="59" t="str">
        <f>IF(Collage!C80="","",Collage!C80)</f>
        <v/>
      </c>
      <c r="D87" s="60" t="str">
        <f>IF(Collage!D80="","",Collage!D80)</f>
        <v/>
      </c>
      <c r="E87" s="29"/>
      <c r="F87" s="10"/>
      <c r="G87" s="11"/>
      <c r="H87" s="13" t="str">
        <f t="shared" si="21"/>
        <v/>
      </c>
      <c r="I87" s="8" t="str">
        <f>IF(B87&lt;&gt;"",SUMIF($V$23:$V$598,V87,$H$23:$H$598)/SUMIF($V$23:$V$598,V87,$O$23:O662),IF(O87&lt;&gt;"",SUMIF($S$23:$S$598,S87,$H$23:$H$598)/O87,""))</f>
        <v/>
      </c>
      <c r="J87" s="12"/>
      <c r="K87" s="19" t="str">
        <f t="shared" si="22"/>
        <v/>
      </c>
      <c r="L87" s="19" t="str">
        <f t="shared" ref="L87:L150" si="24">IF($D87&lt;&gt;"",IF($F87="X",1,0),"")</f>
        <v/>
      </c>
      <c r="M87" s="19" t="str">
        <f t="shared" ref="M87:M150" si="25">IF($D87&lt;&gt;"",IF($G87="X",1,0),"")</f>
        <v/>
      </c>
      <c r="N87" s="19" t="str">
        <f t="shared" si="23"/>
        <v/>
      </c>
      <c r="O87" s="9" t="str">
        <f t="shared" si="18"/>
        <v/>
      </c>
      <c r="S87" s="2" t="str">
        <f t="shared" si="14"/>
        <v>METIER</v>
      </c>
      <c r="T87" s="18" t="str">
        <f t="shared" ref="T87:T150" si="26">IF(C87&lt;&gt;"",I87,"")</f>
        <v/>
      </c>
      <c r="V87" s="2" t="str">
        <f t="shared" si="15"/>
        <v>OUTILLAGE</v>
      </c>
      <c r="W87" s="16" t="str">
        <f t="shared" ref="W87:W150" si="27">IF(B87&lt;&gt;"",I87,"")</f>
        <v/>
      </c>
      <c r="Y87" s="2" t="e">
        <f t="shared" ca="1" si="16"/>
        <v>#NUM!</v>
      </c>
      <c r="Z87" s="2" t="e">
        <f t="array" aca="1" ref="Z87" ca="1">INDEX($C$23:$C$598,SMALL(IF($C$23:$C$598&lt;&gt;"",ROW(INDIRECT("1:"&amp;ROWS($C$23:$C$598)))),ROWS($1:65)))</f>
        <v>#NUM!</v>
      </c>
      <c r="AA87" s="16" t="e">
        <f t="array" aca="1" ref="AA87" ca="1">INDEX($T$23:$T$598,SMALL(IF($T$23:$T$598&lt;&gt;"",ROW(INDIRECT("1:"&amp;ROWS($T$23:$T$598)))),ROWS($1:65)))</f>
        <v>#NUM!</v>
      </c>
    </row>
    <row r="88" spans="2:27" ht="12.6" customHeight="1" x14ac:dyDescent="0.2">
      <c r="B88" s="59" t="str">
        <f>IF(Collage!B81="","",Collage!B81)</f>
        <v>CONTRÔLES</v>
      </c>
      <c r="C88" s="59" t="str">
        <f>IF(Collage!C81="","",Collage!C81)</f>
        <v/>
      </c>
      <c r="D88" s="60" t="str">
        <f>IF(Collage!D81="","",Collage!D81)</f>
        <v/>
      </c>
      <c r="E88" s="29"/>
      <c r="F88" s="10"/>
      <c r="G88" s="11"/>
      <c r="H88" s="13" t="str">
        <f t="shared" si="21"/>
        <v/>
      </c>
      <c r="I88" s="8">
        <f>IF(B88&lt;&gt;"",SUMIF($V$23:$V$598,V88,$H$23:$H$598)/SUMIF($V$23:$V$598,V88,$O$23:O663),IF(O88&lt;&gt;"",SUMIF($S$23:$S$598,S88,$H$23:$H$598)/O88,""))</f>
        <v>0</v>
      </c>
      <c r="J88" s="12"/>
      <c r="K88" s="19" t="str">
        <f t="shared" si="22"/>
        <v/>
      </c>
      <c r="L88" s="19" t="str">
        <f t="shared" si="24"/>
        <v/>
      </c>
      <c r="M88" s="19" t="str">
        <f t="shared" si="25"/>
        <v/>
      </c>
      <c r="N88" s="19" t="str">
        <f t="shared" si="23"/>
        <v/>
      </c>
      <c r="O88" s="9" t="str">
        <f t="shared" si="18"/>
        <v/>
      </c>
      <c r="S88" s="2" t="str">
        <f t="shared" ref="S88:S151" si="28">IF(C88&lt;&gt;"",C88,IF(V88=V87,S87,""))</f>
        <v/>
      </c>
      <c r="T88" s="18" t="str">
        <f t="shared" si="26"/>
        <v/>
      </c>
      <c r="V88" s="2" t="str">
        <f t="shared" ref="V88:V151" si="29">IF(B88="",V87,B88)</f>
        <v>CONTRÔLES</v>
      </c>
      <c r="W88" s="16">
        <f t="shared" si="27"/>
        <v>0</v>
      </c>
      <c r="Y88" s="2" t="e">
        <f t="shared" ref="Y88:Y98" ca="1" si="30">VLOOKUP(Z88,S$23:V$598,4,FALSE)</f>
        <v>#NUM!</v>
      </c>
      <c r="Z88" s="2" t="e">
        <f t="array" aca="1" ref="Z88" ca="1">INDEX($C$23:$C$598,SMALL(IF($C$23:$C$598&lt;&gt;"",ROW(INDIRECT("1:"&amp;ROWS($C$23:$C$598)))),ROWS($1:66)))</f>
        <v>#NUM!</v>
      </c>
      <c r="AA88" s="16" t="e">
        <f t="array" aca="1" ref="AA88" ca="1">INDEX($T$23:$T$598,SMALL(IF($T$23:$T$598&lt;&gt;"",ROW(INDIRECT("1:"&amp;ROWS($T$23:$T$598)))),ROWS($1:66)))</f>
        <v>#NUM!</v>
      </c>
    </row>
    <row r="89" spans="2:27" ht="12.6" customHeight="1" x14ac:dyDescent="0.2">
      <c r="B89" s="59" t="str">
        <f>IF(Collage!B82="","",Collage!B82)</f>
        <v/>
      </c>
      <c r="C89" s="59" t="str">
        <f>IF(Collage!C82="","",Collage!C82)</f>
        <v>DOLLARU</v>
      </c>
      <c r="D89" s="60" t="str">
        <f>IF(Collage!D82="","",Collage!D82)</f>
        <v/>
      </c>
      <c r="E89" s="29"/>
      <c r="F89" s="10"/>
      <c r="G89" s="11"/>
      <c r="H89" s="13" t="str">
        <f t="shared" si="21"/>
        <v/>
      </c>
      <c r="I89" s="8">
        <f>IF(B89&lt;&gt;"",SUMIF($V$23:$V$598,V89,$H$23:$H$598)/SUMIF($V$23:$V$598,V89,$O$23:O664),IF(O89&lt;&gt;"",SUMIF($S$23:$S$598,S89,$H$23:$H$598)/O89,""))</f>
        <v>0</v>
      </c>
      <c r="J89" s="12"/>
      <c r="K89" s="19" t="str">
        <f t="shared" si="22"/>
        <v/>
      </c>
      <c r="L89" s="19" t="str">
        <f t="shared" si="24"/>
        <v/>
      </c>
      <c r="M89" s="19" t="str">
        <f t="shared" si="25"/>
        <v/>
      </c>
      <c r="N89" s="19" t="str">
        <f t="shared" si="23"/>
        <v>Procédures :</v>
      </c>
      <c r="O89" s="9">
        <f t="shared" ref="O89:O152" si="31">IF(C89="","",IF(S88&lt;&gt;S89,SUMPRODUCT((D89:D565&lt;&gt;"")*(S89:S565=S89)),""))</f>
        <v>3</v>
      </c>
      <c r="S89" s="2" t="str">
        <f t="shared" si="28"/>
        <v>DOLLARU</v>
      </c>
      <c r="T89" s="18">
        <f t="shared" si="26"/>
        <v>0</v>
      </c>
      <c r="V89" s="2" t="str">
        <f t="shared" si="29"/>
        <v>CONTRÔLES</v>
      </c>
      <c r="W89" s="16" t="str">
        <f t="shared" si="27"/>
        <v/>
      </c>
      <c r="Y89" s="2" t="e">
        <f t="shared" ca="1" si="30"/>
        <v>#NUM!</v>
      </c>
      <c r="Z89" s="2" t="e">
        <f t="array" aca="1" ref="Z89" ca="1">INDEX($C$23:$C$598,SMALL(IF($C$23:$C$598&lt;&gt;"",ROW(INDIRECT("1:"&amp;ROWS($C$23:$C$598)))),ROWS($1:67)))</f>
        <v>#NUM!</v>
      </c>
      <c r="AA89" s="16" t="e">
        <f t="array" aca="1" ref="AA89" ca="1">INDEX($T$23:$T$598,SMALL(IF($T$23:$T$598&lt;&gt;"",ROW(INDIRECT("1:"&amp;ROWS($T$23:$T$598)))),ROWS($1:67)))</f>
        <v>#NUM!</v>
      </c>
    </row>
    <row r="90" spans="2:27" ht="12.6" customHeight="1" x14ac:dyDescent="0.2">
      <c r="B90" s="59" t="str">
        <f>IF(Collage!B83="","",Collage!B83)</f>
        <v/>
      </c>
      <c r="C90" s="59" t="str">
        <f>IF(Collage!C83="","",Collage!C83)</f>
        <v/>
      </c>
      <c r="D90" s="60" t="str">
        <f>IF(Collage!D83="","",Collage!D83)</f>
        <v/>
      </c>
      <c r="E90" s="29"/>
      <c r="F90" s="10"/>
      <c r="G90" s="11"/>
      <c r="H90" s="13" t="str">
        <f t="shared" si="21"/>
        <v/>
      </c>
      <c r="I90" s="8" t="str">
        <f>IF(B90&lt;&gt;"",SUMIF($V$23:$V$598,V90,$H$23:$H$598)/SUMIF($V$23:$V$598,V90,$O$23:O665),IF(O90&lt;&gt;"",SUMIF($S$23:$S$598,S90,$H$23:$H$598)/O90,""))</f>
        <v/>
      </c>
      <c r="J90" s="12"/>
      <c r="K90" s="19" t="str">
        <f t="shared" si="22"/>
        <v/>
      </c>
      <c r="L90" s="19" t="str">
        <f t="shared" si="24"/>
        <v/>
      </c>
      <c r="M90" s="19" t="str">
        <f t="shared" si="25"/>
        <v/>
      </c>
      <c r="N90" s="19" t="str">
        <f t="shared" si="23"/>
        <v/>
      </c>
      <c r="O90" s="9" t="str">
        <f t="shared" si="31"/>
        <v/>
      </c>
      <c r="S90" s="2" t="str">
        <f t="shared" si="28"/>
        <v>DOLLARU</v>
      </c>
      <c r="T90" s="18" t="str">
        <f t="shared" si="26"/>
        <v/>
      </c>
      <c r="V90" s="2" t="str">
        <f t="shared" si="29"/>
        <v>CONTRÔLES</v>
      </c>
      <c r="W90" s="16" t="str">
        <f t="shared" si="27"/>
        <v/>
      </c>
      <c r="Y90" s="2" t="e">
        <f t="shared" ca="1" si="30"/>
        <v>#NUM!</v>
      </c>
      <c r="Z90" s="2" t="e">
        <f t="array" aca="1" ref="Z90" ca="1">INDEX($C$23:$C$598,SMALL(IF($C$23:$C$598&lt;&gt;"",ROW(INDIRECT("1:"&amp;ROWS($C$23:$C$598)))),ROWS($1:68)))</f>
        <v>#NUM!</v>
      </c>
      <c r="AA90" s="16" t="e">
        <f t="array" aca="1" ref="AA90" ca="1">INDEX($T$23:$T$598,SMALL(IF($T$23:$T$598&lt;&gt;"",ROW(INDIRECT("1:"&amp;ROWS($T$23:$T$598)))),ROWS($1:68)))</f>
        <v>#NUM!</v>
      </c>
    </row>
    <row r="91" spans="2:27" ht="12.6" customHeight="1" x14ac:dyDescent="0.2">
      <c r="B91" s="59" t="str">
        <f>IF(Collage!B84="","",Collage!B84)</f>
        <v/>
      </c>
      <c r="C91" s="59" t="str">
        <f>IF(Collage!C84="","",Collage!C84)</f>
        <v/>
      </c>
      <c r="D91" s="60" t="str">
        <f>IF(Collage!D84="","",Collage!D84)</f>
        <v>Contrôle 1</v>
      </c>
      <c r="E91" s="29"/>
      <c r="F91" s="10"/>
      <c r="G91" s="11"/>
      <c r="H91" s="13">
        <f t="shared" si="21"/>
        <v>0</v>
      </c>
      <c r="I91" s="8" t="str">
        <f>IF(B91&lt;&gt;"",SUMIF($V$23:$V$598,V91,$H$23:$H$598)/SUMIF($V$23:$V$598,V91,$O$23:O666),IF(O91&lt;&gt;"",SUMIF($S$23:$S$598,S91,$H$23:$H$598)/O91,""))</f>
        <v/>
      </c>
      <c r="J91" s="12"/>
      <c r="K91" s="19">
        <f t="shared" si="22"/>
        <v>0</v>
      </c>
      <c r="L91" s="19">
        <f t="shared" si="24"/>
        <v>0</v>
      </c>
      <c r="M91" s="19">
        <f t="shared" si="25"/>
        <v>0</v>
      </c>
      <c r="N91" s="19">
        <f t="shared" si="23"/>
        <v>0</v>
      </c>
      <c r="O91" s="9" t="str">
        <f t="shared" si="31"/>
        <v/>
      </c>
      <c r="S91" s="2" t="str">
        <f t="shared" si="28"/>
        <v>DOLLARU</v>
      </c>
      <c r="T91" s="18" t="str">
        <f t="shared" si="26"/>
        <v/>
      </c>
      <c r="V91" s="2" t="str">
        <f t="shared" si="29"/>
        <v>CONTRÔLES</v>
      </c>
      <c r="W91" s="16" t="str">
        <f t="shared" si="27"/>
        <v/>
      </c>
      <c r="Y91" s="2" t="e">
        <f t="shared" ca="1" si="30"/>
        <v>#NUM!</v>
      </c>
      <c r="Z91" s="2" t="e">
        <f t="array" aca="1" ref="Z91" ca="1">INDEX($C$23:$C$598,SMALL(IF($C$23:$C$598&lt;&gt;"",ROW(INDIRECT("1:"&amp;ROWS($C$23:$C$598)))),ROWS($1:69)))</f>
        <v>#NUM!</v>
      </c>
      <c r="AA91" s="16" t="e">
        <f t="array" aca="1" ref="AA91" ca="1">INDEX($T$23:$T$598,SMALL(IF($T$23:$T$598&lt;&gt;"",ROW(INDIRECT("1:"&amp;ROWS($T$23:$T$598)))),ROWS($1:69)))</f>
        <v>#NUM!</v>
      </c>
    </row>
    <row r="92" spans="2:27" ht="12.6" customHeight="1" x14ac:dyDescent="0.2">
      <c r="B92" s="59" t="str">
        <f>IF(Collage!B85="","",Collage!B85)</f>
        <v/>
      </c>
      <c r="C92" s="59" t="str">
        <f>IF(Collage!C85="","",Collage!C85)</f>
        <v/>
      </c>
      <c r="D92" s="60" t="str">
        <f>IF(Collage!D85="","",Collage!D85)</f>
        <v>Contrôle 2</v>
      </c>
      <c r="E92" s="29"/>
      <c r="F92" s="10"/>
      <c r="G92" s="11"/>
      <c r="H92" s="13">
        <f t="shared" si="21"/>
        <v>0</v>
      </c>
      <c r="I92" s="8" t="str">
        <f>IF(B92&lt;&gt;"",SUMIF($V$23:$V$598,V92,$H$23:$H$598)/SUMIF($V$23:$V$598,V92,$O$23:O667),IF(O92&lt;&gt;"",SUMIF($S$23:$S$598,S92,$H$23:$H$598)/O92,""))</f>
        <v/>
      </c>
      <c r="J92" s="12"/>
      <c r="K92" s="19">
        <f t="shared" si="22"/>
        <v>0</v>
      </c>
      <c r="L92" s="19">
        <f t="shared" si="24"/>
        <v>0</v>
      </c>
      <c r="M92" s="19">
        <f t="shared" si="25"/>
        <v>0</v>
      </c>
      <c r="N92" s="19">
        <f t="shared" si="23"/>
        <v>0</v>
      </c>
      <c r="O92" s="9" t="str">
        <f t="shared" si="31"/>
        <v/>
      </c>
      <c r="S92" s="2" t="str">
        <f t="shared" si="28"/>
        <v>DOLLARU</v>
      </c>
      <c r="T92" s="18" t="str">
        <f t="shared" si="26"/>
        <v/>
      </c>
      <c r="V92" s="2" t="str">
        <f t="shared" si="29"/>
        <v>CONTRÔLES</v>
      </c>
      <c r="W92" s="16" t="str">
        <f t="shared" si="27"/>
        <v/>
      </c>
      <c r="Y92" s="2" t="e">
        <f t="shared" ca="1" si="30"/>
        <v>#NUM!</v>
      </c>
      <c r="Z92" s="2" t="e">
        <f t="array" aca="1" ref="Z92" ca="1">INDEX($C$23:$C$598,SMALL(IF($C$23:$C$598&lt;&gt;"",ROW(INDIRECT("1:"&amp;ROWS($C$23:$C$598)))),ROWS($1:70)))</f>
        <v>#NUM!</v>
      </c>
      <c r="AA92" s="16" t="e">
        <f t="array" aca="1" ref="AA92" ca="1">INDEX($T$23:$T$598,SMALL(IF($T$23:$T$598&lt;&gt;"",ROW(INDIRECT("1:"&amp;ROWS($T$23:$T$598)))),ROWS($1:70)))</f>
        <v>#NUM!</v>
      </c>
    </row>
    <row r="93" spans="2:27" ht="12.6" customHeight="1" x14ac:dyDescent="0.2">
      <c r="B93" s="59" t="str">
        <f>IF(Collage!B86="","",Collage!B86)</f>
        <v/>
      </c>
      <c r="C93" s="59" t="str">
        <f>IF(Collage!C86="","",Collage!C86)</f>
        <v/>
      </c>
      <c r="D93" s="60" t="str">
        <f>IF(Collage!D86="","",Collage!D86)</f>
        <v>Contrôle 3</v>
      </c>
      <c r="E93" s="29"/>
      <c r="F93" s="10"/>
      <c r="G93" s="11"/>
      <c r="H93" s="13">
        <f t="shared" si="21"/>
        <v>0</v>
      </c>
      <c r="I93" s="8" t="str">
        <f>IF(B93&lt;&gt;"",SUMIF($V$23:$V$598,V93,$H$23:$H$598)/SUMIF($V$23:$V$598,V93,$O$23:O668),IF(O93&lt;&gt;"",SUMIF($S$23:$S$598,S93,$H$23:$H$598)/O93,""))</f>
        <v/>
      </c>
      <c r="J93" s="12"/>
      <c r="K93" s="19">
        <f t="shared" si="22"/>
        <v>0</v>
      </c>
      <c r="L93" s="19">
        <f t="shared" si="24"/>
        <v>0</v>
      </c>
      <c r="M93" s="19">
        <f t="shared" si="25"/>
        <v>0</v>
      </c>
      <c r="N93" s="19">
        <f t="shared" si="23"/>
        <v>0</v>
      </c>
      <c r="O93" s="9" t="str">
        <f t="shared" si="31"/>
        <v/>
      </c>
      <c r="S93" s="2" t="str">
        <f t="shared" si="28"/>
        <v>DOLLARU</v>
      </c>
      <c r="T93" s="18" t="str">
        <f t="shared" si="26"/>
        <v/>
      </c>
      <c r="V93" s="2" t="str">
        <f t="shared" si="29"/>
        <v>CONTRÔLES</v>
      </c>
      <c r="W93" s="16" t="str">
        <f t="shared" si="27"/>
        <v/>
      </c>
      <c r="Y93" s="2" t="e">
        <f t="shared" ca="1" si="30"/>
        <v>#NUM!</v>
      </c>
      <c r="Z93" s="2" t="e">
        <f t="array" aca="1" ref="Z93" ca="1">INDEX($C$23:$C$598,SMALL(IF($C$23:$C$598&lt;&gt;"",ROW(INDIRECT("1:"&amp;ROWS($C$23:$C$598)))),ROWS($1:71)))</f>
        <v>#NUM!</v>
      </c>
      <c r="AA93" s="16" t="e">
        <f t="array" aca="1" ref="AA93" ca="1">INDEX($T$23:$T$598,SMALL(IF($T$23:$T$598&lt;&gt;"",ROW(INDIRECT("1:"&amp;ROWS($T$23:$T$598)))),ROWS($1:71)))</f>
        <v>#NUM!</v>
      </c>
    </row>
    <row r="94" spans="2:27" ht="12.6" customHeight="1" x14ac:dyDescent="0.2">
      <c r="B94" s="59" t="str">
        <f>IF(Collage!B87="","",Collage!B87)</f>
        <v/>
      </c>
      <c r="C94" s="59" t="str">
        <f>IF(Collage!C87="","",Collage!C87)</f>
        <v/>
      </c>
      <c r="D94" s="60" t="str">
        <f>IF(Collage!D87="","",Collage!D87)</f>
        <v/>
      </c>
      <c r="E94" s="29"/>
      <c r="F94" s="10"/>
      <c r="G94" s="11"/>
      <c r="H94" s="13" t="str">
        <f t="shared" si="21"/>
        <v/>
      </c>
      <c r="I94" s="8" t="str">
        <f>IF(B94&lt;&gt;"",SUMIF($V$23:$V$598,V94,$H$23:$H$598)/SUMIF($V$23:$V$598,V94,$O$23:O669),IF(O94&lt;&gt;"",SUMIF($S$23:$S$598,S94,$H$23:$H$598)/O94,""))</f>
        <v/>
      </c>
      <c r="J94" s="12"/>
      <c r="K94" s="19" t="str">
        <f t="shared" si="22"/>
        <v/>
      </c>
      <c r="L94" s="19" t="str">
        <f t="shared" si="24"/>
        <v/>
      </c>
      <c r="M94" s="19" t="str">
        <f t="shared" si="25"/>
        <v/>
      </c>
      <c r="N94" s="19" t="str">
        <f t="shared" si="23"/>
        <v/>
      </c>
      <c r="O94" s="9" t="str">
        <f t="shared" si="31"/>
        <v/>
      </c>
      <c r="S94" s="2" t="str">
        <f t="shared" si="28"/>
        <v>DOLLARU</v>
      </c>
      <c r="T94" s="18" t="str">
        <f t="shared" si="26"/>
        <v/>
      </c>
      <c r="V94" s="2" t="str">
        <f t="shared" si="29"/>
        <v>CONTRÔLES</v>
      </c>
      <c r="W94" s="16" t="str">
        <f t="shared" si="27"/>
        <v/>
      </c>
      <c r="Y94" s="2" t="e">
        <f t="shared" ca="1" si="30"/>
        <v>#NUM!</v>
      </c>
      <c r="Z94" s="2" t="e">
        <f t="array" aca="1" ref="Z94" ca="1">INDEX($C$23:$C$598,SMALL(IF($C$23:$C$598&lt;&gt;"",ROW(INDIRECT("1:"&amp;ROWS($C$23:$C$598)))),ROWS($1:72)))</f>
        <v>#NUM!</v>
      </c>
      <c r="AA94" s="16" t="e">
        <f t="array" aca="1" ref="AA94" ca="1">INDEX($T$23:$T$598,SMALL(IF($T$23:$T$598&lt;&gt;"",ROW(INDIRECT("1:"&amp;ROWS($T$23:$T$598)))),ROWS($1:72)))</f>
        <v>#NUM!</v>
      </c>
    </row>
    <row r="95" spans="2:27" ht="12.6" customHeight="1" x14ac:dyDescent="0.2">
      <c r="B95" s="59" t="str">
        <f>IF(Collage!B88="","",Collage!B88)</f>
        <v/>
      </c>
      <c r="C95" s="59" t="str">
        <f>IF(Collage!C88="","",Collage!C88)</f>
        <v>APPLICATIF</v>
      </c>
      <c r="D95" s="60" t="str">
        <f>IF(Collage!D88="","",Collage!D88)</f>
        <v/>
      </c>
      <c r="E95" s="29"/>
      <c r="F95" s="10"/>
      <c r="G95" s="11"/>
      <c r="H95" s="13" t="str">
        <f t="shared" si="21"/>
        <v/>
      </c>
      <c r="I95" s="8">
        <f>IF(B95&lt;&gt;"",SUMIF($V$23:$V$598,V95,$H$23:$H$598)/SUMIF($V$23:$V$598,V95,$O$23:O670),IF(O95&lt;&gt;"",SUMIF($S$23:$S$598,S95,$H$23:$H$598)/O95,""))</f>
        <v>0</v>
      </c>
      <c r="J95" s="12"/>
      <c r="K95" s="19" t="str">
        <f t="shared" si="22"/>
        <v/>
      </c>
      <c r="L95" s="19" t="str">
        <f t="shared" si="24"/>
        <v/>
      </c>
      <c r="M95" s="19" t="str">
        <f t="shared" si="25"/>
        <v/>
      </c>
      <c r="N95" s="19" t="str">
        <f t="shared" si="23"/>
        <v>Procédures :</v>
      </c>
      <c r="O95" s="9">
        <f t="shared" si="31"/>
        <v>7</v>
      </c>
      <c r="S95" s="2" t="str">
        <f t="shared" si="28"/>
        <v>APPLICATIF</v>
      </c>
      <c r="T95" s="18">
        <f t="shared" si="26"/>
        <v>0</v>
      </c>
      <c r="V95" s="2" t="str">
        <f t="shared" si="29"/>
        <v>CONTRÔLES</v>
      </c>
      <c r="W95" s="16" t="str">
        <f t="shared" si="27"/>
        <v/>
      </c>
      <c r="Y95" s="2" t="e">
        <f t="shared" ca="1" si="30"/>
        <v>#NUM!</v>
      </c>
      <c r="Z95" s="2" t="e">
        <f t="array" aca="1" ref="Z95" ca="1">INDEX($C$23:$C$598,SMALL(IF($C$23:$C$598&lt;&gt;"",ROW(INDIRECT("1:"&amp;ROWS($C$23:$C$598)))),ROWS($1:73)))</f>
        <v>#NUM!</v>
      </c>
      <c r="AA95" s="16" t="e">
        <f t="array" aca="1" ref="AA95" ca="1">INDEX($T$23:$T$598,SMALL(IF($T$23:$T$598&lt;&gt;"",ROW(INDIRECT("1:"&amp;ROWS($T$23:$T$598)))),ROWS($1:73)))</f>
        <v>#NUM!</v>
      </c>
    </row>
    <row r="96" spans="2:27" ht="12.6" customHeight="1" x14ac:dyDescent="0.2">
      <c r="B96" s="59" t="str">
        <f>IF(Collage!B89="","",Collage!B89)</f>
        <v/>
      </c>
      <c r="C96" s="59" t="str">
        <f>IF(Collage!C89="","",Collage!C89)</f>
        <v/>
      </c>
      <c r="D96" s="60" t="str">
        <f>IF(Collage!D89="","",Collage!D89)</f>
        <v/>
      </c>
      <c r="E96" s="29"/>
      <c r="F96" s="10"/>
      <c r="G96" s="11"/>
      <c r="H96" s="13" t="str">
        <f t="shared" si="21"/>
        <v/>
      </c>
      <c r="I96" s="8" t="str">
        <f>IF(B96&lt;&gt;"",SUMIF($V$23:$V$598,V96,$H$23:$H$598)/SUMIF($V$23:$V$598,V96,$O$23:O671),IF(O96&lt;&gt;"",SUMIF($S$23:$S$598,S96,$H$23:$H$598)/O96,""))</f>
        <v/>
      </c>
      <c r="J96" s="12"/>
      <c r="K96" s="19" t="str">
        <f t="shared" si="22"/>
        <v/>
      </c>
      <c r="L96" s="19" t="str">
        <f t="shared" si="24"/>
        <v/>
      </c>
      <c r="M96" s="19" t="str">
        <f t="shared" si="25"/>
        <v/>
      </c>
      <c r="N96" s="19" t="str">
        <f t="shared" si="23"/>
        <v/>
      </c>
      <c r="O96" s="9" t="str">
        <f t="shared" si="31"/>
        <v/>
      </c>
      <c r="S96" s="2" t="str">
        <f t="shared" si="28"/>
        <v>APPLICATIF</v>
      </c>
      <c r="T96" s="18" t="str">
        <f t="shared" si="26"/>
        <v/>
      </c>
      <c r="V96" s="2" t="str">
        <f t="shared" si="29"/>
        <v>CONTRÔLES</v>
      </c>
      <c r="W96" s="16" t="str">
        <f t="shared" si="27"/>
        <v/>
      </c>
      <c r="Y96" s="2" t="e">
        <f t="shared" ca="1" si="30"/>
        <v>#NUM!</v>
      </c>
      <c r="Z96" s="2" t="e">
        <f t="array" aca="1" ref="Z96" ca="1">INDEX($C$23:$C$598,SMALL(IF($C$23:$C$598&lt;&gt;"",ROW(INDIRECT("1:"&amp;ROWS($C$23:$C$598)))),ROWS($1:74)))</f>
        <v>#NUM!</v>
      </c>
      <c r="AA96" s="16" t="e">
        <f t="array" aca="1" ref="AA96" ca="1">INDEX($T$23:$T$598,SMALL(IF($T$23:$T$598&lt;&gt;"",ROW(INDIRECT("1:"&amp;ROWS($T$23:$T$598)))),ROWS($1:74)))</f>
        <v>#NUM!</v>
      </c>
    </row>
    <row r="97" spans="2:27" ht="12.6" customHeight="1" x14ac:dyDescent="0.2">
      <c r="B97" s="59" t="str">
        <f>IF(Collage!B90="","",Collage!B90)</f>
        <v/>
      </c>
      <c r="C97" s="59" t="str">
        <f>IF(Collage!C90="","",Collage!C90)</f>
        <v/>
      </c>
      <c r="D97" s="60" t="str">
        <f>IF(Collage!D90="","",Collage!D90)</f>
        <v>Contrôle 4</v>
      </c>
      <c r="E97" s="29"/>
      <c r="F97" s="10"/>
      <c r="G97" s="11"/>
      <c r="H97" s="13">
        <f t="shared" si="21"/>
        <v>0</v>
      </c>
      <c r="I97" s="8" t="str">
        <f>IF(B97&lt;&gt;"",SUMIF($V$23:$V$598,V97,$H$23:$H$598)/SUMIF($V$23:$V$598,V97,$O$23:O672),IF(O97&lt;&gt;"",SUMIF($S$23:$S$598,S97,$H$23:$H$598)/O97,""))</f>
        <v/>
      </c>
      <c r="J97" s="12"/>
      <c r="K97" s="19">
        <f t="shared" si="22"/>
        <v>0</v>
      </c>
      <c r="L97" s="19">
        <f t="shared" si="24"/>
        <v>0</v>
      </c>
      <c r="M97" s="19">
        <f t="shared" si="25"/>
        <v>0</v>
      </c>
      <c r="N97" s="19">
        <f t="shared" si="23"/>
        <v>0</v>
      </c>
      <c r="O97" s="9" t="str">
        <f t="shared" si="31"/>
        <v/>
      </c>
      <c r="S97" s="2" t="str">
        <f t="shared" si="28"/>
        <v>APPLICATIF</v>
      </c>
      <c r="T97" s="18" t="str">
        <f t="shared" si="26"/>
        <v/>
      </c>
      <c r="V97" s="2" t="str">
        <f t="shared" si="29"/>
        <v>CONTRÔLES</v>
      </c>
      <c r="W97" s="16" t="str">
        <f t="shared" si="27"/>
        <v/>
      </c>
      <c r="Y97" s="2" t="e">
        <f t="shared" ca="1" si="30"/>
        <v>#NUM!</v>
      </c>
      <c r="Z97" s="2" t="e">
        <f t="array" aca="1" ref="Z97" ca="1">INDEX($C$23:$C$598,SMALL(IF($C$23:$C$598&lt;&gt;"",ROW(INDIRECT("1:"&amp;ROWS($C$23:$C$598)))),ROWS($1:75)))</f>
        <v>#NUM!</v>
      </c>
      <c r="AA97" s="16" t="e">
        <f t="array" aca="1" ref="AA97" ca="1">INDEX($T$23:$T$598,SMALL(IF($T$23:$T$598&lt;&gt;"",ROW(INDIRECT("1:"&amp;ROWS($T$23:$T$598)))),ROWS($1:75)))</f>
        <v>#NUM!</v>
      </c>
    </row>
    <row r="98" spans="2:27" ht="12.6" customHeight="1" x14ac:dyDescent="0.2">
      <c r="B98" s="59" t="str">
        <f>IF(Collage!B91="","",Collage!B91)</f>
        <v/>
      </c>
      <c r="C98" s="59" t="str">
        <f>IF(Collage!C91="","",Collage!C91)</f>
        <v/>
      </c>
      <c r="D98" s="60" t="str">
        <f>IF(Collage!D91="","",Collage!D91)</f>
        <v>Contrôle 5</v>
      </c>
      <c r="E98" s="29"/>
      <c r="F98" s="10"/>
      <c r="G98" s="11"/>
      <c r="H98" s="13">
        <f t="shared" si="21"/>
        <v>0</v>
      </c>
      <c r="I98" s="8" t="str">
        <f>IF(B98&lt;&gt;"",SUMIF($V$23:$V$598,V98,$H$23:$H$598)/SUMIF($V$23:$V$598,V98,$O$23:O673),IF(O98&lt;&gt;"",SUMIF($S$23:$S$598,S98,$H$23:$H$598)/O98,""))</f>
        <v/>
      </c>
      <c r="J98" s="12"/>
      <c r="K98" s="19">
        <f t="shared" si="22"/>
        <v>0</v>
      </c>
      <c r="L98" s="19">
        <f t="shared" si="24"/>
        <v>0</v>
      </c>
      <c r="M98" s="19">
        <f t="shared" si="25"/>
        <v>0</v>
      </c>
      <c r="N98" s="19">
        <f t="shared" si="23"/>
        <v>0</v>
      </c>
      <c r="O98" s="9" t="str">
        <f t="shared" si="31"/>
        <v/>
      </c>
      <c r="S98" s="2" t="str">
        <f t="shared" si="28"/>
        <v>APPLICATIF</v>
      </c>
      <c r="T98" s="18" t="str">
        <f t="shared" si="26"/>
        <v/>
      </c>
      <c r="V98" s="2" t="str">
        <f t="shared" si="29"/>
        <v>CONTRÔLES</v>
      </c>
      <c r="W98" s="16" t="str">
        <f t="shared" si="27"/>
        <v/>
      </c>
      <c r="Y98" s="2" t="e">
        <f t="shared" ca="1" si="30"/>
        <v>#NUM!</v>
      </c>
      <c r="Z98" s="2" t="e">
        <f t="array" aca="1" ref="Z98" ca="1">INDEX($C$23:$C$598,SMALL(IF($C$23:$C$598&lt;&gt;"",ROW(INDIRECT("1:"&amp;ROWS($C$23:$C$598)))),ROWS($1:76)))</f>
        <v>#NUM!</v>
      </c>
      <c r="AA98" s="16" t="e">
        <f t="array" aca="1" ref="AA98" ca="1">INDEX($T$23:$T$598,SMALL(IF($T$23:$T$598&lt;&gt;"",ROW(INDIRECT("1:"&amp;ROWS($T$23:$T$598)))),ROWS($1:76)))</f>
        <v>#NUM!</v>
      </c>
    </row>
    <row r="99" spans="2:27" ht="12.6" customHeight="1" x14ac:dyDescent="0.2">
      <c r="B99" s="59" t="str">
        <f>IF(Collage!B92="","",Collage!B92)</f>
        <v/>
      </c>
      <c r="C99" s="59" t="str">
        <f>IF(Collage!C92="","",Collage!C92)</f>
        <v/>
      </c>
      <c r="D99" s="60" t="str">
        <f>IF(Collage!D92="","",Collage!D92)</f>
        <v>Contrôle 6</v>
      </c>
      <c r="E99" s="29"/>
      <c r="F99" s="10"/>
      <c r="G99" s="11"/>
      <c r="H99" s="13">
        <f t="shared" si="21"/>
        <v>0</v>
      </c>
      <c r="I99" s="8" t="str">
        <f>IF(B99&lt;&gt;"",SUMIF($V$23:$V$598,V99,$H$23:$H$598)/SUMIF($V$23:$V$598,V99,$O$23:O674),IF(O99&lt;&gt;"",SUMIF($S$23:$S$598,S99,$H$23:$H$598)/O99,""))</f>
        <v/>
      </c>
      <c r="J99" s="12"/>
      <c r="K99" s="19">
        <f t="shared" si="22"/>
        <v>0</v>
      </c>
      <c r="L99" s="19">
        <f t="shared" si="24"/>
        <v>0</v>
      </c>
      <c r="M99" s="19">
        <f t="shared" si="25"/>
        <v>0</v>
      </c>
      <c r="N99" s="19">
        <f t="shared" si="23"/>
        <v>0</v>
      </c>
      <c r="O99" s="9" t="str">
        <f t="shared" si="31"/>
        <v/>
      </c>
      <c r="S99" s="2" t="str">
        <f t="shared" si="28"/>
        <v>APPLICATIF</v>
      </c>
      <c r="T99" s="18" t="str">
        <f t="shared" si="26"/>
        <v/>
      </c>
      <c r="V99" s="2" t="str">
        <f t="shared" si="29"/>
        <v>CONTRÔLES</v>
      </c>
      <c r="W99" s="16" t="str">
        <f t="shared" si="27"/>
        <v/>
      </c>
    </row>
    <row r="100" spans="2:27" ht="12.6" customHeight="1" x14ac:dyDescent="0.2">
      <c r="B100" s="59" t="str">
        <f>IF(Collage!B93="","",Collage!B93)</f>
        <v/>
      </c>
      <c r="C100" s="59" t="str">
        <f>IF(Collage!C93="","",Collage!C93)</f>
        <v/>
      </c>
      <c r="D100" s="60" t="str">
        <f>IF(Collage!D93="","",Collage!D93)</f>
        <v>Contrôle 7</v>
      </c>
      <c r="E100" s="29"/>
      <c r="F100" s="10"/>
      <c r="G100" s="11"/>
      <c r="H100" s="13">
        <f t="shared" si="21"/>
        <v>0</v>
      </c>
      <c r="I100" s="8" t="str">
        <f>IF(B100&lt;&gt;"",SUMIF($V$23:$V$598,V100,$H$23:$H$598)/SUMIF($V$23:$V$598,V100,$O$23:O675),IF(O100&lt;&gt;"",SUMIF($S$23:$S$598,S100,$H$23:$H$598)/O100,""))</f>
        <v/>
      </c>
      <c r="J100" s="12"/>
      <c r="K100" s="19">
        <f t="shared" si="22"/>
        <v>0</v>
      </c>
      <c r="L100" s="19">
        <f t="shared" si="24"/>
        <v>0</v>
      </c>
      <c r="M100" s="19">
        <f t="shared" si="25"/>
        <v>0</v>
      </c>
      <c r="N100" s="19">
        <f t="shared" si="23"/>
        <v>0</v>
      </c>
      <c r="O100" s="9" t="str">
        <f t="shared" si="31"/>
        <v/>
      </c>
      <c r="S100" s="2" t="str">
        <f t="shared" si="28"/>
        <v>APPLICATIF</v>
      </c>
      <c r="T100" s="18" t="str">
        <f t="shared" si="26"/>
        <v/>
      </c>
      <c r="V100" s="2" t="str">
        <f t="shared" si="29"/>
        <v>CONTRÔLES</v>
      </c>
      <c r="W100" s="16" t="str">
        <f t="shared" si="27"/>
        <v/>
      </c>
    </row>
    <row r="101" spans="2:27" ht="12.6" customHeight="1" x14ac:dyDescent="0.2">
      <c r="B101" s="59" t="str">
        <f>IF(Collage!B94="","",Collage!B94)</f>
        <v/>
      </c>
      <c r="C101" s="59" t="str">
        <f>IF(Collage!C94="","",Collage!C94)</f>
        <v/>
      </c>
      <c r="D101" s="60" t="str">
        <f>IF(Collage!D94="","",Collage!D94)</f>
        <v>Contrôle 8</v>
      </c>
      <c r="E101" s="29"/>
      <c r="F101" s="10"/>
      <c r="G101" s="11"/>
      <c r="H101" s="13">
        <f t="shared" si="21"/>
        <v>0</v>
      </c>
      <c r="I101" s="8" t="str">
        <f>IF(B101&lt;&gt;"",SUMIF($V$23:$V$598,V101,$H$23:$H$598)/SUMIF($V$23:$V$598,V101,$O$23:O676),IF(O101&lt;&gt;"",SUMIF($S$23:$S$598,S101,$H$23:$H$598)/O101,""))</f>
        <v/>
      </c>
      <c r="J101" s="12"/>
      <c r="K101" s="19">
        <f t="shared" si="22"/>
        <v>0</v>
      </c>
      <c r="L101" s="19">
        <f t="shared" si="24"/>
        <v>0</v>
      </c>
      <c r="M101" s="19">
        <f t="shared" si="25"/>
        <v>0</v>
      </c>
      <c r="N101" s="19">
        <f t="shared" si="23"/>
        <v>0</v>
      </c>
      <c r="O101" s="9" t="str">
        <f t="shared" si="31"/>
        <v/>
      </c>
      <c r="S101" s="2" t="str">
        <f t="shared" si="28"/>
        <v>APPLICATIF</v>
      </c>
      <c r="T101" s="18" t="str">
        <f t="shared" si="26"/>
        <v/>
      </c>
      <c r="V101" s="2" t="str">
        <f t="shared" si="29"/>
        <v>CONTRÔLES</v>
      </c>
      <c r="W101" s="16" t="str">
        <f t="shared" si="27"/>
        <v/>
      </c>
    </row>
    <row r="102" spans="2:27" ht="12.6" customHeight="1" x14ac:dyDescent="0.2">
      <c r="B102" s="59" t="str">
        <f>IF(Collage!B95="","",Collage!B95)</f>
        <v/>
      </c>
      <c r="C102" s="59" t="str">
        <f>IF(Collage!C95="","",Collage!C95)</f>
        <v/>
      </c>
      <c r="D102" s="60" t="str">
        <f>IF(Collage!D95="","",Collage!D95)</f>
        <v>Contrôle 9</v>
      </c>
      <c r="E102" s="29"/>
      <c r="F102" s="10"/>
      <c r="G102" s="11"/>
      <c r="H102" s="13">
        <f t="shared" si="21"/>
        <v>0</v>
      </c>
      <c r="I102" s="8" t="str">
        <f>IF(B102&lt;&gt;"",SUMIF($V$23:$V$598,V102,$H$23:$H$598)/SUMIF($V$23:$V$598,V102,$O$23:O677),IF(O102&lt;&gt;"",SUMIF($S$23:$S$598,S102,$H$23:$H$598)/O102,""))</f>
        <v/>
      </c>
      <c r="J102" s="12"/>
      <c r="K102" s="19">
        <f t="shared" si="22"/>
        <v>0</v>
      </c>
      <c r="L102" s="19">
        <f t="shared" si="24"/>
        <v>0</v>
      </c>
      <c r="M102" s="19">
        <f t="shared" si="25"/>
        <v>0</v>
      </c>
      <c r="N102" s="19">
        <f t="shared" si="23"/>
        <v>0</v>
      </c>
      <c r="O102" s="9" t="str">
        <f t="shared" si="31"/>
        <v/>
      </c>
      <c r="S102" s="2" t="str">
        <f t="shared" si="28"/>
        <v>APPLICATIF</v>
      </c>
      <c r="T102" s="18" t="str">
        <f t="shared" si="26"/>
        <v/>
      </c>
      <c r="V102" s="2" t="str">
        <f t="shared" si="29"/>
        <v>CONTRÔLES</v>
      </c>
      <c r="W102" s="16" t="str">
        <f t="shared" si="27"/>
        <v/>
      </c>
    </row>
    <row r="103" spans="2:27" ht="12.6" customHeight="1" x14ac:dyDescent="0.2">
      <c r="B103" s="59" t="str">
        <f>IF(Collage!B96="","",Collage!B96)</f>
        <v/>
      </c>
      <c r="C103" s="59" t="str">
        <f>IF(Collage!C96="","",Collage!C96)</f>
        <v/>
      </c>
      <c r="D103" s="60" t="str">
        <f>IF(Collage!D96="","",Collage!D96)</f>
        <v>Contrôle 10</v>
      </c>
      <c r="E103" s="29"/>
      <c r="F103" s="10"/>
      <c r="G103" s="11"/>
      <c r="H103" s="13">
        <f t="shared" si="21"/>
        <v>0</v>
      </c>
      <c r="I103" s="8" t="str">
        <f>IF(B103&lt;&gt;"",SUMIF($V$23:$V$598,V103,$H$23:$H$598)/SUMIF($V$23:$V$598,V103,$O$23:O678),IF(O103&lt;&gt;"",SUMIF($S$23:$S$598,S103,$H$23:$H$598)/O103,""))</f>
        <v/>
      </c>
      <c r="J103" s="12"/>
      <c r="K103" s="19">
        <f t="shared" si="22"/>
        <v>0</v>
      </c>
      <c r="L103" s="19">
        <f t="shared" si="24"/>
        <v>0</v>
      </c>
      <c r="M103" s="19">
        <f t="shared" si="25"/>
        <v>0</v>
      </c>
      <c r="N103" s="19">
        <f t="shared" si="23"/>
        <v>0</v>
      </c>
      <c r="O103" s="9" t="str">
        <f t="shared" si="31"/>
        <v/>
      </c>
      <c r="S103" s="2" t="str">
        <f t="shared" si="28"/>
        <v>APPLICATIF</v>
      </c>
      <c r="T103" s="18" t="str">
        <f t="shared" si="26"/>
        <v/>
      </c>
      <c r="V103" s="2" t="str">
        <f t="shared" si="29"/>
        <v>CONTRÔLES</v>
      </c>
      <c r="W103" s="16" t="str">
        <f t="shared" si="27"/>
        <v/>
      </c>
    </row>
    <row r="104" spans="2:27" ht="12.6" customHeight="1" x14ac:dyDescent="0.2">
      <c r="B104" s="59" t="str">
        <f>IF(Collage!B97="","",Collage!B97)</f>
        <v/>
      </c>
      <c r="C104" s="59" t="str">
        <f>IF(Collage!C97="","",Collage!C97)</f>
        <v/>
      </c>
      <c r="D104" s="60" t="str">
        <f>IF(Collage!D97="","",Collage!D97)</f>
        <v/>
      </c>
      <c r="E104" s="29"/>
      <c r="F104" s="10"/>
      <c r="G104" s="11"/>
      <c r="H104" s="13" t="str">
        <f t="shared" si="21"/>
        <v/>
      </c>
      <c r="I104" s="8" t="str">
        <f>IF(B104&lt;&gt;"",SUMIF($V$23:$V$598,V104,$H$23:$H$598)/SUMIF($V$23:$V$598,V104,$O$23:O679),IF(O104&lt;&gt;"",SUMIF($S$23:$S$598,S104,$H$23:$H$598)/O104,""))</f>
        <v/>
      </c>
      <c r="J104" s="12"/>
      <c r="K104" s="19" t="str">
        <f t="shared" si="22"/>
        <v/>
      </c>
      <c r="L104" s="19" t="str">
        <f t="shared" si="24"/>
        <v/>
      </c>
      <c r="M104" s="19" t="str">
        <f t="shared" si="25"/>
        <v/>
      </c>
      <c r="N104" s="19" t="str">
        <f t="shared" si="23"/>
        <v/>
      </c>
      <c r="O104" s="9" t="str">
        <f t="shared" si="31"/>
        <v/>
      </c>
      <c r="S104" s="2" t="str">
        <f t="shared" si="28"/>
        <v>APPLICATIF</v>
      </c>
      <c r="T104" s="18" t="str">
        <f t="shared" si="26"/>
        <v/>
      </c>
      <c r="V104" s="2" t="str">
        <f t="shared" si="29"/>
        <v>CONTRÔLES</v>
      </c>
      <c r="W104" s="16" t="str">
        <f t="shared" si="27"/>
        <v/>
      </c>
    </row>
    <row r="105" spans="2:27" ht="12.6" customHeight="1" x14ac:dyDescent="0.2">
      <c r="B105" s="59" t="str">
        <f>IF(Collage!B98="","",Collage!B98)</f>
        <v/>
      </c>
      <c r="C105" s="59" t="str">
        <f>IF(Collage!C98="","",Collage!C98)</f>
        <v>SAUVEGARDE</v>
      </c>
      <c r="D105" s="60" t="str">
        <f>IF(Collage!D98="","",Collage!D98)</f>
        <v/>
      </c>
      <c r="E105" s="29"/>
      <c r="F105" s="10"/>
      <c r="G105" s="11"/>
      <c r="H105" s="13" t="str">
        <f t="shared" si="21"/>
        <v/>
      </c>
      <c r="I105" s="8">
        <f>IF(B105&lt;&gt;"",SUMIF($V$23:$V$598,V105,$H$23:$H$598)/SUMIF($V$23:$V$598,V105,$O$23:O680),IF(O105&lt;&gt;"",SUMIF($S$23:$S$598,S105,$H$23:$H$598)/O105,""))</f>
        <v>0</v>
      </c>
      <c r="J105" s="12"/>
      <c r="K105" s="19" t="str">
        <f t="shared" si="22"/>
        <v/>
      </c>
      <c r="L105" s="19" t="str">
        <f t="shared" si="24"/>
        <v/>
      </c>
      <c r="M105" s="19" t="str">
        <f t="shared" si="25"/>
        <v/>
      </c>
      <c r="N105" s="19" t="str">
        <f t="shared" si="23"/>
        <v>Procédures :</v>
      </c>
      <c r="O105" s="9">
        <f t="shared" si="31"/>
        <v>10</v>
      </c>
      <c r="S105" s="2" t="str">
        <f t="shared" si="28"/>
        <v>SAUVEGARDE</v>
      </c>
      <c r="T105" s="18">
        <f t="shared" si="26"/>
        <v>0</v>
      </c>
      <c r="V105" s="2" t="str">
        <f t="shared" si="29"/>
        <v>CONTRÔLES</v>
      </c>
      <c r="W105" s="16" t="str">
        <f t="shared" si="27"/>
        <v/>
      </c>
    </row>
    <row r="106" spans="2:27" ht="12.6" customHeight="1" x14ac:dyDescent="0.2">
      <c r="B106" s="59" t="str">
        <f>IF(Collage!B99="","",Collage!B99)</f>
        <v/>
      </c>
      <c r="C106" s="59" t="str">
        <f>IF(Collage!C99="","",Collage!C99)</f>
        <v/>
      </c>
      <c r="D106" s="60" t="str">
        <f>IF(Collage!D99="","",Collage!D99)</f>
        <v/>
      </c>
      <c r="E106" s="29"/>
      <c r="F106" s="10"/>
      <c r="G106" s="11"/>
      <c r="H106" s="13" t="str">
        <f t="shared" si="21"/>
        <v/>
      </c>
      <c r="I106" s="8" t="str">
        <f>IF(B106&lt;&gt;"",SUMIF($V$23:$V$598,V106,$H$23:$H$598)/SUMIF($V$23:$V$598,V106,$O$23:O681),IF(O106&lt;&gt;"",SUMIF($S$23:$S$598,S106,$H$23:$H$598)/O106,""))</f>
        <v/>
      </c>
      <c r="J106" s="12"/>
      <c r="K106" s="19" t="str">
        <f t="shared" si="22"/>
        <v/>
      </c>
      <c r="L106" s="19" t="str">
        <f t="shared" si="24"/>
        <v/>
      </c>
      <c r="M106" s="19" t="str">
        <f t="shared" si="25"/>
        <v/>
      </c>
      <c r="N106" s="19" t="str">
        <f t="shared" si="23"/>
        <v/>
      </c>
      <c r="O106" s="9" t="str">
        <f t="shared" si="31"/>
        <v/>
      </c>
      <c r="S106" s="2" t="str">
        <f t="shared" si="28"/>
        <v>SAUVEGARDE</v>
      </c>
      <c r="T106" s="18" t="str">
        <f t="shared" si="26"/>
        <v/>
      </c>
      <c r="V106" s="2" t="str">
        <f t="shared" si="29"/>
        <v>CONTRÔLES</v>
      </c>
      <c r="W106" s="16" t="str">
        <f t="shared" si="27"/>
        <v/>
      </c>
    </row>
    <row r="107" spans="2:27" ht="12.6" customHeight="1" x14ac:dyDescent="0.2">
      <c r="B107" s="59" t="str">
        <f>IF(Collage!B100="","",Collage!B100)</f>
        <v/>
      </c>
      <c r="C107" s="59" t="str">
        <f>IF(Collage!C100="","",Collage!C100)</f>
        <v/>
      </c>
      <c r="D107" s="107" t="str">
        <f>IF(Collage!D100="","",Collage!D100)</f>
        <v>Contrôle 11</v>
      </c>
      <c r="E107" s="29"/>
      <c r="F107" s="10"/>
      <c r="G107" s="11"/>
      <c r="H107" s="13">
        <f t="shared" si="21"/>
        <v>0</v>
      </c>
      <c r="I107" s="8" t="str">
        <f>IF(B107&lt;&gt;"",SUMIF($V$23:$V$598,V107,$H$23:$H$598)/SUMIF($V$23:$V$598,V107,$O$23:O682),IF(O107&lt;&gt;"",SUMIF($S$23:$S$598,S107,$H$23:$H$598)/O107,""))</f>
        <v/>
      </c>
      <c r="J107" s="12"/>
      <c r="K107" s="19">
        <f t="shared" si="22"/>
        <v>0</v>
      </c>
      <c r="L107" s="19">
        <f t="shared" si="24"/>
        <v>0</v>
      </c>
      <c r="M107" s="19">
        <f t="shared" si="25"/>
        <v>0</v>
      </c>
      <c r="N107" s="19">
        <f t="shared" si="23"/>
        <v>0</v>
      </c>
      <c r="O107" s="9" t="str">
        <f t="shared" si="31"/>
        <v/>
      </c>
      <c r="S107" s="2" t="str">
        <f t="shared" si="28"/>
        <v>SAUVEGARDE</v>
      </c>
      <c r="T107" s="18" t="str">
        <f t="shared" si="26"/>
        <v/>
      </c>
      <c r="V107" s="2" t="str">
        <f t="shared" si="29"/>
        <v>CONTRÔLES</v>
      </c>
      <c r="W107" s="16" t="str">
        <f t="shared" si="27"/>
        <v/>
      </c>
    </row>
    <row r="108" spans="2:27" ht="12.6" customHeight="1" x14ac:dyDescent="0.2">
      <c r="B108" s="59" t="str">
        <f>IF(Collage!B101="","",Collage!B101)</f>
        <v/>
      </c>
      <c r="C108" s="59" t="str">
        <f>IF(Collage!C101="","",Collage!C101)</f>
        <v/>
      </c>
      <c r="D108" s="107" t="str">
        <f>IF(Collage!D101="","",Collage!D101)</f>
        <v>Contrôle 12</v>
      </c>
      <c r="E108" s="29"/>
      <c r="F108" s="10"/>
      <c r="G108" s="11"/>
      <c r="H108" s="13">
        <f t="shared" si="21"/>
        <v>0</v>
      </c>
      <c r="I108" s="8" t="str">
        <f>IF(B108&lt;&gt;"",SUMIF($V$23:$V$598,V108,$H$23:$H$598)/SUMIF($V$23:$V$598,V108,$O$23:O683),IF(O108&lt;&gt;"",SUMIF($S$23:$S$598,S108,$H$23:$H$598)/O108,""))</f>
        <v/>
      </c>
      <c r="J108" s="12"/>
      <c r="K108" s="19">
        <f t="shared" si="22"/>
        <v>0</v>
      </c>
      <c r="L108" s="19">
        <f t="shared" si="24"/>
        <v>0</v>
      </c>
      <c r="M108" s="19">
        <f t="shared" si="25"/>
        <v>0</v>
      </c>
      <c r="N108" s="19">
        <f t="shared" si="23"/>
        <v>0</v>
      </c>
      <c r="O108" s="9" t="str">
        <f t="shared" si="31"/>
        <v/>
      </c>
      <c r="S108" s="2" t="str">
        <f t="shared" si="28"/>
        <v>SAUVEGARDE</v>
      </c>
      <c r="T108" s="18" t="str">
        <f t="shared" si="26"/>
        <v/>
      </c>
      <c r="V108" s="2" t="str">
        <f t="shared" si="29"/>
        <v>CONTRÔLES</v>
      </c>
      <c r="W108" s="16" t="str">
        <f t="shared" si="27"/>
        <v/>
      </c>
    </row>
    <row r="109" spans="2:27" ht="12.6" customHeight="1" x14ac:dyDescent="0.2">
      <c r="B109" s="59" t="str">
        <f>IF(Collage!B102="","",Collage!B102)</f>
        <v/>
      </c>
      <c r="C109" s="59" t="str">
        <f>IF(Collage!C102="","",Collage!C102)</f>
        <v/>
      </c>
      <c r="D109" s="107" t="str">
        <f>IF(Collage!D102="","",Collage!D102)</f>
        <v>Contrôle 13</v>
      </c>
      <c r="E109" s="29"/>
      <c r="F109" s="10"/>
      <c r="G109" s="11"/>
      <c r="H109" s="13">
        <f t="shared" si="21"/>
        <v>0</v>
      </c>
      <c r="I109" s="8" t="str">
        <f>IF(B109&lt;&gt;"",SUMIF($V$23:$V$598,V109,$H$23:$H$598)/SUMIF($V$23:$V$598,V109,$O$23:O684),IF(O109&lt;&gt;"",SUMIF($S$23:$S$598,S109,$H$23:$H$598)/O109,""))</f>
        <v/>
      </c>
      <c r="J109" s="12"/>
      <c r="K109" s="19">
        <f t="shared" si="22"/>
        <v>0</v>
      </c>
      <c r="L109" s="19">
        <f t="shared" si="24"/>
        <v>0</v>
      </c>
      <c r="M109" s="19">
        <f t="shared" si="25"/>
        <v>0</v>
      </c>
      <c r="N109" s="19">
        <f t="shared" si="23"/>
        <v>0</v>
      </c>
      <c r="O109" s="9" t="str">
        <f t="shared" si="31"/>
        <v/>
      </c>
      <c r="S109" s="2" t="str">
        <f t="shared" si="28"/>
        <v>SAUVEGARDE</v>
      </c>
      <c r="T109" s="18" t="str">
        <f t="shared" si="26"/>
        <v/>
      </c>
      <c r="V109" s="2" t="str">
        <f t="shared" si="29"/>
        <v>CONTRÔLES</v>
      </c>
      <c r="W109" s="16" t="str">
        <f t="shared" si="27"/>
        <v/>
      </c>
    </row>
    <row r="110" spans="2:27" ht="12.6" customHeight="1" x14ac:dyDescent="0.2">
      <c r="B110" s="59" t="str">
        <f>IF(Collage!B103="","",Collage!B103)</f>
        <v/>
      </c>
      <c r="C110" s="59" t="str">
        <f>IF(Collage!C103="","",Collage!C103)</f>
        <v/>
      </c>
      <c r="D110" s="107" t="str">
        <f>IF(Collage!D103="","",Collage!D103)</f>
        <v>Contrôle 14</v>
      </c>
      <c r="E110" s="29"/>
      <c r="F110" s="10"/>
      <c r="G110" s="11"/>
      <c r="H110" s="13">
        <f t="shared" si="21"/>
        <v>0</v>
      </c>
      <c r="I110" s="8" t="str">
        <f>IF(B110&lt;&gt;"",SUMIF($V$23:$V$598,V110,$H$23:$H$598)/SUMIF($V$23:$V$598,V110,$O$23:O685),IF(O110&lt;&gt;"",SUMIF($S$23:$S$598,S110,$H$23:$H$598)/O110,""))</f>
        <v/>
      </c>
      <c r="J110" s="12"/>
      <c r="K110" s="19">
        <f t="shared" si="22"/>
        <v>0</v>
      </c>
      <c r="L110" s="19">
        <f t="shared" si="24"/>
        <v>0</v>
      </c>
      <c r="M110" s="19">
        <f t="shared" si="25"/>
        <v>0</v>
      </c>
      <c r="N110" s="19">
        <f t="shared" si="23"/>
        <v>0</v>
      </c>
      <c r="O110" s="9" t="str">
        <f t="shared" si="31"/>
        <v/>
      </c>
      <c r="S110" s="2" t="str">
        <f t="shared" si="28"/>
        <v>SAUVEGARDE</v>
      </c>
      <c r="T110" s="18" t="str">
        <f t="shared" si="26"/>
        <v/>
      </c>
      <c r="V110" s="2" t="str">
        <f t="shared" si="29"/>
        <v>CONTRÔLES</v>
      </c>
      <c r="W110" s="16" t="str">
        <f t="shared" si="27"/>
        <v/>
      </c>
    </row>
    <row r="111" spans="2:27" ht="12.6" customHeight="1" x14ac:dyDescent="0.2">
      <c r="B111" s="59" t="str">
        <f>IF(Collage!B104="","",Collage!B104)</f>
        <v/>
      </c>
      <c r="C111" s="59" t="str">
        <f>IF(Collage!C104="","",Collage!C104)</f>
        <v/>
      </c>
      <c r="D111" s="107" t="str">
        <f>IF(Collage!D104="","",Collage!D104)</f>
        <v>Contrôle 15</v>
      </c>
      <c r="E111" s="29"/>
      <c r="F111" s="10"/>
      <c r="G111" s="11"/>
      <c r="H111" s="13">
        <f t="shared" si="21"/>
        <v>0</v>
      </c>
      <c r="I111" s="8" t="str">
        <f>IF(B111&lt;&gt;"",SUMIF($V$23:$V$598,V111,$H$23:$H$598)/SUMIF($V$23:$V$598,V111,$O$23:O686),IF(O111&lt;&gt;"",SUMIF($S$23:$S$598,S111,$H$23:$H$598)/O111,""))</f>
        <v/>
      </c>
      <c r="J111" s="12"/>
      <c r="K111" s="19">
        <f t="shared" si="22"/>
        <v>0</v>
      </c>
      <c r="L111" s="19">
        <f t="shared" si="24"/>
        <v>0</v>
      </c>
      <c r="M111" s="19">
        <f t="shared" si="25"/>
        <v>0</v>
      </c>
      <c r="N111" s="19">
        <f t="shared" si="23"/>
        <v>0</v>
      </c>
      <c r="O111" s="9" t="str">
        <f t="shared" si="31"/>
        <v/>
      </c>
      <c r="S111" s="2" t="str">
        <f t="shared" si="28"/>
        <v>SAUVEGARDE</v>
      </c>
      <c r="T111" s="18" t="str">
        <f t="shared" si="26"/>
        <v/>
      </c>
      <c r="V111" s="2" t="str">
        <f t="shared" si="29"/>
        <v>CONTRÔLES</v>
      </c>
      <c r="W111" s="16" t="str">
        <f t="shared" si="27"/>
        <v/>
      </c>
    </row>
    <row r="112" spans="2:27" ht="12.6" customHeight="1" x14ac:dyDescent="0.2">
      <c r="B112" s="59" t="str">
        <f>IF(Collage!B105="","",Collage!B105)</f>
        <v/>
      </c>
      <c r="C112" s="59" t="str">
        <f>IF(Collage!C105="","",Collage!C105)</f>
        <v/>
      </c>
      <c r="D112" s="107" t="str">
        <f>IF(Collage!D105="","",Collage!D105)</f>
        <v>Contrôle 16</v>
      </c>
      <c r="E112" s="29"/>
      <c r="F112" s="10"/>
      <c r="G112" s="11"/>
      <c r="H112" s="13">
        <f t="shared" si="21"/>
        <v>0</v>
      </c>
      <c r="I112" s="8" t="str">
        <f>IF(B112&lt;&gt;"",SUMIF($V$23:$V$598,V112,$H$23:$H$598)/SUMIF($V$23:$V$598,V112,$O$23:O687),IF(O112&lt;&gt;"",SUMIF($S$23:$S$598,S112,$H$23:$H$598)/O112,""))</f>
        <v/>
      </c>
      <c r="J112" s="12"/>
      <c r="K112" s="19">
        <f t="shared" si="22"/>
        <v>0</v>
      </c>
      <c r="L112" s="19">
        <f t="shared" si="24"/>
        <v>0</v>
      </c>
      <c r="M112" s="19">
        <f t="shared" si="25"/>
        <v>0</v>
      </c>
      <c r="N112" s="19">
        <f t="shared" si="23"/>
        <v>0</v>
      </c>
      <c r="O112" s="9" t="str">
        <f t="shared" si="31"/>
        <v/>
      </c>
      <c r="S112" s="2" t="str">
        <f t="shared" si="28"/>
        <v>SAUVEGARDE</v>
      </c>
      <c r="T112" s="18" t="str">
        <f t="shared" si="26"/>
        <v/>
      </c>
      <c r="V112" s="2" t="str">
        <f t="shared" si="29"/>
        <v>CONTRÔLES</v>
      </c>
      <c r="W112" s="16" t="str">
        <f t="shared" si="27"/>
        <v/>
      </c>
    </row>
    <row r="113" spans="2:23" ht="12.6" customHeight="1" x14ac:dyDescent="0.2">
      <c r="B113" s="59" t="str">
        <f>IF(Collage!B106="","",Collage!B106)</f>
        <v/>
      </c>
      <c r="C113" s="59" t="str">
        <f>IF(Collage!C106="","",Collage!C106)</f>
        <v/>
      </c>
      <c r="D113" s="107" t="str">
        <f>IF(Collage!D106="","",Collage!D106)</f>
        <v>Contrôle 17</v>
      </c>
      <c r="E113" s="29"/>
      <c r="F113" s="10"/>
      <c r="G113" s="11"/>
      <c r="H113" s="13">
        <f t="shared" si="21"/>
        <v>0</v>
      </c>
      <c r="I113" s="8" t="str">
        <f>IF(B113&lt;&gt;"",SUMIF($V$23:$V$598,V113,$H$23:$H$598)/SUMIF($V$23:$V$598,V113,$O$23:O688),IF(O113&lt;&gt;"",SUMIF($S$23:$S$598,S113,$H$23:$H$598)/O113,""))</f>
        <v/>
      </c>
      <c r="J113" s="12"/>
      <c r="K113" s="19">
        <f t="shared" si="22"/>
        <v>0</v>
      </c>
      <c r="L113" s="19">
        <f t="shared" si="24"/>
        <v>0</v>
      </c>
      <c r="M113" s="19">
        <f t="shared" si="25"/>
        <v>0</v>
      </c>
      <c r="N113" s="19">
        <f t="shared" si="23"/>
        <v>0</v>
      </c>
      <c r="O113" s="9" t="str">
        <f t="shared" si="31"/>
        <v/>
      </c>
      <c r="S113" s="2" t="str">
        <f t="shared" si="28"/>
        <v>SAUVEGARDE</v>
      </c>
      <c r="T113" s="18" t="str">
        <f t="shared" si="26"/>
        <v/>
      </c>
      <c r="V113" s="2" t="str">
        <f t="shared" si="29"/>
        <v>CONTRÔLES</v>
      </c>
      <c r="W113" s="16" t="str">
        <f t="shared" si="27"/>
        <v/>
      </c>
    </row>
    <row r="114" spans="2:23" ht="12.6" customHeight="1" x14ac:dyDescent="0.2">
      <c r="B114" s="59" t="str">
        <f>IF(Collage!B107="","",Collage!B107)</f>
        <v/>
      </c>
      <c r="C114" s="59" t="str">
        <f>IF(Collage!C107="","",Collage!C107)</f>
        <v/>
      </c>
      <c r="D114" s="107" t="str">
        <f>IF(Collage!D107="","",Collage!D107)</f>
        <v>Contrôle 18</v>
      </c>
      <c r="E114" s="29"/>
      <c r="F114" s="10"/>
      <c r="G114" s="11"/>
      <c r="H114" s="13">
        <f t="shared" si="21"/>
        <v>0</v>
      </c>
      <c r="I114" s="8" t="str">
        <f>IF(B114&lt;&gt;"",SUMIF($V$23:$V$598,V114,$H$23:$H$598)/SUMIF($V$23:$V$598,V114,$O$23:O689),IF(O114&lt;&gt;"",SUMIF($S$23:$S$598,S114,$H$23:$H$598)/O114,""))</f>
        <v/>
      </c>
      <c r="J114" s="12"/>
      <c r="K114" s="19">
        <f t="shared" si="22"/>
        <v>0</v>
      </c>
      <c r="L114" s="19">
        <f t="shared" si="24"/>
        <v>0</v>
      </c>
      <c r="M114" s="19">
        <f t="shared" si="25"/>
        <v>0</v>
      </c>
      <c r="N114" s="19">
        <f t="shared" si="23"/>
        <v>0</v>
      </c>
      <c r="O114" s="9" t="str">
        <f t="shared" si="31"/>
        <v/>
      </c>
      <c r="S114" s="2" t="str">
        <f t="shared" si="28"/>
        <v>SAUVEGARDE</v>
      </c>
      <c r="T114" s="18" t="str">
        <f t="shared" si="26"/>
        <v/>
      </c>
      <c r="V114" s="2" t="str">
        <f t="shared" si="29"/>
        <v>CONTRÔLES</v>
      </c>
      <c r="W114" s="16" t="str">
        <f t="shared" si="27"/>
        <v/>
      </c>
    </row>
    <row r="115" spans="2:23" x14ac:dyDescent="0.2">
      <c r="B115" s="59" t="str">
        <f>IF(Collage!B108="","",Collage!B108)</f>
        <v/>
      </c>
      <c r="C115" s="59" t="str">
        <f>IF(Collage!C108="","",Collage!C108)</f>
        <v/>
      </c>
      <c r="D115" s="108" t="str">
        <f>IF(Collage!D108="","",Collage!D108)</f>
        <v>Contrôle 19</v>
      </c>
      <c r="E115" s="29"/>
      <c r="F115" s="10"/>
      <c r="G115" s="11"/>
      <c r="H115" s="13">
        <f t="shared" si="21"/>
        <v>0</v>
      </c>
      <c r="I115" s="8" t="str">
        <f>IF(B115&lt;&gt;"",SUMIF($V$23:$V$598,V115,$H$23:$H$598)/SUMIF($V$23:$V$598,V115,$O$23:O690),IF(O115&lt;&gt;"",SUMIF($S$23:$S$598,S115,$H$23:$H$598)/O115,""))</f>
        <v/>
      </c>
      <c r="J115" s="12"/>
      <c r="K115" s="19">
        <f t="shared" si="22"/>
        <v>0</v>
      </c>
      <c r="L115" s="19">
        <f t="shared" si="24"/>
        <v>0</v>
      </c>
      <c r="M115" s="19">
        <f t="shared" si="25"/>
        <v>0</v>
      </c>
      <c r="N115" s="19">
        <f t="shared" si="23"/>
        <v>0</v>
      </c>
      <c r="O115" s="9" t="str">
        <f t="shared" si="31"/>
        <v/>
      </c>
      <c r="S115" s="2" t="str">
        <f t="shared" si="28"/>
        <v>SAUVEGARDE</v>
      </c>
      <c r="T115" s="18" t="str">
        <f t="shared" si="26"/>
        <v/>
      </c>
      <c r="V115" s="2" t="str">
        <f t="shared" si="29"/>
        <v>CONTRÔLES</v>
      </c>
      <c r="W115" s="16" t="str">
        <f t="shared" si="27"/>
        <v/>
      </c>
    </row>
    <row r="116" spans="2:23" x14ac:dyDescent="0.2">
      <c r="B116" s="59" t="str">
        <f>IF(Collage!B109="","",Collage!B109)</f>
        <v/>
      </c>
      <c r="C116" s="59" t="str">
        <f>IF(Collage!C109="","",Collage!C109)</f>
        <v/>
      </c>
      <c r="D116" s="108" t="str">
        <f>IF(Collage!D109="","",Collage!D109)</f>
        <v>Contrôle 20</v>
      </c>
      <c r="E116" s="29"/>
      <c r="F116" s="10"/>
      <c r="G116" s="11"/>
      <c r="H116" s="13">
        <f t="shared" si="21"/>
        <v>0</v>
      </c>
      <c r="I116" s="8" t="str">
        <f>IF(B116&lt;&gt;"",SUMIF($V$23:$V$598,V116,$H$23:$H$598)/SUMIF($V$23:$V$598,V116,$O$23:O691),IF(O116&lt;&gt;"",SUMIF($S$23:$S$598,S116,$H$23:$H$598)/O116,""))</f>
        <v/>
      </c>
      <c r="J116" s="12"/>
      <c r="K116" s="19">
        <f t="shared" si="22"/>
        <v>0</v>
      </c>
      <c r="L116" s="19">
        <f t="shared" si="24"/>
        <v>0</v>
      </c>
      <c r="M116" s="19">
        <f t="shared" si="25"/>
        <v>0</v>
      </c>
      <c r="N116" s="19">
        <f t="shared" si="23"/>
        <v>0</v>
      </c>
      <c r="O116" s="9" t="str">
        <f t="shared" si="31"/>
        <v/>
      </c>
      <c r="S116" s="2" t="str">
        <f t="shared" si="28"/>
        <v>SAUVEGARDE</v>
      </c>
      <c r="T116" s="18" t="str">
        <f t="shared" si="26"/>
        <v/>
      </c>
      <c r="V116" s="2" t="str">
        <f t="shared" si="29"/>
        <v>CONTRÔLES</v>
      </c>
      <c r="W116" s="16" t="str">
        <f t="shared" si="27"/>
        <v/>
      </c>
    </row>
    <row r="117" spans="2:23" x14ac:dyDescent="0.2">
      <c r="B117" s="59" t="str">
        <f>IF(Collage!B110="","",Collage!B110)</f>
        <v/>
      </c>
      <c r="C117" s="59" t="str">
        <f>IF(Collage!C110="","",Collage!C110)</f>
        <v/>
      </c>
      <c r="D117" s="108" t="str">
        <f>IF(Collage!D110="","",Collage!D110)</f>
        <v/>
      </c>
      <c r="E117" s="29"/>
      <c r="F117" s="10"/>
      <c r="G117" s="11"/>
      <c r="H117" s="13" t="str">
        <f t="shared" si="21"/>
        <v/>
      </c>
      <c r="I117" s="8" t="str">
        <f>IF(B117&lt;&gt;"",SUMIF($V$23:$V$598,V117,$H$23:$H$598)/SUMIF($V$23:$V$598,V117,$O$23:O692),IF(O117&lt;&gt;"",SUMIF($S$23:$S$598,S117,$H$23:$H$598)/O117,""))</f>
        <v/>
      </c>
      <c r="J117" s="12"/>
      <c r="K117" s="19" t="str">
        <f t="shared" si="22"/>
        <v/>
      </c>
      <c r="L117" s="19" t="str">
        <f t="shared" si="24"/>
        <v/>
      </c>
      <c r="M117" s="19" t="str">
        <f t="shared" si="25"/>
        <v/>
      </c>
      <c r="N117" s="19" t="str">
        <f t="shared" si="23"/>
        <v/>
      </c>
      <c r="O117" s="9" t="str">
        <f t="shared" si="31"/>
        <v/>
      </c>
      <c r="S117" s="2" t="str">
        <f t="shared" si="28"/>
        <v>SAUVEGARDE</v>
      </c>
      <c r="T117" s="18" t="str">
        <f t="shared" si="26"/>
        <v/>
      </c>
      <c r="V117" s="2" t="str">
        <f t="shared" si="29"/>
        <v>CONTRÔLES</v>
      </c>
      <c r="W117" s="16" t="str">
        <f t="shared" si="27"/>
        <v/>
      </c>
    </row>
    <row r="118" spans="2:23" x14ac:dyDescent="0.2">
      <c r="B118" s="59" t="str">
        <f>IF(Collage!B111="","",Collage!B111)</f>
        <v/>
      </c>
      <c r="C118" s="59" t="str">
        <f>IF(Collage!C111="","",Collage!C111)</f>
        <v>VMS</v>
      </c>
      <c r="D118" s="108" t="str">
        <f>IF(Collage!D111="","",Collage!D111)</f>
        <v/>
      </c>
      <c r="E118" s="29"/>
      <c r="F118" s="10"/>
      <c r="G118" s="11"/>
      <c r="H118" s="13" t="str">
        <f t="shared" si="21"/>
        <v/>
      </c>
      <c r="I118" s="8">
        <f>IF(B118&lt;&gt;"",SUMIF($V$23:$V$598,V118,$H$23:$H$598)/SUMIF($V$23:$V$598,V118,$O$23:O693),IF(O118&lt;&gt;"",SUMIF($S$23:$S$598,S118,$H$23:$H$598)/O118,""))</f>
        <v>0</v>
      </c>
      <c r="J118" s="12"/>
      <c r="K118" s="19" t="str">
        <f t="shared" si="22"/>
        <v/>
      </c>
      <c r="L118" s="19" t="str">
        <f t="shared" si="24"/>
        <v/>
      </c>
      <c r="M118" s="19" t="str">
        <f t="shared" si="25"/>
        <v/>
      </c>
      <c r="N118" s="19" t="str">
        <f t="shared" si="23"/>
        <v>Procédures :</v>
      </c>
      <c r="O118" s="9">
        <f t="shared" si="31"/>
        <v>4</v>
      </c>
      <c r="S118" s="2" t="str">
        <f t="shared" si="28"/>
        <v>VMS</v>
      </c>
      <c r="T118" s="18">
        <f t="shared" si="26"/>
        <v>0</v>
      </c>
      <c r="V118" s="2" t="str">
        <f t="shared" si="29"/>
        <v>CONTRÔLES</v>
      </c>
      <c r="W118" s="16" t="str">
        <f t="shared" si="27"/>
        <v/>
      </c>
    </row>
    <row r="119" spans="2:23" x14ac:dyDescent="0.2">
      <c r="B119" s="59" t="str">
        <f>IF(Collage!B112="","",Collage!B112)</f>
        <v/>
      </c>
      <c r="C119" s="59" t="str">
        <f>IF(Collage!C112="","",Collage!C112)</f>
        <v/>
      </c>
      <c r="D119" s="108" t="str">
        <f>IF(Collage!D112="","",Collage!D112)</f>
        <v/>
      </c>
      <c r="E119" s="29"/>
      <c r="F119" s="10"/>
      <c r="G119" s="11"/>
      <c r="H119" s="13" t="str">
        <f t="shared" si="21"/>
        <v/>
      </c>
      <c r="I119" s="8" t="str">
        <f>IF(B119&lt;&gt;"",SUMIF($V$23:$V$598,V119,$H$23:$H$598)/SUMIF($V$23:$V$598,V119,$O$23:O694),IF(O119&lt;&gt;"",SUMIF($S$23:$S$598,S119,$H$23:$H$598)/O119,""))</f>
        <v/>
      </c>
      <c r="J119" s="12"/>
      <c r="K119" s="19" t="str">
        <f t="shared" si="22"/>
        <v/>
      </c>
      <c r="L119" s="19" t="str">
        <f t="shared" si="24"/>
        <v/>
      </c>
      <c r="M119" s="19" t="str">
        <f t="shared" si="25"/>
        <v/>
      </c>
      <c r="N119" s="19" t="str">
        <f t="shared" si="23"/>
        <v/>
      </c>
      <c r="O119" s="9" t="str">
        <f t="shared" si="31"/>
        <v/>
      </c>
      <c r="S119" s="2" t="str">
        <f t="shared" si="28"/>
        <v>VMS</v>
      </c>
      <c r="T119" s="18" t="str">
        <f t="shared" si="26"/>
        <v/>
      </c>
      <c r="V119" s="2" t="str">
        <f t="shared" si="29"/>
        <v>CONTRÔLES</v>
      </c>
      <c r="W119" s="16" t="str">
        <f t="shared" si="27"/>
        <v/>
      </c>
    </row>
    <row r="120" spans="2:23" x14ac:dyDescent="0.2">
      <c r="B120" s="59" t="str">
        <f>IF(Collage!B113="","",Collage!B113)</f>
        <v/>
      </c>
      <c r="C120" s="59" t="str">
        <f>IF(Collage!C113="","",Collage!C113)</f>
        <v/>
      </c>
      <c r="D120" s="108" t="str">
        <f>IF(Collage!D113="","",Collage!D113)</f>
        <v>Contrôle 21</v>
      </c>
      <c r="E120" s="29"/>
      <c r="F120" s="10"/>
      <c r="G120" s="11"/>
      <c r="H120" s="13">
        <f t="shared" si="21"/>
        <v>0</v>
      </c>
      <c r="I120" s="8" t="str">
        <f>IF(B120&lt;&gt;"",SUMIF($V$23:$V$598,V120,$H$23:$H$598)/SUMIF($V$23:$V$598,V120,$O$23:O695),IF(O120&lt;&gt;"",SUMIF($S$23:$S$598,S120,$H$23:$H$598)/O120,""))</f>
        <v/>
      </c>
      <c r="J120" s="12"/>
      <c r="K120" s="19">
        <f t="shared" si="22"/>
        <v>0</v>
      </c>
      <c r="L120" s="19">
        <f t="shared" si="24"/>
        <v>0</v>
      </c>
      <c r="M120" s="19">
        <f t="shared" si="25"/>
        <v>0</v>
      </c>
      <c r="N120" s="19">
        <f t="shared" si="23"/>
        <v>0</v>
      </c>
      <c r="O120" s="9" t="str">
        <f t="shared" si="31"/>
        <v/>
      </c>
      <c r="S120" s="2" t="str">
        <f t="shared" si="28"/>
        <v>VMS</v>
      </c>
      <c r="T120" s="18" t="str">
        <f t="shared" si="26"/>
        <v/>
      </c>
      <c r="V120" s="2" t="str">
        <f t="shared" si="29"/>
        <v>CONTRÔLES</v>
      </c>
      <c r="W120" s="16" t="str">
        <f t="shared" si="27"/>
        <v/>
      </c>
    </row>
    <row r="121" spans="2:23" ht="12.6" customHeight="1" x14ac:dyDescent="0.2">
      <c r="B121" s="59" t="str">
        <f>IF(Collage!B114="","",Collage!B114)</f>
        <v/>
      </c>
      <c r="C121" s="59" t="str">
        <f>IF(Collage!C114="","",Collage!C114)</f>
        <v/>
      </c>
      <c r="D121" s="107" t="str">
        <f>IF(Collage!D114="","",Collage!D114)</f>
        <v>Contrôle 22</v>
      </c>
      <c r="E121" s="29"/>
      <c r="F121" s="10"/>
      <c r="G121" s="11"/>
      <c r="H121" s="13">
        <f t="shared" si="21"/>
        <v>0</v>
      </c>
      <c r="I121" s="8" t="str">
        <f>IF(B121&lt;&gt;"",SUMIF($V$23:$V$598,V121,$H$23:$H$598)/SUMIF($V$23:$V$598,V121,$O$23:O696),IF(O121&lt;&gt;"",SUMIF($S$23:$S$598,S121,$H$23:$H$598)/O121,""))</f>
        <v/>
      </c>
      <c r="J121" s="12"/>
      <c r="K121" s="19">
        <f t="shared" si="22"/>
        <v>0</v>
      </c>
      <c r="L121" s="19">
        <f t="shared" si="24"/>
        <v>0</v>
      </c>
      <c r="M121" s="19">
        <f t="shared" si="25"/>
        <v>0</v>
      </c>
      <c r="N121" s="19">
        <f t="shared" si="23"/>
        <v>0</v>
      </c>
      <c r="O121" s="9" t="str">
        <f t="shared" si="31"/>
        <v/>
      </c>
      <c r="S121" s="2" t="str">
        <f t="shared" si="28"/>
        <v>VMS</v>
      </c>
      <c r="T121" s="18" t="str">
        <f t="shared" si="26"/>
        <v/>
      </c>
      <c r="V121" s="2" t="str">
        <f t="shared" si="29"/>
        <v>CONTRÔLES</v>
      </c>
      <c r="W121" s="16" t="str">
        <f t="shared" si="27"/>
        <v/>
      </c>
    </row>
    <row r="122" spans="2:23" ht="12.6" customHeight="1" x14ac:dyDescent="0.2">
      <c r="B122" s="59" t="str">
        <f>IF(Collage!B115="","",Collage!B115)</f>
        <v/>
      </c>
      <c r="C122" s="59" t="str">
        <f>IF(Collage!C115="","",Collage!C115)</f>
        <v/>
      </c>
      <c r="D122" s="107" t="str">
        <f>IF(Collage!D115="","",Collage!D115)</f>
        <v>Contrôle 23</v>
      </c>
      <c r="E122" s="29"/>
      <c r="F122" s="10"/>
      <c r="G122" s="11"/>
      <c r="H122" s="13">
        <f t="shared" si="21"/>
        <v>0</v>
      </c>
      <c r="I122" s="8" t="str">
        <f>IF(B122&lt;&gt;"",SUMIF($V$23:$V$598,V122,$H$23:$H$598)/SUMIF($V$23:$V$598,V122,$O$23:O697),IF(O122&lt;&gt;"",SUMIF($S$23:$S$598,S122,$H$23:$H$598)/O122,""))</f>
        <v/>
      </c>
      <c r="J122" s="12"/>
      <c r="K122" s="19">
        <f t="shared" si="22"/>
        <v>0</v>
      </c>
      <c r="L122" s="19">
        <f t="shared" si="24"/>
        <v>0</v>
      </c>
      <c r="M122" s="19">
        <f t="shared" si="25"/>
        <v>0</v>
      </c>
      <c r="N122" s="19">
        <f t="shared" si="23"/>
        <v>0</v>
      </c>
      <c r="O122" s="9" t="str">
        <f t="shared" si="31"/>
        <v/>
      </c>
      <c r="S122" s="2" t="str">
        <f t="shared" si="28"/>
        <v>VMS</v>
      </c>
      <c r="T122" s="18" t="str">
        <f t="shared" si="26"/>
        <v/>
      </c>
      <c r="V122" s="2" t="str">
        <f t="shared" si="29"/>
        <v>CONTRÔLES</v>
      </c>
      <c r="W122" s="16" t="str">
        <f t="shared" si="27"/>
        <v/>
      </c>
    </row>
    <row r="123" spans="2:23" ht="12.6" customHeight="1" x14ac:dyDescent="0.2">
      <c r="B123" s="59" t="str">
        <f>IF(Collage!B116="","",Collage!B116)</f>
        <v/>
      </c>
      <c r="C123" s="59" t="str">
        <f>IF(Collage!C116="","",Collage!C116)</f>
        <v/>
      </c>
      <c r="D123" s="107" t="str">
        <f>IF(Collage!D116="","",Collage!D116)</f>
        <v>Contrôle 24</v>
      </c>
      <c r="E123" s="29"/>
      <c r="F123" s="10"/>
      <c r="G123" s="11"/>
      <c r="H123" s="13">
        <f t="shared" si="21"/>
        <v>0</v>
      </c>
      <c r="I123" s="8" t="str">
        <f>IF(B123&lt;&gt;"",SUMIF($V$23:$V$598,V123,$H$23:$H$598)/SUMIF($V$23:$V$598,V123,$O$23:O698),IF(O123&lt;&gt;"",SUMIF($S$23:$S$598,S123,$H$23:$H$598)/O123,""))</f>
        <v/>
      </c>
      <c r="J123" s="12"/>
      <c r="K123" s="19">
        <f t="shared" si="22"/>
        <v>0</v>
      </c>
      <c r="L123" s="19">
        <f t="shared" si="24"/>
        <v>0</v>
      </c>
      <c r="M123" s="19">
        <f t="shared" si="25"/>
        <v>0</v>
      </c>
      <c r="N123" s="19">
        <f t="shared" si="23"/>
        <v>0</v>
      </c>
      <c r="O123" s="9" t="str">
        <f t="shared" si="31"/>
        <v/>
      </c>
      <c r="S123" s="2" t="str">
        <f t="shared" si="28"/>
        <v>VMS</v>
      </c>
      <c r="T123" s="18" t="str">
        <f t="shared" si="26"/>
        <v/>
      </c>
      <c r="V123" s="2" t="str">
        <f t="shared" si="29"/>
        <v>CONTRÔLES</v>
      </c>
      <c r="W123" s="16" t="str">
        <f t="shared" si="27"/>
        <v/>
      </c>
    </row>
    <row r="124" spans="2:23" ht="12.6" customHeight="1" x14ac:dyDescent="0.2">
      <c r="B124" s="59" t="str">
        <f>IF(Collage!B117="","",Collage!B117)</f>
        <v/>
      </c>
      <c r="C124" s="59" t="str">
        <f>IF(Collage!C117="","",Collage!C117)</f>
        <v/>
      </c>
      <c r="D124" s="107" t="str">
        <f>IF(Collage!D117="","",Collage!D117)</f>
        <v/>
      </c>
      <c r="E124" s="29"/>
      <c r="F124" s="10"/>
      <c r="G124" s="11"/>
      <c r="H124" s="13" t="str">
        <f t="shared" si="21"/>
        <v/>
      </c>
      <c r="I124" s="8" t="str">
        <f>IF(B124&lt;&gt;"",SUMIF($V$23:$V$598,V124,$H$23:$H$598)/SUMIF($V$23:$V$598,V124,$O$23:O699),IF(O124&lt;&gt;"",SUMIF($S$23:$S$598,S124,$H$23:$H$598)/O124,""))</f>
        <v/>
      </c>
      <c r="J124" s="12"/>
      <c r="K124" s="19" t="str">
        <f t="shared" si="22"/>
        <v/>
      </c>
      <c r="L124" s="19" t="str">
        <f t="shared" si="24"/>
        <v/>
      </c>
      <c r="M124" s="19" t="str">
        <f t="shared" si="25"/>
        <v/>
      </c>
      <c r="N124" s="19" t="str">
        <f t="shared" si="23"/>
        <v/>
      </c>
      <c r="O124" s="9" t="str">
        <f t="shared" si="31"/>
        <v/>
      </c>
      <c r="S124" s="2" t="str">
        <f t="shared" si="28"/>
        <v>VMS</v>
      </c>
      <c r="T124" s="18" t="str">
        <f t="shared" si="26"/>
        <v/>
      </c>
      <c r="V124" s="2" t="str">
        <f t="shared" si="29"/>
        <v>CONTRÔLES</v>
      </c>
      <c r="W124" s="16" t="str">
        <f t="shared" si="27"/>
        <v/>
      </c>
    </row>
    <row r="125" spans="2:23" ht="12.6" customHeight="1" x14ac:dyDescent="0.2">
      <c r="B125" s="59" t="str">
        <f>IF(Collage!B118="","",Collage!B118)</f>
        <v/>
      </c>
      <c r="C125" s="59" t="str">
        <f>IF(Collage!C118="","",Collage!C118)</f>
        <v>SUPERVISION</v>
      </c>
      <c r="D125" s="107" t="str">
        <f>IF(Collage!D118="","",Collage!D118)</f>
        <v/>
      </c>
      <c r="E125" s="29"/>
      <c r="F125" s="10"/>
      <c r="G125" s="11"/>
      <c r="H125" s="13" t="str">
        <f t="shared" si="21"/>
        <v/>
      </c>
      <c r="I125" s="8">
        <f>IF(B125&lt;&gt;"",SUMIF($V$23:$V$598,V125,$H$23:$H$598)/SUMIF($V$23:$V$598,V125,$O$23:O700),IF(O125&lt;&gt;"",SUMIF($S$23:$S$598,S125,$H$23:$H$598)/O125,""))</f>
        <v>0</v>
      </c>
      <c r="J125" s="12"/>
      <c r="K125" s="19" t="str">
        <f t="shared" si="22"/>
        <v/>
      </c>
      <c r="L125" s="19" t="str">
        <f t="shared" si="24"/>
        <v/>
      </c>
      <c r="M125" s="19" t="str">
        <f t="shared" si="25"/>
        <v/>
      </c>
      <c r="N125" s="19" t="str">
        <f t="shared" si="23"/>
        <v>Procédures :</v>
      </c>
      <c r="O125" s="9">
        <f t="shared" si="31"/>
        <v>10</v>
      </c>
      <c r="S125" s="2" t="str">
        <f t="shared" si="28"/>
        <v>SUPERVISION</v>
      </c>
      <c r="T125" s="18">
        <f t="shared" si="26"/>
        <v>0</v>
      </c>
      <c r="V125" s="2" t="str">
        <f t="shared" si="29"/>
        <v>CONTRÔLES</v>
      </c>
      <c r="W125" s="16" t="str">
        <f t="shared" si="27"/>
        <v/>
      </c>
    </row>
    <row r="126" spans="2:23" ht="12.6" customHeight="1" x14ac:dyDescent="0.2">
      <c r="B126" s="59" t="str">
        <f>IF(Collage!B119="","",Collage!B119)</f>
        <v/>
      </c>
      <c r="C126" s="59" t="str">
        <f>IF(Collage!C119="","",Collage!C119)</f>
        <v/>
      </c>
      <c r="D126" s="107" t="str">
        <f>IF(Collage!D119="","",Collage!D119)</f>
        <v/>
      </c>
      <c r="E126" s="29"/>
      <c r="F126" s="10"/>
      <c r="G126" s="11"/>
      <c r="H126" s="13" t="str">
        <f t="shared" si="21"/>
        <v/>
      </c>
      <c r="I126" s="8" t="str">
        <f>IF(B126&lt;&gt;"",SUMIF($V$23:$V$598,V126,$H$23:$H$598)/SUMIF($V$23:$V$598,V126,$O$23:O701),IF(O126&lt;&gt;"",SUMIF($S$23:$S$598,S126,$H$23:$H$598)/O126,""))</f>
        <v/>
      </c>
      <c r="J126" s="12"/>
      <c r="K126" s="19" t="str">
        <f t="shared" si="22"/>
        <v/>
      </c>
      <c r="L126" s="19" t="str">
        <f t="shared" si="24"/>
        <v/>
      </c>
      <c r="M126" s="19" t="str">
        <f t="shared" si="25"/>
        <v/>
      </c>
      <c r="N126" s="19" t="str">
        <f t="shared" si="23"/>
        <v/>
      </c>
      <c r="O126" s="9" t="str">
        <f t="shared" si="31"/>
        <v/>
      </c>
      <c r="S126" s="2" t="str">
        <f t="shared" si="28"/>
        <v>SUPERVISION</v>
      </c>
      <c r="T126" s="18" t="str">
        <f t="shared" si="26"/>
        <v/>
      </c>
      <c r="V126" s="2" t="str">
        <f t="shared" si="29"/>
        <v>CONTRÔLES</v>
      </c>
      <c r="W126" s="16" t="str">
        <f t="shared" si="27"/>
        <v/>
      </c>
    </row>
    <row r="127" spans="2:23" ht="12.6" customHeight="1" x14ac:dyDescent="0.2">
      <c r="B127" s="59" t="str">
        <f>IF(Collage!B120="","",Collage!B120)</f>
        <v/>
      </c>
      <c r="C127" s="59" t="str">
        <f>IF(Collage!C120="","",Collage!C120)</f>
        <v/>
      </c>
      <c r="D127" s="107" t="str">
        <f>IF(Collage!D120="","",Collage!D120)</f>
        <v>Contrôle 25</v>
      </c>
      <c r="E127" s="29"/>
      <c r="F127" s="10"/>
      <c r="G127" s="11"/>
      <c r="H127" s="13">
        <f t="shared" si="21"/>
        <v>0</v>
      </c>
      <c r="I127" s="8" t="str">
        <f>IF(B127&lt;&gt;"",SUMIF($V$23:$V$598,V127,$H$23:$H$598)/SUMIF($V$23:$V$598,V127,$O$23:O702),IF(O127&lt;&gt;"",SUMIF($S$23:$S$598,S127,$H$23:$H$598)/O127,""))</f>
        <v/>
      </c>
      <c r="J127" s="12"/>
      <c r="K127" s="19">
        <f t="shared" si="22"/>
        <v>0</v>
      </c>
      <c r="L127" s="19">
        <f t="shared" si="24"/>
        <v>0</v>
      </c>
      <c r="M127" s="19">
        <f t="shared" si="25"/>
        <v>0</v>
      </c>
      <c r="N127" s="19">
        <f t="shared" si="23"/>
        <v>0</v>
      </c>
      <c r="O127" s="9" t="str">
        <f t="shared" si="31"/>
        <v/>
      </c>
      <c r="S127" s="2" t="str">
        <f t="shared" si="28"/>
        <v>SUPERVISION</v>
      </c>
      <c r="T127" s="18" t="str">
        <f t="shared" si="26"/>
        <v/>
      </c>
      <c r="V127" s="2" t="str">
        <f t="shared" si="29"/>
        <v>CONTRÔLES</v>
      </c>
      <c r="W127" s="16" t="str">
        <f t="shared" si="27"/>
        <v/>
      </c>
    </row>
    <row r="128" spans="2:23" ht="12.6" customHeight="1" x14ac:dyDescent="0.2">
      <c r="B128" s="59" t="str">
        <f>IF(Collage!B121="","",Collage!B121)</f>
        <v/>
      </c>
      <c r="C128" s="59" t="str">
        <f>IF(Collage!C121="","",Collage!C121)</f>
        <v/>
      </c>
      <c r="D128" s="107" t="str">
        <f>IF(Collage!D121="","",Collage!D121)</f>
        <v>Contrôle 26</v>
      </c>
      <c r="E128" s="29"/>
      <c r="F128" s="10"/>
      <c r="G128" s="11"/>
      <c r="H128" s="13">
        <f t="shared" si="21"/>
        <v>0</v>
      </c>
      <c r="I128" s="8" t="str">
        <f>IF(B128&lt;&gt;"",SUMIF($V$23:$V$598,V128,$H$23:$H$598)/SUMIF($V$23:$V$598,V128,$O$23:O703),IF(O128&lt;&gt;"",SUMIF($S$23:$S$598,S128,$H$23:$H$598)/O128,""))</f>
        <v/>
      </c>
      <c r="J128" s="12"/>
      <c r="K128" s="19">
        <f t="shared" si="22"/>
        <v>0</v>
      </c>
      <c r="L128" s="19">
        <f t="shared" si="24"/>
        <v>0</v>
      </c>
      <c r="M128" s="19">
        <f t="shared" si="25"/>
        <v>0</v>
      </c>
      <c r="N128" s="19">
        <f t="shared" si="23"/>
        <v>0</v>
      </c>
      <c r="O128" s="9" t="str">
        <f t="shared" si="31"/>
        <v/>
      </c>
      <c r="S128" s="2" t="str">
        <f t="shared" si="28"/>
        <v>SUPERVISION</v>
      </c>
      <c r="T128" s="18" t="str">
        <f t="shared" si="26"/>
        <v/>
      </c>
      <c r="V128" s="2" t="str">
        <f t="shared" si="29"/>
        <v>CONTRÔLES</v>
      </c>
      <c r="W128" s="16" t="str">
        <f t="shared" si="27"/>
        <v/>
      </c>
    </row>
    <row r="129" spans="2:23" ht="12.6" customHeight="1" x14ac:dyDescent="0.2">
      <c r="B129" s="59" t="str">
        <f>IF(Collage!B122="","",Collage!B122)</f>
        <v/>
      </c>
      <c r="C129" s="59" t="str">
        <f>IF(Collage!C122="","",Collage!C122)</f>
        <v/>
      </c>
      <c r="D129" s="107" t="str">
        <f>IF(Collage!D122="","",Collage!D122)</f>
        <v>Contrôle 27</v>
      </c>
      <c r="E129" s="29"/>
      <c r="F129" s="10"/>
      <c r="G129" s="11"/>
      <c r="H129" s="13">
        <f t="shared" si="21"/>
        <v>0</v>
      </c>
      <c r="I129" s="8" t="str">
        <f>IF(B129&lt;&gt;"",SUMIF($V$23:$V$598,V129,$H$23:$H$598)/SUMIF($V$23:$V$598,V129,$O$23:O704),IF(O129&lt;&gt;"",SUMIF($S$23:$S$598,S129,$H$23:$H$598)/O129,""))</f>
        <v/>
      </c>
      <c r="J129" s="12"/>
      <c r="K129" s="19">
        <f t="shared" si="22"/>
        <v>0</v>
      </c>
      <c r="L129" s="19">
        <f t="shared" si="24"/>
        <v>0</v>
      </c>
      <c r="M129" s="19">
        <f t="shared" si="25"/>
        <v>0</v>
      </c>
      <c r="N129" s="19">
        <f t="shared" si="23"/>
        <v>0</v>
      </c>
      <c r="O129" s="9" t="str">
        <f t="shared" si="31"/>
        <v/>
      </c>
      <c r="S129" s="2" t="str">
        <f t="shared" si="28"/>
        <v>SUPERVISION</v>
      </c>
      <c r="T129" s="18" t="str">
        <f t="shared" si="26"/>
        <v/>
      </c>
      <c r="V129" s="2" t="str">
        <f t="shared" si="29"/>
        <v>CONTRÔLES</v>
      </c>
      <c r="W129" s="16" t="str">
        <f t="shared" si="27"/>
        <v/>
      </c>
    </row>
    <row r="130" spans="2:23" ht="12.6" customHeight="1" x14ac:dyDescent="0.2">
      <c r="B130" s="59" t="str">
        <f>IF(Collage!B123="","",Collage!B123)</f>
        <v/>
      </c>
      <c r="C130" s="59" t="str">
        <f>IF(Collage!C123="","",Collage!C123)</f>
        <v/>
      </c>
      <c r="D130" s="107" t="str">
        <f>IF(Collage!D123="","",Collage!D123)</f>
        <v>Contrôle 28</v>
      </c>
      <c r="E130" s="29"/>
      <c r="F130" s="10"/>
      <c r="G130" s="11"/>
      <c r="H130" s="13">
        <f t="shared" si="21"/>
        <v>0</v>
      </c>
      <c r="I130" s="8" t="str">
        <f>IF(B130&lt;&gt;"",SUMIF($V$23:$V$598,V130,$H$23:$H$598)/SUMIF($V$23:$V$598,V130,$O$23:O705),IF(O130&lt;&gt;"",SUMIF($S$23:$S$598,S130,$H$23:$H$598)/O130,""))</f>
        <v/>
      </c>
      <c r="J130" s="12"/>
      <c r="K130" s="19">
        <f t="shared" si="22"/>
        <v>0</v>
      </c>
      <c r="L130" s="19">
        <f t="shared" si="24"/>
        <v>0</v>
      </c>
      <c r="M130" s="19">
        <f t="shared" si="25"/>
        <v>0</v>
      </c>
      <c r="N130" s="19">
        <f t="shared" si="23"/>
        <v>0</v>
      </c>
      <c r="O130" s="9" t="str">
        <f t="shared" si="31"/>
        <v/>
      </c>
      <c r="S130" s="2" t="str">
        <f t="shared" si="28"/>
        <v>SUPERVISION</v>
      </c>
      <c r="T130" s="18" t="str">
        <f t="shared" si="26"/>
        <v/>
      </c>
      <c r="V130" s="2" t="str">
        <f t="shared" si="29"/>
        <v>CONTRÔLES</v>
      </c>
      <c r="W130" s="16" t="str">
        <f t="shared" si="27"/>
        <v/>
      </c>
    </row>
    <row r="131" spans="2:23" ht="12.6" customHeight="1" x14ac:dyDescent="0.2">
      <c r="B131" s="59" t="str">
        <f>IF(Collage!B124="","",Collage!B124)</f>
        <v/>
      </c>
      <c r="C131" s="59" t="str">
        <f>IF(Collage!C124="","",Collage!C124)</f>
        <v/>
      </c>
      <c r="D131" s="107" t="str">
        <f>IF(Collage!D124="","",Collage!D124)</f>
        <v>Contrôle 29</v>
      </c>
      <c r="E131" s="29"/>
      <c r="F131" s="10"/>
      <c r="G131" s="11"/>
      <c r="H131" s="13">
        <f t="shared" si="21"/>
        <v>0</v>
      </c>
      <c r="I131" s="8" t="str">
        <f>IF(B131&lt;&gt;"",SUMIF($V$23:$V$598,V131,$H$23:$H$598)/SUMIF($V$23:$V$598,V131,$O$23:O706),IF(O131&lt;&gt;"",SUMIF($S$23:$S$598,S131,$H$23:$H$598)/O131,""))</f>
        <v/>
      </c>
      <c r="J131" s="12"/>
      <c r="K131" s="19">
        <f t="shared" si="22"/>
        <v>0</v>
      </c>
      <c r="L131" s="19">
        <f t="shared" si="24"/>
        <v>0</v>
      </c>
      <c r="M131" s="19">
        <f t="shared" si="25"/>
        <v>0</v>
      </c>
      <c r="N131" s="19">
        <f t="shared" si="23"/>
        <v>0</v>
      </c>
      <c r="O131" s="9" t="str">
        <f t="shared" si="31"/>
        <v/>
      </c>
      <c r="S131" s="2" t="str">
        <f t="shared" si="28"/>
        <v>SUPERVISION</v>
      </c>
      <c r="T131" s="18" t="str">
        <f t="shared" si="26"/>
        <v/>
      </c>
      <c r="V131" s="2" t="str">
        <f t="shared" si="29"/>
        <v>CONTRÔLES</v>
      </c>
      <c r="W131" s="16" t="str">
        <f t="shared" si="27"/>
        <v/>
      </c>
    </row>
    <row r="132" spans="2:23" ht="12.6" customHeight="1" x14ac:dyDescent="0.2">
      <c r="B132" s="59" t="str">
        <f>IF(Collage!B125="","",Collage!B125)</f>
        <v/>
      </c>
      <c r="C132" s="59" t="str">
        <f>IF(Collage!C125="","",Collage!C125)</f>
        <v/>
      </c>
      <c r="D132" s="107" t="str">
        <f>IF(Collage!D125="","",Collage!D125)</f>
        <v>Contrôle 30</v>
      </c>
      <c r="E132" s="29"/>
      <c r="F132" s="10"/>
      <c r="G132" s="11"/>
      <c r="H132" s="13">
        <f t="shared" si="21"/>
        <v>0</v>
      </c>
      <c r="I132" s="8" t="str">
        <f>IF(B132&lt;&gt;"",SUMIF($V$23:$V$598,V132,$H$23:$H$598)/SUMIF($V$23:$V$598,V132,$O$23:O707),IF(O132&lt;&gt;"",SUMIF($S$23:$S$598,S132,$H$23:$H$598)/O132,""))</f>
        <v/>
      </c>
      <c r="J132" s="12"/>
      <c r="K132" s="19">
        <f t="shared" si="22"/>
        <v>0</v>
      </c>
      <c r="L132" s="19">
        <f t="shared" si="24"/>
        <v>0</v>
      </c>
      <c r="M132" s="19">
        <f t="shared" si="25"/>
        <v>0</v>
      </c>
      <c r="N132" s="19">
        <f t="shared" si="23"/>
        <v>0</v>
      </c>
      <c r="O132" s="9" t="str">
        <f t="shared" si="31"/>
        <v/>
      </c>
      <c r="S132" s="2" t="str">
        <f t="shared" si="28"/>
        <v>SUPERVISION</v>
      </c>
      <c r="T132" s="18" t="str">
        <f t="shared" si="26"/>
        <v/>
      </c>
      <c r="V132" s="2" t="str">
        <f t="shared" si="29"/>
        <v>CONTRÔLES</v>
      </c>
      <c r="W132" s="16" t="str">
        <f t="shared" si="27"/>
        <v/>
      </c>
    </row>
    <row r="133" spans="2:23" ht="12.6" customHeight="1" x14ac:dyDescent="0.2">
      <c r="B133" s="59" t="str">
        <f>IF(Collage!B126="","",Collage!B126)</f>
        <v/>
      </c>
      <c r="C133" s="59" t="str">
        <f>IF(Collage!C126="","",Collage!C126)</f>
        <v/>
      </c>
      <c r="D133" s="107" t="str">
        <f>IF(Collage!D126="","",Collage!D126)</f>
        <v>Contrôle 31</v>
      </c>
      <c r="E133" s="29"/>
      <c r="F133" s="10"/>
      <c r="G133" s="11"/>
      <c r="H133" s="13">
        <f t="shared" si="21"/>
        <v>0</v>
      </c>
      <c r="I133" s="8" t="str">
        <f>IF(B133&lt;&gt;"",SUMIF($V$23:$V$598,V133,$H$23:$H$598)/SUMIF($V$23:$V$598,V133,$O$23:O708),IF(O133&lt;&gt;"",SUMIF($S$23:$S$598,S133,$H$23:$H$598)/O133,""))</f>
        <v/>
      </c>
      <c r="J133" s="12"/>
      <c r="K133" s="19">
        <f t="shared" si="22"/>
        <v>0</v>
      </c>
      <c r="L133" s="19">
        <f t="shared" si="24"/>
        <v>0</v>
      </c>
      <c r="M133" s="19">
        <f t="shared" si="25"/>
        <v>0</v>
      </c>
      <c r="N133" s="19">
        <f t="shared" si="23"/>
        <v>0</v>
      </c>
      <c r="O133" s="9" t="str">
        <f t="shared" si="31"/>
        <v/>
      </c>
      <c r="S133" s="2" t="str">
        <f t="shared" si="28"/>
        <v>SUPERVISION</v>
      </c>
      <c r="T133" s="18" t="str">
        <f t="shared" si="26"/>
        <v/>
      </c>
      <c r="V133" s="2" t="str">
        <f t="shared" si="29"/>
        <v>CONTRÔLES</v>
      </c>
      <c r="W133" s="16" t="str">
        <f t="shared" si="27"/>
        <v/>
      </c>
    </row>
    <row r="134" spans="2:23" ht="12.6" customHeight="1" x14ac:dyDescent="0.2">
      <c r="B134" s="59" t="str">
        <f>IF(Collage!B127="","",Collage!B127)</f>
        <v/>
      </c>
      <c r="C134" s="59" t="str">
        <f>IF(Collage!C127="","",Collage!C127)</f>
        <v/>
      </c>
      <c r="D134" s="107" t="str">
        <f>IF(Collage!D127="","",Collage!D127)</f>
        <v>Contrôle 32</v>
      </c>
      <c r="E134" s="29"/>
      <c r="F134" s="10"/>
      <c r="G134" s="11"/>
      <c r="H134" s="13">
        <f t="shared" si="21"/>
        <v>0</v>
      </c>
      <c r="I134" s="8" t="str">
        <f>IF(B134&lt;&gt;"",SUMIF($V$23:$V$598,V134,$H$23:$H$598)/SUMIF($V$23:$V$598,V134,$O$23:O709),IF(O134&lt;&gt;"",SUMIF($S$23:$S$598,S134,$H$23:$H$598)/O134,""))</f>
        <v/>
      </c>
      <c r="J134" s="12"/>
      <c r="K134" s="19">
        <f t="shared" si="22"/>
        <v>0</v>
      </c>
      <c r="L134" s="19">
        <f t="shared" si="24"/>
        <v>0</v>
      </c>
      <c r="M134" s="19">
        <f t="shared" si="25"/>
        <v>0</v>
      </c>
      <c r="N134" s="19">
        <f t="shared" si="23"/>
        <v>0</v>
      </c>
      <c r="O134" s="9" t="str">
        <f t="shared" si="31"/>
        <v/>
      </c>
      <c r="S134" s="2" t="str">
        <f t="shared" si="28"/>
        <v>SUPERVISION</v>
      </c>
      <c r="T134" s="18" t="str">
        <f t="shared" si="26"/>
        <v/>
      </c>
      <c r="V134" s="2" t="str">
        <f t="shared" si="29"/>
        <v>CONTRÔLES</v>
      </c>
      <c r="W134" s="16" t="str">
        <f t="shared" si="27"/>
        <v/>
      </c>
    </row>
    <row r="135" spans="2:23" ht="12.6" customHeight="1" x14ac:dyDescent="0.2">
      <c r="B135" s="59" t="str">
        <f>IF(Collage!B128="","",Collage!B128)</f>
        <v/>
      </c>
      <c r="C135" s="59" t="str">
        <f>IF(Collage!C128="","",Collage!C128)</f>
        <v/>
      </c>
      <c r="D135" s="107" t="str">
        <f>IF(Collage!D128="","",Collage!D128)</f>
        <v>Contrôle 33</v>
      </c>
      <c r="E135" s="29"/>
      <c r="F135" s="10"/>
      <c r="G135" s="11"/>
      <c r="H135" s="13">
        <f t="shared" si="21"/>
        <v>0</v>
      </c>
      <c r="I135" s="8" t="str">
        <f>IF(B135&lt;&gt;"",SUMIF($V$23:$V$598,V135,$H$23:$H$598)/SUMIF($V$23:$V$598,V135,$O$23:O710),IF(O135&lt;&gt;"",SUMIF($S$23:$S$598,S135,$H$23:$H$598)/O135,""))</f>
        <v/>
      </c>
      <c r="J135" s="12"/>
      <c r="K135" s="19">
        <f t="shared" si="22"/>
        <v>0</v>
      </c>
      <c r="L135" s="19">
        <f t="shared" si="24"/>
        <v>0</v>
      </c>
      <c r="M135" s="19">
        <f t="shared" si="25"/>
        <v>0</v>
      </c>
      <c r="N135" s="19">
        <f t="shared" si="23"/>
        <v>0</v>
      </c>
      <c r="O135" s="9" t="str">
        <f t="shared" si="31"/>
        <v/>
      </c>
      <c r="S135" s="2" t="str">
        <f t="shared" si="28"/>
        <v>SUPERVISION</v>
      </c>
      <c r="T135" s="18" t="str">
        <f t="shared" si="26"/>
        <v/>
      </c>
      <c r="V135" s="2" t="str">
        <f t="shared" si="29"/>
        <v>CONTRÔLES</v>
      </c>
      <c r="W135" s="16" t="str">
        <f t="shared" si="27"/>
        <v/>
      </c>
    </row>
    <row r="136" spans="2:23" ht="12.6" customHeight="1" x14ac:dyDescent="0.2">
      <c r="B136" s="59" t="str">
        <f>IF(Collage!B129="","",Collage!B129)</f>
        <v/>
      </c>
      <c r="C136" s="59" t="str">
        <f>IF(Collage!C129="","",Collage!C129)</f>
        <v/>
      </c>
      <c r="D136" s="107" t="str">
        <f>IF(Collage!D129="","",Collage!D129)</f>
        <v>Contrôle 34</v>
      </c>
      <c r="E136" s="29"/>
      <c r="F136" s="10"/>
      <c r="G136" s="11"/>
      <c r="H136" s="13">
        <f t="shared" si="21"/>
        <v>0</v>
      </c>
      <c r="I136" s="8" t="str">
        <f>IF(B136&lt;&gt;"",SUMIF($V$23:$V$598,V136,$H$23:$H$598)/SUMIF($V$23:$V$598,V136,$O$23:O711),IF(O136&lt;&gt;"",SUMIF($S$23:$S$598,S136,$H$23:$H$598)/O136,""))</f>
        <v/>
      </c>
      <c r="J136" s="12"/>
      <c r="K136" s="19">
        <f t="shared" si="22"/>
        <v>0</v>
      </c>
      <c r="L136" s="19">
        <f t="shared" si="24"/>
        <v>0</v>
      </c>
      <c r="M136" s="19">
        <f t="shared" si="25"/>
        <v>0</v>
      </c>
      <c r="N136" s="19">
        <f t="shared" si="23"/>
        <v>0</v>
      </c>
      <c r="O136" s="9" t="str">
        <f t="shared" si="31"/>
        <v/>
      </c>
      <c r="S136" s="2" t="str">
        <f t="shared" si="28"/>
        <v>SUPERVISION</v>
      </c>
      <c r="T136" s="18" t="str">
        <f t="shared" si="26"/>
        <v/>
      </c>
      <c r="V136" s="2" t="str">
        <f t="shared" si="29"/>
        <v>CONTRÔLES</v>
      </c>
      <c r="W136" s="16" t="str">
        <f t="shared" si="27"/>
        <v/>
      </c>
    </row>
    <row r="137" spans="2:23" ht="12.6" customHeight="1" x14ac:dyDescent="0.2">
      <c r="B137" s="59" t="str">
        <f>IF(Collage!B130="","",Collage!B130)</f>
        <v/>
      </c>
      <c r="C137" s="59" t="str">
        <f>IF(Collage!C130="","",Collage!C130)</f>
        <v/>
      </c>
      <c r="D137" s="107" t="str">
        <f>IF(Collage!D130="","",Collage!D130)</f>
        <v/>
      </c>
      <c r="E137" s="29"/>
      <c r="F137" s="10"/>
      <c r="G137" s="11"/>
      <c r="H137" s="13" t="str">
        <f t="shared" si="21"/>
        <v/>
      </c>
      <c r="I137" s="8" t="str">
        <f>IF(B137&lt;&gt;"",SUMIF($V$23:$V$598,V137,$H$23:$H$598)/SUMIF($V$23:$V$598,V137,$O$23:O712),IF(O137&lt;&gt;"",SUMIF($S$23:$S$598,S137,$H$23:$H$598)/O137,""))</f>
        <v/>
      </c>
      <c r="J137" s="12"/>
      <c r="K137" s="19" t="str">
        <f t="shared" si="22"/>
        <v/>
      </c>
      <c r="L137" s="19" t="str">
        <f t="shared" si="24"/>
        <v/>
      </c>
      <c r="M137" s="19" t="str">
        <f t="shared" si="25"/>
        <v/>
      </c>
      <c r="N137" s="19" t="str">
        <f t="shared" si="23"/>
        <v/>
      </c>
      <c r="O137" s="9" t="str">
        <f t="shared" si="31"/>
        <v/>
      </c>
      <c r="S137" s="2" t="str">
        <f t="shared" si="28"/>
        <v>SUPERVISION</v>
      </c>
      <c r="T137" s="18" t="str">
        <f t="shared" si="26"/>
        <v/>
      </c>
      <c r="V137" s="2" t="str">
        <f t="shared" si="29"/>
        <v>CONTRÔLES</v>
      </c>
      <c r="W137" s="16" t="str">
        <f t="shared" si="27"/>
        <v/>
      </c>
    </row>
    <row r="138" spans="2:23" ht="12.6" customHeight="1" x14ac:dyDescent="0.2">
      <c r="B138" s="59" t="str">
        <f>IF(Collage!B131="","",Collage!B131)</f>
        <v/>
      </c>
      <c r="C138" s="59" t="str">
        <f>IF(Collage!C131="","",Collage!C131)</f>
        <v>AUTRE</v>
      </c>
      <c r="D138" s="107" t="str">
        <f>IF(Collage!D131="","",Collage!D131)</f>
        <v/>
      </c>
      <c r="E138" s="29"/>
      <c r="F138" s="10"/>
      <c r="G138" s="11"/>
      <c r="H138" s="13" t="str">
        <f t="shared" si="21"/>
        <v/>
      </c>
      <c r="I138" s="8">
        <f>IF(B138&lt;&gt;"",SUMIF($V$23:$V$598,V138,$H$23:$H$598)/SUMIF($V$23:$V$598,V138,$O$23:O713),IF(O138&lt;&gt;"",SUMIF($S$23:$S$598,S138,$H$23:$H$598)/O138,""))</f>
        <v>0</v>
      </c>
      <c r="J138" s="12"/>
      <c r="K138" s="19" t="str">
        <f t="shared" si="22"/>
        <v/>
      </c>
      <c r="L138" s="19" t="str">
        <f t="shared" si="24"/>
        <v/>
      </c>
      <c r="M138" s="19" t="str">
        <f t="shared" si="25"/>
        <v/>
      </c>
      <c r="N138" s="19" t="str">
        <f t="shared" si="23"/>
        <v>Procédures :</v>
      </c>
      <c r="O138" s="9">
        <f t="shared" si="31"/>
        <v>7</v>
      </c>
      <c r="S138" s="2" t="str">
        <f t="shared" si="28"/>
        <v>AUTRE</v>
      </c>
      <c r="T138" s="18">
        <f t="shared" si="26"/>
        <v>0</v>
      </c>
      <c r="V138" s="2" t="str">
        <f t="shared" si="29"/>
        <v>CONTRÔLES</v>
      </c>
      <c r="W138" s="16" t="str">
        <f t="shared" si="27"/>
        <v/>
      </c>
    </row>
    <row r="139" spans="2:23" ht="12.6" customHeight="1" x14ac:dyDescent="0.2">
      <c r="B139" s="59" t="str">
        <f>IF(Collage!B132="","",Collage!B132)</f>
        <v/>
      </c>
      <c r="C139" s="59" t="str">
        <f>IF(Collage!C132="","",Collage!C132)</f>
        <v/>
      </c>
      <c r="D139" s="107" t="str">
        <f>IF(Collage!D132="","",Collage!D132)</f>
        <v/>
      </c>
      <c r="E139" s="29"/>
      <c r="F139" s="10"/>
      <c r="G139" s="11"/>
      <c r="H139" s="13" t="str">
        <f t="shared" si="21"/>
        <v/>
      </c>
      <c r="I139" s="8" t="str">
        <f>IF(B139&lt;&gt;"",SUMIF($V$23:$V$598,V139,$H$23:$H$598)/SUMIF($V$23:$V$598,V139,$O$23:O714),IF(O139&lt;&gt;"",SUMIF($S$23:$S$598,S139,$H$23:$H$598)/O139,""))</f>
        <v/>
      </c>
      <c r="J139" s="12"/>
      <c r="K139" s="19" t="str">
        <f t="shared" si="22"/>
        <v/>
      </c>
      <c r="L139" s="19" t="str">
        <f t="shared" si="24"/>
        <v/>
      </c>
      <c r="M139" s="19" t="str">
        <f t="shared" si="25"/>
        <v/>
      </c>
      <c r="N139" s="19" t="str">
        <f t="shared" si="23"/>
        <v/>
      </c>
      <c r="O139" s="9" t="str">
        <f t="shared" si="31"/>
        <v/>
      </c>
      <c r="S139" s="2" t="str">
        <f t="shared" si="28"/>
        <v>AUTRE</v>
      </c>
      <c r="T139" s="18" t="str">
        <f t="shared" si="26"/>
        <v/>
      </c>
      <c r="V139" s="2" t="str">
        <f t="shared" si="29"/>
        <v>CONTRÔLES</v>
      </c>
      <c r="W139" s="16" t="str">
        <f t="shared" si="27"/>
        <v/>
      </c>
    </row>
    <row r="140" spans="2:23" ht="12.6" customHeight="1" x14ac:dyDescent="0.2">
      <c r="B140" s="59" t="str">
        <f>IF(Collage!B133="","",Collage!B133)</f>
        <v/>
      </c>
      <c r="C140" s="59" t="str">
        <f>IF(Collage!C133="","",Collage!C133)</f>
        <v/>
      </c>
      <c r="D140" s="107" t="str">
        <f>IF(Collage!D133="","",Collage!D133)</f>
        <v>Contrôle 35</v>
      </c>
      <c r="E140" s="29"/>
      <c r="F140" s="10"/>
      <c r="G140" s="11"/>
      <c r="H140" s="13">
        <f t="shared" ref="H140:H197" si="32">IF(D140="","",SUM(N140/3))</f>
        <v>0</v>
      </c>
      <c r="I140" s="8" t="str">
        <f>IF(B140&lt;&gt;"",SUMIF($V$23:$V$598,V140,$H$23:$H$598)/SUMIF($V$23:$V$598,V140,$O$23:O715),IF(O140&lt;&gt;"",SUMIF($S$23:$S$598,S140,$H$23:$H$598)/O140,""))</f>
        <v/>
      </c>
      <c r="J140" s="12"/>
      <c r="K140" s="19">
        <f t="shared" ref="K140:K197" si="33">IF(D140&lt;&gt;"",IF(E140="X",1,0),"")</f>
        <v>0</v>
      </c>
      <c r="L140" s="19">
        <f t="shared" si="24"/>
        <v>0</v>
      </c>
      <c r="M140" s="19">
        <f t="shared" si="25"/>
        <v>0</v>
      </c>
      <c r="N140" s="19">
        <f t="shared" ref="N140:N197" si="34">IF(D140&lt;&gt;"",SUM(K140:M140),IF(O140&lt;&gt;"","Procédures :",""))</f>
        <v>0</v>
      </c>
      <c r="O140" s="9" t="str">
        <f t="shared" si="31"/>
        <v/>
      </c>
      <c r="S140" s="2" t="str">
        <f t="shared" si="28"/>
        <v>AUTRE</v>
      </c>
      <c r="T140" s="18" t="str">
        <f t="shared" si="26"/>
        <v/>
      </c>
      <c r="V140" s="2" t="str">
        <f t="shared" si="29"/>
        <v>CONTRÔLES</v>
      </c>
      <c r="W140" s="16" t="str">
        <f t="shared" si="27"/>
        <v/>
      </c>
    </row>
    <row r="141" spans="2:23" ht="12.6" customHeight="1" x14ac:dyDescent="0.2">
      <c r="B141" s="59" t="str">
        <f>IF(Collage!B134="","",Collage!B134)</f>
        <v/>
      </c>
      <c r="C141" s="59" t="str">
        <f>IF(Collage!C134="","",Collage!C134)</f>
        <v/>
      </c>
      <c r="D141" s="107" t="str">
        <f>IF(Collage!D134="","",Collage!D134)</f>
        <v>Contrôle 36</v>
      </c>
      <c r="E141" s="29"/>
      <c r="F141" s="10"/>
      <c r="G141" s="11"/>
      <c r="H141" s="13">
        <f t="shared" si="32"/>
        <v>0</v>
      </c>
      <c r="I141" s="8" t="str">
        <f>IF(B141&lt;&gt;"",SUMIF($V$23:$V$598,V141,$H$23:$H$598)/SUMIF($V$23:$V$598,V141,$O$23:O716),IF(O141&lt;&gt;"",SUMIF($S$23:$S$598,S141,$H$23:$H$598)/O141,""))</f>
        <v/>
      </c>
      <c r="J141" s="12"/>
      <c r="K141" s="19">
        <f t="shared" si="33"/>
        <v>0</v>
      </c>
      <c r="L141" s="19">
        <f t="shared" si="24"/>
        <v>0</v>
      </c>
      <c r="M141" s="19">
        <f t="shared" si="25"/>
        <v>0</v>
      </c>
      <c r="N141" s="19">
        <f t="shared" si="34"/>
        <v>0</v>
      </c>
      <c r="O141" s="9" t="str">
        <f t="shared" si="31"/>
        <v/>
      </c>
      <c r="S141" s="2" t="str">
        <f t="shared" si="28"/>
        <v>AUTRE</v>
      </c>
      <c r="T141" s="18" t="str">
        <f t="shared" si="26"/>
        <v/>
      </c>
      <c r="V141" s="2" t="str">
        <f t="shared" si="29"/>
        <v>CONTRÔLES</v>
      </c>
      <c r="W141" s="16" t="str">
        <f t="shared" si="27"/>
        <v/>
      </c>
    </row>
    <row r="142" spans="2:23" ht="12.6" customHeight="1" x14ac:dyDescent="0.2">
      <c r="B142" s="59" t="str">
        <f>IF(Collage!B135="","",Collage!B135)</f>
        <v/>
      </c>
      <c r="C142" s="59" t="str">
        <f>IF(Collage!C135="","",Collage!C135)</f>
        <v/>
      </c>
      <c r="D142" s="107" t="str">
        <f>IF(Collage!D135="","",Collage!D135)</f>
        <v>Contrôle 37</v>
      </c>
      <c r="E142" s="29"/>
      <c r="F142" s="10"/>
      <c r="G142" s="11"/>
      <c r="H142" s="13">
        <f t="shared" si="32"/>
        <v>0</v>
      </c>
      <c r="I142" s="8" t="str">
        <f>IF(B142&lt;&gt;"",SUMIF($V$23:$V$598,V142,$H$23:$H$598)/SUMIF($V$23:$V$598,V142,$O$23:O717),IF(O142&lt;&gt;"",SUMIF($S$23:$S$598,S142,$H$23:$H$598)/O142,""))</f>
        <v/>
      </c>
      <c r="J142" s="12"/>
      <c r="K142" s="19">
        <f t="shared" si="33"/>
        <v>0</v>
      </c>
      <c r="L142" s="19">
        <f t="shared" si="24"/>
        <v>0</v>
      </c>
      <c r="M142" s="19">
        <f t="shared" si="25"/>
        <v>0</v>
      </c>
      <c r="N142" s="19">
        <f t="shared" si="34"/>
        <v>0</v>
      </c>
      <c r="O142" s="9" t="str">
        <f t="shared" si="31"/>
        <v/>
      </c>
      <c r="S142" s="2" t="str">
        <f t="shared" si="28"/>
        <v>AUTRE</v>
      </c>
      <c r="T142" s="18" t="str">
        <f t="shared" si="26"/>
        <v/>
      </c>
      <c r="V142" s="2" t="str">
        <f t="shared" si="29"/>
        <v>CONTRÔLES</v>
      </c>
      <c r="W142" s="16" t="str">
        <f t="shared" si="27"/>
        <v/>
      </c>
    </row>
    <row r="143" spans="2:23" ht="12.6" customHeight="1" x14ac:dyDescent="0.2">
      <c r="B143" s="59" t="str">
        <f>IF(Collage!B136="","",Collage!B136)</f>
        <v/>
      </c>
      <c r="C143" s="59" t="str">
        <f>IF(Collage!C136="","",Collage!C136)</f>
        <v/>
      </c>
      <c r="D143" s="107" t="str">
        <f>IF(Collage!D136="","",Collage!D136)</f>
        <v>Contrôle 38</v>
      </c>
      <c r="E143" s="29"/>
      <c r="F143" s="10"/>
      <c r="G143" s="11"/>
      <c r="H143" s="13">
        <f t="shared" si="32"/>
        <v>0</v>
      </c>
      <c r="I143" s="8" t="str">
        <f>IF(B143&lt;&gt;"",SUMIF($V$23:$V$598,V143,$H$23:$H$598)/SUMIF($V$23:$V$598,V143,$O$23:O718),IF(O143&lt;&gt;"",SUMIF($S$23:$S$598,S143,$H$23:$H$598)/O143,""))</f>
        <v/>
      </c>
      <c r="J143" s="12"/>
      <c r="K143" s="19">
        <f t="shared" si="33"/>
        <v>0</v>
      </c>
      <c r="L143" s="19">
        <f t="shared" si="24"/>
        <v>0</v>
      </c>
      <c r="M143" s="19">
        <f t="shared" si="25"/>
        <v>0</v>
      </c>
      <c r="N143" s="19">
        <f t="shared" si="34"/>
        <v>0</v>
      </c>
      <c r="O143" s="9" t="str">
        <f t="shared" si="31"/>
        <v/>
      </c>
      <c r="S143" s="2" t="str">
        <f t="shared" si="28"/>
        <v>AUTRE</v>
      </c>
      <c r="T143" s="18" t="str">
        <f t="shared" si="26"/>
        <v/>
      </c>
      <c r="V143" s="2" t="str">
        <f t="shared" si="29"/>
        <v>CONTRÔLES</v>
      </c>
      <c r="W143" s="16" t="str">
        <f t="shared" si="27"/>
        <v/>
      </c>
    </row>
    <row r="144" spans="2:23" ht="12.6" customHeight="1" x14ac:dyDescent="0.2">
      <c r="B144" s="59" t="str">
        <f>IF(Collage!B137="","",Collage!B137)</f>
        <v/>
      </c>
      <c r="C144" s="59" t="str">
        <f>IF(Collage!C137="","",Collage!C137)</f>
        <v/>
      </c>
      <c r="D144" s="107" t="str">
        <f>IF(Collage!D137="","",Collage!D137)</f>
        <v>Contrôle 39</v>
      </c>
      <c r="E144" s="29"/>
      <c r="F144" s="10"/>
      <c r="G144" s="11"/>
      <c r="H144" s="13">
        <f t="shared" si="32"/>
        <v>0</v>
      </c>
      <c r="I144" s="8" t="str">
        <f>IF(B144&lt;&gt;"",SUMIF($V$23:$V$598,V144,$H$23:$H$598)/SUMIF($V$23:$V$598,V144,$O$23:O719),IF(O144&lt;&gt;"",SUMIF($S$23:$S$598,S144,$H$23:$H$598)/O144,""))</f>
        <v/>
      </c>
      <c r="J144" s="12"/>
      <c r="K144" s="19">
        <f t="shared" si="33"/>
        <v>0</v>
      </c>
      <c r="L144" s="19">
        <f t="shared" si="24"/>
        <v>0</v>
      </c>
      <c r="M144" s="19">
        <f t="shared" si="25"/>
        <v>0</v>
      </c>
      <c r="N144" s="19">
        <f t="shared" si="34"/>
        <v>0</v>
      </c>
      <c r="O144" s="9" t="str">
        <f t="shared" si="31"/>
        <v/>
      </c>
      <c r="S144" s="2" t="str">
        <f t="shared" si="28"/>
        <v>AUTRE</v>
      </c>
      <c r="T144" s="18" t="str">
        <f t="shared" si="26"/>
        <v/>
      </c>
      <c r="V144" s="2" t="str">
        <f t="shared" si="29"/>
        <v>CONTRÔLES</v>
      </c>
      <c r="W144" s="16" t="str">
        <f t="shared" si="27"/>
        <v/>
      </c>
    </row>
    <row r="145" spans="2:23" ht="12.6" customHeight="1" x14ac:dyDescent="0.2">
      <c r="B145" s="59" t="str">
        <f>IF(Collage!B138="","",Collage!B138)</f>
        <v/>
      </c>
      <c r="C145" s="59" t="str">
        <f>IF(Collage!C138="","",Collage!C138)</f>
        <v/>
      </c>
      <c r="D145" s="107" t="str">
        <f>IF(Collage!D138="","",Collage!D138)</f>
        <v>Contrôle 40</v>
      </c>
      <c r="E145" s="29"/>
      <c r="F145" s="10"/>
      <c r="G145" s="11"/>
      <c r="H145" s="13">
        <f t="shared" si="32"/>
        <v>0</v>
      </c>
      <c r="I145" s="8" t="str">
        <f>IF(B145&lt;&gt;"",SUMIF($V$23:$V$598,V145,$H$23:$H$598)/SUMIF($V$23:$V$598,V145,$O$23:O720),IF(O145&lt;&gt;"",SUMIF($S$23:$S$598,S145,$H$23:$H$598)/O145,""))</f>
        <v/>
      </c>
      <c r="J145" s="12"/>
      <c r="K145" s="19">
        <f t="shared" si="33"/>
        <v>0</v>
      </c>
      <c r="L145" s="19">
        <f t="shared" si="24"/>
        <v>0</v>
      </c>
      <c r="M145" s="19">
        <f t="shared" si="25"/>
        <v>0</v>
      </c>
      <c r="N145" s="19">
        <f t="shared" si="34"/>
        <v>0</v>
      </c>
      <c r="O145" s="9" t="str">
        <f t="shared" si="31"/>
        <v/>
      </c>
      <c r="S145" s="2" t="str">
        <f t="shared" si="28"/>
        <v>AUTRE</v>
      </c>
      <c r="T145" s="18" t="str">
        <f t="shared" si="26"/>
        <v/>
      </c>
      <c r="V145" s="2" t="str">
        <f t="shared" si="29"/>
        <v>CONTRÔLES</v>
      </c>
      <c r="W145" s="16" t="str">
        <f t="shared" si="27"/>
        <v/>
      </c>
    </row>
    <row r="146" spans="2:23" ht="12.6" customHeight="1" x14ac:dyDescent="0.2">
      <c r="B146" s="59" t="str">
        <f>IF(Collage!B139="","",Collage!B139)</f>
        <v/>
      </c>
      <c r="C146" s="59" t="str">
        <f>IF(Collage!C139="","",Collage!C139)</f>
        <v/>
      </c>
      <c r="D146" s="107" t="str">
        <f>IF(Collage!D139="","",Collage!D139)</f>
        <v>Contrôle 41</v>
      </c>
      <c r="E146" s="29"/>
      <c r="F146" s="10"/>
      <c r="G146" s="11"/>
      <c r="H146" s="13">
        <f t="shared" si="32"/>
        <v>0</v>
      </c>
      <c r="I146" s="8" t="str">
        <f>IF(B146&lt;&gt;"",SUMIF($V$23:$V$598,V146,$H$23:$H$598)/SUMIF($V$23:$V$598,V146,$O$23:O721),IF(O146&lt;&gt;"",SUMIF($S$23:$S$598,S146,$H$23:$H$598)/O146,""))</f>
        <v/>
      </c>
      <c r="J146" s="12"/>
      <c r="K146" s="19">
        <f t="shared" si="33"/>
        <v>0</v>
      </c>
      <c r="L146" s="19">
        <f t="shared" si="24"/>
        <v>0</v>
      </c>
      <c r="M146" s="19">
        <f t="shared" si="25"/>
        <v>0</v>
      </c>
      <c r="N146" s="19">
        <f t="shared" si="34"/>
        <v>0</v>
      </c>
      <c r="O146" s="9" t="str">
        <f t="shared" si="31"/>
        <v/>
      </c>
      <c r="S146" s="2" t="str">
        <f t="shared" si="28"/>
        <v>AUTRE</v>
      </c>
      <c r="T146" s="18" t="str">
        <f t="shared" si="26"/>
        <v/>
      </c>
      <c r="V146" s="2" t="str">
        <f t="shared" si="29"/>
        <v>CONTRÔLES</v>
      </c>
      <c r="W146" s="16" t="str">
        <f t="shared" si="27"/>
        <v/>
      </c>
    </row>
    <row r="147" spans="2:23" ht="12.6" customHeight="1" x14ac:dyDescent="0.2">
      <c r="B147" s="59" t="str">
        <f>IF(Collage!B140="","",Collage!B140)</f>
        <v/>
      </c>
      <c r="C147" s="59" t="str">
        <f>IF(Collage!C140="","",Collage!C140)</f>
        <v/>
      </c>
      <c r="D147" s="107" t="str">
        <f>IF(Collage!D140="","",Collage!D140)</f>
        <v/>
      </c>
      <c r="E147" s="29"/>
      <c r="F147" s="10"/>
      <c r="G147" s="11"/>
      <c r="H147" s="13" t="str">
        <f t="shared" si="32"/>
        <v/>
      </c>
      <c r="I147" s="8" t="str">
        <f>IF(B147&lt;&gt;"",SUMIF($V$23:$V$598,V147,$H$23:$H$598)/SUMIF($V$23:$V$598,V147,$O$23:O722),IF(O147&lt;&gt;"",SUMIF($S$23:$S$598,S147,$H$23:$H$598)/O147,""))</f>
        <v/>
      </c>
      <c r="J147" s="12"/>
      <c r="K147" s="19" t="str">
        <f t="shared" si="33"/>
        <v/>
      </c>
      <c r="L147" s="19" t="str">
        <f t="shared" si="24"/>
        <v/>
      </c>
      <c r="M147" s="19" t="str">
        <f t="shared" si="25"/>
        <v/>
      </c>
      <c r="N147" s="19" t="str">
        <f t="shared" si="34"/>
        <v/>
      </c>
      <c r="O147" s="9" t="str">
        <f t="shared" si="31"/>
        <v/>
      </c>
      <c r="S147" s="2" t="str">
        <f t="shared" si="28"/>
        <v>AUTRE</v>
      </c>
      <c r="T147" s="18" t="str">
        <f t="shared" si="26"/>
        <v/>
      </c>
      <c r="V147" s="2" t="str">
        <f t="shared" si="29"/>
        <v>CONTRÔLES</v>
      </c>
      <c r="W147" s="16" t="str">
        <f t="shared" si="27"/>
        <v/>
      </c>
    </row>
    <row r="148" spans="2:23" ht="12.6" customHeight="1" x14ac:dyDescent="0.2">
      <c r="B148" s="59" t="str">
        <f>IF(Collage!B141="","",Collage!B141)</f>
        <v/>
      </c>
      <c r="C148" s="59" t="str">
        <f>IF(Collage!C141="","",Collage!C141)</f>
        <v>REPORTING</v>
      </c>
      <c r="D148" s="107" t="str">
        <f>IF(Collage!D141="","",Collage!D141)</f>
        <v/>
      </c>
      <c r="E148" s="29"/>
      <c r="F148" s="10"/>
      <c r="G148" s="11"/>
      <c r="H148" s="13" t="str">
        <f t="shared" si="32"/>
        <v/>
      </c>
      <c r="I148" s="8">
        <f>IF(B148&lt;&gt;"",SUMIF($V$23:$V$598,V148,$H$23:$H$598)/SUMIF($V$23:$V$598,V148,$O$23:O723),IF(O148&lt;&gt;"",SUMIF($S$23:$S$598,S148,$H$23:$H$598)/O148,""))</f>
        <v>0</v>
      </c>
      <c r="J148" s="12"/>
      <c r="K148" s="19" t="str">
        <f t="shared" si="33"/>
        <v/>
      </c>
      <c r="L148" s="19" t="str">
        <f t="shared" si="24"/>
        <v/>
      </c>
      <c r="M148" s="19" t="str">
        <f t="shared" si="25"/>
        <v/>
      </c>
      <c r="N148" s="19" t="str">
        <f t="shared" si="34"/>
        <v>Procédures :</v>
      </c>
      <c r="O148" s="9">
        <f t="shared" si="31"/>
        <v>6</v>
      </c>
      <c r="S148" s="2" t="str">
        <f t="shared" si="28"/>
        <v>REPORTING</v>
      </c>
      <c r="T148" s="18">
        <f t="shared" si="26"/>
        <v>0</v>
      </c>
      <c r="V148" s="2" t="str">
        <f t="shared" si="29"/>
        <v>CONTRÔLES</v>
      </c>
      <c r="W148" s="16" t="str">
        <f t="shared" si="27"/>
        <v/>
      </c>
    </row>
    <row r="149" spans="2:23" ht="12.6" customHeight="1" x14ac:dyDescent="0.2">
      <c r="B149" s="59" t="str">
        <f>IF(Collage!B142="","",Collage!B142)</f>
        <v/>
      </c>
      <c r="C149" s="59" t="str">
        <f>IF(Collage!C142="","",Collage!C142)</f>
        <v/>
      </c>
      <c r="D149" s="107" t="str">
        <f>IF(Collage!D142="","",Collage!D142)</f>
        <v/>
      </c>
      <c r="E149" s="29"/>
      <c r="F149" s="10"/>
      <c r="G149" s="11"/>
      <c r="H149" s="13" t="str">
        <f t="shared" si="32"/>
        <v/>
      </c>
      <c r="I149" s="8" t="str">
        <f>IF(B149&lt;&gt;"",SUMIF($V$23:$V$598,V149,$H$23:$H$598)/SUMIF($V$23:$V$598,V149,$O$23:O724),IF(O149&lt;&gt;"",SUMIF($S$23:$S$598,S149,$H$23:$H$598)/O149,""))</f>
        <v/>
      </c>
      <c r="J149" s="12"/>
      <c r="K149" s="19" t="str">
        <f t="shared" si="33"/>
        <v/>
      </c>
      <c r="L149" s="19" t="str">
        <f t="shared" si="24"/>
        <v/>
      </c>
      <c r="M149" s="19" t="str">
        <f t="shared" si="25"/>
        <v/>
      </c>
      <c r="N149" s="19" t="str">
        <f t="shared" si="34"/>
        <v/>
      </c>
      <c r="O149" s="9" t="str">
        <f t="shared" si="31"/>
        <v/>
      </c>
      <c r="S149" s="2" t="str">
        <f t="shared" si="28"/>
        <v>REPORTING</v>
      </c>
      <c r="T149" s="18" t="str">
        <f t="shared" si="26"/>
        <v/>
      </c>
      <c r="V149" s="2" t="str">
        <f t="shared" si="29"/>
        <v>CONTRÔLES</v>
      </c>
      <c r="W149" s="16" t="str">
        <f t="shared" si="27"/>
        <v/>
      </c>
    </row>
    <row r="150" spans="2:23" ht="12.6" customHeight="1" x14ac:dyDescent="0.2">
      <c r="B150" s="59" t="str">
        <f>IF(Collage!B143="","",Collage!B143)</f>
        <v/>
      </c>
      <c r="C150" s="59" t="str">
        <f>IF(Collage!C143="","",Collage!C143)</f>
        <v/>
      </c>
      <c r="D150" s="107" t="str">
        <f>IF(Collage!D143="","",Collage!D143)</f>
        <v>Contrôle 42</v>
      </c>
      <c r="E150" s="29"/>
      <c r="F150" s="10"/>
      <c r="G150" s="11"/>
      <c r="H150" s="13">
        <f t="shared" si="32"/>
        <v>0</v>
      </c>
      <c r="I150" s="8" t="str">
        <f>IF(B150&lt;&gt;"",SUMIF($V$23:$V$598,V150,$H$23:$H$598)/SUMIF($V$23:$V$598,V150,$O$23:O725),IF(O150&lt;&gt;"",SUMIF($S$23:$S$598,S150,$H$23:$H$598)/O150,""))</f>
        <v/>
      </c>
      <c r="J150" s="12"/>
      <c r="K150" s="19">
        <f t="shared" si="33"/>
        <v>0</v>
      </c>
      <c r="L150" s="19">
        <f t="shared" si="24"/>
        <v>0</v>
      </c>
      <c r="M150" s="19">
        <f t="shared" si="25"/>
        <v>0</v>
      </c>
      <c r="N150" s="19">
        <f t="shared" si="34"/>
        <v>0</v>
      </c>
      <c r="O150" s="9" t="str">
        <f t="shared" si="31"/>
        <v/>
      </c>
      <c r="S150" s="2" t="str">
        <f t="shared" si="28"/>
        <v>REPORTING</v>
      </c>
      <c r="T150" s="18" t="str">
        <f t="shared" si="26"/>
        <v/>
      </c>
      <c r="V150" s="2" t="str">
        <f t="shared" si="29"/>
        <v>CONTRÔLES</v>
      </c>
      <c r="W150" s="16" t="str">
        <f t="shared" si="27"/>
        <v/>
      </c>
    </row>
    <row r="151" spans="2:23" ht="12.6" customHeight="1" x14ac:dyDescent="0.2">
      <c r="B151" s="59" t="str">
        <f>IF(Collage!B144="","",Collage!B144)</f>
        <v/>
      </c>
      <c r="C151" s="59" t="str">
        <f>IF(Collage!C144="","",Collage!C144)</f>
        <v/>
      </c>
      <c r="D151" s="107" t="str">
        <f>IF(Collage!D144="","",Collage!D144)</f>
        <v>Contrôle 43</v>
      </c>
      <c r="E151" s="29"/>
      <c r="F151" s="10"/>
      <c r="G151" s="11"/>
      <c r="H151" s="13">
        <f t="shared" si="32"/>
        <v>0</v>
      </c>
      <c r="I151" s="8" t="str">
        <f>IF(B151&lt;&gt;"",SUMIF($V$23:$V$598,V151,$H$23:$H$598)/SUMIF($V$23:$V$598,V151,$O$23:O726),IF(O151&lt;&gt;"",SUMIF($S$23:$S$598,S151,$H$23:$H$598)/O151,""))</f>
        <v/>
      </c>
      <c r="J151" s="12"/>
      <c r="K151" s="19">
        <f t="shared" si="33"/>
        <v>0</v>
      </c>
      <c r="L151" s="19">
        <f t="shared" ref="L151:L214" si="35">IF($D151&lt;&gt;"",IF($F151="X",1,0),"")</f>
        <v>0</v>
      </c>
      <c r="M151" s="19">
        <f t="shared" ref="M151:M214" si="36">IF($D151&lt;&gt;"",IF($G151="X",1,0),"")</f>
        <v>0</v>
      </c>
      <c r="N151" s="19">
        <f t="shared" si="34"/>
        <v>0</v>
      </c>
      <c r="O151" s="9" t="str">
        <f t="shared" si="31"/>
        <v/>
      </c>
      <c r="S151" s="2" t="str">
        <f t="shared" si="28"/>
        <v>REPORTING</v>
      </c>
      <c r="T151" s="18" t="str">
        <f t="shared" ref="T151:T214" si="37">IF(C151&lt;&gt;"",I151,"")</f>
        <v/>
      </c>
      <c r="V151" s="2" t="str">
        <f t="shared" si="29"/>
        <v>CONTRÔLES</v>
      </c>
      <c r="W151" s="16" t="str">
        <f t="shared" ref="W151:W214" si="38">IF(B151&lt;&gt;"",I151,"")</f>
        <v/>
      </c>
    </row>
    <row r="152" spans="2:23" ht="12.6" customHeight="1" x14ac:dyDescent="0.2">
      <c r="B152" s="59" t="str">
        <f>IF(Collage!B145="","",Collage!B145)</f>
        <v/>
      </c>
      <c r="C152" s="59" t="str">
        <f>IF(Collage!C145="","",Collage!C145)</f>
        <v/>
      </c>
      <c r="D152" s="107" t="str">
        <f>IF(Collage!D145="","",Collage!D145)</f>
        <v>Contrôle 44</v>
      </c>
      <c r="E152" s="29"/>
      <c r="F152" s="10"/>
      <c r="G152" s="11"/>
      <c r="H152" s="13">
        <f t="shared" si="32"/>
        <v>0</v>
      </c>
      <c r="I152" s="8" t="str">
        <f>IF(B152&lt;&gt;"",SUMIF($V$23:$V$598,V152,$H$23:$H$598)/SUMIF($V$23:$V$598,V152,$O$23:O727),IF(O152&lt;&gt;"",SUMIF($S$23:$S$598,S152,$H$23:$H$598)/O152,""))</f>
        <v/>
      </c>
      <c r="J152" s="12"/>
      <c r="K152" s="19">
        <f t="shared" si="33"/>
        <v>0</v>
      </c>
      <c r="L152" s="19">
        <f t="shared" si="35"/>
        <v>0</v>
      </c>
      <c r="M152" s="19">
        <f t="shared" si="36"/>
        <v>0</v>
      </c>
      <c r="N152" s="19">
        <f t="shared" si="34"/>
        <v>0</v>
      </c>
      <c r="O152" s="9" t="str">
        <f t="shared" si="31"/>
        <v/>
      </c>
      <c r="S152" s="2" t="str">
        <f t="shared" ref="S152:S215" si="39">IF(C152&lt;&gt;"",C152,IF(V152=V151,S151,""))</f>
        <v>REPORTING</v>
      </c>
      <c r="T152" s="18" t="str">
        <f t="shared" si="37"/>
        <v/>
      </c>
      <c r="V152" s="2" t="str">
        <f t="shared" ref="V152:V215" si="40">IF(B152="",V151,B152)</f>
        <v>CONTRÔLES</v>
      </c>
      <c r="W152" s="16" t="str">
        <f t="shared" si="38"/>
        <v/>
      </c>
    </row>
    <row r="153" spans="2:23" ht="12.6" customHeight="1" x14ac:dyDescent="0.2">
      <c r="B153" s="59" t="str">
        <f>IF(Collage!B146="","",Collage!B146)</f>
        <v/>
      </c>
      <c r="C153" s="59" t="str">
        <f>IF(Collage!C146="","",Collage!C146)</f>
        <v/>
      </c>
      <c r="D153" s="107" t="str">
        <f>IF(Collage!D146="","",Collage!D146)</f>
        <v>Contrôle 45</v>
      </c>
      <c r="E153" s="29"/>
      <c r="F153" s="10"/>
      <c r="G153" s="11"/>
      <c r="H153" s="13">
        <f t="shared" si="32"/>
        <v>0</v>
      </c>
      <c r="I153" s="8" t="str">
        <f>IF(B153&lt;&gt;"",SUMIF($V$23:$V$598,V153,$H$23:$H$598)/SUMIF($V$23:$V$598,V153,$O$23:O728),IF(O153&lt;&gt;"",SUMIF($S$23:$S$598,S153,$H$23:$H$598)/O153,""))</f>
        <v/>
      </c>
      <c r="J153" s="12"/>
      <c r="K153" s="19">
        <f t="shared" si="33"/>
        <v>0</v>
      </c>
      <c r="L153" s="19">
        <f t="shared" si="35"/>
        <v>0</v>
      </c>
      <c r="M153" s="19">
        <f t="shared" si="36"/>
        <v>0</v>
      </c>
      <c r="N153" s="19">
        <f t="shared" si="34"/>
        <v>0</v>
      </c>
      <c r="O153" s="9" t="str">
        <f t="shared" ref="O153:O216" si="41">IF(C153="","",IF(S152&lt;&gt;S153,SUMPRODUCT((D153:D629&lt;&gt;"")*(S153:S629=S153)),""))</f>
        <v/>
      </c>
      <c r="S153" s="2" t="str">
        <f t="shared" si="39"/>
        <v>REPORTING</v>
      </c>
      <c r="T153" s="18" t="str">
        <f t="shared" si="37"/>
        <v/>
      </c>
      <c r="V153" s="2" t="str">
        <f t="shared" si="40"/>
        <v>CONTRÔLES</v>
      </c>
      <c r="W153" s="16" t="str">
        <f t="shared" si="38"/>
        <v/>
      </c>
    </row>
    <row r="154" spans="2:23" ht="12.6" customHeight="1" x14ac:dyDescent="0.2">
      <c r="B154" s="59" t="str">
        <f>IF(Collage!B147="","",Collage!B147)</f>
        <v/>
      </c>
      <c r="C154" s="59" t="str">
        <f>IF(Collage!C147="","",Collage!C147)</f>
        <v/>
      </c>
      <c r="D154" s="107" t="str">
        <f>IF(Collage!D147="","",Collage!D147)</f>
        <v>Contrôle 46</v>
      </c>
      <c r="E154" s="29"/>
      <c r="F154" s="10"/>
      <c r="G154" s="11"/>
      <c r="H154" s="13">
        <f t="shared" si="32"/>
        <v>0</v>
      </c>
      <c r="I154" s="8" t="str">
        <f>IF(B154&lt;&gt;"",SUMIF($V$23:$V$598,V154,$H$23:$H$598)/SUMIF($V$23:$V$598,V154,$O$23:O729),IF(O154&lt;&gt;"",SUMIF($S$23:$S$598,S154,$H$23:$H$598)/O154,""))</f>
        <v/>
      </c>
      <c r="J154" s="12"/>
      <c r="K154" s="19">
        <f t="shared" si="33"/>
        <v>0</v>
      </c>
      <c r="L154" s="19">
        <f t="shared" si="35"/>
        <v>0</v>
      </c>
      <c r="M154" s="19">
        <f t="shared" si="36"/>
        <v>0</v>
      </c>
      <c r="N154" s="19">
        <f t="shared" si="34"/>
        <v>0</v>
      </c>
      <c r="O154" s="9" t="str">
        <f t="shared" si="41"/>
        <v/>
      </c>
      <c r="S154" s="2" t="str">
        <f t="shared" si="39"/>
        <v>REPORTING</v>
      </c>
      <c r="T154" s="18" t="str">
        <f t="shared" si="37"/>
        <v/>
      </c>
      <c r="V154" s="2" t="str">
        <f t="shared" si="40"/>
        <v>CONTRÔLES</v>
      </c>
      <c r="W154" s="16" t="str">
        <f t="shared" si="38"/>
        <v/>
      </c>
    </row>
    <row r="155" spans="2:23" ht="12.6" customHeight="1" x14ac:dyDescent="0.2">
      <c r="B155" s="59" t="str">
        <f>IF(Collage!B148="","",Collage!B148)</f>
        <v/>
      </c>
      <c r="C155" s="59" t="str">
        <f>IF(Collage!C148="","",Collage!C148)</f>
        <v/>
      </c>
      <c r="D155" s="107" t="str">
        <f>IF(Collage!D148="","",Collage!D148)</f>
        <v>Contrôle 47</v>
      </c>
      <c r="E155" s="29"/>
      <c r="F155" s="10"/>
      <c r="G155" s="11"/>
      <c r="H155" s="13">
        <f t="shared" si="32"/>
        <v>0</v>
      </c>
      <c r="I155" s="8" t="str">
        <f>IF(B155&lt;&gt;"",SUMIF($V$23:$V$598,V155,$H$23:$H$598)/SUMIF($V$23:$V$598,V155,$O$23:O730),IF(O155&lt;&gt;"",SUMIF($S$23:$S$598,S155,$H$23:$H$598)/O155,""))</f>
        <v/>
      </c>
      <c r="J155" s="12"/>
      <c r="K155" s="19">
        <f t="shared" si="33"/>
        <v>0</v>
      </c>
      <c r="L155" s="19">
        <f t="shared" si="35"/>
        <v>0</v>
      </c>
      <c r="M155" s="19">
        <f t="shared" si="36"/>
        <v>0</v>
      </c>
      <c r="N155" s="19">
        <f t="shared" si="34"/>
        <v>0</v>
      </c>
      <c r="O155" s="9" t="str">
        <f t="shared" si="41"/>
        <v/>
      </c>
      <c r="S155" s="2" t="str">
        <f t="shared" si="39"/>
        <v>REPORTING</v>
      </c>
      <c r="T155" s="18" t="str">
        <f t="shared" si="37"/>
        <v/>
      </c>
      <c r="V155" s="2" t="str">
        <f t="shared" si="40"/>
        <v>CONTRÔLES</v>
      </c>
      <c r="W155" s="16" t="str">
        <f t="shared" si="38"/>
        <v/>
      </c>
    </row>
    <row r="156" spans="2:23" ht="12.6" customHeight="1" x14ac:dyDescent="0.2">
      <c r="B156" s="59" t="str">
        <f>IF(Collage!B149="","",Collage!B149)</f>
        <v/>
      </c>
      <c r="C156" s="59" t="str">
        <f>IF(Collage!C149="","",Collage!C149)</f>
        <v/>
      </c>
      <c r="D156" s="107" t="str">
        <f>IF(Collage!D149="","",Collage!D149)</f>
        <v/>
      </c>
      <c r="E156" s="29"/>
      <c r="F156" s="10"/>
      <c r="G156" s="11"/>
      <c r="H156" s="13" t="str">
        <f t="shared" si="32"/>
        <v/>
      </c>
      <c r="I156" s="8" t="str">
        <f>IF(B156&lt;&gt;"",SUMIF($V$23:$V$598,V156,$H$23:$H$598)/SUMIF($V$23:$V$598,V156,$O$23:O731),IF(O156&lt;&gt;"",SUMIF($S$23:$S$598,S156,$H$23:$H$598)/O156,""))</f>
        <v/>
      </c>
      <c r="J156" s="12"/>
      <c r="K156" s="19" t="str">
        <f t="shared" si="33"/>
        <v/>
      </c>
      <c r="L156" s="19" t="str">
        <f t="shared" si="35"/>
        <v/>
      </c>
      <c r="M156" s="19" t="str">
        <f t="shared" si="36"/>
        <v/>
      </c>
      <c r="N156" s="19" t="str">
        <f t="shared" si="34"/>
        <v/>
      </c>
      <c r="O156" s="9" t="str">
        <f t="shared" si="41"/>
        <v/>
      </c>
      <c r="S156" s="2" t="str">
        <f t="shared" si="39"/>
        <v>REPORTING</v>
      </c>
      <c r="T156" s="18" t="str">
        <f t="shared" si="37"/>
        <v/>
      </c>
      <c r="V156" s="2" t="str">
        <f t="shared" si="40"/>
        <v>CONTRÔLES</v>
      </c>
      <c r="W156" s="16" t="str">
        <f t="shared" si="38"/>
        <v/>
      </c>
    </row>
    <row r="157" spans="2:23" ht="12.6" customHeight="1" x14ac:dyDescent="0.2">
      <c r="B157" s="59" t="str">
        <f>IF(Collage!B150="","",Collage!B150)</f>
        <v>DEMANDES</v>
      </c>
      <c r="C157" s="59" t="str">
        <f>IF(Collage!C150="","",Collage!C150)</f>
        <v/>
      </c>
      <c r="D157" s="107" t="str">
        <f>IF(Collage!D150="","",Collage!D150)</f>
        <v/>
      </c>
      <c r="E157" s="29"/>
      <c r="F157" s="10"/>
      <c r="G157" s="11"/>
      <c r="H157" s="13" t="str">
        <f t="shared" si="32"/>
        <v/>
      </c>
      <c r="I157" s="8">
        <f>IF(B157&lt;&gt;"",SUMIF($V$23:$V$598,V157,$H$23:$H$598)/SUMIF($V$23:$V$598,V157,$O$23:O732),IF(O157&lt;&gt;"",SUMIF($S$23:$S$598,S157,$H$23:$H$598)/O157,""))</f>
        <v>0</v>
      </c>
      <c r="J157" s="12"/>
      <c r="K157" s="19" t="str">
        <f t="shared" si="33"/>
        <v/>
      </c>
      <c r="L157" s="19" t="str">
        <f t="shared" si="35"/>
        <v/>
      </c>
      <c r="M157" s="19" t="str">
        <f t="shared" si="36"/>
        <v/>
      </c>
      <c r="N157" s="19" t="str">
        <f t="shared" si="34"/>
        <v/>
      </c>
      <c r="O157" s="9" t="str">
        <f t="shared" si="41"/>
        <v/>
      </c>
      <c r="S157" s="2" t="str">
        <f t="shared" si="39"/>
        <v/>
      </c>
      <c r="T157" s="18" t="str">
        <f t="shared" si="37"/>
        <v/>
      </c>
      <c r="V157" s="2" t="str">
        <f t="shared" si="40"/>
        <v>DEMANDES</v>
      </c>
      <c r="W157" s="16">
        <f t="shared" si="38"/>
        <v>0</v>
      </c>
    </row>
    <row r="158" spans="2:23" ht="12.6" customHeight="1" x14ac:dyDescent="0.2">
      <c r="B158" s="59" t="str">
        <f>IF(Collage!B151="","",Collage!B151)</f>
        <v/>
      </c>
      <c r="C158" s="59" t="str">
        <f>IF(Collage!C151="","",Collage!C151)</f>
        <v>- ORACLE -</v>
      </c>
      <c r="D158" s="107" t="str">
        <f>IF(Collage!D151="","",Collage!D151)</f>
        <v/>
      </c>
      <c r="E158" s="29"/>
      <c r="F158" s="10"/>
      <c r="G158" s="11"/>
      <c r="H158" s="13" t="str">
        <f t="shared" si="32"/>
        <v/>
      </c>
      <c r="I158" s="8">
        <f>IF(B158&lt;&gt;"",SUMIF($V$23:$V$598,V158,$H$23:$H$598)/SUMIF($V$23:$V$598,V158,$O$23:O733),IF(O158&lt;&gt;"",SUMIF($S$23:$S$598,S158,$H$23:$H$598)/O158,""))</f>
        <v>0</v>
      </c>
      <c r="J158" s="12"/>
      <c r="K158" s="19" t="str">
        <f t="shared" si="33"/>
        <v/>
      </c>
      <c r="L158" s="19" t="str">
        <f t="shared" si="35"/>
        <v/>
      </c>
      <c r="M158" s="19" t="str">
        <f t="shared" si="36"/>
        <v/>
      </c>
      <c r="N158" s="19" t="str">
        <f t="shared" si="34"/>
        <v>Procédures :</v>
      </c>
      <c r="O158" s="9">
        <f t="shared" si="41"/>
        <v>2</v>
      </c>
      <c r="S158" s="2" t="str">
        <f t="shared" si="39"/>
        <v>- ORACLE -</v>
      </c>
      <c r="T158" s="18">
        <f t="shared" si="37"/>
        <v>0</v>
      </c>
      <c r="V158" s="2" t="str">
        <f t="shared" si="40"/>
        <v>DEMANDES</v>
      </c>
      <c r="W158" s="16" t="str">
        <f t="shared" si="38"/>
        <v/>
      </c>
    </row>
    <row r="159" spans="2:23" ht="12.6" customHeight="1" x14ac:dyDescent="0.2">
      <c r="B159" s="59" t="str">
        <f>IF(Collage!B152="","",Collage!B152)</f>
        <v/>
      </c>
      <c r="C159" s="59" t="str">
        <f>IF(Collage!C152="","",Collage!C152)</f>
        <v/>
      </c>
      <c r="D159" s="107" t="str">
        <f>IF(Collage!D152="","",Collage!D152)</f>
        <v/>
      </c>
      <c r="E159" s="29"/>
      <c r="F159" s="10"/>
      <c r="G159" s="11"/>
      <c r="H159" s="13" t="str">
        <f t="shared" si="32"/>
        <v/>
      </c>
      <c r="I159" s="8" t="str">
        <f>IF(B159&lt;&gt;"",SUMIF($V$23:$V$598,V159,$H$23:$H$598)/SUMIF($V$23:$V$598,V159,$O$23:O734),IF(O159&lt;&gt;"",SUMIF($S$23:$S$598,S159,$H$23:$H$598)/O159,""))</f>
        <v/>
      </c>
      <c r="J159" s="12"/>
      <c r="K159" s="19" t="str">
        <f t="shared" si="33"/>
        <v/>
      </c>
      <c r="L159" s="19" t="str">
        <f t="shared" si="35"/>
        <v/>
      </c>
      <c r="M159" s="19" t="str">
        <f t="shared" si="36"/>
        <v/>
      </c>
      <c r="N159" s="19" t="str">
        <f t="shared" si="34"/>
        <v/>
      </c>
      <c r="O159" s="9" t="str">
        <f t="shared" si="41"/>
        <v/>
      </c>
      <c r="S159" s="2" t="str">
        <f t="shared" si="39"/>
        <v>- ORACLE -</v>
      </c>
      <c r="T159" s="18" t="str">
        <f t="shared" si="37"/>
        <v/>
      </c>
      <c r="V159" s="2" t="str">
        <f t="shared" si="40"/>
        <v>DEMANDES</v>
      </c>
      <c r="W159" s="16" t="str">
        <f t="shared" si="38"/>
        <v/>
      </c>
    </row>
    <row r="160" spans="2:23" ht="12.6" customHeight="1" x14ac:dyDescent="0.2">
      <c r="B160" s="59" t="str">
        <f>IF(Collage!B153="","",Collage!B153)</f>
        <v/>
      </c>
      <c r="C160" s="59" t="str">
        <f>IF(Collage!C153="","",Collage!C153)</f>
        <v/>
      </c>
      <c r="D160" s="107" t="str">
        <f>IF(Collage!D153="","",Collage!D153)</f>
        <v>Dem001</v>
      </c>
      <c r="E160" s="29"/>
      <c r="F160" s="10"/>
      <c r="G160" s="11"/>
      <c r="H160" s="13">
        <f t="shared" si="32"/>
        <v>0</v>
      </c>
      <c r="I160" s="8" t="str">
        <f>IF(B160&lt;&gt;"",SUMIF($V$23:$V$598,V160,$H$23:$H$598)/SUMIF($V$23:$V$598,V160,$O$23:O735),IF(O160&lt;&gt;"",SUMIF($S$23:$S$598,S160,$H$23:$H$598)/O160,""))</f>
        <v/>
      </c>
      <c r="J160" s="12"/>
      <c r="K160" s="19">
        <f t="shared" si="33"/>
        <v>0</v>
      </c>
      <c r="L160" s="19">
        <f t="shared" si="35"/>
        <v>0</v>
      </c>
      <c r="M160" s="19">
        <f t="shared" si="36"/>
        <v>0</v>
      </c>
      <c r="N160" s="19">
        <f t="shared" si="34"/>
        <v>0</v>
      </c>
      <c r="O160" s="9" t="str">
        <f t="shared" si="41"/>
        <v/>
      </c>
      <c r="S160" s="2" t="str">
        <f t="shared" si="39"/>
        <v>- ORACLE -</v>
      </c>
      <c r="T160" s="18" t="str">
        <f t="shared" si="37"/>
        <v/>
      </c>
      <c r="V160" s="2" t="str">
        <f t="shared" si="40"/>
        <v>DEMANDES</v>
      </c>
      <c r="W160" s="16" t="str">
        <f t="shared" si="38"/>
        <v/>
      </c>
    </row>
    <row r="161" spans="2:23" ht="12.6" customHeight="1" x14ac:dyDescent="0.2">
      <c r="B161" s="59" t="str">
        <f>IF(Collage!B154="","",Collage!B154)</f>
        <v/>
      </c>
      <c r="C161" s="59" t="str">
        <f>IF(Collage!C154="","",Collage!C154)</f>
        <v/>
      </c>
      <c r="D161" s="107" t="str">
        <f>IF(Collage!D154="","",Collage!D154)</f>
        <v>Dem002</v>
      </c>
      <c r="E161" s="29"/>
      <c r="F161" s="10"/>
      <c r="G161" s="11"/>
      <c r="H161" s="13">
        <f t="shared" si="32"/>
        <v>0</v>
      </c>
      <c r="I161" s="8" t="str">
        <f>IF(B161&lt;&gt;"",SUMIF($V$23:$V$598,V161,$H$23:$H$598)/SUMIF($V$23:$V$598,V161,$O$23:O736),IF(O161&lt;&gt;"",SUMIF($S$23:$S$598,S161,$H$23:$H$598)/O161,""))</f>
        <v/>
      </c>
      <c r="J161" s="12"/>
      <c r="K161" s="19">
        <f t="shared" si="33"/>
        <v>0</v>
      </c>
      <c r="L161" s="19">
        <f t="shared" si="35"/>
        <v>0</v>
      </c>
      <c r="M161" s="19">
        <f t="shared" si="36"/>
        <v>0</v>
      </c>
      <c r="N161" s="19">
        <f t="shared" si="34"/>
        <v>0</v>
      </c>
      <c r="O161" s="9" t="str">
        <f t="shared" si="41"/>
        <v/>
      </c>
      <c r="S161" s="2" t="str">
        <f t="shared" si="39"/>
        <v>- ORACLE -</v>
      </c>
      <c r="T161" s="18" t="str">
        <f t="shared" si="37"/>
        <v/>
      </c>
      <c r="V161" s="2" t="str">
        <f t="shared" si="40"/>
        <v>DEMANDES</v>
      </c>
      <c r="W161" s="16" t="str">
        <f t="shared" si="38"/>
        <v/>
      </c>
    </row>
    <row r="162" spans="2:23" ht="12.6" customHeight="1" x14ac:dyDescent="0.2">
      <c r="B162" s="59" t="str">
        <f>IF(Collage!B155="","",Collage!B155)</f>
        <v/>
      </c>
      <c r="C162" s="59" t="str">
        <f>IF(Collage!C155="","",Collage!C155)</f>
        <v/>
      </c>
      <c r="D162" s="107" t="str">
        <f>IF(Collage!D155="","",Collage!D155)</f>
        <v/>
      </c>
      <c r="E162" s="29"/>
      <c r="F162" s="10"/>
      <c r="G162" s="11"/>
      <c r="H162" s="13" t="str">
        <f t="shared" si="32"/>
        <v/>
      </c>
      <c r="I162" s="8" t="str">
        <f>IF(B162&lt;&gt;"",SUMIF($V$23:$V$598,V162,$H$23:$H$598)/SUMIF($V$23:$V$598,V162,$O$23:O737),IF(O162&lt;&gt;"",SUMIF($S$23:$S$598,S162,$H$23:$H$598)/O162,""))</f>
        <v/>
      </c>
      <c r="J162" s="12"/>
      <c r="K162" s="19" t="str">
        <f t="shared" si="33"/>
        <v/>
      </c>
      <c r="L162" s="19" t="str">
        <f t="shared" si="35"/>
        <v/>
      </c>
      <c r="M162" s="19" t="str">
        <f t="shared" si="36"/>
        <v/>
      </c>
      <c r="N162" s="19" t="str">
        <f t="shared" si="34"/>
        <v/>
      </c>
      <c r="O162" s="9" t="str">
        <f t="shared" si="41"/>
        <v/>
      </c>
      <c r="S162" s="2" t="str">
        <f t="shared" si="39"/>
        <v>- ORACLE -</v>
      </c>
      <c r="T162" s="18" t="str">
        <f t="shared" si="37"/>
        <v/>
      </c>
      <c r="V162" s="2" t="str">
        <f t="shared" si="40"/>
        <v>DEMANDES</v>
      </c>
      <c r="W162" s="16" t="str">
        <f t="shared" si="38"/>
        <v/>
      </c>
    </row>
    <row r="163" spans="2:23" ht="12.6" customHeight="1" x14ac:dyDescent="0.2">
      <c r="B163" s="59" t="str">
        <f>IF(Collage!B156="","",Collage!B156)</f>
        <v/>
      </c>
      <c r="C163" s="59" t="str">
        <f>IF(Collage!C156="","",Collage!C156)</f>
        <v>- DOLLARU -</v>
      </c>
      <c r="D163" s="107" t="str">
        <f>IF(Collage!D156="","",Collage!D156)</f>
        <v/>
      </c>
      <c r="E163" s="29"/>
      <c r="F163" s="10"/>
      <c r="G163" s="11"/>
      <c r="H163" s="13" t="str">
        <f t="shared" si="32"/>
        <v/>
      </c>
      <c r="I163" s="8">
        <f>IF(B163&lt;&gt;"",SUMIF($V$23:$V$598,V163,$H$23:$H$598)/SUMIF($V$23:$V$598,V163,$O$23:O738),IF(O163&lt;&gt;"",SUMIF($S$23:$S$598,S163,$H$23:$H$598)/O163,""))</f>
        <v>0</v>
      </c>
      <c r="J163" s="12"/>
      <c r="K163" s="19" t="str">
        <f t="shared" si="33"/>
        <v/>
      </c>
      <c r="L163" s="19" t="str">
        <f t="shared" si="35"/>
        <v/>
      </c>
      <c r="M163" s="19" t="str">
        <f t="shared" si="36"/>
        <v/>
      </c>
      <c r="N163" s="19" t="str">
        <f t="shared" si="34"/>
        <v>Procédures :</v>
      </c>
      <c r="O163" s="9">
        <f t="shared" si="41"/>
        <v>8</v>
      </c>
      <c r="S163" s="2" t="str">
        <f t="shared" si="39"/>
        <v>- DOLLARU -</v>
      </c>
      <c r="T163" s="18">
        <f t="shared" si="37"/>
        <v>0</v>
      </c>
      <c r="V163" s="2" t="str">
        <f t="shared" si="40"/>
        <v>DEMANDES</v>
      </c>
      <c r="W163" s="16" t="str">
        <f t="shared" si="38"/>
        <v/>
      </c>
    </row>
    <row r="164" spans="2:23" ht="12.6" customHeight="1" x14ac:dyDescent="0.2">
      <c r="B164" s="59" t="str">
        <f>IF(Collage!B157="","",Collage!B157)</f>
        <v/>
      </c>
      <c r="C164" s="59" t="str">
        <f>IF(Collage!C157="","",Collage!C157)</f>
        <v/>
      </c>
      <c r="D164" s="107" t="str">
        <f>IF(Collage!D157="","",Collage!D157)</f>
        <v/>
      </c>
      <c r="E164" s="29"/>
      <c r="F164" s="10"/>
      <c r="G164" s="11"/>
      <c r="H164" s="13" t="str">
        <f t="shared" si="32"/>
        <v/>
      </c>
      <c r="I164" s="8" t="str">
        <f>IF(B164&lt;&gt;"",SUMIF($V$23:$V$598,V164,$H$23:$H$598)/SUMIF($V$23:$V$598,V164,$O$23:O739),IF(O164&lt;&gt;"",SUMIF($S$23:$S$598,S164,$H$23:$H$598)/O164,""))</f>
        <v/>
      </c>
      <c r="J164" s="12"/>
      <c r="K164" s="19" t="str">
        <f t="shared" si="33"/>
        <v/>
      </c>
      <c r="L164" s="19" t="str">
        <f t="shared" si="35"/>
        <v/>
      </c>
      <c r="M164" s="19" t="str">
        <f t="shared" si="36"/>
        <v/>
      </c>
      <c r="N164" s="19" t="str">
        <f t="shared" si="34"/>
        <v/>
      </c>
      <c r="O164" s="9" t="str">
        <f t="shared" si="41"/>
        <v/>
      </c>
      <c r="S164" s="2" t="str">
        <f t="shared" si="39"/>
        <v>- DOLLARU -</v>
      </c>
      <c r="T164" s="18" t="str">
        <f t="shared" si="37"/>
        <v/>
      </c>
      <c r="V164" s="2" t="str">
        <f t="shared" si="40"/>
        <v>DEMANDES</v>
      </c>
      <c r="W164" s="16" t="str">
        <f t="shared" si="38"/>
        <v/>
      </c>
    </row>
    <row r="165" spans="2:23" ht="12.6" customHeight="1" x14ac:dyDescent="0.2">
      <c r="B165" s="59" t="str">
        <f>IF(Collage!B158="","",Collage!B158)</f>
        <v/>
      </c>
      <c r="C165" s="59" t="str">
        <f>IF(Collage!C158="","",Collage!C158)</f>
        <v/>
      </c>
      <c r="D165" s="107" t="str">
        <f>IF(Collage!D158="","",Collage!D158)</f>
        <v>Dem003</v>
      </c>
      <c r="E165" s="29"/>
      <c r="F165" s="10"/>
      <c r="G165" s="11"/>
      <c r="H165" s="13">
        <f t="shared" si="32"/>
        <v>0</v>
      </c>
      <c r="I165" s="8" t="str">
        <f>IF(B165&lt;&gt;"",SUMIF($V$23:$V$598,V165,$H$23:$H$598)/SUMIF($V$23:$V$598,V165,$O$23:O740),IF(O165&lt;&gt;"",SUMIF($S$23:$S$598,S165,$H$23:$H$598)/O165,""))</f>
        <v/>
      </c>
      <c r="J165" s="12"/>
      <c r="K165" s="19">
        <f t="shared" si="33"/>
        <v>0</v>
      </c>
      <c r="L165" s="19">
        <f t="shared" si="35"/>
        <v>0</v>
      </c>
      <c r="M165" s="19">
        <f t="shared" si="36"/>
        <v>0</v>
      </c>
      <c r="N165" s="19">
        <f t="shared" si="34"/>
        <v>0</v>
      </c>
      <c r="O165" s="9" t="str">
        <f t="shared" si="41"/>
        <v/>
      </c>
      <c r="S165" s="2" t="str">
        <f t="shared" si="39"/>
        <v>- DOLLARU -</v>
      </c>
      <c r="T165" s="18" t="str">
        <f t="shared" si="37"/>
        <v/>
      </c>
      <c r="V165" s="2" t="str">
        <f t="shared" si="40"/>
        <v>DEMANDES</v>
      </c>
      <c r="W165" s="16" t="str">
        <f t="shared" si="38"/>
        <v/>
      </c>
    </row>
    <row r="166" spans="2:23" ht="12.6" customHeight="1" x14ac:dyDescent="0.2">
      <c r="B166" s="59" t="str">
        <f>IF(Collage!B159="","",Collage!B159)</f>
        <v/>
      </c>
      <c r="C166" s="59" t="str">
        <f>IF(Collage!C159="","",Collage!C159)</f>
        <v/>
      </c>
      <c r="D166" s="107" t="str">
        <f>IF(Collage!D159="","",Collage!D159)</f>
        <v>Dem004</v>
      </c>
      <c r="E166" s="29"/>
      <c r="F166" s="10"/>
      <c r="G166" s="11"/>
      <c r="H166" s="13">
        <f t="shared" si="32"/>
        <v>0</v>
      </c>
      <c r="I166" s="8" t="str">
        <f>IF(B166&lt;&gt;"",SUMIF($V$23:$V$598,V166,$H$23:$H$598)/SUMIF($V$23:$V$598,V166,$O$23:O741),IF(O166&lt;&gt;"",SUMIF($S$23:$S$598,S166,$H$23:$H$598)/O166,""))</f>
        <v/>
      </c>
      <c r="J166" s="12"/>
      <c r="K166" s="19">
        <f t="shared" si="33"/>
        <v>0</v>
      </c>
      <c r="L166" s="19">
        <f t="shared" si="35"/>
        <v>0</v>
      </c>
      <c r="M166" s="19">
        <f t="shared" si="36"/>
        <v>0</v>
      </c>
      <c r="N166" s="19">
        <f t="shared" si="34"/>
        <v>0</v>
      </c>
      <c r="O166" s="9" t="str">
        <f t="shared" si="41"/>
        <v/>
      </c>
      <c r="S166" s="2" t="str">
        <f t="shared" si="39"/>
        <v>- DOLLARU -</v>
      </c>
      <c r="T166" s="18" t="str">
        <f t="shared" si="37"/>
        <v/>
      </c>
      <c r="V166" s="2" t="str">
        <f t="shared" si="40"/>
        <v>DEMANDES</v>
      </c>
      <c r="W166" s="16" t="str">
        <f t="shared" si="38"/>
        <v/>
      </c>
    </row>
    <row r="167" spans="2:23" ht="12.6" customHeight="1" x14ac:dyDescent="0.2">
      <c r="B167" s="59" t="str">
        <f>IF(Collage!B160="","",Collage!B160)</f>
        <v/>
      </c>
      <c r="C167" s="59" t="str">
        <f>IF(Collage!C160="","",Collage!C160)</f>
        <v/>
      </c>
      <c r="D167" s="107" t="str">
        <f>IF(Collage!D160="","",Collage!D160)</f>
        <v>Dem005</v>
      </c>
      <c r="E167" s="29"/>
      <c r="F167" s="10"/>
      <c r="G167" s="11"/>
      <c r="H167" s="13">
        <f t="shared" si="32"/>
        <v>0</v>
      </c>
      <c r="I167" s="8" t="str">
        <f>IF(B167&lt;&gt;"",SUMIF($V$23:$V$598,V167,$H$23:$H$598)/SUMIF($V$23:$V$598,V167,$O$23:O742),IF(O167&lt;&gt;"",SUMIF($S$23:$S$598,S167,$H$23:$H$598)/O167,""))</f>
        <v/>
      </c>
      <c r="J167" s="12"/>
      <c r="K167" s="19">
        <f t="shared" si="33"/>
        <v>0</v>
      </c>
      <c r="L167" s="19">
        <f t="shared" si="35"/>
        <v>0</v>
      </c>
      <c r="M167" s="19">
        <f t="shared" si="36"/>
        <v>0</v>
      </c>
      <c r="N167" s="19">
        <f t="shared" si="34"/>
        <v>0</v>
      </c>
      <c r="O167" s="9" t="str">
        <f t="shared" si="41"/>
        <v/>
      </c>
      <c r="S167" s="2" t="str">
        <f t="shared" si="39"/>
        <v>- DOLLARU -</v>
      </c>
      <c r="T167" s="18" t="str">
        <f t="shared" si="37"/>
        <v/>
      </c>
      <c r="V167" s="2" t="str">
        <f t="shared" si="40"/>
        <v>DEMANDES</v>
      </c>
      <c r="W167" s="16" t="str">
        <f t="shared" si="38"/>
        <v/>
      </c>
    </row>
    <row r="168" spans="2:23" ht="12.6" customHeight="1" x14ac:dyDescent="0.2">
      <c r="B168" s="59" t="str">
        <f>IF(Collage!B161="","",Collage!B161)</f>
        <v/>
      </c>
      <c r="C168" s="59" t="str">
        <f>IF(Collage!C161="","",Collage!C161)</f>
        <v/>
      </c>
      <c r="D168" s="107" t="str">
        <f>IF(Collage!D161="","",Collage!D161)</f>
        <v>Dem006</v>
      </c>
      <c r="E168" s="29"/>
      <c r="F168" s="10"/>
      <c r="G168" s="11"/>
      <c r="H168" s="13">
        <f t="shared" si="32"/>
        <v>0</v>
      </c>
      <c r="I168" s="8" t="str">
        <f>IF(B168&lt;&gt;"",SUMIF($V$23:$V$598,V168,$H$23:$H$598)/SUMIF($V$23:$V$598,V168,$O$23:O743),IF(O168&lt;&gt;"",SUMIF($S$23:$S$598,S168,$H$23:$H$598)/O168,""))</f>
        <v/>
      </c>
      <c r="J168" s="12"/>
      <c r="K168" s="19">
        <f t="shared" si="33"/>
        <v>0</v>
      </c>
      <c r="L168" s="19">
        <f t="shared" si="35"/>
        <v>0</v>
      </c>
      <c r="M168" s="19">
        <f t="shared" si="36"/>
        <v>0</v>
      </c>
      <c r="N168" s="19">
        <f t="shared" si="34"/>
        <v>0</v>
      </c>
      <c r="O168" s="9" t="str">
        <f t="shared" si="41"/>
        <v/>
      </c>
      <c r="S168" s="2" t="str">
        <f t="shared" si="39"/>
        <v>- DOLLARU -</v>
      </c>
      <c r="T168" s="18" t="str">
        <f t="shared" si="37"/>
        <v/>
      </c>
      <c r="V168" s="2" t="str">
        <f t="shared" si="40"/>
        <v>DEMANDES</v>
      </c>
      <c r="W168" s="16" t="str">
        <f t="shared" si="38"/>
        <v/>
      </c>
    </row>
    <row r="169" spans="2:23" ht="12.6" customHeight="1" x14ac:dyDescent="0.2">
      <c r="B169" s="59" t="str">
        <f>IF(Collage!B162="","",Collage!B162)</f>
        <v/>
      </c>
      <c r="C169" s="59" t="str">
        <f>IF(Collage!C162="","",Collage!C162)</f>
        <v/>
      </c>
      <c r="D169" s="107" t="str">
        <f>IF(Collage!D162="","",Collage!D162)</f>
        <v>Dem007</v>
      </c>
      <c r="E169" s="29"/>
      <c r="F169" s="10"/>
      <c r="G169" s="11"/>
      <c r="H169" s="13">
        <f t="shared" si="32"/>
        <v>0</v>
      </c>
      <c r="I169" s="8" t="str">
        <f>IF(B169&lt;&gt;"",SUMIF($V$23:$V$598,V169,$H$23:$H$598)/SUMIF($V$23:$V$598,V169,$O$23:O744),IF(O169&lt;&gt;"",SUMIF($S$23:$S$598,S169,$H$23:$H$598)/O169,""))</f>
        <v/>
      </c>
      <c r="J169" s="12"/>
      <c r="K169" s="19">
        <f t="shared" si="33"/>
        <v>0</v>
      </c>
      <c r="L169" s="19">
        <f t="shared" si="35"/>
        <v>0</v>
      </c>
      <c r="M169" s="19">
        <f t="shared" si="36"/>
        <v>0</v>
      </c>
      <c r="N169" s="19">
        <f t="shared" si="34"/>
        <v>0</v>
      </c>
      <c r="O169" s="9" t="str">
        <f t="shared" si="41"/>
        <v/>
      </c>
      <c r="S169" s="2" t="str">
        <f t="shared" si="39"/>
        <v>- DOLLARU -</v>
      </c>
      <c r="T169" s="18" t="str">
        <f t="shared" si="37"/>
        <v/>
      </c>
      <c r="V169" s="2" t="str">
        <f t="shared" si="40"/>
        <v>DEMANDES</v>
      </c>
      <c r="W169" s="16" t="str">
        <f t="shared" si="38"/>
        <v/>
      </c>
    </row>
    <row r="170" spans="2:23" ht="12.6" customHeight="1" x14ac:dyDescent="0.2">
      <c r="B170" s="59" t="str">
        <f>IF(Collage!B163="","",Collage!B163)</f>
        <v/>
      </c>
      <c r="C170" s="59" t="str">
        <f>IF(Collage!C163="","",Collage!C163)</f>
        <v/>
      </c>
      <c r="D170" s="107" t="str">
        <f>IF(Collage!D163="","",Collage!D163)</f>
        <v>Dem008</v>
      </c>
      <c r="E170" s="29"/>
      <c r="F170" s="10"/>
      <c r="G170" s="11"/>
      <c r="H170" s="13">
        <f t="shared" si="32"/>
        <v>0</v>
      </c>
      <c r="I170" s="8" t="str">
        <f>IF(B170&lt;&gt;"",SUMIF($V$23:$V$598,V170,$H$23:$H$598)/SUMIF($V$23:$V$598,V170,$O$23:O745),IF(O170&lt;&gt;"",SUMIF($S$23:$S$598,S170,$H$23:$H$598)/O170,""))</f>
        <v/>
      </c>
      <c r="J170" s="12"/>
      <c r="K170" s="19">
        <f t="shared" si="33"/>
        <v>0</v>
      </c>
      <c r="L170" s="19">
        <f t="shared" si="35"/>
        <v>0</v>
      </c>
      <c r="M170" s="19">
        <f t="shared" si="36"/>
        <v>0</v>
      </c>
      <c r="N170" s="19">
        <f t="shared" si="34"/>
        <v>0</v>
      </c>
      <c r="O170" s="9" t="str">
        <f t="shared" si="41"/>
        <v/>
      </c>
      <c r="S170" s="2" t="str">
        <f t="shared" si="39"/>
        <v>- DOLLARU -</v>
      </c>
      <c r="T170" s="18" t="str">
        <f t="shared" si="37"/>
        <v/>
      </c>
      <c r="V170" s="2" t="str">
        <f t="shared" si="40"/>
        <v>DEMANDES</v>
      </c>
      <c r="W170" s="16" t="str">
        <f t="shared" si="38"/>
        <v/>
      </c>
    </row>
    <row r="171" spans="2:23" ht="12.6" customHeight="1" x14ac:dyDescent="0.2">
      <c r="B171" s="59" t="str">
        <f>IF(Collage!B164="","",Collage!B164)</f>
        <v/>
      </c>
      <c r="C171" s="59" t="str">
        <f>IF(Collage!C164="","",Collage!C164)</f>
        <v/>
      </c>
      <c r="D171" s="107" t="str">
        <f>IF(Collage!D164="","",Collage!D164)</f>
        <v>Dem009</v>
      </c>
      <c r="E171" s="29"/>
      <c r="F171" s="10"/>
      <c r="G171" s="11"/>
      <c r="H171" s="13">
        <f t="shared" si="32"/>
        <v>0</v>
      </c>
      <c r="I171" s="8" t="str">
        <f>IF(B171&lt;&gt;"",SUMIF($V$23:$V$598,V171,$H$23:$H$598)/SUMIF($V$23:$V$598,V171,$O$23:O746),IF(O171&lt;&gt;"",SUMIF($S$23:$S$598,S171,$H$23:$H$598)/O171,""))</f>
        <v/>
      </c>
      <c r="J171" s="12"/>
      <c r="K171" s="19">
        <f t="shared" si="33"/>
        <v>0</v>
      </c>
      <c r="L171" s="19">
        <f t="shared" si="35"/>
        <v>0</v>
      </c>
      <c r="M171" s="19">
        <f t="shared" si="36"/>
        <v>0</v>
      </c>
      <c r="N171" s="19">
        <f t="shared" si="34"/>
        <v>0</v>
      </c>
      <c r="O171" s="9" t="str">
        <f t="shared" si="41"/>
        <v/>
      </c>
      <c r="S171" s="2" t="str">
        <f t="shared" si="39"/>
        <v>- DOLLARU -</v>
      </c>
      <c r="T171" s="18" t="str">
        <f t="shared" si="37"/>
        <v/>
      </c>
      <c r="V171" s="2" t="str">
        <f t="shared" si="40"/>
        <v>DEMANDES</v>
      </c>
      <c r="W171" s="16" t="str">
        <f t="shared" si="38"/>
        <v/>
      </c>
    </row>
    <row r="172" spans="2:23" ht="12.6" customHeight="1" x14ac:dyDescent="0.2">
      <c r="B172" s="59" t="str">
        <f>IF(Collage!B165="","",Collage!B165)</f>
        <v/>
      </c>
      <c r="C172" s="59" t="str">
        <f>IF(Collage!C165="","",Collage!C165)</f>
        <v/>
      </c>
      <c r="D172" s="107" t="str">
        <f>IF(Collage!D165="","",Collage!D165)</f>
        <v>Dem010</v>
      </c>
      <c r="E172" s="29"/>
      <c r="F172" s="10"/>
      <c r="G172" s="11"/>
      <c r="H172" s="13">
        <f t="shared" si="32"/>
        <v>0</v>
      </c>
      <c r="I172" s="8" t="str">
        <f>IF(B172&lt;&gt;"",SUMIF($V$23:$V$598,V172,$H$23:$H$598)/SUMIF($V$23:$V$598,V172,$O$23:O747),IF(O172&lt;&gt;"",SUMIF($S$23:$S$598,S172,$H$23:$H$598)/O172,""))</f>
        <v/>
      </c>
      <c r="J172" s="12"/>
      <c r="K172" s="19">
        <f t="shared" si="33"/>
        <v>0</v>
      </c>
      <c r="L172" s="19">
        <f t="shared" si="35"/>
        <v>0</v>
      </c>
      <c r="M172" s="19">
        <f t="shared" si="36"/>
        <v>0</v>
      </c>
      <c r="N172" s="19">
        <f t="shared" si="34"/>
        <v>0</v>
      </c>
      <c r="O172" s="9" t="str">
        <f t="shared" si="41"/>
        <v/>
      </c>
      <c r="S172" s="2" t="str">
        <f t="shared" si="39"/>
        <v>- DOLLARU -</v>
      </c>
      <c r="T172" s="18" t="str">
        <f t="shared" si="37"/>
        <v/>
      </c>
      <c r="V172" s="2" t="str">
        <f t="shared" si="40"/>
        <v>DEMANDES</v>
      </c>
      <c r="W172" s="16" t="str">
        <f t="shared" si="38"/>
        <v/>
      </c>
    </row>
    <row r="173" spans="2:23" ht="12.6" customHeight="1" x14ac:dyDescent="0.2">
      <c r="B173" s="59" t="str">
        <f>IF(Collage!B166="","",Collage!B166)</f>
        <v/>
      </c>
      <c r="C173" s="59" t="str">
        <f>IF(Collage!C166="","",Collage!C166)</f>
        <v/>
      </c>
      <c r="D173" s="107" t="str">
        <f>IF(Collage!D166="","",Collage!D166)</f>
        <v/>
      </c>
      <c r="E173" s="29"/>
      <c r="F173" s="10"/>
      <c r="G173" s="11"/>
      <c r="H173" s="13" t="str">
        <f t="shared" si="32"/>
        <v/>
      </c>
      <c r="I173" s="8" t="str">
        <f>IF(B173&lt;&gt;"",SUMIF($V$23:$V$598,V173,$H$23:$H$598)/SUMIF($V$23:$V$598,V173,$O$23:O748),IF(O173&lt;&gt;"",SUMIF($S$23:$S$598,S173,$H$23:$H$598)/O173,""))</f>
        <v/>
      </c>
      <c r="J173" s="12"/>
      <c r="K173" s="19" t="str">
        <f t="shared" si="33"/>
        <v/>
      </c>
      <c r="L173" s="19" t="str">
        <f t="shared" si="35"/>
        <v/>
      </c>
      <c r="M173" s="19" t="str">
        <f t="shared" si="36"/>
        <v/>
      </c>
      <c r="N173" s="19" t="str">
        <f t="shared" si="34"/>
        <v/>
      </c>
      <c r="O173" s="9" t="str">
        <f t="shared" si="41"/>
        <v/>
      </c>
      <c r="S173" s="2" t="str">
        <f t="shared" si="39"/>
        <v>- DOLLARU -</v>
      </c>
      <c r="T173" s="18" t="str">
        <f t="shared" si="37"/>
        <v/>
      </c>
      <c r="V173" s="2" t="str">
        <f t="shared" si="40"/>
        <v>DEMANDES</v>
      </c>
      <c r="W173" s="16" t="str">
        <f t="shared" si="38"/>
        <v/>
      </c>
    </row>
    <row r="174" spans="2:23" ht="12.6" customHeight="1" x14ac:dyDescent="0.2">
      <c r="B174" s="59" t="str">
        <f>IF(Collage!B167="","",Collage!B167)</f>
        <v/>
      </c>
      <c r="C174" s="59" t="str">
        <f>IF(Collage!C167="","",Collage!C167)</f>
        <v>- MANIPULATION DE FICHIERS -</v>
      </c>
      <c r="D174" s="107" t="str">
        <f>IF(Collage!D167="","",Collage!D167)</f>
        <v/>
      </c>
      <c r="E174" s="29"/>
      <c r="F174" s="10"/>
      <c r="G174" s="11"/>
      <c r="H174" s="13" t="str">
        <f t="shared" si="32"/>
        <v/>
      </c>
      <c r="I174" s="8">
        <f>IF(B174&lt;&gt;"",SUMIF($V$23:$V$598,V174,$H$23:$H$598)/SUMIF($V$23:$V$598,V174,$O$23:O749),IF(O174&lt;&gt;"",SUMIF($S$23:$S$598,S174,$H$23:$H$598)/O174,""))</f>
        <v>0</v>
      </c>
      <c r="J174" s="12"/>
      <c r="K174" s="19" t="str">
        <f t="shared" si="33"/>
        <v/>
      </c>
      <c r="L174" s="19" t="str">
        <f t="shared" si="35"/>
        <v/>
      </c>
      <c r="M174" s="19" t="str">
        <f t="shared" si="36"/>
        <v/>
      </c>
      <c r="N174" s="19" t="str">
        <f t="shared" si="34"/>
        <v>Procédures :</v>
      </c>
      <c r="O174" s="9">
        <f t="shared" si="41"/>
        <v>5</v>
      </c>
      <c r="S174" s="2" t="str">
        <f t="shared" si="39"/>
        <v>- MANIPULATION DE FICHIERS -</v>
      </c>
      <c r="T174" s="18">
        <f t="shared" si="37"/>
        <v>0</v>
      </c>
      <c r="V174" s="2" t="str">
        <f t="shared" si="40"/>
        <v>DEMANDES</v>
      </c>
      <c r="W174" s="16" t="str">
        <f t="shared" si="38"/>
        <v/>
      </c>
    </row>
    <row r="175" spans="2:23" ht="12.6" customHeight="1" x14ac:dyDescent="0.2">
      <c r="B175" s="59" t="str">
        <f>IF(Collage!B168="","",Collage!B168)</f>
        <v/>
      </c>
      <c r="C175" s="59" t="str">
        <f>IF(Collage!C168="","",Collage!C168)</f>
        <v/>
      </c>
      <c r="D175" s="107" t="str">
        <f>IF(Collage!D168="","",Collage!D168)</f>
        <v/>
      </c>
      <c r="E175" s="29"/>
      <c r="F175" s="10"/>
      <c r="G175" s="11"/>
      <c r="H175" s="13" t="str">
        <f t="shared" si="32"/>
        <v/>
      </c>
      <c r="I175" s="8" t="str">
        <f>IF(B175&lt;&gt;"",SUMIF($V$23:$V$598,V175,$H$23:$H$598)/SUMIF($V$23:$V$598,V175,$O$23:O750),IF(O175&lt;&gt;"",SUMIF($S$23:$S$598,S175,$H$23:$H$598)/O175,""))</f>
        <v/>
      </c>
      <c r="J175" s="12"/>
      <c r="K175" s="19" t="str">
        <f t="shared" si="33"/>
        <v/>
      </c>
      <c r="L175" s="19" t="str">
        <f t="shared" si="35"/>
        <v/>
      </c>
      <c r="M175" s="19" t="str">
        <f t="shared" si="36"/>
        <v/>
      </c>
      <c r="N175" s="19" t="str">
        <f t="shared" si="34"/>
        <v/>
      </c>
      <c r="O175" s="9" t="str">
        <f t="shared" si="41"/>
        <v/>
      </c>
      <c r="S175" s="2" t="str">
        <f t="shared" si="39"/>
        <v>- MANIPULATION DE FICHIERS -</v>
      </c>
      <c r="T175" s="18" t="str">
        <f t="shared" si="37"/>
        <v/>
      </c>
      <c r="V175" s="2" t="str">
        <f t="shared" si="40"/>
        <v>DEMANDES</v>
      </c>
      <c r="W175" s="16" t="str">
        <f t="shared" si="38"/>
        <v/>
      </c>
    </row>
    <row r="176" spans="2:23" ht="12.6" customHeight="1" x14ac:dyDescent="0.2">
      <c r="B176" s="59" t="str">
        <f>IF(Collage!B169="","",Collage!B169)</f>
        <v/>
      </c>
      <c r="C176" s="59" t="str">
        <f>IF(Collage!C169="","",Collage!C169)</f>
        <v/>
      </c>
      <c r="D176" s="107" t="str">
        <f>IF(Collage!D169="","",Collage!D169)</f>
        <v>Dem011</v>
      </c>
      <c r="E176" s="29"/>
      <c r="F176" s="10"/>
      <c r="G176" s="11"/>
      <c r="H176" s="13">
        <f t="shared" si="32"/>
        <v>0</v>
      </c>
      <c r="I176" s="8" t="str">
        <f>IF(B176&lt;&gt;"",SUMIF($V$23:$V$598,V176,$H$23:$H$598)/SUMIF($V$23:$V$598,V176,$O$23:O751),IF(O176&lt;&gt;"",SUMIF($S$23:$S$598,S176,$H$23:$H$598)/O176,""))</f>
        <v/>
      </c>
      <c r="J176" s="12"/>
      <c r="K176" s="19">
        <f t="shared" si="33"/>
        <v>0</v>
      </c>
      <c r="L176" s="19">
        <f t="shared" si="35"/>
        <v>0</v>
      </c>
      <c r="M176" s="19">
        <f t="shared" si="36"/>
        <v>0</v>
      </c>
      <c r="N176" s="19">
        <f t="shared" si="34"/>
        <v>0</v>
      </c>
      <c r="O176" s="9" t="str">
        <f t="shared" si="41"/>
        <v/>
      </c>
      <c r="S176" s="2" t="str">
        <f t="shared" si="39"/>
        <v>- MANIPULATION DE FICHIERS -</v>
      </c>
      <c r="T176" s="18" t="str">
        <f t="shared" si="37"/>
        <v/>
      </c>
      <c r="V176" s="2" t="str">
        <f t="shared" si="40"/>
        <v>DEMANDES</v>
      </c>
      <c r="W176" s="16" t="str">
        <f t="shared" si="38"/>
        <v/>
      </c>
    </row>
    <row r="177" spans="2:23" ht="12.6" customHeight="1" x14ac:dyDescent="0.2">
      <c r="B177" s="59" t="str">
        <f>IF(Collage!B170="","",Collage!B170)</f>
        <v/>
      </c>
      <c r="C177" s="59" t="str">
        <f>IF(Collage!C170="","",Collage!C170)</f>
        <v/>
      </c>
      <c r="D177" s="107" t="str">
        <f>IF(Collage!D170="","",Collage!D170)</f>
        <v>Dem012</v>
      </c>
      <c r="E177" s="29"/>
      <c r="F177" s="10"/>
      <c r="G177" s="11"/>
      <c r="H177" s="13">
        <f t="shared" si="32"/>
        <v>0</v>
      </c>
      <c r="I177" s="8" t="str">
        <f>IF(B177&lt;&gt;"",SUMIF($V$23:$V$598,V177,$H$23:$H$598)/SUMIF($V$23:$V$598,V177,$O$23:O752),IF(O177&lt;&gt;"",SUMIF($S$23:$S$598,S177,$H$23:$H$598)/O177,""))</f>
        <v/>
      </c>
      <c r="J177" s="12"/>
      <c r="K177" s="19">
        <f t="shared" si="33"/>
        <v>0</v>
      </c>
      <c r="L177" s="19">
        <f t="shared" si="35"/>
        <v>0</v>
      </c>
      <c r="M177" s="19">
        <f t="shared" si="36"/>
        <v>0</v>
      </c>
      <c r="N177" s="19">
        <f t="shared" si="34"/>
        <v>0</v>
      </c>
      <c r="O177" s="9" t="str">
        <f t="shared" si="41"/>
        <v/>
      </c>
      <c r="S177" s="2" t="str">
        <f t="shared" si="39"/>
        <v>- MANIPULATION DE FICHIERS -</v>
      </c>
      <c r="T177" s="18" t="str">
        <f t="shared" si="37"/>
        <v/>
      </c>
      <c r="V177" s="2" t="str">
        <f t="shared" si="40"/>
        <v>DEMANDES</v>
      </c>
      <c r="W177" s="16" t="str">
        <f t="shared" si="38"/>
        <v/>
      </c>
    </row>
    <row r="178" spans="2:23" ht="12.6" customHeight="1" x14ac:dyDescent="0.2">
      <c r="B178" s="59" t="str">
        <f>IF(Collage!B171="","",Collage!B171)</f>
        <v/>
      </c>
      <c r="C178" s="59" t="str">
        <f>IF(Collage!C171="","",Collage!C171)</f>
        <v/>
      </c>
      <c r="D178" s="107" t="str">
        <f>IF(Collage!D171="","",Collage!D171)</f>
        <v>Dem013</v>
      </c>
      <c r="E178" s="29"/>
      <c r="F178" s="10"/>
      <c r="G178" s="11"/>
      <c r="H178" s="13">
        <f t="shared" si="32"/>
        <v>0</v>
      </c>
      <c r="I178" s="8" t="str">
        <f>IF(B178&lt;&gt;"",SUMIF($V$23:$V$598,V178,$H$23:$H$598)/SUMIF($V$23:$V$598,V178,$O$23:O753),IF(O178&lt;&gt;"",SUMIF($S$23:$S$598,S178,$H$23:$H$598)/O178,""))</f>
        <v/>
      </c>
      <c r="J178" s="12"/>
      <c r="K178" s="19">
        <f t="shared" si="33"/>
        <v>0</v>
      </c>
      <c r="L178" s="19">
        <f t="shared" si="35"/>
        <v>0</v>
      </c>
      <c r="M178" s="19">
        <f t="shared" si="36"/>
        <v>0</v>
      </c>
      <c r="N178" s="19">
        <f t="shared" si="34"/>
        <v>0</v>
      </c>
      <c r="O178" s="9" t="str">
        <f t="shared" si="41"/>
        <v/>
      </c>
      <c r="S178" s="2" t="str">
        <f t="shared" si="39"/>
        <v>- MANIPULATION DE FICHIERS -</v>
      </c>
      <c r="T178" s="18" t="str">
        <f t="shared" si="37"/>
        <v/>
      </c>
      <c r="V178" s="2" t="str">
        <f t="shared" si="40"/>
        <v>DEMANDES</v>
      </c>
      <c r="W178" s="16" t="str">
        <f t="shared" si="38"/>
        <v/>
      </c>
    </row>
    <row r="179" spans="2:23" x14ac:dyDescent="0.2">
      <c r="B179" s="59" t="str">
        <f>IF(Collage!B172="","",Collage!B172)</f>
        <v/>
      </c>
      <c r="C179" s="59" t="str">
        <f>IF(Collage!C172="","",Collage!C172)</f>
        <v/>
      </c>
      <c r="D179" s="107" t="str">
        <f>IF(Collage!D172="","",Collage!D172)</f>
        <v>Dem014</v>
      </c>
      <c r="E179" s="29"/>
      <c r="F179" s="10"/>
      <c r="G179" s="11"/>
      <c r="H179" s="13">
        <f t="shared" si="32"/>
        <v>0</v>
      </c>
      <c r="I179" s="8" t="str">
        <f>IF(B179&lt;&gt;"",SUMIF($V$23:$V$598,V179,$H$23:$H$598)/SUMIF($V$23:$V$598,V179,$O$23:O754),IF(O179&lt;&gt;"",SUMIF($S$23:$S$598,S179,$H$23:$H$598)/O179,""))</f>
        <v/>
      </c>
      <c r="J179" s="12"/>
      <c r="K179" s="19">
        <f t="shared" si="33"/>
        <v>0</v>
      </c>
      <c r="L179" s="19">
        <f t="shared" si="35"/>
        <v>0</v>
      </c>
      <c r="M179" s="19">
        <f t="shared" si="36"/>
        <v>0</v>
      </c>
      <c r="N179" s="19">
        <f t="shared" si="34"/>
        <v>0</v>
      </c>
      <c r="O179" s="9" t="str">
        <f t="shared" si="41"/>
        <v/>
      </c>
      <c r="S179" s="2" t="str">
        <f t="shared" si="39"/>
        <v>- MANIPULATION DE FICHIERS -</v>
      </c>
      <c r="T179" s="18" t="str">
        <f t="shared" si="37"/>
        <v/>
      </c>
      <c r="V179" s="2" t="str">
        <f t="shared" si="40"/>
        <v>DEMANDES</v>
      </c>
      <c r="W179" s="16" t="str">
        <f t="shared" si="38"/>
        <v/>
      </c>
    </row>
    <row r="180" spans="2:23" x14ac:dyDescent="0.2">
      <c r="B180" s="59" t="str">
        <f>IF(Collage!B173="","",Collage!B173)</f>
        <v/>
      </c>
      <c r="C180" s="59" t="str">
        <f>IF(Collage!C173="","",Collage!C173)</f>
        <v/>
      </c>
      <c r="D180" s="107" t="str">
        <f>IF(Collage!D173="","",Collage!D173)</f>
        <v>Dem015</v>
      </c>
      <c r="E180" s="29"/>
      <c r="F180" s="10"/>
      <c r="G180" s="11"/>
      <c r="H180" s="13">
        <f t="shared" si="32"/>
        <v>0</v>
      </c>
      <c r="I180" s="8" t="str">
        <f>IF(B180&lt;&gt;"",SUMIF($V$23:$V$598,V180,$H$23:$H$598)/SUMIF($V$23:$V$598,V180,$O$23:O755),IF(O180&lt;&gt;"",SUMIF($S$23:$S$598,S180,$H$23:$H$598)/O180,""))</f>
        <v/>
      </c>
      <c r="J180" s="12"/>
      <c r="K180" s="19">
        <f t="shared" si="33"/>
        <v>0</v>
      </c>
      <c r="L180" s="19">
        <f t="shared" si="35"/>
        <v>0</v>
      </c>
      <c r="M180" s="19">
        <f t="shared" si="36"/>
        <v>0</v>
      </c>
      <c r="N180" s="19">
        <f t="shared" si="34"/>
        <v>0</v>
      </c>
      <c r="O180" s="9" t="str">
        <f t="shared" si="41"/>
        <v/>
      </c>
      <c r="S180" s="2" t="str">
        <f t="shared" si="39"/>
        <v>- MANIPULATION DE FICHIERS -</v>
      </c>
      <c r="T180" s="18" t="str">
        <f t="shared" si="37"/>
        <v/>
      </c>
      <c r="V180" s="2" t="str">
        <f t="shared" si="40"/>
        <v>DEMANDES</v>
      </c>
      <c r="W180" s="16" t="str">
        <f t="shared" si="38"/>
        <v/>
      </c>
    </row>
    <row r="181" spans="2:23" x14ac:dyDescent="0.2">
      <c r="B181" s="59" t="str">
        <f>IF(Collage!B174="","",Collage!B174)</f>
        <v/>
      </c>
      <c r="C181" s="59" t="str">
        <f>IF(Collage!C174="","",Collage!C174)</f>
        <v/>
      </c>
      <c r="D181" s="107" t="str">
        <f>IF(Collage!D174="","",Collage!D174)</f>
        <v/>
      </c>
      <c r="E181" s="29"/>
      <c r="F181" s="10"/>
      <c r="G181" s="11"/>
      <c r="H181" s="13" t="str">
        <f t="shared" si="32"/>
        <v/>
      </c>
      <c r="I181" s="8" t="str">
        <f>IF(B181&lt;&gt;"",SUMIF($V$23:$V$598,V181,$H$23:$H$598)/SUMIF($V$23:$V$598,V181,$O$23:O756),IF(O181&lt;&gt;"",SUMIF($S$23:$S$598,S181,$H$23:$H$598)/O181,""))</f>
        <v/>
      </c>
      <c r="J181" s="12"/>
      <c r="K181" s="19" t="str">
        <f t="shared" si="33"/>
        <v/>
      </c>
      <c r="L181" s="19" t="str">
        <f t="shared" si="35"/>
        <v/>
      </c>
      <c r="M181" s="19" t="str">
        <f t="shared" si="36"/>
        <v/>
      </c>
      <c r="N181" s="19" t="str">
        <f t="shared" si="34"/>
        <v/>
      </c>
      <c r="O181" s="9" t="str">
        <f t="shared" si="41"/>
        <v/>
      </c>
      <c r="S181" s="2" t="str">
        <f t="shared" si="39"/>
        <v>- MANIPULATION DE FICHIERS -</v>
      </c>
      <c r="T181" s="18" t="str">
        <f t="shared" si="37"/>
        <v/>
      </c>
      <c r="V181" s="2" t="str">
        <f t="shared" si="40"/>
        <v>DEMANDES</v>
      </c>
      <c r="W181" s="16" t="str">
        <f t="shared" si="38"/>
        <v/>
      </c>
    </row>
    <row r="182" spans="2:23" x14ac:dyDescent="0.2">
      <c r="B182" s="59" t="str">
        <f>IF(Collage!B175="","",Collage!B175)</f>
        <v/>
      </c>
      <c r="C182" s="59" t="str">
        <f>IF(Collage!C175="","",Collage!C175)</f>
        <v>- SAUVEGARDES -</v>
      </c>
      <c r="D182" s="107" t="str">
        <f>IF(Collage!D175="","",Collage!D175)</f>
        <v/>
      </c>
      <c r="E182" s="29"/>
      <c r="F182" s="10"/>
      <c r="G182" s="11"/>
      <c r="H182" s="13" t="str">
        <f t="shared" si="32"/>
        <v/>
      </c>
      <c r="I182" s="8">
        <f>IF(B182&lt;&gt;"",SUMIF($V$23:$V$598,V182,$H$23:$H$598)/SUMIF($V$23:$V$598,V182,$O$23:O757),IF(O182&lt;&gt;"",SUMIF($S$23:$S$598,S182,$H$23:$H$598)/O182,""))</f>
        <v>0</v>
      </c>
      <c r="J182" s="12"/>
      <c r="K182" s="19" t="str">
        <f t="shared" si="33"/>
        <v/>
      </c>
      <c r="L182" s="19" t="str">
        <f t="shared" si="35"/>
        <v/>
      </c>
      <c r="M182" s="19" t="str">
        <f t="shared" si="36"/>
        <v/>
      </c>
      <c r="N182" s="19" t="str">
        <f t="shared" si="34"/>
        <v>Procédures :</v>
      </c>
      <c r="O182" s="9">
        <f t="shared" si="41"/>
        <v>11</v>
      </c>
      <c r="S182" s="2" t="str">
        <f t="shared" si="39"/>
        <v>- SAUVEGARDES -</v>
      </c>
      <c r="T182" s="18">
        <f t="shared" si="37"/>
        <v>0</v>
      </c>
      <c r="V182" s="2" t="str">
        <f t="shared" si="40"/>
        <v>DEMANDES</v>
      </c>
      <c r="W182" s="16" t="str">
        <f t="shared" si="38"/>
        <v/>
      </c>
    </row>
    <row r="183" spans="2:23" x14ac:dyDescent="0.2">
      <c r="B183" s="59" t="str">
        <f>IF(Collage!B176="","",Collage!B176)</f>
        <v/>
      </c>
      <c r="C183" s="59" t="str">
        <f>IF(Collage!C176="","",Collage!C176)</f>
        <v/>
      </c>
      <c r="D183" s="107" t="str">
        <f>IF(Collage!D176="","",Collage!D176)</f>
        <v/>
      </c>
      <c r="E183" s="29"/>
      <c r="F183" s="10"/>
      <c r="G183" s="11"/>
      <c r="H183" s="13" t="str">
        <f t="shared" si="32"/>
        <v/>
      </c>
      <c r="I183" s="8" t="str">
        <f>IF(B183&lt;&gt;"",SUMIF($V$23:$V$598,V183,$H$23:$H$598)/SUMIF($V$23:$V$598,V183,$O$23:O758),IF(O183&lt;&gt;"",SUMIF($S$23:$S$598,S183,$H$23:$H$598)/O183,""))</f>
        <v/>
      </c>
      <c r="J183" s="12"/>
      <c r="K183" s="19" t="str">
        <f t="shared" si="33"/>
        <v/>
      </c>
      <c r="L183" s="19" t="str">
        <f t="shared" si="35"/>
        <v/>
      </c>
      <c r="M183" s="19" t="str">
        <f t="shared" si="36"/>
        <v/>
      </c>
      <c r="N183" s="19" t="str">
        <f t="shared" si="34"/>
        <v/>
      </c>
      <c r="O183" s="9" t="str">
        <f t="shared" si="41"/>
        <v/>
      </c>
      <c r="S183" s="2" t="str">
        <f t="shared" si="39"/>
        <v>- SAUVEGARDES -</v>
      </c>
      <c r="T183" s="18" t="str">
        <f t="shared" si="37"/>
        <v/>
      </c>
      <c r="V183" s="2" t="str">
        <f t="shared" si="40"/>
        <v>DEMANDES</v>
      </c>
      <c r="W183" s="16" t="str">
        <f t="shared" si="38"/>
        <v/>
      </c>
    </row>
    <row r="184" spans="2:23" x14ac:dyDescent="0.2">
      <c r="B184" s="59" t="str">
        <f>IF(Collage!B177="","",Collage!B177)</f>
        <v/>
      </c>
      <c r="C184" s="59" t="str">
        <f>IF(Collage!C177="","",Collage!C177)</f>
        <v/>
      </c>
      <c r="D184" s="107" t="str">
        <f>IF(Collage!D177="","",Collage!D177)</f>
        <v>Dem016</v>
      </c>
      <c r="E184" s="29"/>
      <c r="F184" s="10"/>
      <c r="G184" s="11"/>
      <c r="H184" s="13">
        <f t="shared" si="32"/>
        <v>0</v>
      </c>
      <c r="I184" s="8" t="str">
        <f>IF(B184&lt;&gt;"",SUMIF($V$23:$V$598,V184,$H$23:$H$598)/SUMIF($V$23:$V$598,V184,$O$23:O759),IF(O184&lt;&gt;"",SUMIF($S$23:$S$598,S184,$H$23:$H$598)/O184,""))</f>
        <v/>
      </c>
      <c r="J184" s="12"/>
      <c r="K184" s="19">
        <f t="shared" si="33"/>
        <v>0</v>
      </c>
      <c r="L184" s="19">
        <f t="shared" si="35"/>
        <v>0</v>
      </c>
      <c r="M184" s="19">
        <f t="shared" si="36"/>
        <v>0</v>
      </c>
      <c r="N184" s="19">
        <f t="shared" si="34"/>
        <v>0</v>
      </c>
      <c r="O184" s="9" t="str">
        <f t="shared" si="41"/>
        <v/>
      </c>
      <c r="S184" s="2" t="str">
        <f t="shared" si="39"/>
        <v>- SAUVEGARDES -</v>
      </c>
      <c r="T184" s="18" t="str">
        <f t="shared" si="37"/>
        <v/>
      </c>
      <c r="V184" s="2" t="str">
        <f t="shared" si="40"/>
        <v>DEMANDES</v>
      </c>
      <c r="W184" s="16" t="str">
        <f t="shared" si="38"/>
        <v/>
      </c>
    </row>
    <row r="185" spans="2:23" x14ac:dyDescent="0.2">
      <c r="B185" s="59" t="str">
        <f>IF(Collage!B178="","",Collage!B178)</f>
        <v/>
      </c>
      <c r="C185" s="59" t="str">
        <f>IF(Collage!C178="","",Collage!C178)</f>
        <v/>
      </c>
      <c r="D185" s="107" t="str">
        <f>IF(Collage!D178="","",Collage!D178)</f>
        <v>Dem017</v>
      </c>
      <c r="E185" s="29"/>
      <c r="F185" s="10"/>
      <c r="G185" s="11"/>
      <c r="H185" s="13">
        <f t="shared" si="32"/>
        <v>0</v>
      </c>
      <c r="I185" s="8" t="str">
        <f>IF(B185&lt;&gt;"",SUMIF($V$23:$V$598,V185,$H$23:$H$598)/SUMIF($V$23:$V$598,V185,$O$23:O760),IF(O185&lt;&gt;"",SUMIF($S$23:$S$598,S185,$H$23:$H$598)/O185,""))</f>
        <v/>
      </c>
      <c r="J185" s="12"/>
      <c r="K185" s="19">
        <f t="shared" si="33"/>
        <v>0</v>
      </c>
      <c r="L185" s="19">
        <f t="shared" si="35"/>
        <v>0</v>
      </c>
      <c r="M185" s="19">
        <f t="shared" si="36"/>
        <v>0</v>
      </c>
      <c r="N185" s="19">
        <f t="shared" si="34"/>
        <v>0</v>
      </c>
      <c r="O185" s="9" t="str">
        <f t="shared" si="41"/>
        <v/>
      </c>
      <c r="S185" s="2" t="str">
        <f t="shared" si="39"/>
        <v>- SAUVEGARDES -</v>
      </c>
      <c r="T185" s="18" t="str">
        <f t="shared" si="37"/>
        <v/>
      </c>
      <c r="V185" s="2" t="str">
        <f t="shared" si="40"/>
        <v>DEMANDES</v>
      </c>
      <c r="W185" s="16" t="str">
        <f t="shared" si="38"/>
        <v/>
      </c>
    </row>
    <row r="186" spans="2:23" x14ac:dyDescent="0.2">
      <c r="B186" s="59" t="str">
        <f>IF(Collage!B179="","",Collage!B179)</f>
        <v/>
      </c>
      <c r="C186" s="59" t="str">
        <f>IF(Collage!C179="","",Collage!C179)</f>
        <v/>
      </c>
      <c r="D186" s="107" t="str">
        <f>IF(Collage!D179="","",Collage!D179)</f>
        <v>Dem018</v>
      </c>
      <c r="E186" s="29"/>
      <c r="F186" s="10"/>
      <c r="G186" s="11"/>
      <c r="H186" s="13">
        <f t="shared" si="32"/>
        <v>0</v>
      </c>
      <c r="I186" s="8" t="str">
        <f>IF(B186&lt;&gt;"",SUMIF($V$23:$V$598,V186,$H$23:$H$598)/SUMIF($V$23:$V$598,V186,$O$23:O761),IF(O186&lt;&gt;"",SUMIF($S$23:$S$598,S186,$H$23:$H$598)/O186,""))</f>
        <v/>
      </c>
      <c r="J186" s="12"/>
      <c r="K186" s="19">
        <f t="shared" si="33"/>
        <v>0</v>
      </c>
      <c r="L186" s="19">
        <f t="shared" si="35"/>
        <v>0</v>
      </c>
      <c r="M186" s="19">
        <f t="shared" si="36"/>
        <v>0</v>
      </c>
      <c r="N186" s="19">
        <f t="shared" si="34"/>
        <v>0</v>
      </c>
      <c r="O186" s="9" t="str">
        <f t="shared" si="41"/>
        <v/>
      </c>
      <c r="S186" s="2" t="str">
        <f t="shared" si="39"/>
        <v>- SAUVEGARDES -</v>
      </c>
      <c r="T186" s="18" t="str">
        <f t="shared" si="37"/>
        <v/>
      </c>
      <c r="V186" s="2" t="str">
        <f t="shared" si="40"/>
        <v>DEMANDES</v>
      </c>
      <c r="W186" s="16" t="str">
        <f t="shared" si="38"/>
        <v/>
      </c>
    </row>
    <row r="187" spans="2:23" x14ac:dyDescent="0.2">
      <c r="B187" s="59" t="str">
        <f>IF(Collage!B180="","",Collage!B180)</f>
        <v/>
      </c>
      <c r="C187" s="59" t="str">
        <f>IF(Collage!C180="","",Collage!C180)</f>
        <v/>
      </c>
      <c r="D187" s="107" t="str">
        <f>IF(Collage!D180="","",Collage!D180)</f>
        <v>Dem019</v>
      </c>
      <c r="E187" s="29"/>
      <c r="F187" s="10"/>
      <c r="G187" s="11"/>
      <c r="H187" s="13">
        <f t="shared" si="32"/>
        <v>0</v>
      </c>
      <c r="I187" s="8" t="str">
        <f>IF(B187&lt;&gt;"",SUMIF($V$23:$V$598,V187,$H$23:$H$598)/SUMIF($V$23:$V$598,V187,$O$23:O762),IF(O187&lt;&gt;"",SUMIF($S$23:$S$598,S187,$H$23:$H$598)/O187,""))</f>
        <v/>
      </c>
      <c r="J187" s="12"/>
      <c r="K187" s="19">
        <f t="shared" si="33"/>
        <v>0</v>
      </c>
      <c r="L187" s="19">
        <f t="shared" si="35"/>
        <v>0</v>
      </c>
      <c r="M187" s="19">
        <f t="shared" si="36"/>
        <v>0</v>
      </c>
      <c r="N187" s="19">
        <f t="shared" si="34"/>
        <v>0</v>
      </c>
      <c r="O187" s="9" t="str">
        <f t="shared" si="41"/>
        <v/>
      </c>
      <c r="S187" s="2" t="str">
        <f t="shared" si="39"/>
        <v>- SAUVEGARDES -</v>
      </c>
      <c r="T187" s="18" t="str">
        <f t="shared" si="37"/>
        <v/>
      </c>
      <c r="V187" s="2" t="str">
        <f t="shared" si="40"/>
        <v>DEMANDES</v>
      </c>
      <c r="W187" s="16" t="str">
        <f t="shared" si="38"/>
        <v/>
      </c>
    </row>
    <row r="188" spans="2:23" x14ac:dyDescent="0.2">
      <c r="B188" s="59" t="str">
        <f>IF(Collage!B181="","",Collage!B181)</f>
        <v/>
      </c>
      <c r="C188" s="59" t="str">
        <f>IF(Collage!C181="","",Collage!C181)</f>
        <v/>
      </c>
      <c r="D188" s="107" t="str">
        <f>IF(Collage!D181="","",Collage!D181)</f>
        <v>Dem020</v>
      </c>
      <c r="E188" s="29"/>
      <c r="F188" s="10"/>
      <c r="G188" s="11"/>
      <c r="H188" s="13">
        <f t="shared" si="32"/>
        <v>0</v>
      </c>
      <c r="I188" s="8" t="str">
        <f>IF(B188&lt;&gt;"",SUMIF($V$23:$V$598,V188,$H$23:$H$598)/SUMIF($V$23:$V$598,V188,$O$23:O763),IF(O188&lt;&gt;"",SUMIF($S$23:$S$598,S188,$H$23:$H$598)/O188,""))</f>
        <v/>
      </c>
      <c r="J188" s="12"/>
      <c r="K188" s="19">
        <f t="shared" si="33"/>
        <v>0</v>
      </c>
      <c r="L188" s="19">
        <f t="shared" si="35"/>
        <v>0</v>
      </c>
      <c r="M188" s="19">
        <f t="shared" si="36"/>
        <v>0</v>
      </c>
      <c r="N188" s="19">
        <f t="shared" si="34"/>
        <v>0</v>
      </c>
      <c r="O188" s="9" t="str">
        <f t="shared" si="41"/>
        <v/>
      </c>
      <c r="S188" s="2" t="str">
        <f t="shared" si="39"/>
        <v>- SAUVEGARDES -</v>
      </c>
      <c r="T188" s="18" t="str">
        <f t="shared" si="37"/>
        <v/>
      </c>
      <c r="V188" s="2" t="str">
        <f t="shared" si="40"/>
        <v>DEMANDES</v>
      </c>
      <c r="W188" s="16" t="str">
        <f t="shared" si="38"/>
        <v/>
      </c>
    </row>
    <row r="189" spans="2:23" x14ac:dyDescent="0.2">
      <c r="B189" s="59" t="str">
        <f>IF(Collage!B182="","",Collage!B182)</f>
        <v/>
      </c>
      <c r="C189" s="59" t="str">
        <f>IF(Collage!C182="","",Collage!C182)</f>
        <v/>
      </c>
      <c r="D189" s="107" t="str">
        <f>IF(Collage!D182="","",Collage!D182)</f>
        <v>Dem021</v>
      </c>
      <c r="E189" s="29"/>
      <c r="F189" s="10"/>
      <c r="G189" s="11"/>
      <c r="H189" s="13">
        <f t="shared" si="32"/>
        <v>0</v>
      </c>
      <c r="I189" s="8" t="str">
        <f>IF(B189&lt;&gt;"",SUMIF($V$23:$V$598,V189,$H$23:$H$598)/SUMIF($V$23:$V$598,V189,$O$23:O764),IF(O189&lt;&gt;"",SUMIF($S$23:$S$598,S189,$H$23:$H$598)/O189,""))</f>
        <v/>
      </c>
      <c r="J189" s="12"/>
      <c r="K189" s="19">
        <f t="shared" si="33"/>
        <v>0</v>
      </c>
      <c r="L189" s="19">
        <f t="shared" si="35"/>
        <v>0</v>
      </c>
      <c r="M189" s="19">
        <f t="shared" si="36"/>
        <v>0</v>
      </c>
      <c r="N189" s="19">
        <f t="shared" si="34"/>
        <v>0</v>
      </c>
      <c r="O189" s="9" t="str">
        <f t="shared" si="41"/>
        <v/>
      </c>
      <c r="S189" s="2" t="str">
        <f t="shared" si="39"/>
        <v>- SAUVEGARDES -</v>
      </c>
      <c r="T189" s="18" t="str">
        <f t="shared" si="37"/>
        <v/>
      </c>
      <c r="V189" s="2" t="str">
        <f t="shared" si="40"/>
        <v>DEMANDES</v>
      </c>
      <c r="W189" s="16" t="str">
        <f t="shared" si="38"/>
        <v/>
      </c>
    </row>
    <row r="190" spans="2:23" x14ac:dyDescent="0.2">
      <c r="B190" s="59" t="str">
        <f>IF(Collage!B183="","",Collage!B183)</f>
        <v/>
      </c>
      <c r="C190" s="59" t="str">
        <f>IF(Collage!C183="","",Collage!C183)</f>
        <v/>
      </c>
      <c r="D190" s="107" t="str">
        <f>IF(Collage!D183="","",Collage!D183)</f>
        <v>Dem022</v>
      </c>
      <c r="E190" s="29"/>
      <c r="F190" s="10"/>
      <c r="G190" s="11"/>
      <c r="H190" s="13">
        <f t="shared" si="32"/>
        <v>0</v>
      </c>
      <c r="I190" s="8" t="str">
        <f>IF(B190&lt;&gt;"",SUMIF($V$23:$V$598,V190,$H$23:$H$598)/SUMIF($V$23:$V$598,V190,$O$23:O765),IF(O190&lt;&gt;"",SUMIF($S$23:$S$598,S190,$H$23:$H$598)/O190,""))</f>
        <v/>
      </c>
      <c r="J190" s="12"/>
      <c r="K190" s="19">
        <f t="shared" si="33"/>
        <v>0</v>
      </c>
      <c r="L190" s="19">
        <f t="shared" si="35"/>
        <v>0</v>
      </c>
      <c r="M190" s="19">
        <f t="shared" si="36"/>
        <v>0</v>
      </c>
      <c r="N190" s="19">
        <f t="shared" si="34"/>
        <v>0</v>
      </c>
      <c r="O190" s="9" t="str">
        <f t="shared" si="41"/>
        <v/>
      </c>
      <c r="S190" s="2" t="str">
        <f t="shared" si="39"/>
        <v>- SAUVEGARDES -</v>
      </c>
      <c r="T190" s="18" t="str">
        <f t="shared" si="37"/>
        <v/>
      </c>
      <c r="V190" s="2" t="str">
        <f t="shared" si="40"/>
        <v>DEMANDES</v>
      </c>
      <c r="W190" s="16" t="str">
        <f t="shared" si="38"/>
        <v/>
      </c>
    </row>
    <row r="191" spans="2:23" x14ac:dyDescent="0.2">
      <c r="B191" s="59" t="str">
        <f>IF(Collage!B184="","",Collage!B184)</f>
        <v/>
      </c>
      <c r="C191" s="59" t="str">
        <f>IF(Collage!C184="","",Collage!C184)</f>
        <v/>
      </c>
      <c r="D191" s="107" t="str">
        <f>IF(Collage!D184="","",Collage!D184)</f>
        <v>Dem023</v>
      </c>
      <c r="E191" s="29"/>
      <c r="F191" s="10"/>
      <c r="G191" s="11"/>
      <c r="H191" s="13">
        <f t="shared" si="32"/>
        <v>0</v>
      </c>
      <c r="I191" s="8" t="str">
        <f>IF(B191&lt;&gt;"",SUMIF($V$23:$V$598,V191,$H$23:$H$598)/SUMIF($V$23:$V$598,V191,$O$23:O766),IF(O191&lt;&gt;"",SUMIF($S$23:$S$598,S191,$H$23:$H$598)/O191,""))</f>
        <v/>
      </c>
      <c r="J191" s="12"/>
      <c r="K191" s="19">
        <f t="shared" si="33"/>
        <v>0</v>
      </c>
      <c r="L191" s="19">
        <f t="shared" si="35"/>
        <v>0</v>
      </c>
      <c r="M191" s="19">
        <f t="shared" si="36"/>
        <v>0</v>
      </c>
      <c r="N191" s="19">
        <f t="shared" si="34"/>
        <v>0</v>
      </c>
      <c r="O191" s="9" t="str">
        <f t="shared" si="41"/>
        <v/>
      </c>
      <c r="S191" s="2" t="str">
        <f t="shared" si="39"/>
        <v>- SAUVEGARDES -</v>
      </c>
      <c r="T191" s="18" t="str">
        <f t="shared" si="37"/>
        <v/>
      </c>
      <c r="V191" s="2" t="str">
        <f t="shared" si="40"/>
        <v>DEMANDES</v>
      </c>
      <c r="W191" s="16" t="str">
        <f t="shared" si="38"/>
        <v/>
      </c>
    </row>
    <row r="192" spans="2:23" x14ac:dyDescent="0.2">
      <c r="B192" s="59" t="str">
        <f>IF(Collage!B185="","",Collage!B185)</f>
        <v/>
      </c>
      <c r="C192" s="59" t="str">
        <f>IF(Collage!C185="","",Collage!C185)</f>
        <v/>
      </c>
      <c r="D192" s="107" t="str">
        <f>IF(Collage!D185="","",Collage!D185)</f>
        <v>Dem024</v>
      </c>
      <c r="E192" s="29"/>
      <c r="F192" s="10"/>
      <c r="G192" s="11"/>
      <c r="H192" s="13">
        <f t="shared" si="32"/>
        <v>0</v>
      </c>
      <c r="I192" s="8" t="str">
        <f>IF(B192&lt;&gt;"",SUMIF($V$23:$V$598,V192,$H$23:$H$598)/SUMIF($V$23:$V$598,V192,$O$23:O767),IF(O192&lt;&gt;"",SUMIF($S$23:$S$598,S192,$H$23:$H$598)/O192,""))</f>
        <v/>
      </c>
      <c r="J192" s="12"/>
      <c r="K192" s="19">
        <f t="shared" si="33"/>
        <v>0</v>
      </c>
      <c r="L192" s="19">
        <f t="shared" si="35"/>
        <v>0</v>
      </c>
      <c r="M192" s="19">
        <f t="shared" si="36"/>
        <v>0</v>
      </c>
      <c r="N192" s="19">
        <f t="shared" si="34"/>
        <v>0</v>
      </c>
      <c r="O192" s="9" t="str">
        <f t="shared" si="41"/>
        <v/>
      </c>
      <c r="S192" s="2" t="str">
        <f t="shared" si="39"/>
        <v>- SAUVEGARDES -</v>
      </c>
      <c r="T192" s="18" t="str">
        <f t="shared" si="37"/>
        <v/>
      </c>
      <c r="V192" s="2" t="str">
        <f t="shared" si="40"/>
        <v>DEMANDES</v>
      </c>
      <c r="W192" s="16" t="str">
        <f t="shared" si="38"/>
        <v/>
      </c>
    </row>
    <row r="193" spans="2:23" x14ac:dyDescent="0.2">
      <c r="B193" s="59" t="str">
        <f>IF(Collage!B186="","",Collage!B186)</f>
        <v/>
      </c>
      <c r="C193" s="59" t="str">
        <f>IF(Collage!C186="","",Collage!C186)</f>
        <v/>
      </c>
      <c r="D193" s="107" t="str">
        <f>IF(Collage!D186="","",Collage!D186)</f>
        <v>Dem025</v>
      </c>
      <c r="E193" s="29"/>
      <c r="F193" s="10"/>
      <c r="G193" s="11"/>
      <c r="H193" s="13">
        <f t="shared" si="32"/>
        <v>0</v>
      </c>
      <c r="I193" s="8" t="str">
        <f>IF(B193&lt;&gt;"",SUMIF($V$23:$V$598,V193,$H$23:$H$598)/SUMIF($V$23:$V$598,V193,$O$23:O768),IF(O193&lt;&gt;"",SUMIF($S$23:$S$598,S193,$H$23:$H$598)/O193,""))</f>
        <v/>
      </c>
      <c r="J193" s="12"/>
      <c r="K193" s="19">
        <f t="shared" si="33"/>
        <v>0</v>
      </c>
      <c r="L193" s="19">
        <f t="shared" si="35"/>
        <v>0</v>
      </c>
      <c r="M193" s="19">
        <f t="shared" si="36"/>
        <v>0</v>
      </c>
      <c r="N193" s="19">
        <f t="shared" si="34"/>
        <v>0</v>
      </c>
      <c r="O193" s="9" t="str">
        <f t="shared" si="41"/>
        <v/>
      </c>
      <c r="S193" s="2" t="str">
        <f t="shared" si="39"/>
        <v>- SAUVEGARDES -</v>
      </c>
      <c r="T193" s="18" t="str">
        <f t="shared" si="37"/>
        <v/>
      </c>
      <c r="V193" s="2" t="str">
        <f t="shared" si="40"/>
        <v>DEMANDES</v>
      </c>
      <c r="W193" s="16" t="str">
        <f t="shared" si="38"/>
        <v/>
      </c>
    </row>
    <row r="194" spans="2:23" x14ac:dyDescent="0.2">
      <c r="B194" s="59" t="str">
        <f>IF(Collage!B187="","",Collage!B187)</f>
        <v/>
      </c>
      <c r="C194" s="59" t="str">
        <f>IF(Collage!C187="","",Collage!C187)</f>
        <v/>
      </c>
      <c r="D194" s="107" t="str">
        <f>IF(Collage!D187="","",Collage!D187)</f>
        <v>Dem026</v>
      </c>
      <c r="E194" s="29"/>
      <c r="F194" s="10"/>
      <c r="G194" s="11"/>
      <c r="H194" s="13">
        <f t="shared" si="32"/>
        <v>0</v>
      </c>
      <c r="I194" s="8" t="str">
        <f>IF(B194&lt;&gt;"",SUMIF($V$23:$V$598,V194,$H$23:$H$598)/SUMIF($V$23:$V$598,V194,$O$23:O769),IF(O194&lt;&gt;"",SUMIF($S$23:$S$598,S194,$H$23:$H$598)/O194,""))</f>
        <v/>
      </c>
      <c r="J194" s="12"/>
      <c r="K194" s="19">
        <f t="shared" si="33"/>
        <v>0</v>
      </c>
      <c r="L194" s="19">
        <f t="shared" si="35"/>
        <v>0</v>
      </c>
      <c r="M194" s="19">
        <f t="shared" si="36"/>
        <v>0</v>
      </c>
      <c r="N194" s="19">
        <f t="shared" si="34"/>
        <v>0</v>
      </c>
      <c r="O194" s="9" t="str">
        <f t="shared" si="41"/>
        <v/>
      </c>
      <c r="S194" s="2" t="str">
        <f t="shared" si="39"/>
        <v>- SAUVEGARDES -</v>
      </c>
      <c r="T194" s="18" t="str">
        <f t="shared" si="37"/>
        <v/>
      </c>
      <c r="V194" s="2" t="str">
        <f t="shared" si="40"/>
        <v>DEMANDES</v>
      </c>
      <c r="W194" s="16" t="str">
        <f t="shared" si="38"/>
        <v/>
      </c>
    </row>
    <row r="195" spans="2:23" x14ac:dyDescent="0.2">
      <c r="B195" s="59" t="str">
        <f>IF(Collage!B188="","",Collage!B188)</f>
        <v/>
      </c>
      <c r="C195" s="59" t="str">
        <f>IF(Collage!C188="","",Collage!C188)</f>
        <v/>
      </c>
      <c r="D195" s="107" t="str">
        <f>IF(Collage!D188="","",Collage!D188)</f>
        <v/>
      </c>
      <c r="E195" s="29"/>
      <c r="F195" s="10"/>
      <c r="G195" s="11"/>
      <c r="H195" s="13" t="str">
        <f t="shared" si="32"/>
        <v/>
      </c>
      <c r="I195" s="8" t="str">
        <f>IF(B195&lt;&gt;"",SUMIF($V$23:$V$598,V195,$H$23:$H$598)/SUMIF($V$23:$V$598,V195,$O$23:O770),IF(O195&lt;&gt;"",SUMIF($S$23:$S$598,S195,$H$23:$H$598)/O195,""))</f>
        <v/>
      </c>
      <c r="J195" s="12"/>
      <c r="K195" s="19" t="str">
        <f t="shared" si="33"/>
        <v/>
      </c>
      <c r="L195" s="19" t="str">
        <f t="shared" si="35"/>
        <v/>
      </c>
      <c r="M195" s="19" t="str">
        <f t="shared" si="36"/>
        <v/>
      </c>
      <c r="N195" s="19" t="str">
        <f t="shared" si="34"/>
        <v/>
      </c>
      <c r="O195" s="9" t="str">
        <f t="shared" si="41"/>
        <v/>
      </c>
      <c r="S195" s="2" t="str">
        <f t="shared" si="39"/>
        <v>- SAUVEGARDES -</v>
      </c>
      <c r="T195" s="18" t="str">
        <f t="shared" si="37"/>
        <v/>
      </c>
      <c r="V195" s="2" t="str">
        <f t="shared" si="40"/>
        <v>DEMANDES</v>
      </c>
      <c r="W195" s="16" t="str">
        <f t="shared" si="38"/>
        <v/>
      </c>
    </row>
    <row r="196" spans="2:23" x14ac:dyDescent="0.2">
      <c r="B196" s="59" t="str">
        <f>IF(Collage!B189="","",Collage!B189)</f>
        <v/>
      </c>
      <c r="C196" s="59" t="str">
        <f>IF(Collage!C189="","",Collage!C189)</f>
        <v>- MEP -</v>
      </c>
      <c r="D196" s="107" t="str">
        <f>IF(Collage!D189="","",Collage!D189)</f>
        <v/>
      </c>
      <c r="E196" s="29"/>
      <c r="F196" s="10"/>
      <c r="G196" s="11"/>
      <c r="H196" s="13" t="str">
        <f t="shared" si="32"/>
        <v/>
      </c>
      <c r="I196" s="8">
        <f>IF(B196&lt;&gt;"",SUMIF($V$23:$V$598,V196,$H$23:$H$598)/SUMIF($V$23:$V$598,V196,$O$23:O771),IF(O196&lt;&gt;"",SUMIF($S$23:$S$598,S196,$H$23:$H$598)/O196,""))</f>
        <v>0</v>
      </c>
      <c r="J196" s="12"/>
      <c r="K196" s="19" t="str">
        <f t="shared" si="33"/>
        <v/>
      </c>
      <c r="L196" s="19" t="str">
        <f t="shared" si="35"/>
        <v/>
      </c>
      <c r="M196" s="19" t="str">
        <f t="shared" si="36"/>
        <v/>
      </c>
      <c r="N196" s="19" t="str">
        <f t="shared" si="34"/>
        <v>Procédures :</v>
      </c>
      <c r="O196" s="9">
        <f t="shared" si="41"/>
        <v>6</v>
      </c>
      <c r="S196" s="2" t="str">
        <f t="shared" si="39"/>
        <v>- MEP -</v>
      </c>
      <c r="T196" s="18">
        <f t="shared" si="37"/>
        <v>0</v>
      </c>
      <c r="V196" s="2" t="str">
        <f t="shared" si="40"/>
        <v>DEMANDES</v>
      </c>
      <c r="W196" s="16" t="str">
        <f t="shared" si="38"/>
        <v/>
      </c>
    </row>
    <row r="197" spans="2:23" x14ac:dyDescent="0.2">
      <c r="B197" s="59" t="str">
        <f>IF(Collage!B190="","",Collage!B190)</f>
        <v/>
      </c>
      <c r="C197" s="59" t="str">
        <f>IF(Collage!C190="","",Collage!C190)</f>
        <v/>
      </c>
      <c r="D197" s="107" t="str">
        <f>IF(Collage!D190="","",Collage!D190)</f>
        <v/>
      </c>
      <c r="E197" s="29"/>
      <c r="F197" s="10"/>
      <c r="G197" s="11"/>
      <c r="H197" s="13" t="str">
        <f t="shared" si="32"/>
        <v/>
      </c>
      <c r="I197" s="8" t="str">
        <f>IF(B197&lt;&gt;"",SUMIF($V$23:$V$598,V197,$H$23:$H$598)/SUMIF($V$23:$V$598,V197,$O$23:O772),IF(O197&lt;&gt;"",SUMIF($S$23:$S$598,S197,$H$23:$H$598)/O197,""))</f>
        <v/>
      </c>
      <c r="J197" s="12"/>
      <c r="K197" s="19" t="str">
        <f t="shared" si="33"/>
        <v/>
      </c>
      <c r="L197" s="19" t="str">
        <f t="shared" si="35"/>
        <v/>
      </c>
      <c r="M197" s="19" t="str">
        <f t="shared" si="36"/>
        <v/>
      </c>
      <c r="N197" s="19" t="str">
        <f t="shared" si="34"/>
        <v/>
      </c>
      <c r="O197" s="9" t="str">
        <f t="shared" si="41"/>
        <v/>
      </c>
      <c r="S197" s="2" t="str">
        <f t="shared" si="39"/>
        <v>- MEP -</v>
      </c>
      <c r="T197" s="18" t="str">
        <f t="shared" si="37"/>
        <v/>
      </c>
      <c r="V197" s="2" t="str">
        <f t="shared" si="40"/>
        <v>DEMANDES</v>
      </c>
      <c r="W197" s="16" t="str">
        <f t="shared" si="38"/>
        <v/>
      </c>
    </row>
    <row r="198" spans="2:23" x14ac:dyDescent="0.2">
      <c r="B198" s="59" t="str">
        <f>IF(Collage!B191="","",Collage!B191)</f>
        <v/>
      </c>
      <c r="C198" s="59" t="str">
        <f>IF(Collage!C191="","",Collage!C191)</f>
        <v/>
      </c>
      <c r="D198" s="107" t="str">
        <f>IF(Collage!D191="","",Collage!D191)</f>
        <v>Dem027</v>
      </c>
      <c r="E198" s="29"/>
      <c r="F198" s="10"/>
      <c r="G198" s="11"/>
      <c r="H198" s="13">
        <f t="shared" ref="H198:H261" si="42">IF(D198="","",SUM(N198/3))</f>
        <v>0</v>
      </c>
      <c r="I198" s="8" t="str">
        <f>IF(B198&lt;&gt;"",SUMIF($V$23:$V$598,V198,$H$23:$H$598)/SUMIF($V$23:$V$598,V198,$O$23:O773),IF(O198&lt;&gt;"",SUMIF($S$23:$S$598,S198,$H$23:$H$598)/O198,""))</f>
        <v/>
      </c>
      <c r="J198" s="12"/>
      <c r="K198" s="19">
        <f t="shared" ref="K198:K261" si="43">IF(D198&lt;&gt;"",IF(E198="X",1,0),"")</f>
        <v>0</v>
      </c>
      <c r="L198" s="19">
        <f t="shared" si="35"/>
        <v>0</v>
      </c>
      <c r="M198" s="19">
        <f t="shared" si="36"/>
        <v>0</v>
      </c>
      <c r="N198" s="19">
        <f t="shared" ref="N198:N261" si="44">IF(D198&lt;&gt;"",SUM(K198:M198),IF(O198&lt;&gt;"","Procédures :",""))</f>
        <v>0</v>
      </c>
      <c r="O198" s="9" t="str">
        <f t="shared" si="41"/>
        <v/>
      </c>
      <c r="S198" s="2" t="str">
        <f t="shared" si="39"/>
        <v>- MEP -</v>
      </c>
      <c r="T198" s="18" t="str">
        <f t="shared" si="37"/>
        <v/>
      </c>
      <c r="V198" s="2" t="str">
        <f t="shared" si="40"/>
        <v>DEMANDES</v>
      </c>
      <c r="W198" s="16" t="str">
        <f t="shared" si="38"/>
        <v/>
      </c>
    </row>
    <row r="199" spans="2:23" x14ac:dyDescent="0.2">
      <c r="B199" s="59" t="str">
        <f>IF(Collage!B192="","",Collage!B192)</f>
        <v/>
      </c>
      <c r="C199" s="59" t="str">
        <f>IF(Collage!C192="","",Collage!C192)</f>
        <v/>
      </c>
      <c r="D199" s="107" t="str">
        <f>IF(Collage!D192="","",Collage!D192)</f>
        <v>Dem028</v>
      </c>
      <c r="E199" s="29"/>
      <c r="F199" s="10"/>
      <c r="G199" s="11"/>
      <c r="H199" s="13">
        <f t="shared" si="42"/>
        <v>0</v>
      </c>
      <c r="I199" s="8" t="str">
        <f>IF(B199&lt;&gt;"",SUMIF($V$23:$V$598,V199,$H$23:$H$598)/SUMIF($V$23:$V$598,V199,$O$23:O774),IF(O199&lt;&gt;"",SUMIF($S$23:$S$598,S199,$H$23:$H$598)/O199,""))</f>
        <v/>
      </c>
      <c r="J199" s="12"/>
      <c r="K199" s="19">
        <f t="shared" si="43"/>
        <v>0</v>
      </c>
      <c r="L199" s="19">
        <f t="shared" si="35"/>
        <v>0</v>
      </c>
      <c r="M199" s="19">
        <f t="shared" si="36"/>
        <v>0</v>
      </c>
      <c r="N199" s="19">
        <f t="shared" si="44"/>
        <v>0</v>
      </c>
      <c r="O199" s="9" t="str">
        <f t="shared" si="41"/>
        <v/>
      </c>
      <c r="S199" s="2" t="str">
        <f t="shared" si="39"/>
        <v>- MEP -</v>
      </c>
      <c r="T199" s="18" t="str">
        <f t="shared" si="37"/>
        <v/>
      </c>
      <c r="V199" s="2" t="str">
        <f t="shared" si="40"/>
        <v>DEMANDES</v>
      </c>
      <c r="W199" s="16" t="str">
        <f t="shared" si="38"/>
        <v/>
      </c>
    </row>
    <row r="200" spans="2:23" x14ac:dyDescent="0.2">
      <c r="B200" s="59" t="str">
        <f>IF(Collage!B193="","",Collage!B193)</f>
        <v/>
      </c>
      <c r="C200" s="59" t="str">
        <f>IF(Collage!C193="","",Collage!C193)</f>
        <v/>
      </c>
      <c r="D200" s="107" t="str">
        <f>IF(Collage!D193="","",Collage!D193)</f>
        <v>Dem029</v>
      </c>
      <c r="E200" s="29"/>
      <c r="F200" s="10"/>
      <c r="G200" s="11"/>
      <c r="H200" s="13">
        <f t="shared" si="42"/>
        <v>0</v>
      </c>
      <c r="I200" s="8" t="str">
        <f>IF(B200&lt;&gt;"",SUMIF($V$23:$V$598,V200,$H$23:$H$598)/SUMIF($V$23:$V$598,V200,$O$23:O775),IF(O200&lt;&gt;"",SUMIF($S$23:$S$598,S200,$H$23:$H$598)/O200,""))</f>
        <v/>
      </c>
      <c r="J200" s="12"/>
      <c r="K200" s="19">
        <f t="shared" si="43"/>
        <v>0</v>
      </c>
      <c r="L200" s="19">
        <f t="shared" si="35"/>
        <v>0</v>
      </c>
      <c r="M200" s="19">
        <f t="shared" si="36"/>
        <v>0</v>
      </c>
      <c r="N200" s="19">
        <f t="shared" si="44"/>
        <v>0</v>
      </c>
      <c r="O200" s="9" t="str">
        <f t="shared" si="41"/>
        <v/>
      </c>
      <c r="S200" s="2" t="str">
        <f t="shared" si="39"/>
        <v>- MEP -</v>
      </c>
      <c r="T200" s="18" t="str">
        <f t="shared" si="37"/>
        <v/>
      </c>
      <c r="V200" s="2" t="str">
        <f t="shared" si="40"/>
        <v>DEMANDES</v>
      </c>
      <c r="W200" s="16" t="str">
        <f t="shared" si="38"/>
        <v/>
      </c>
    </row>
    <row r="201" spans="2:23" x14ac:dyDescent="0.2">
      <c r="B201" s="59" t="str">
        <f>IF(Collage!B194="","",Collage!B194)</f>
        <v/>
      </c>
      <c r="C201" s="59" t="str">
        <f>IF(Collage!C194="","",Collage!C194)</f>
        <v/>
      </c>
      <c r="D201" s="107" t="str">
        <f>IF(Collage!D194="","",Collage!D194)</f>
        <v>Dem030</v>
      </c>
      <c r="E201" s="29"/>
      <c r="F201" s="10"/>
      <c r="G201" s="11"/>
      <c r="H201" s="13">
        <f t="shared" si="42"/>
        <v>0</v>
      </c>
      <c r="I201" s="8" t="str">
        <f>IF(B201&lt;&gt;"",SUMIF($V$23:$V$598,V201,$H$23:$H$598)/SUMIF($V$23:$V$598,V201,$O$23:O776),IF(O201&lt;&gt;"",SUMIF($S$23:$S$598,S201,$H$23:$H$598)/O201,""))</f>
        <v/>
      </c>
      <c r="J201" s="12"/>
      <c r="K201" s="19">
        <f t="shared" si="43"/>
        <v>0</v>
      </c>
      <c r="L201" s="19">
        <f t="shared" si="35"/>
        <v>0</v>
      </c>
      <c r="M201" s="19">
        <f t="shared" si="36"/>
        <v>0</v>
      </c>
      <c r="N201" s="19">
        <f t="shared" si="44"/>
        <v>0</v>
      </c>
      <c r="O201" s="9" t="str">
        <f t="shared" si="41"/>
        <v/>
      </c>
      <c r="S201" s="2" t="str">
        <f t="shared" si="39"/>
        <v>- MEP -</v>
      </c>
      <c r="T201" s="18" t="str">
        <f t="shared" si="37"/>
        <v/>
      </c>
      <c r="V201" s="2" t="str">
        <f t="shared" si="40"/>
        <v>DEMANDES</v>
      </c>
      <c r="W201" s="16" t="str">
        <f t="shared" si="38"/>
        <v/>
      </c>
    </row>
    <row r="202" spans="2:23" x14ac:dyDescent="0.2">
      <c r="B202" s="59" t="str">
        <f>IF(Collage!B195="","",Collage!B195)</f>
        <v/>
      </c>
      <c r="C202" s="59" t="str">
        <f>IF(Collage!C195="","",Collage!C195)</f>
        <v/>
      </c>
      <c r="D202" s="107" t="str">
        <f>IF(Collage!D195="","",Collage!D195)</f>
        <v>Dem031</v>
      </c>
      <c r="E202" s="29"/>
      <c r="F202" s="10"/>
      <c r="G202" s="11"/>
      <c r="H202" s="13">
        <f t="shared" si="42"/>
        <v>0</v>
      </c>
      <c r="I202" s="8" t="str">
        <f>IF(B202&lt;&gt;"",SUMIF($V$23:$V$598,V202,$H$23:$H$598)/SUMIF($V$23:$V$598,V202,$O$23:O777),IF(O202&lt;&gt;"",SUMIF($S$23:$S$598,S202,$H$23:$H$598)/O202,""))</f>
        <v/>
      </c>
      <c r="J202" s="12"/>
      <c r="K202" s="19">
        <f t="shared" si="43"/>
        <v>0</v>
      </c>
      <c r="L202" s="19">
        <f t="shared" si="35"/>
        <v>0</v>
      </c>
      <c r="M202" s="19">
        <f t="shared" si="36"/>
        <v>0</v>
      </c>
      <c r="N202" s="19">
        <f t="shared" si="44"/>
        <v>0</v>
      </c>
      <c r="O202" s="9" t="str">
        <f t="shared" si="41"/>
        <v/>
      </c>
      <c r="S202" s="2" t="str">
        <f t="shared" si="39"/>
        <v>- MEP -</v>
      </c>
      <c r="T202" s="18" t="str">
        <f t="shared" si="37"/>
        <v/>
      </c>
      <c r="V202" s="2" t="str">
        <f t="shared" si="40"/>
        <v>DEMANDES</v>
      </c>
      <c r="W202" s="16" t="str">
        <f t="shared" si="38"/>
        <v/>
      </c>
    </row>
    <row r="203" spans="2:23" x14ac:dyDescent="0.2">
      <c r="B203" s="59" t="str">
        <f>IF(Collage!B196="","",Collage!B196)</f>
        <v/>
      </c>
      <c r="C203" s="59" t="str">
        <f>IF(Collage!C196="","",Collage!C196)</f>
        <v/>
      </c>
      <c r="D203" s="107" t="str">
        <f>IF(Collage!D196="","",Collage!D196)</f>
        <v>Dem032</v>
      </c>
      <c r="E203" s="29"/>
      <c r="F203" s="10"/>
      <c r="G203" s="11"/>
      <c r="H203" s="13">
        <f t="shared" si="42"/>
        <v>0</v>
      </c>
      <c r="I203" s="8" t="str">
        <f>IF(B203&lt;&gt;"",SUMIF($V$23:$V$598,V203,$H$23:$H$598)/SUMIF($V$23:$V$598,V203,$O$23:O778),IF(O203&lt;&gt;"",SUMIF($S$23:$S$598,S203,$H$23:$H$598)/O203,""))</f>
        <v/>
      </c>
      <c r="J203" s="12"/>
      <c r="K203" s="19">
        <f t="shared" si="43"/>
        <v>0</v>
      </c>
      <c r="L203" s="19">
        <f t="shared" si="35"/>
        <v>0</v>
      </c>
      <c r="M203" s="19">
        <f t="shared" si="36"/>
        <v>0</v>
      </c>
      <c r="N203" s="19">
        <f t="shared" si="44"/>
        <v>0</v>
      </c>
      <c r="O203" s="9" t="str">
        <f t="shared" si="41"/>
        <v/>
      </c>
      <c r="S203" s="2" t="str">
        <f t="shared" si="39"/>
        <v>- MEP -</v>
      </c>
      <c r="T203" s="18" t="str">
        <f t="shared" si="37"/>
        <v/>
      </c>
      <c r="V203" s="2" t="str">
        <f t="shared" si="40"/>
        <v>DEMANDES</v>
      </c>
      <c r="W203" s="16" t="str">
        <f t="shared" si="38"/>
        <v/>
      </c>
    </row>
    <row r="204" spans="2:23" x14ac:dyDescent="0.2">
      <c r="B204" s="59" t="str">
        <f>IF(Collage!B197="","",Collage!B197)</f>
        <v/>
      </c>
      <c r="C204" s="59" t="str">
        <f>IF(Collage!C197="","",Collage!C197)</f>
        <v/>
      </c>
      <c r="D204" s="107" t="str">
        <f>IF(Collage!D197="","",Collage!D197)</f>
        <v/>
      </c>
      <c r="E204" s="29"/>
      <c r="F204" s="10"/>
      <c r="G204" s="11"/>
      <c r="H204" s="13" t="str">
        <f t="shared" si="42"/>
        <v/>
      </c>
      <c r="I204" s="8" t="str">
        <f>IF(B204&lt;&gt;"",SUMIF($V$23:$V$598,V204,$H$23:$H$598)/SUMIF($V$23:$V$598,V204,$O$23:O779),IF(O204&lt;&gt;"",SUMIF($S$23:$S$598,S204,$H$23:$H$598)/O204,""))</f>
        <v/>
      </c>
      <c r="J204" s="12"/>
      <c r="K204" s="19" t="str">
        <f t="shared" si="43"/>
        <v/>
      </c>
      <c r="L204" s="19" t="str">
        <f t="shared" si="35"/>
        <v/>
      </c>
      <c r="M204" s="19" t="str">
        <f t="shared" si="36"/>
        <v/>
      </c>
      <c r="N204" s="19" t="str">
        <f t="shared" si="44"/>
        <v/>
      </c>
      <c r="O204" s="9" t="str">
        <f t="shared" si="41"/>
        <v/>
      </c>
      <c r="S204" s="2" t="str">
        <f t="shared" si="39"/>
        <v>- MEP -</v>
      </c>
      <c r="T204" s="18" t="str">
        <f t="shared" si="37"/>
        <v/>
      </c>
      <c r="V204" s="2" t="str">
        <f t="shared" si="40"/>
        <v>DEMANDES</v>
      </c>
      <c r="W204" s="16" t="str">
        <f t="shared" si="38"/>
        <v/>
      </c>
    </row>
    <row r="205" spans="2:23" x14ac:dyDescent="0.2">
      <c r="B205" s="59" t="str">
        <f>IF(Collage!B198="","",Collage!B198)</f>
        <v/>
      </c>
      <c r="C205" s="59" t="str">
        <f>IF(Collage!C198="","",Collage!C198)</f>
        <v>- APPLICATIF -</v>
      </c>
      <c r="D205" s="107" t="str">
        <f>IF(Collage!D198="","",Collage!D198)</f>
        <v/>
      </c>
      <c r="E205" s="29"/>
      <c r="F205" s="10"/>
      <c r="G205" s="11"/>
      <c r="H205" s="13" t="str">
        <f t="shared" si="42"/>
        <v/>
      </c>
      <c r="I205" s="8">
        <f>IF(B205&lt;&gt;"",SUMIF($V$23:$V$598,V205,$H$23:$H$598)/SUMIF($V$23:$V$598,V205,$O$23:O780),IF(O205&lt;&gt;"",SUMIF($S$23:$S$598,S205,$H$23:$H$598)/O205,""))</f>
        <v>0</v>
      </c>
      <c r="J205" s="12"/>
      <c r="K205" s="19" t="str">
        <f t="shared" si="43"/>
        <v/>
      </c>
      <c r="L205" s="19" t="str">
        <f t="shared" si="35"/>
        <v/>
      </c>
      <c r="M205" s="19" t="str">
        <f t="shared" si="36"/>
        <v/>
      </c>
      <c r="N205" s="19" t="str">
        <f t="shared" si="44"/>
        <v>Procédures :</v>
      </c>
      <c r="O205" s="9">
        <f t="shared" si="41"/>
        <v>17</v>
      </c>
      <c r="S205" s="2" t="str">
        <f t="shared" si="39"/>
        <v>- APPLICATIF -</v>
      </c>
      <c r="T205" s="18">
        <f t="shared" si="37"/>
        <v>0</v>
      </c>
      <c r="V205" s="2" t="str">
        <f t="shared" si="40"/>
        <v>DEMANDES</v>
      </c>
      <c r="W205" s="16" t="str">
        <f t="shared" si="38"/>
        <v/>
      </c>
    </row>
    <row r="206" spans="2:23" x14ac:dyDescent="0.2">
      <c r="B206" s="59" t="str">
        <f>IF(Collage!B199="","",Collage!B199)</f>
        <v/>
      </c>
      <c r="C206" s="59" t="str">
        <f>IF(Collage!C199="","",Collage!C199)</f>
        <v/>
      </c>
      <c r="D206" s="107" t="str">
        <f>IF(Collage!D199="","",Collage!D199)</f>
        <v/>
      </c>
      <c r="E206" s="29"/>
      <c r="F206" s="10"/>
      <c r="G206" s="11"/>
      <c r="H206" s="13" t="str">
        <f t="shared" si="42"/>
        <v/>
      </c>
      <c r="I206" s="8" t="str">
        <f>IF(B206&lt;&gt;"",SUMIF($V$23:$V$598,V206,$H$23:$H$598)/SUMIF($V$23:$V$598,V206,$O$23:O781),IF(O206&lt;&gt;"",SUMIF($S$23:$S$598,S206,$H$23:$H$598)/O206,""))</f>
        <v/>
      </c>
      <c r="J206" s="12"/>
      <c r="K206" s="19" t="str">
        <f t="shared" si="43"/>
        <v/>
      </c>
      <c r="L206" s="19" t="str">
        <f t="shared" si="35"/>
        <v/>
      </c>
      <c r="M206" s="19" t="str">
        <f t="shared" si="36"/>
        <v/>
      </c>
      <c r="N206" s="19" t="str">
        <f t="shared" si="44"/>
        <v/>
      </c>
      <c r="O206" s="9" t="str">
        <f t="shared" si="41"/>
        <v/>
      </c>
      <c r="S206" s="2" t="str">
        <f t="shared" si="39"/>
        <v>- APPLICATIF -</v>
      </c>
      <c r="T206" s="18" t="str">
        <f t="shared" si="37"/>
        <v/>
      </c>
      <c r="V206" s="2" t="str">
        <f t="shared" si="40"/>
        <v>DEMANDES</v>
      </c>
      <c r="W206" s="16" t="str">
        <f t="shared" si="38"/>
        <v/>
      </c>
    </row>
    <row r="207" spans="2:23" x14ac:dyDescent="0.2">
      <c r="B207" s="59" t="str">
        <f>IF(Collage!B200="","",Collage!B200)</f>
        <v/>
      </c>
      <c r="C207" s="59" t="str">
        <f>IF(Collage!C200="","",Collage!C200)</f>
        <v/>
      </c>
      <c r="D207" s="107" t="str">
        <f>IF(Collage!D200="","",Collage!D200)</f>
        <v>Dem033</v>
      </c>
      <c r="E207" s="29"/>
      <c r="F207" s="10"/>
      <c r="G207" s="11"/>
      <c r="H207" s="13">
        <f t="shared" si="42"/>
        <v>0</v>
      </c>
      <c r="I207" s="8" t="str">
        <f>IF(B207&lt;&gt;"",SUMIF($V$23:$V$598,V207,$H$23:$H$598)/SUMIF($V$23:$V$598,V207,$O$23:O782),IF(O207&lt;&gt;"",SUMIF($S$23:$S$598,S207,$H$23:$H$598)/O207,""))</f>
        <v/>
      </c>
      <c r="J207" s="12"/>
      <c r="K207" s="19">
        <f t="shared" si="43"/>
        <v>0</v>
      </c>
      <c r="L207" s="19">
        <f t="shared" si="35"/>
        <v>0</v>
      </c>
      <c r="M207" s="19">
        <f t="shared" si="36"/>
        <v>0</v>
      </c>
      <c r="N207" s="19">
        <f t="shared" si="44"/>
        <v>0</v>
      </c>
      <c r="O207" s="9" t="str">
        <f t="shared" si="41"/>
        <v/>
      </c>
      <c r="S207" s="2" t="str">
        <f t="shared" si="39"/>
        <v>- APPLICATIF -</v>
      </c>
      <c r="T207" s="18" t="str">
        <f t="shared" si="37"/>
        <v/>
      </c>
      <c r="V207" s="2" t="str">
        <f t="shared" si="40"/>
        <v>DEMANDES</v>
      </c>
      <c r="W207" s="16" t="str">
        <f t="shared" si="38"/>
        <v/>
      </c>
    </row>
    <row r="208" spans="2:23" x14ac:dyDescent="0.2">
      <c r="B208" s="59" t="str">
        <f>IF(Collage!B201="","",Collage!B201)</f>
        <v/>
      </c>
      <c r="C208" s="59" t="str">
        <f>IF(Collage!C201="","",Collage!C201)</f>
        <v/>
      </c>
      <c r="D208" s="107" t="str">
        <f>IF(Collage!D201="","",Collage!D201)</f>
        <v>Dem034</v>
      </c>
      <c r="E208" s="29"/>
      <c r="F208" s="10"/>
      <c r="G208" s="11"/>
      <c r="H208" s="13">
        <f t="shared" si="42"/>
        <v>0</v>
      </c>
      <c r="I208" s="8" t="str">
        <f>IF(B208&lt;&gt;"",SUMIF($V$23:$V$598,V208,$H$23:$H$598)/SUMIF($V$23:$V$598,V208,$O$23:O783),IF(O208&lt;&gt;"",SUMIF($S$23:$S$598,S208,$H$23:$H$598)/O208,""))</f>
        <v/>
      </c>
      <c r="J208" s="12"/>
      <c r="K208" s="19">
        <f t="shared" si="43"/>
        <v>0</v>
      </c>
      <c r="L208" s="19">
        <f t="shared" si="35"/>
        <v>0</v>
      </c>
      <c r="M208" s="19">
        <f t="shared" si="36"/>
        <v>0</v>
      </c>
      <c r="N208" s="19">
        <f t="shared" si="44"/>
        <v>0</v>
      </c>
      <c r="O208" s="9" t="str">
        <f t="shared" si="41"/>
        <v/>
      </c>
      <c r="S208" s="2" t="str">
        <f t="shared" si="39"/>
        <v>- APPLICATIF -</v>
      </c>
      <c r="T208" s="18" t="str">
        <f t="shared" si="37"/>
        <v/>
      </c>
      <c r="V208" s="2" t="str">
        <f t="shared" si="40"/>
        <v>DEMANDES</v>
      </c>
      <c r="W208" s="16" t="str">
        <f t="shared" si="38"/>
        <v/>
      </c>
    </row>
    <row r="209" spans="2:23" x14ac:dyDescent="0.2">
      <c r="B209" s="59" t="str">
        <f>IF(Collage!B202="","",Collage!B202)</f>
        <v/>
      </c>
      <c r="C209" s="59" t="str">
        <f>IF(Collage!C202="","",Collage!C202)</f>
        <v/>
      </c>
      <c r="D209" s="107" t="str">
        <f>IF(Collage!D202="","",Collage!D202)</f>
        <v>Dem035</v>
      </c>
      <c r="E209" s="29"/>
      <c r="F209" s="10"/>
      <c r="G209" s="11"/>
      <c r="H209" s="13">
        <f t="shared" si="42"/>
        <v>0</v>
      </c>
      <c r="I209" s="8" t="str">
        <f>IF(B209&lt;&gt;"",SUMIF($V$23:$V$598,V209,$H$23:$H$598)/SUMIF($V$23:$V$598,V209,$O$23:O784),IF(O209&lt;&gt;"",SUMIF($S$23:$S$598,S209,$H$23:$H$598)/O209,""))</f>
        <v/>
      </c>
      <c r="J209" s="12"/>
      <c r="K209" s="19">
        <f t="shared" si="43"/>
        <v>0</v>
      </c>
      <c r="L209" s="19">
        <f t="shared" si="35"/>
        <v>0</v>
      </c>
      <c r="M209" s="19">
        <f t="shared" si="36"/>
        <v>0</v>
      </c>
      <c r="N209" s="19">
        <f t="shared" si="44"/>
        <v>0</v>
      </c>
      <c r="O209" s="9" t="str">
        <f t="shared" si="41"/>
        <v/>
      </c>
      <c r="S209" s="2" t="str">
        <f t="shared" si="39"/>
        <v>- APPLICATIF -</v>
      </c>
      <c r="T209" s="18" t="str">
        <f t="shared" si="37"/>
        <v/>
      </c>
      <c r="V209" s="2" t="str">
        <f t="shared" si="40"/>
        <v>DEMANDES</v>
      </c>
      <c r="W209" s="16" t="str">
        <f t="shared" si="38"/>
        <v/>
      </c>
    </row>
    <row r="210" spans="2:23" x14ac:dyDescent="0.2">
      <c r="B210" s="59" t="str">
        <f>IF(Collage!B203="","",Collage!B203)</f>
        <v/>
      </c>
      <c r="C210" s="59" t="str">
        <f>IF(Collage!C203="","",Collage!C203)</f>
        <v/>
      </c>
      <c r="D210" s="107" t="str">
        <f>IF(Collage!D203="","",Collage!D203)</f>
        <v>Dem036</v>
      </c>
      <c r="E210" s="29"/>
      <c r="F210" s="10"/>
      <c r="G210" s="11"/>
      <c r="H210" s="13">
        <f t="shared" si="42"/>
        <v>0</v>
      </c>
      <c r="I210" s="8" t="str">
        <f>IF(B210&lt;&gt;"",SUMIF($V$23:$V$598,V210,$H$23:$H$598)/SUMIF($V$23:$V$598,V210,$O$23:O785),IF(O210&lt;&gt;"",SUMIF($S$23:$S$598,S210,$H$23:$H$598)/O210,""))</f>
        <v/>
      </c>
      <c r="J210" s="12"/>
      <c r="K210" s="19">
        <f t="shared" si="43"/>
        <v>0</v>
      </c>
      <c r="L210" s="19">
        <f t="shared" si="35"/>
        <v>0</v>
      </c>
      <c r="M210" s="19">
        <f t="shared" si="36"/>
        <v>0</v>
      </c>
      <c r="N210" s="19">
        <f t="shared" si="44"/>
        <v>0</v>
      </c>
      <c r="O210" s="9" t="str">
        <f t="shared" si="41"/>
        <v/>
      </c>
      <c r="S210" s="2" t="str">
        <f t="shared" si="39"/>
        <v>- APPLICATIF -</v>
      </c>
      <c r="T210" s="18" t="str">
        <f t="shared" si="37"/>
        <v/>
      </c>
      <c r="V210" s="2" t="str">
        <f t="shared" si="40"/>
        <v>DEMANDES</v>
      </c>
      <c r="W210" s="16" t="str">
        <f t="shared" si="38"/>
        <v/>
      </c>
    </row>
    <row r="211" spans="2:23" x14ac:dyDescent="0.2">
      <c r="B211" s="59" t="str">
        <f>IF(Collage!B204="","",Collage!B204)</f>
        <v/>
      </c>
      <c r="C211" s="59" t="str">
        <f>IF(Collage!C204="","",Collage!C204)</f>
        <v/>
      </c>
      <c r="D211" s="107" t="str">
        <f>IF(Collage!D204="","",Collage!D204)</f>
        <v>Dem037</v>
      </c>
      <c r="E211" s="29"/>
      <c r="F211" s="10"/>
      <c r="G211" s="11"/>
      <c r="H211" s="13">
        <f t="shared" si="42"/>
        <v>0</v>
      </c>
      <c r="I211" s="8" t="str">
        <f>IF(B211&lt;&gt;"",SUMIF($V$23:$V$598,V211,$H$23:$H$598)/SUMIF($V$23:$V$598,V211,$O$23:O786),IF(O211&lt;&gt;"",SUMIF($S$23:$S$598,S211,$H$23:$H$598)/O211,""))</f>
        <v/>
      </c>
      <c r="J211" s="12"/>
      <c r="K211" s="19">
        <f t="shared" si="43"/>
        <v>0</v>
      </c>
      <c r="L211" s="19">
        <f t="shared" si="35"/>
        <v>0</v>
      </c>
      <c r="M211" s="19">
        <f t="shared" si="36"/>
        <v>0</v>
      </c>
      <c r="N211" s="19">
        <f t="shared" si="44"/>
        <v>0</v>
      </c>
      <c r="O211" s="9" t="str">
        <f t="shared" si="41"/>
        <v/>
      </c>
      <c r="S211" s="2" t="str">
        <f t="shared" si="39"/>
        <v>- APPLICATIF -</v>
      </c>
      <c r="T211" s="18" t="str">
        <f t="shared" si="37"/>
        <v/>
      </c>
      <c r="V211" s="2" t="str">
        <f t="shared" si="40"/>
        <v>DEMANDES</v>
      </c>
      <c r="W211" s="16" t="str">
        <f t="shared" si="38"/>
        <v/>
      </c>
    </row>
    <row r="212" spans="2:23" x14ac:dyDescent="0.2">
      <c r="B212" s="59" t="str">
        <f>IF(Collage!B205="","",Collage!B205)</f>
        <v/>
      </c>
      <c r="C212" s="59" t="str">
        <f>IF(Collage!C205="","",Collage!C205)</f>
        <v/>
      </c>
      <c r="D212" s="107" t="str">
        <f>IF(Collage!D205="","",Collage!D205)</f>
        <v>Dem038</v>
      </c>
      <c r="E212" s="29"/>
      <c r="F212" s="10"/>
      <c r="G212" s="11"/>
      <c r="H212" s="13">
        <f t="shared" si="42"/>
        <v>0</v>
      </c>
      <c r="I212" s="8" t="str">
        <f>IF(B212&lt;&gt;"",SUMIF($V$23:$V$598,V212,$H$23:$H$598)/SUMIF($V$23:$V$598,V212,$O$23:O787),IF(O212&lt;&gt;"",SUMIF($S$23:$S$598,S212,$H$23:$H$598)/O212,""))</f>
        <v/>
      </c>
      <c r="J212" s="12"/>
      <c r="K212" s="19">
        <f t="shared" si="43"/>
        <v>0</v>
      </c>
      <c r="L212" s="19">
        <f t="shared" si="35"/>
        <v>0</v>
      </c>
      <c r="M212" s="19">
        <f t="shared" si="36"/>
        <v>0</v>
      </c>
      <c r="N212" s="19">
        <f t="shared" si="44"/>
        <v>0</v>
      </c>
      <c r="O212" s="9" t="str">
        <f t="shared" si="41"/>
        <v/>
      </c>
      <c r="S212" s="2" t="str">
        <f t="shared" si="39"/>
        <v>- APPLICATIF -</v>
      </c>
      <c r="T212" s="18" t="str">
        <f t="shared" si="37"/>
        <v/>
      </c>
      <c r="V212" s="2" t="str">
        <f t="shared" si="40"/>
        <v>DEMANDES</v>
      </c>
      <c r="W212" s="16" t="str">
        <f t="shared" si="38"/>
        <v/>
      </c>
    </row>
    <row r="213" spans="2:23" x14ac:dyDescent="0.2">
      <c r="B213" s="59" t="str">
        <f>IF(Collage!B206="","",Collage!B206)</f>
        <v/>
      </c>
      <c r="C213" s="59" t="str">
        <f>IF(Collage!C206="","",Collage!C206)</f>
        <v/>
      </c>
      <c r="D213" s="107" t="str">
        <f>IF(Collage!D206="","",Collage!D206)</f>
        <v>Dem039</v>
      </c>
      <c r="E213" s="29"/>
      <c r="F213" s="10"/>
      <c r="G213" s="11"/>
      <c r="H213" s="13">
        <f t="shared" si="42"/>
        <v>0</v>
      </c>
      <c r="I213" s="8" t="str">
        <f>IF(B213&lt;&gt;"",SUMIF($V$23:$V$598,V213,$H$23:$H$598)/SUMIF($V$23:$V$598,V213,$O$23:O788),IF(O213&lt;&gt;"",SUMIF($S$23:$S$598,S213,$H$23:$H$598)/O213,""))</f>
        <v/>
      </c>
      <c r="J213" s="12"/>
      <c r="K213" s="19">
        <f t="shared" si="43"/>
        <v>0</v>
      </c>
      <c r="L213" s="19">
        <f t="shared" si="35"/>
        <v>0</v>
      </c>
      <c r="M213" s="19">
        <f t="shared" si="36"/>
        <v>0</v>
      </c>
      <c r="N213" s="19">
        <f t="shared" si="44"/>
        <v>0</v>
      </c>
      <c r="O213" s="9" t="str">
        <f t="shared" si="41"/>
        <v/>
      </c>
      <c r="S213" s="2" t="str">
        <f t="shared" si="39"/>
        <v>- APPLICATIF -</v>
      </c>
      <c r="T213" s="18" t="str">
        <f t="shared" si="37"/>
        <v/>
      </c>
      <c r="V213" s="2" t="str">
        <f t="shared" si="40"/>
        <v>DEMANDES</v>
      </c>
      <c r="W213" s="16" t="str">
        <f t="shared" si="38"/>
        <v/>
      </c>
    </row>
    <row r="214" spans="2:23" x14ac:dyDescent="0.2">
      <c r="B214" s="59" t="str">
        <f>IF(Collage!B207="","",Collage!B207)</f>
        <v/>
      </c>
      <c r="C214" s="59" t="str">
        <f>IF(Collage!C207="","",Collage!C207)</f>
        <v/>
      </c>
      <c r="D214" s="107" t="str">
        <f>IF(Collage!D207="","",Collage!D207)</f>
        <v>Dem040</v>
      </c>
      <c r="E214" s="29"/>
      <c r="F214" s="10"/>
      <c r="G214" s="11"/>
      <c r="H214" s="13">
        <f t="shared" si="42"/>
        <v>0</v>
      </c>
      <c r="I214" s="8" t="str">
        <f>IF(B214&lt;&gt;"",SUMIF($V$23:$V$598,V214,$H$23:$H$598)/SUMIF($V$23:$V$598,V214,$O$23:O789),IF(O214&lt;&gt;"",SUMIF($S$23:$S$598,S214,$H$23:$H$598)/O214,""))</f>
        <v/>
      </c>
      <c r="J214" s="12"/>
      <c r="K214" s="19">
        <f t="shared" si="43"/>
        <v>0</v>
      </c>
      <c r="L214" s="19">
        <f t="shared" si="35"/>
        <v>0</v>
      </c>
      <c r="M214" s="19">
        <f t="shared" si="36"/>
        <v>0</v>
      </c>
      <c r="N214" s="19">
        <f t="shared" si="44"/>
        <v>0</v>
      </c>
      <c r="O214" s="9" t="str">
        <f t="shared" si="41"/>
        <v/>
      </c>
      <c r="S214" s="2" t="str">
        <f t="shared" si="39"/>
        <v>- APPLICATIF -</v>
      </c>
      <c r="T214" s="18" t="str">
        <f t="shared" si="37"/>
        <v/>
      </c>
      <c r="V214" s="2" t="str">
        <f t="shared" si="40"/>
        <v>DEMANDES</v>
      </c>
      <c r="W214" s="16" t="str">
        <f t="shared" si="38"/>
        <v/>
      </c>
    </row>
    <row r="215" spans="2:23" x14ac:dyDescent="0.2">
      <c r="B215" s="59" t="str">
        <f>IF(Collage!B208="","",Collage!B208)</f>
        <v/>
      </c>
      <c r="C215" s="59" t="str">
        <f>IF(Collage!C208="","",Collage!C208)</f>
        <v/>
      </c>
      <c r="D215" s="107" t="str">
        <f>IF(Collage!D208="","",Collage!D208)</f>
        <v>Dem041</v>
      </c>
      <c r="E215" s="29"/>
      <c r="F215" s="10"/>
      <c r="G215" s="11"/>
      <c r="H215" s="13">
        <f t="shared" si="42"/>
        <v>0</v>
      </c>
      <c r="I215" s="8" t="str">
        <f>IF(B215&lt;&gt;"",SUMIF($V$23:$V$598,V215,$H$23:$H$598)/SUMIF($V$23:$V$598,V215,$O$23:O790),IF(O215&lt;&gt;"",SUMIF($S$23:$S$598,S215,$H$23:$H$598)/O215,""))</f>
        <v/>
      </c>
      <c r="J215" s="12"/>
      <c r="K215" s="19">
        <f t="shared" si="43"/>
        <v>0</v>
      </c>
      <c r="L215" s="19">
        <f t="shared" ref="L215:L278" si="45">IF($D215&lt;&gt;"",IF($F215="X",1,0),"")</f>
        <v>0</v>
      </c>
      <c r="M215" s="19">
        <f t="shared" ref="M215:M278" si="46">IF($D215&lt;&gt;"",IF($G215="X",1,0),"")</f>
        <v>0</v>
      </c>
      <c r="N215" s="19">
        <f t="shared" si="44"/>
        <v>0</v>
      </c>
      <c r="O215" s="9" t="str">
        <f t="shared" si="41"/>
        <v/>
      </c>
      <c r="S215" s="2" t="str">
        <f t="shared" si="39"/>
        <v>- APPLICATIF -</v>
      </c>
      <c r="T215" s="18" t="str">
        <f t="shared" ref="T215:T278" si="47">IF(C215&lt;&gt;"",I215,"")</f>
        <v/>
      </c>
      <c r="V215" s="2" t="str">
        <f t="shared" si="40"/>
        <v>DEMANDES</v>
      </c>
      <c r="W215" s="16" t="str">
        <f t="shared" ref="W215:W278" si="48">IF(B215&lt;&gt;"",I215,"")</f>
        <v/>
      </c>
    </row>
    <row r="216" spans="2:23" x14ac:dyDescent="0.2">
      <c r="B216" s="59" t="str">
        <f>IF(Collage!B209="","",Collage!B209)</f>
        <v/>
      </c>
      <c r="C216" s="59" t="str">
        <f>IF(Collage!C209="","",Collage!C209)</f>
        <v/>
      </c>
      <c r="D216" s="107" t="str">
        <f>IF(Collage!D209="","",Collage!D209)</f>
        <v>Dem042</v>
      </c>
      <c r="E216" s="29"/>
      <c r="F216" s="10"/>
      <c r="G216" s="11"/>
      <c r="H216" s="13">
        <f t="shared" si="42"/>
        <v>0</v>
      </c>
      <c r="I216" s="8" t="str">
        <f>IF(B216&lt;&gt;"",SUMIF($V$23:$V$598,V216,$H$23:$H$598)/SUMIF($V$23:$V$598,V216,$O$23:O791),IF(O216&lt;&gt;"",SUMIF($S$23:$S$598,S216,$H$23:$H$598)/O216,""))</f>
        <v/>
      </c>
      <c r="J216" s="12"/>
      <c r="K216" s="19">
        <f t="shared" si="43"/>
        <v>0</v>
      </c>
      <c r="L216" s="19">
        <f t="shared" si="45"/>
        <v>0</v>
      </c>
      <c r="M216" s="19">
        <f t="shared" si="46"/>
        <v>0</v>
      </c>
      <c r="N216" s="19">
        <f t="shared" si="44"/>
        <v>0</v>
      </c>
      <c r="O216" s="9" t="str">
        <f t="shared" si="41"/>
        <v/>
      </c>
      <c r="S216" s="2" t="str">
        <f t="shared" ref="S216:S279" si="49">IF(C216&lt;&gt;"",C216,IF(V216=V215,S215,""))</f>
        <v>- APPLICATIF -</v>
      </c>
      <c r="T216" s="18" t="str">
        <f t="shared" si="47"/>
        <v/>
      </c>
      <c r="V216" s="2" t="str">
        <f t="shared" ref="V216:V279" si="50">IF(B216="",V215,B216)</f>
        <v>DEMANDES</v>
      </c>
      <c r="W216" s="16" t="str">
        <f t="shared" si="48"/>
        <v/>
      </c>
    </row>
    <row r="217" spans="2:23" x14ac:dyDescent="0.2">
      <c r="B217" s="59" t="str">
        <f>IF(Collage!B210="","",Collage!B210)</f>
        <v/>
      </c>
      <c r="C217" s="59" t="str">
        <f>IF(Collage!C210="","",Collage!C210)</f>
        <v/>
      </c>
      <c r="D217" s="107" t="str">
        <f>IF(Collage!D210="","",Collage!D210)</f>
        <v>Dem043</v>
      </c>
      <c r="E217" s="29"/>
      <c r="F217" s="10"/>
      <c r="G217" s="11"/>
      <c r="H217" s="13">
        <f t="shared" si="42"/>
        <v>0</v>
      </c>
      <c r="I217" s="8" t="str">
        <f>IF(B217&lt;&gt;"",SUMIF($V$23:$V$598,V217,$H$23:$H$598)/SUMIF($V$23:$V$598,V217,$O$23:O792),IF(O217&lt;&gt;"",SUMIF($S$23:$S$598,S217,$H$23:$H$598)/O217,""))</f>
        <v/>
      </c>
      <c r="J217" s="12"/>
      <c r="K217" s="19">
        <f t="shared" si="43"/>
        <v>0</v>
      </c>
      <c r="L217" s="19">
        <f t="shared" si="45"/>
        <v>0</v>
      </c>
      <c r="M217" s="19">
        <f t="shared" si="46"/>
        <v>0</v>
      </c>
      <c r="N217" s="19">
        <f t="shared" si="44"/>
        <v>0</v>
      </c>
      <c r="O217" s="9" t="str">
        <f t="shared" ref="O217:O280" si="51">IF(C217="","",IF(S216&lt;&gt;S217,SUMPRODUCT((D217:D693&lt;&gt;"")*(S217:S693=S217)),""))</f>
        <v/>
      </c>
      <c r="S217" s="2" t="str">
        <f t="shared" si="49"/>
        <v>- APPLICATIF -</v>
      </c>
      <c r="T217" s="18" t="str">
        <f t="shared" si="47"/>
        <v/>
      </c>
      <c r="V217" s="2" t="str">
        <f t="shared" si="50"/>
        <v>DEMANDES</v>
      </c>
      <c r="W217" s="16" t="str">
        <f t="shared" si="48"/>
        <v/>
      </c>
    </row>
    <row r="218" spans="2:23" x14ac:dyDescent="0.2">
      <c r="B218" s="59" t="str">
        <f>IF(Collage!B211="","",Collage!B211)</f>
        <v/>
      </c>
      <c r="C218" s="59" t="str">
        <f>IF(Collage!C211="","",Collage!C211)</f>
        <v/>
      </c>
      <c r="D218" s="107" t="str">
        <f>IF(Collage!D211="","",Collage!D211)</f>
        <v>Dem044</v>
      </c>
      <c r="E218" s="29"/>
      <c r="F218" s="10"/>
      <c r="G218" s="11"/>
      <c r="H218" s="13">
        <f t="shared" si="42"/>
        <v>0</v>
      </c>
      <c r="I218" s="8" t="str">
        <f>IF(B218&lt;&gt;"",SUMIF($V$23:$V$598,V218,$H$23:$H$598)/SUMIF($V$23:$V$598,V218,$O$23:O793),IF(O218&lt;&gt;"",SUMIF($S$23:$S$598,S218,$H$23:$H$598)/O218,""))</f>
        <v/>
      </c>
      <c r="J218" s="12"/>
      <c r="K218" s="19">
        <f t="shared" si="43"/>
        <v>0</v>
      </c>
      <c r="L218" s="19">
        <f t="shared" si="45"/>
        <v>0</v>
      </c>
      <c r="M218" s="19">
        <f t="shared" si="46"/>
        <v>0</v>
      </c>
      <c r="N218" s="19">
        <f t="shared" si="44"/>
        <v>0</v>
      </c>
      <c r="O218" s="9" t="str">
        <f t="shared" si="51"/>
        <v/>
      </c>
      <c r="S218" s="2" t="str">
        <f t="shared" si="49"/>
        <v>- APPLICATIF -</v>
      </c>
      <c r="T218" s="18" t="str">
        <f t="shared" si="47"/>
        <v/>
      </c>
      <c r="V218" s="2" t="str">
        <f t="shared" si="50"/>
        <v>DEMANDES</v>
      </c>
      <c r="W218" s="16" t="str">
        <f t="shared" si="48"/>
        <v/>
      </c>
    </row>
    <row r="219" spans="2:23" x14ac:dyDescent="0.2">
      <c r="B219" s="59" t="str">
        <f>IF(Collage!B212="","",Collage!B212)</f>
        <v/>
      </c>
      <c r="C219" s="59" t="str">
        <f>IF(Collage!C212="","",Collage!C212)</f>
        <v/>
      </c>
      <c r="D219" s="107" t="str">
        <f>IF(Collage!D212="","",Collage!D212)</f>
        <v>Dem045</v>
      </c>
      <c r="E219" s="29"/>
      <c r="F219" s="10"/>
      <c r="G219" s="11"/>
      <c r="H219" s="13">
        <f t="shared" si="42"/>
        <v>0</v>
      </c>
      <c r="I219" s="8" t="str">
        <f>IF(B219&lt;&gt;"",SUMIF($V$23:$V$598,V219,$H$23:$H$598)/SUMIF($V$23:$V$598,V219,$O$23:O794),IF(O219&lt;&gt;"",SUMIF($S$23:$S$598,S219,$H$23:$H$598)/O219,""))</f>
        <v/>
      </c>
      <c r="J219" s="12"/>
      <c r="K219" s="19">
        <f t="shared" si="43"/>
        <v>0</v>
      </c>
      <c r="L219" s="19">
        <f t="shared" si="45"/>
        <v>0</v>
      </c>
      <c r="M219" s="19">
        <f t="shared" si="46"/>
        <v>0</v>
      </c>
      <c r="N219" s="19">
        <f t="shared" si="44"/>
        <v>0</v>
      </c>
      <c r="O219" s="9" t="str">
        <f t="shared" si="51"/>
        <v/>
      </c>
      <c r="S219" s="2" t="str">
        <f t="shared" si="49"/>
        <v>- APPLICATIF -</v>
      </c>
      <c r="T219" s="18" t="str">
        <f t="shared" si="47"/>
        <v/>
      </c>
      <c r="V219" s="2" t="str">
        <f t="shared" si="50"/>
        <v>DEMANDES</v>
      </c>
      <c r="W219" s="16" t="str">
        <f t="shared" si="48"/>
        <v/>
      </c>
    </row>
    <row r="220" spans="2:23" x14ac:dyDescent="0.2">
      <c r="B220" s="59" t="str">
        <f>IF(Collage!B213="","",Collage!B213)</f>
        <v/>
      </c>
      <c r="C220" s="59" t="str">
        <f>IF(Collage!C213="","",Collage!C213)</f>
        <v/>
      </c>
      <c r="D220" s="107" t="str">
        <f>IF(Collage!D213="","",Collage!D213)</f>
        <v>Dem046</v>
      </c>
      <c r="E220" s="29"/>
      <c r="F220" s="10"/>
      <c r="G220" s="11"/>
      <c r="H220" s="13">
        <f t="shared" si="42"/>
        <v>0</v>
      </c>
      <c r="I220" s="8" t="str">
        <f>IF(B220&lt;&gt;"",SUMIF($V$23:$V$598,V220,$H$23:$H$598)/SUMIF($V$23:$V$598,V220,$O$23:O795),IF(O220&lt;&gt;"",SUMIF($S$23:$S$598,S220,$H$23:$H$598)/O220,""))</f>
        <v/>
      </c>
      <c r="J220" s="12"/>
      <c r="K220" s="19">
        <f t="shared" si="43"/>
        <v>0</v>
      </c>
      <c r="L220" s="19">
        <f t="shared" si="45"/>
        <v>0</v>
      </c>
      <c r="M220" s="19">
        <f t="shared" si="46"/>
        <v>0</v>
      </c>
      <c r="N220" s="19">
        <f t="shared" si="44"/>
        <v>0</v>
      </c>
      <c r="O220" s="9" t="str">
        <f t="shared" si="51"/>
        <v/>
      </c>
      <c r="S220" s="2" t="str">
        <f t="shared" si="49"/>
        <v>- APPLICATIF -</v>
      </c>
      <c r="T220" s="18" t="str">
        <f t="shared" si="47"/>
        <v/>
      </c>
      <c r="V220" s="2" t="str">
        <f t="shared" si="50"/>
        <v>DEMANDES</v>
      </c>
      <c r="W220" s="16" t="str">
        <f t="shared" si="48"/>
        <v/>
      </c>
    </row>
    <row r="221" spans="2:23" x14ac:dyDescent="0.2">
      <c r="B221" s="59" t="str">
        <f>IF(Collage!B214="","",Collage!B214)</f>
        <v/>
      </c>
      <c r="C221" s="59" t="str">
        <f>IF(Collage!C214="","",Collage!C214)</f>
        <v/>
      </c>
      <c r="D221" s="107" t="str">
        <f>IF(Collage!D214="","",Collage!D214)</f>
        <v>Dem047</v>
      </c>
      <c r="E221" s="29"/>
      <c r="F221" s="10"/>
      <c r="G221" s="11"/>
      <c r="H221" s="13">
        <f t="shared" si="42"/>
        <v>0</v>
      </c>
      <c r="I221" s="8" t="str">
        <f>IF(B221&lt;&gt;"",SUMIF($V$23:$V$598,V221,$H$23:$H$598)/SUMIF($V$23:$V$598,V221,$O$23:O796),IF(O221&lt;&gt;"",SUMIF($S$23:$S$598,S221,$H$23:$H$598)/O221,""))</f>
        <v/>
      </c>
      <c r="J221" s="12"/>
      <c r="K221" s="19">
        <f t="shared" si="43"/>
        <v>0</v>
      </c>
      <c r="L221" s="19">
        <f t="shared" si="45"/>
        <v>0</v>
      </c>
      <c r="M221" s="19">
        <f t="shared" si="46"/>
        <v>0</v>
      </c>
      <c r="N221" s="19">
        <f t="shared" si="44"/>
        <v>0</v>
      </c>
      <c r="O221" s="9" t="str">
        <f t="shared" si="51"/>
        <v/>
      </c>
      <c r="S221" s="2" t="str">
        <f t="shared" si="49"/>
        <v>- APPLICATIF -</v>
      </c>
      <c r="T221" s="18" t="str">
        <f t="shared" si="47"/>
        <v/>
      </c>
      <c r="V221" s="2" t="str">
        <f t="shared" si="50"/>
        <v>DEMANDES</v>
      </c>
      <c r="W221" s="16" t="str">
        <f t="shared" si="48"/>
        <v/>
      </c>
    </row>
    <row r="222" spans="2:23" x14ac:dyDescent="0.2">
      <c r="B222" s="59" t="str">
        <f>IF(Collage!B215="","",Collage!B215)</f>
        <v/>
      </c>
      <c r="C222" s="59" t="str">
        <f>IF(Collage!C215="","",Collage!C215)</f>
        <v/>
      </c>
      <c r="D222" s="107" t="str">
        <f>IF(Collage!D215="","",Collage!D215)</f>
        <v>Dem048</v>
      </c>
      <c r="E222" s="29"/>
      <c r="F222" s="10"/>
      <c r="G222" s="11"/>
      <c r="H222" s="13">
        <f t="shared" si="42"/>
        <v>0</v>
      </c>
      <c r="I222" s="8" t="str">
        <f>IF(B222&lt;&gt;"",SUMIF($V$23:$V$598,V222,$H$23:$H$598)/SUMIF($V$23:$V$598,V222,$O$23:O797),IF(O222&lt;&gt;"",SUMIF($S$23:$S$598,S222,$H$23:$H$598)/O222,""))</f>
        <v/>
      </c>
      <c r="J222" s="12"/>
      <c r="K222" s="19">
        <f t="shared" si="43"/>
        <v>0</v>
      </c>
      <c r="L222" s="19">
        <f t="shared" si="45"/>
        <v>0</v>
      </c>
      <c r="M222" s="19">
        <f t="shared" si="46"/>
        <v>0</v>
      </c>
      <c r="N222" s="19">
        <f t="shared" si="44"/>
        <v>0</v>
      </c>
      <c r="O222" s="9" t="str">
        <f t="shared" si="51"/>
        <v/>
      </c>
      <c r="S222" s="2" t="str">
        <f t="shared" si="49"/>
        <v>- APPLICATIF -</v>
      </c>
      <c r="T222" s="18" t="str">
        <f t="shared" si="47"/>
        <v/>
      </c>
      <c r="V222" s="2" t="str">
        <f t="shared" si="50"/>
        <v>DEMANDES</v>
      </c>
      <c r="W222" s="16" t="str">
        <f t="shared" si="48"/>
        <v/>
      </c>
    </row>
    <row r="223" spans="2:23" x14ac:dyDescent="0.2">
      <c r="B223" s="59" t="str">
        <f>IF(Collage!B216="","",Collage!B216)</f>
        <v/>
      </c>
      <c r="C223" s="59" t="str">
        <f>IF(Collage!C216="","",Collage!C216)</f>
        <v/>
      </c>
      <c r="D223" s="107" t="str">
        <f>IF(Collage!D216="","",Collage!D216)</f>
        <v>Dem049</v>
      </c>
      <c r="E223" s="29"/>
      <c r="F223" s="10"/>
      <c r="G223" s="11"/>
      <c r="H223" s="13">
        <f t="shared" si="42"/>
        <v>0</v>
      </c>
      <c r="I223" s="8" t="str">
        <f>IF(B223&lt;&gt;"",SUMIF($V$23:$V$598,V223,$H$23:$H$598)/SUMIF($V$23:$V$598,V223,$O$23:O798),IF(O223&lt;&gt;"",SUMIF($S$23:$S$598,S223,$H$23:$H$598)/O223,""))</f>
        <v/>
      </c>
      <c r="J223" s="12"/>
      <c r="K223" s="19">
        <f t="shared" si="43"/>
        <v>0</v>
      </c>
      <c r="L223" s="19">
        <f t="shared" si="45"/>
        <v>0</v>
      </c>
      <c r="M223" s="19">
        <f t="shared" si="46"/>
        <v>0</v>
      </c>
      <c r="N223" s="19">
        <f t="shared" si="44"/>
        <v>0</v>
      </c>
      <c r="O223" s="9" t="str">
        <f t="shared" si="51"/>
        <v/>
      </c>
      <c r="S223" s="2" t="str">
        <f t="shared" si="49"/>
        <v>- APPLICATIF -</v>
      </c>
      <c r="T223" s="18" t="str">
        <f t="shared" si="47"/>
        <v/>
      </c>
      <c r="V223" s="2" t="str">
        <f t="shared" si="50"/>
        <v>DEMANDES</v>
      </c>
      <c r="W223" s="16" t="str">
        <f t="shared" si="48"/>
        <v/>
      </c>
    </row>
    <row r="224" spans="2:23" x14ac:dyDescent="0.2">
      <c r="B224" s="59" t="str">
        <f>IF(Collage!B217="","",Collage!B217)</f>
        <v/>
      </c>
      <c r="C224" s="59" t="str">
        <f>IF(Collage!C217="","",Collage!C217)</f>
        <v/>
      </c>
      <c r="D224" s="107" t="str">
        <f>IF(Collage!D217="","",Collage!D217)</f>
        <v/>
      </c>
      <c r="E224" s="29"/>
      <c r="F224" s="10"/>
      <c r="G224" s="11"/>
      <c r="H224" s="13" t="str">
        <f t="shared" si="42"/>
        <v/>
      </c>
      <c r="I224" s="8" t="str">
        <f>IF(B224&lt;&gt;"",SUMIF($V$23:$V$598,V224,$H$23:$H$598)/SUMIF($V$23:$V$598,V224,$O$23:O799),IF(O224&lt;&gt;"",SUMIF($S$23:$S$598,S224,$H$23:$H$598)/O224,""))</f>
        <v/>
      </c>
      <c r="J224" s="12"/>
      <c r="K224" s="19" t="str">
        <f t="shared" si="43"/>
        <v/>
      </c>
      <c r="L224" s="19" t="str">
        <f t="shared" si="45"/>
        <v/>
      </c>
      <c r="M224" s="19" t="str">
        <f t="shared" si="46"/>
        <v/>
      </c>
      <c r="N224" s="19" t="str">
        <f t="shared" si="44"/>
        <v/>
      </c>
      <c r="O224" s="9" t="str">
        <f t="shared" si="51"/>
        <v/>
      </c>
      <c r="S224" s="2" t="str">
        <f t="shared" si="49"/>
        <v>- APPLICATIF -</v>
      </c>
      <c r="T224" s="18" t="str">
        <f t="shared" si="47"/>
        <v/>
      </c>
      <c r="V224" s="2" t="str">
        <f t="shared" si="50"/>
        <v>DEMANDES</v>
      </c>
      <c r="W224" s="16" t="str">
        <f t="shared" si="48"/>
        <v/>
      </c>
    </row>
    <row r="225" spans="2:23" x14ac:dyDescent="0.2">
      <c r="B225" s="59" t="str">
        <f>IF(Collage!B218="","",Collage!B218)</f>
        <v/>
      </c>
      <c r="C225" s="59" t="str">
        <f>IF(Collage!C218="","",Collage!C218)</f>
        <v>- VMWARE -</v>
      </c>
      <c r="D225" s="107" t="str">
        <f>IF(Collage!D218="","",Collage!D218)</f>
        <v/>
      </c>
      <c r="E225" s="29"/>
      <c r="F225" s="10"/>
      <c r="G225" s="11"/>
      <c r="H225" s="13" t="str">
        <f t="shared" si="42"/>
        <v/>
      </c>
      <c r="I225" s="8">
        <f>IF(B225&lt;&gt;"",SUMIF($V$23:$V$598,V225,$H$23:$H$598)/SUMIF($V$23:$V$598,V225,$O$23:O800),IF(O225&lt;&gt;"",SUMIF($S$23:$S$598,S225,$H$23:$H$598)/O225,""))</f>
        <v>0</v>
      </c>
      <c r="J225" s="12"/>
      <c r="K225" s="19" t="str">
        <f t="shared" si="43"/>
        <v/>
      </c>
      <c r="L225" s="19" t="str">
        <f t="shared" si="45"/>
        <v/>
      </c>
      <c r="M225" s="19" t="str">
        <f t="shared" si="46"/>
        <v/>
      </c>
      <c r="N225" s="19" t="str">
        <f t="shared" si="44"/>
        <v>Procédures :</v>
      </c>
      <c r="O225" s="9">
        <f t="shared" si="51"/>
        <v>7</v>
      </c>
      <c r="S225" s="2" t="str">
        <f t="shared" si="49"/>
        <v>- VMWARE -</v>
      </c>
      <c r="T225" s="18">
        <f t="shared" si="47"/>
        <v>0</v>
      </c>
      <c r="V225" s="2" t="str">
        <f t="shared" si="50"/>
        <v>DEMANDES</v>
      </c>
      <c r="W225" s="16" t="str">
        <f t="shared" si="48"/>
        <v/>
      </c>
    </row>
    <row r="226" spans="2:23" x14ac:dyDescent="0.2">
      <c r="B226" s="59" t="str">
        <f>IF(Collage!B219="","",Collage!B219)</f>
        <v/>
      </c>
      <c r="C226" s="59" t="str">
        <f>IF(Collage!C219="","",Collage!C219)</f>
        <v/>
      </c>
      <c r="D226" s="107" t="str">
        <f>IF(Collage!D219="","",Collage!D219)</f>
        <v/>
      </c>
      <c r="E226" s="29"/>
      <c r="F226" s="10"/>
      <c r="G226" s="11"/>
      <c r="H226" s="13" t="str">
        <f t="shared" si="42"/>
        <v/>
      </c>
      <c r="I226" s="8" t="str">
        <f>IF(B226&lt;&gt;"",SUMIF($V$23:$V$598,V226,$H$23:$H$598)/SUMIF($V$23:$V$598,V226,$O$23:O801),IF(O226&lt;&gt;"",SUMIF($S$23:$S$598,S226,$H$23:$H$598)/O226,""))</f>
        <v/>
      </c>
      <c r="J226" s="12"/>
      <c r="K226" s="19" t="str">
        <f t="shared" si="43"/>
        <v/>
      </c>
      <c r="L226" s="19" t="str">
        <f t="shared" si="45"/>
        <v/>
      </c>
      <c r="M226" s="19" t="str">
        <f t="shared" si="46"/>
        <v/>
      </c>
      <c r="N226" s="19" t="str">
        <f t="shared" si="44"/>
        <v/>
      </c>
      <c r="O226" s="9" t="str">
        <f t="shared" si="51"/>
        <v/>
      </c>
      <c r="S226" s="2" t="str">
        <f t="shared" si="49"/>
        <v>- VMWARE -</v>
      </c>
      <c r="T226" s="18" t="str">
        <f t="shared" si="47"/>
        <v/>
      </c>
      <c r="V226" s="2" t="str">
        <f t="shared" si="50"/>
        <v>DEMANDES</v>
      </c>
      <c r="W226" s="16" t="str">
        <f t="shared" si="48"/>
        <v/>
      </c>
    </row>
    <row r="227" spans="2:23" x14ac:dyDescent="0.2">
      <c r="B227" s="59" t="str">
        <f>IF(Collage!B220="","",Collage!B220)</f>
        <v/>
      </c>
      <c r="C227" s="59" t="str">
        <f>IF(Collage!C220="","",Collage!C220)</f>
        <v/>
      </c>
      <c r="D227" s="107" t="str">
        <f>IF(Collage!D220="","",Collage!D220)</f>
        <v>Dem050</v>
      </c>
      <c r="E227" s="29"/>
      <c r="F227" s="10"/>
      <c r="G227" s="11"/>
      <c r="H227" s="13">
        <f t="shared" si="42"/>
        <v>0</v>
      </c>
      <c r="I227" s="8" t="str">
        <f>IF(B227&lt;&gt;"",SUMIF($V$23:$V$598,V227,$H$23:$H$598)/SUMIF($V$23:$V$598,V227,$O$23:O802),IF(O227&lt;&gt;"",SUMIF($S$23:$S$598,S227,$H$23:$H$598)/O227,""))</f>
        <v/>
      </c>
      <c r="J227" s="12"/>
      <c r="K227" s="19">
        <f t="shared" si="43"/>
        <v>0</v>
      </c>
      <c r="L227" s="19">
        <f t="shared" si="45"/>
        <v>0</v>
      </c>
      <c r="M227" s="19">
        <f t="shared" si="46"/>
        <v>0</v>
      </c>
      <c r="N227" s="19">
        <f t="shared" si="44"/>
        <v>0</v>
      </c>
      <c r="O227" s="9" t="str">
        <f t="shared" si="51"/>
        <v/>
      </c>
      <c r="S227" s="2" t="str">
        <f t="shared" si="49"/>
        <v>- VMWARE -</v>
      </c>
      <c r="T227" s="18" t="str">
        <f t="shared" si="47"/>
        <v/>
      </c>
      <c r="V227" s="2" t="str">
        <f t="shared" si="50"/>
        <v>DEMANDES</v>
      </c>
      <c r="W227" s="16" t="str">
        <f t="shared" si="48"/>
        <v/>
      </c>
    </row>
    <row r="228" spans="2:23" x14ac:dyDescent="0.2">
      <c r="B228" s="59" t="str">
        <f>IF(Collage!B221="","",Collage!B221)</f>
        <v/>
      </c>
      <c r="C228" s="59" t="str">
        <f>IF(Collage!C221="","",Collage!C221)</f>
        <v/>
      </c>
      <c r="D228" s="107" t="str">
        <f>IF(Collage!D221="","",Collage!D221)</f>
        <v>Dem051</v>
      </c>
      <c r="E228" s="29"/>
      <c r="F228" s="10"/>
      <c r="G228" s="11"/>
      <c r="H228" s="13">
        <f t="shared" si="42"/>
        <v>0</v>
      </c>
      <c r="I228" s="8" t="str">
        <f>IF(B228&lt;&gt;"",SUMIF($V$23:$V$598,V228,$H$23:$H$598)/SUMIF($V$23:$V$598,V228,$O$23:O803),IF(O228&lt;&gt;"",SUMIF($S$23:$S$598,S228,$H$23:$H$598)/O228,""))</f>
        <v/>
      </c>
      <c r="J228" s="12"/>
      <c r="K228" s="19">
        <f t="shared" si="43"/>
        <v>0</v>
      </c>
      <c r="L228" s="19">
        <f t="shared" si="45"/>
        <v>0</v>
      </c>
      <c r="M228" s="19">
        <f t="shared" si="46"/>
        <v>0</v>
      </c>
      <c r="N228" s="19">
        <f t="shared" si="44"/>
        <v>0</v>
      </c>
      <c r="O228" s="9" t="str">
        <f t="shared" si="51"/>
        <v/>
      </c>
      <c r="S228" s="2" t="str">
        <f t="shared" si="49"/>
        <v>- VMWARE -</v>
      </c>
      <c r="T228" s="18" t="str">
        <f t="shared" si="47"/>
        <v/>
      </c>
      <c r="V228" s="2" t="str">
        <f t="shared" si="50"/>
        <v>DEMANDES</v>
      </c>
      <c r="W228" s="16" t="str">
        <f t="shared" si="48"/>
        <v/>
      </c>
    </row>
    <row r="229" spans="2:23" x14ac:dyDescent="0.2">
      <c r="B229" s="59" t="str">
        <f>IF(Collage!B222="","",Collage!B222)</f>
        <v/>
      </c>
      <c r="C229" s="59" t="str">
        <f>IF(Collage!C222="","",Collage!C222)</f>
        <v/>
      </c>
      <c r="D229" s="107" t="str">
        <f>IF(Collage!D222="","",Collage!D222)</f>
        <v>Dem052</v>
      </c>
      <c r="E229" s="29"/>
      <c r="F229" s="10"/>
      <c r="G229" s="11"/>
      <c r="H229" s="13">
        <f t="shared" si="42"/>
        <v>0</v>
      </c>
      <c r="I229" s="8" t="str">
        <f>IF(B229&lt;&gt;"",SUMIF($V$23:$V$598,V229,$H$23:$H$598)/SUMIF($V$23:$V$598,V229,$O$23:O804),IF(O229&lt;&gt;"",SUMIF($S$23:$S$598,S229,$H$23:$H$598)/O229,""))</f>
        <v/>
      </c>
      <c r="J229" s="12"/>
      <c r="K229" s="19">
        <f t="shared" si="43"/>
        <v>0</v>
      </c>
      <c r="L229" s="19">
        <f t="shared" si="45"/>
        <v>0</v>
      </c>
      <c r="M229" s="19">
        <f t="shared" si="46"/>
        <v>0</v>
      </c>
      <c r="N229" s="19">
        <f t="shared" si="44"/>
        <v>0</v>
      </c>
      <c r="O229" s="9" t="str">
        <f t="shared" si="51"/>
        <v/>
      </c>
      <c r="S229" s="2" t="str">
        <f t="shared" si="49"/>
        <v>- VMWARE -</v>
      </c>
      <c r="T229" s="18" t="str">
        <f t="shared" si="47"/>
        <v/>
      </c>
      <c r="V229" s="2" t="str">
        <f t="shared" si="50"/>
        <v>DEMANDES</v>
      </c>
      <c r="W229" s="16" t="str">
        <f t="shared" si="48"/>
        <v/>
      </c>
    </row>
    <row r="230" spans="2:23" x14ac:dyDescent="0.2">
      <c r="B230" s="59" t="str">
        <f>IF(Collage!B223="","",Collage!B223)</f>
        <v/>
      </c>
      <c r="C230" s="59" t="str">
        <f>IF(Collage!C223="","",Collage!C223)</f>
        <v/>
      </c>
      <c r="D230" s="107" t="str">
        <f>IF(Collage!D223="","",Collage!D223)</f>
        <v>Dem053</v>
      </c>
      <c r="E230" s="29"/>
      <c r="F230" s="10"/>
      <c r="G230" s="11"/>
      <c r="H230" s="13">
        <f t="shared" si="42"/>
        <v>0</v>
      </c>
      <c r="I230" s="8" t="str">
        <f>IF(B230&lt;&gt;"",SUMIF($V$23:$V$598,V230,$H$23:$H$598)/SUMIF($V$23:$V$598,V230,$O$23:O805),IF(O230&lt;&gt;"",SUMIF($S$23:$S$598,S230,$H$23:$H$598)/O230,""))</f>
        <v/>
      </c>
      <c r="J230" s="12"/>
      <c r="K230" s="19">
        <f t="shared" si="43"/>
        <v>0</v>
      </c>
      <c r="L230" s="19">
        <f t="shared" si="45"/>
        <v>0</v>
      </c>
      <c r="M230" s="19">
        <f t="shared" si="46"/>
        <v>0</v>
      </c>
      <c r="N230" s="19">
        <f t="shared" si="44"/>
        <v>0</v>
      </c>
      <c r="O230" s="9" t="str">
        <f t="shared" si="51"/>
        <v/>
      </c>
      <c r="S230" s="2" t="str">
        <f t="shared" si="49"/>
        <v>- VMWARE -</v>
      </c>
      <c r="T230" s="18" t="str">
        <f t="shared" si="47"/>
        <v/>
      </c>
      <c r="V230" s="2" t="str">
        <f t="shared" si="50"/>
        <v>DEMANDES</v>
      </c>
      <c r="W230" s="16" t="str">
        <f t="shared" si="48"/>
        <v/>
      </c>
    </row>
    <row r="231" spans="2:23" x14ac:dyDescent="0.2">
      <c r="B231" s="59" t="str">
        <f>IF(Collage!B224="","",Collage!B224)</f>
        <v/>
      </c>
      <c r="C231" s="59" t="str">
        <f>IF(Collage!C224="","",Collage!C224)</f>
        <v/>
      </c>
      <c r="D231" s="107" t="str">
        <f>IF(Collage!D224="","",Collage!D224)</f>
        <v>Dem054</v>
      </c>
      <c r="E231" s="29"/>
      <c r="F231" s="10"/>
      <c r="G231" s="11"/>
      <c r="H231" s="13">
        <f t="shared" si="42"/>
        <v>0</v>
      </c>
      <c r="I231" s="8" t="str">
        <f>IF(B231&lt;&gt;"",SUMIF($V$23:$V$598,V231,$H$23:$H$598)/SUMIF($V$23:$V$598,V231,$O$23:O806),IF(O231&lt;&gt;"",SUMIF($S$23:$S$598,S231,$H$23:$H$598)/O231,""))</f>
        <v/>
      </c>
      <c r="J231" s="12"/>
      <c r="K231" s="19">
        <f t="shared" si="43"/>
        <v>0</v>
      </c>
      <c r="L231" s="19">
        <f t="shared" si="45"/>
        <v>0</v>
      </c>
      <c r="M231" s="19">
        <f t="shared" si="46"/>
        <v>0</v>
      </c>
      <c r="N231" s="19">
        <f t="shared" si="44"/>
        <v>0</v>
      </c>
      <c r="O231" s="9" t="str">
        <f t="shared" si="51"/>
        <v/>
      </c>
      <c r="S231" s="2" t="str">
        <f t="shared" si="49"/>
        <v>- VMWARE -</v>
      </c>
      <c r="T231" s="18" t="str">
        <f t="shared" si="47"/>
        <v/>
      </c>
      <c r="V231" s="2" t="str">
        <f t="shared" si="50"/>
        <v>DEMANDES</v>
      </c>
      <c r="W231" s="16" t="str">
        <f t="shared" si="48"/>
        <v/>
      </c>
    </row>
    <row r="232" spans="2:23" x14ac:dyDescent="0.2">
      <c r="B232" s="59" t="str">
        <f>IF(Collage!B225="","",Collage!B225)</f>
        <v/>
      </c>
      <c r="C232" s="59" t="str">
        <f>IF(Collage!C225="","",Collage!C225)</f>
        <v/>
      </c>
      <c r="D232" s="107" t="str">
        <f>IF(Collage!D225="","",Collage!D225)</f>
        <v>Dem055</v>
      </c>
      <c r="E232" s="29"/>
      <c r="F232" s="10"/>
      <c r="G232" s="11"/>
      <c r="H232" s="13">
        <f t="shared" si="42"/>
        <v>0</v>
      </c>
      <c r="I232" s="8" t="str">
        <f>IF(B232&lt;&gt;"",SUMIF($V$23:$V$598,V232,$H$23:$H$598)/SUMIF($V$23:$V$598,V232,$O$23:O807),IF(O232&lt;&gt;"",SUMIF($S$23:$S$598,S232,$H$23:$H$598)/O232,""))</f>
        <v/>
      </c>
      <c r="J232" s="12"/>
      <c r="K232" s="19">
        <f t="shared" si="43"/>
        <v>0</v>
      </c>
      <c r="L232" s="19">
        <f t="shared" si="45"/>
        <v>0</v>
      </c>
      <c r="M232" s="19">
        <f t="shared" si="46"/>
        <v>0</v>
      </c>
      <c r="N232" s="19">
        <f t="shared" si="44"/>
        <v>0</v>
      </c>
      <c r="O232" s="9" t="str">
        <f t="shared" si="51"/>
        <v/>
      </c>
      <c r="S232" s="2" t="str">
        <f t="shared" si="49"/>
        <v>- VMWARE -</v>
      </c>
      <c r="T232" s="18" t="str">
        <f t="shared" si="47"/>
        <v/>
      </c>
      <c r="V232" s="2" t="str">
        <f t="shared" si="50"/>
        <v>DEMANDES</v>
      </c>
      <c r="W232" s="16" t="str">
        <f t="shared" si="48"/>
        <v/>
      </c>
    </row>
    <row r="233" spans="2:23" x14ac:dyDescent="0.2">
      <c r="B233" s="59" t="str">
        <f>IF(Collage!B226="","",Collage!B226)</f>
        <v/>
      </c>
      <c r="C233" s="59" t="str">
        <f>IF(Collage!C226="","",Collage!C226)</f>
        <v/>
      </c>
      <c r="D233" s="107" t="str">
        <f>IF(Collage!D226="","",Collage!D226)</f>
        <v>Dem056</v>
      </c>
      <c r="E233" s="29"/>
      <c r="F233" s="10"/>
      <c r="G233" s="11"/>
      <c r="H233" s="13">
        <f t="shared" si="42"/>
        <v>0</v>
      </c>
      <c r="I233" s="8" t="str">
        <f>IF(B233&lt;&gt;"",SUMIF($V$23:$V$598,V233,$H$23:$H$598)/SUMIF($V$23:$V$598,V233,$O$23:O808),IF(O233&lt;&gt;"",SUMIF($S$23:$S$598,S233,$H$23:$H$598)/O233,""))</f>
        <v/>
      </c>
      <c r="J233" s="12"/>
      <c r="K233" s="19">
        <f t="shared" si="43"/>
        <v>0</v>
      </c>
      <c r="L233" s="19">
        <f t="shared" si="45"/>
        <v>0</v>
      </c>
      <c r="M233" s="19">
        <f t="shared" si="46"/>
        <v>0</v>
      </c>
      <c r="N233" s="19">
        <f t="shared" si="44"/>
        <v>0</v>
      </c>
      <c r="O233" s="9" t="str">
        <f t="shared" si="51"/>
        <v/>
      </c>
      <c r="S233" s="2" t="str">
        <f t="shared" si="49"/>
        <v>- VMWARE -</v>
      </c>
      <c r="T233" s="18" t="str">
        <f t="shared" si="47"/>
        <v/>
      </c>
      <c r="V233" s="2" t="str">
        <f t="shared" si="50"/>
        <v>DEMANDES</v>
      </c>
      <c r="W233" s="16" t="str">
        <f t="shared" si="48"/>
        <v/>
      </c>
    </row>
    <row r="234" spans="2:23" x14ac:dyDescent="0.2">
      <c r="B234" s="59" t="str">
        <f>IF(Collage!B227="","",Collage!B227)</f>
        <v/>
      </c>
      <c r="C234" s="59" t="str">
        <f>IF(Collage!C227="","",Collage!C227)</f>
        <v/>
      </c>
      <c r="D234" s="107" t="str">
        <f>IF(Collage!D227="","",Collage!D227)</f>
        <v/>
      </c>
      <c r="E234" s="29"/>
      <c r="F234" s="10"/>
      <c r="G234" s="11"/>
      <c r="H234" s="13" t="str">
        <f t="shared" si="42"/>
        <v/>
      </c>
      <c r="I234" s="8" t="str">
        <f>IF(B234&lt;&gt;"",SUMIF($V$23:$V$598,V234,$H$23:$H$598)/SUMIF($V$23:$V$598,V234,$O$23:O809),IF(O234&lt;&gt;"",SUMIF($S$23:$S$598,S234,$H$23:$H$598)/O234,""))</f>
        <v/>
      </c>
      <c r="J234" s="12"/>
      <c r="K234" s="19" t="str">
        <f t="shared" si="43"/>
        <v/>
      </c>
      <c r="L234" s="19" t="str">
        <f t="shared" si="45"/>
        <v/>
      </c>
      <c r="M234" s="19" t="str">
        <f t="shared" si="46"/>
        <v/>
      </c>
      <c r="N234" s="19" t="str">
        <f t="shared" si="44"/>
        <v/>
      </c>
      <c r="O234" s="9" t="str">
        <f t="shared" si="51"/>
        <v/>
      </c>
      <c r="S234" s="2" t="str">
        <f t="shared" si="49"/>
        <v>- VMWARE -</v>
      </c>
      <c r="T234" s="18" t="str">
        <f t="shared" si="47"/>
        <v/>
      </c>
      <c r="V234" s="2" t="str">
        <f t="shared" si="50"/>
        <v>DEMANDES</v>
      </c>
      <c r="W234" s="16" t="str">
        <f t="shared" si="48"/>
        <v/>
      </c>
    </row>
    <row r="235" spans="2:23" x14ac:dyDescent="0.2">
      <c r="B235" s="59" t="str">
        <f>IF(Collage!B228="","",Collage!B228)</f>
        <v/>
      </c>
      <c r="C235" s="59" t="str">
        <f>IF(Collage!C228="","",Collage!C228)</f>
        <v>- AUTRE -</v>
      </c>
      <c r="D235" s="107" t="str">
        <f>IF(Collage!D228="","",Collage!D228)</f>
        <v/>
      </c>
      <c r="E235" s="29"/>
      <c r="F235" s="10"/>
      <c r="G235" s="11"/>
      <c r="H235" s="13" t="str">
        <f t="shared" si="42"/>
        <v/>
      </c>
      <c r="I235" s="8">
        <f>IF(B235&lt;&gt;"",SUMIF($V$23:$V$598,V235,$H$23:$H$598)/SUMIF($V$23:$V$598,V235,$O$23:O810),IF(O235&lt;&gt;"",SUMIF($S$23:$S$598,S235,$H$23:$H$598)/O235,""))</f>
        <v>0</v>
      </c>
      <c r="J235" s="12"/>
      <c r="K235" s="19" t="str">
        <f t="shared" si="43"/>
        <v/>
      </c>
      <c r="L235" s="19" t="str">
        <f t="shared" si="45"/>
        <v/>
      </c>
      <c r="M235" s="19" t="str">
        <f t="shared" si="46"/>
        <v/>
      </c>
      <c r="N235" s="19" t="str">
        <f t="shared" si="44"/>
        <v>Procédures :</v>
      </c>
      <c r="O235" s="9">
        <f t="shared" si="51"/>
        <v>50</v>
      </c>
      <c r="S235" s="2" t="str">
        <f t="shared" si="49"/>
        <v>- AUTRE -</v>
      </c>
      <c r="T235" s="18">
        <f t="shared" si="47"/>
        <v>0</v>
      </c>
      <c r="V235" s="2" t="str">
        <f t="shared" si="50"/>
        <v>DEMANDES</v>
      </c>
      <c r="W235" s="16" t="str">
        <f t="shared" si="48"/>
        <v/>
      </c>
    </row>
    <row r="236" spans="2:23" x14ac:dyDescent="0.2">
      <c r="B236" s="59" t="str">
        <f>IF(Collage!B229="","",Collage!B229)</f>
        <v/>
      </c>
      <c r="C236" s="59" t="str">
        <f>IF(Collage!C229="","",Collage!C229)</f>
        <v/>
      </c>
      <c r="D236" s="107" t="str">
        <f>IF(Collage!D229="","",Collage!D229)</f>
        <v/>
      </c>
      <c r="E236" s="29"/>
      <c r="F236" s="10"/>
      <c r="G236" s="11"/>
      <c r="H236" s="13" t="str">
        <f t="shared" si="42"/>
        <v/>
      </c>
      <c r="I236" s="8" t="str">
        <f>IF(B236&lt;&gt;"",SUMIF($V$23:$V$598,V236,$H$23:$H$598)/SUMIF($V$23:$V$598,V236,$O$23:O811),IF(O236&lt;&gt;"",SUMIF($S$23:$S$598,S236,$H$23:$H$598)/O236,""))</f>
        <v/>
      </c>
      <c r="J236" s="12"/>
      <c r="K236" s="19" t="str">
        <f t="shared" si="43"/>
        <v/>
      </c>
      <c r="L236" s="19" t="str">
        <f t="shared" si="45"/>
        <v/>
      </c>
      <c r="M236" s="19" t="str">
        <f t="shared" si="46"/>
        <v/>
      </c>
      <c r="N236" s="19" t="str">
        <f t="shared" si="44"/>
        <v/>
      </c>
      <c r="O236" s="9" t="str">
        <f t="shared" si="51"/>
        <v/>
      </c>
      <c r="S236" s="2" t="str">
        <f t="shared" si="49"/>
        <v>- AUTRE -</v>
      </c>
      <c r="T236" s="18" t="str">
        <f t="shared" si="47"/>
        <v/>
      </c>
      <c r="V236" s="2" t="str">
        <f t="shared" si="50"/>
        <v>DEMANDES</v>
      </c>
      <c r="W236" s="16" t="str">
        <f t="shared" si="48"/>
        <v/>
      </c>
    </row>
    <row r="237" spans="2:23" x14ac:dyDescent="0.2">
      <c r="B237" s="59" t="str">
        <f>IF(Collage!B230="","",Collage!B230)</f>
        <v/>
      </c>
      <c r="C237" s="59" t="str">
        <f>IF(Collage!C230="","",Collage!C230)</f>
        <v/>
      </c>
      <c r="D237" s="107" t="str">
        <f>IF(Collage!D230="","",Collage!D230)</f>
        <v>Dem057</v>
      </c>
      <c r="E237" s="29"/>
      <c r="F237" s="10"/>
      <c r="G237" s="11"/>
      <c r="H237" s="13">
        <f t="shared" si="42"/>
        <v>0</v>
      </c>
      <c r="I237" s="8" t="str">
        <f>IF(B237&lt;&gt;"",SUMIF($V$23:$V$598,V237,$H$23:$H$598)/SUMIF($V$23:$V$598,V237,$O$23:O812),IF(O237&lt;&gt;"",SUMIF($S$23:$S$598,S237,$H$23:$H$598)/O237,""))</f>
        <v/>
      </c>
      <c r="J237" s="12"/>
      <c r="K237" s="19">
        <f t="shared" si="43"/>
        <v>0</v>
      </c>
      <c r="L237" s="19">
        <f t="shared" si="45"/>
        <v>0</v>
      </c>
      <c r="M237" s="19">
        <f t="shared" si="46"/>
        <v>0</v>
      </c>
      <c r="N237" s="19">
        <f t="shared" si="44"/>
        <v>0</v>
      </c>
      <c r="O237" s="9" t="str">
        <f t="shared" si="51"/>
        <v/>
      </c>
      <c r="S237" s="2" t="str">
        <f t="shared" si="49"/>
        <v>- AUTRE -</v>
      </c>
      <c r="T237" s="18" t="str">
        <f t="shared" si="47"/>
        <v/>
      </c>
      <c r="V237" s="2" t="str">
        <f t="shared" si="50"/>
        <v>DEMANDES</v>
      </c>
      <c r="W237" s="16" t="str">
        <f t="shared" si="48"/>
        <v/>
      </c>
    </row>
    <row r="238" spans="2:23" x14ac:dyDescent="0.2">
      <c r="B238" s="59" t="str">
        <f>IF(Collage!B231="","",Collage!B231)</f>
        <v/>
      </c>
      <c r="C238" s="59" t="str">
        <f>IF(Collage!C231="","",Collage!C231)</f>
        <v/>
      </c>
      <c r="D238" s="107" t="str">
        <f>IF(Collage!D231="","",Collage!D231)</f>
        <v>Dem058</v>
      </c>
      <c r="E238" s="29"/>
      <c r="F238" s="10"/>
      <c r="G238" s="11"/>
      <c r="H238" s="13">
        <f t="shared" si="42"/>
        <v>0</v>
      </c>
      <c r="I238" s="8" t="str">
        <f>IF(B238&lt;&gt;"",SUMIF($V$23:$V$598,V238,$H$23:$H$598)/SUMIF($V$23:$V$598,V238,$O$23:O813),IF(O238&lt;&gt;"",SUMIF($S$23:$S$598,S238,$H$23:$H$598)/O238,""))</f>
        <v/>
      </c>
      <c r="J238" s="12"/>
      <c r="K238" s="19">
        <f t="shared" si="43"/>
        <v>0</v>
      </c>
      <c r="L238" s="19">
        <f t="shared" si="45"/>
        <v>0</v>
      </c>
      <c r="M238" s="19">
        <f t="shared" si="46"/>
        <v>0</v>
      </c>
      <c r="N238" s="19">
        <f t="shared" si="44"/>
        <v>0</v>
      </c>
      <c r="O238" s="9" t="str">
        <f t="shared" si="51"/>
        <v/>
      </c>
      <c r="S238" s="2" t="str">
        <f t="shared" si="49"/>
        <v>- AUTRE -</v>
      </c>
      <c r="T238" s="18" t="str">
        <f t="shared" si="47"/>
        <v/>
      </c>
      <c r="V238" s="2" t="str">
        <f t="shared" si="50"/>
        <v>DEMANDES</v>
      </c>
      <c r="W238" s="16" t="str">
        <f t="shared" si="48"/>
        <v/>
      </c>
    </row>
    <row r="239" spans="2:23" x14ac:dyDescent="0.2">
      <c r="B239" s="59" t="str">
        <f>IF(Collage!B232="","",Collage!B232)</f>
        <v/>
      </c>
      <c r="C239" s="59" t="str">
        <f>IF(Collage!C232="","",Collage!C232)</f>
        <v/>
      </c>
      <c r="D239" s="107" t="str">
        <f>IF(Collage!D232="","",Collage!D232)</f>
        <v>Dem059</v>
      </c>
      <c r="E239" s="29"/>
      <c r="F239" s="10"/>
      <c r="G239" s="11"/>
      <c r="H239" s="13">
        <f t="shared" si="42"/>
        <v>0</v>
      </c>
      <c r="I239" s="8" t="str">
        <f>IF(B239&lt;&gt;"",SUMIF($V$23:$V$598,V239,$H$23:$H$598)/SUMIF($V$23:$V$598,V239,$O$23:O814),IF(O239&lt;&gt;"",SUMIF($S$23:$S$598,S239,$H$23:$H$598)/O239,""))</f>
        <v/>
      </c>
      <c r="J239" s="12"/>
      <c r="K239" s="19">
        <f t="shared" si="43"/>
        <v>0</v>
      </c>
      <c r="L239" s="19">
        <f t="shared" si="45"/>
        <v>0</v>
      </c>
      <c r="M239" s="19">
        <f t="shared" si="46"/>
        <v>0</v>
      </c>
      <c r="N239" s="19">
        <f t="shared" si="44"/>
        <v>0</v>
      </c>
      <c r="O239" s="9" t="str">
        <f t="shared" si="51"/>
        <v/>
      </c>
      <c r="S239" s="2" t="str">
        <f t="shared" si="49"/>
        <v>- AUTRE -</v>
      </c>
      <c r="T239" s="18" t="str">
        <f t="shared" si="47"/>
        <v/>
      </c>
      <c r="V239" s="2" t="str">
        <f t="shared" si="50"/>
        <v>DEMANDES</v>
      </c>
      <c r="W239" s="16" t="str">
        <f t="shared" si="48"/>
        <v/>
      </c>
    </row>
    <row r="240" spans="2:23" x14ac:dyDescent="0.2">
      <c r="B240" s="59" t="str">
        <f>IF(Collage!B233="","",Collage!B233)</f>
        <v/>
      </c>
      <c r="C240" s="59" t="str">
        <f>IF(Collage!C233="","",Collage!C233)</f>
        <v/>
      </c>
      <c r="D240" s="107" t="str">
        <f>IF(Collage!D233="","",Collage!D233)</f>
        <v>Dem060</v>
      </c>
      <c r="E240" s="29"/>
      <c r="F240" s="10"/>
      <c r="G240" s="11"/>
      <c r="H240" s="13">
        <f t="shared" si="42"/>
        <v>0</v>
      </c>
      <c r="I240" s="8" t="str">
        <f>IF(B240&lt;&gt;"",SUMIF($V$23:$V$598,V240,$H$23:$H$598)/SUMIF($V$23:$V$598,V240,$O$23:O815),IF(O240&lt;&gt;"",SUMIF($S$23:$S$598,S240,$H$23:$H$598)/O240,""))</f>
        <v/>
      </c>
      <c r="J240" s="12"/>
      <c r="K240" s="19">
        <f t="shared" si="43"/>
        <v>0</v>
      </c>
      <c r="L240" s="19">
        <f t="shared" si="45"/>
        <v>0</v>
      </c>
      <c r="M240" s="19">
        <f t="shared" si="46"/>
        <v>0</v>
      </c>
      <c r="N240" s="19">
        <f t="shared" si="44"/>
        <v>0</v>
      </c>
      <c r="O240" s="9" t="str">
        <f t="shared" si="51"/>
        <v/>
      </c>
      <c r="S240" s="2" t="str">
        <f t="shared" si="49"/>
        <v>- AUTRE -</v>
      </c>
      <c r="T240" s="18" t="str">
        <f t="shared" si="47"/>
        <v/>
      </c>
      <c r="V240" s="2" t="str">
        <f t="shared" si="50"/>
        <v>DEMANDES</v>
      </c>
      <c r="W240" s="16" t="str">
        <f t="shared" si="48"/>
        <v/>
      </c>
    </row>
    <row r="241" spans="2:23" x14ac:dyDescent="0.2">
      <c r="B241" s="59" t="str">
        <f>IF(Collage!B234="","",Collage!B234)</f>
        <v/>
      </c>
      <c r="C241" s="59" t="str">
        <f>IF(Collage!C234="","",Collage!C234)</f>
        <v/>
      </c>
      <c r="D241" s="107" t="str">
        <f>IF(Collage!D234="","",Collage!D234)</f>
        <v>Dem061</v>
      </c>
      <c r="E241" s="29"/>
      <c r="F241" s="10"/>
      <c r="G241" s="11"/>
      <c r="H241" s="13">
        <f t="shared" si="42"/>
        <v>0</v>
      </c>
      <c r="I241" s="8" t="str">
        <f>IF(B241&lt;&gt;"",SUMIF($V$23:$V$598,V241,$H$23:$H$598)/SUMIF($V$23:$V$598,V241,$O$23:O816),IF(O241&lt;&gt;"",SUMIF($S$23:$S$598,S241,$H$23:$H$598)/O241,""))</f>
        <v/>
      </c>
      <c r="J241" s="12"/>
      <c r="K241" s="19">
        <f t="shared" si="43"/>
        <v>0</v>
      </c>
      <c r="L241" s="19">
        <f t="shared" si="45"/>
        <v>0</v>
      </c>
      <c r="M241" s="19">
        <f t="shared" si="46"/>
        <v>0</v>
      </c>
      <c r="N241" s="19">
        <f t="shared" si="44"/>
        <v>0</v>
      </c>
      <c r="O241" s="9" t="str">
        <f t="shared" si="51"/>
        <v/>
      </c>
      <c r="S241" s="2" t="str">
        <f t="shared" si="49"/>
        <v>- AUTRE -</v>
      </c>
      <c r="T241" s="18" t="str">
        <f t="shared" si="47"/>
        <v/>
      </c>
      <c r="V241" s="2" t="str">
        <f t="shared" si="50"/>
        <v>DEMANDES</v>
      </c>
      <c r="W241" s="16" t="str">
        <f t="shared" si="48"/>
        <v/>
      </c>
    </row>
    <row r="242" spans="2:23" x14ac:dyDescent="0.2">
      <c r="B242" s="59" t="str">
        <f>IF(Collage!B235="","",Collage!B235)</f>
        <v/>
      </c>
      <c r="C242" s="59" t="str">
        <f>IF(Collage!C235="","",Collage!C235)</f>
        <v/>
      </c>
      <c r="D242" s="107" t="str">
        <f>IF(Collage!D235="","",Collage!D235)</f>
        <v>Dem062</v>
      </c>
      <c r="E242" s="29"/>
      <c r="F242" s="10"/>
      <c r="G242" s="11"/>
      <c r="H242" s="13">
        <f t="shared" si="42"/>
        <v>0</v>
      </c>
      <c r="I242" s="8" t="str">
        <f>IF(B242&lt;&gt;"",SUMIF($V$23:$V$598,V242,$H$23:$H$598)/SUMIF($V$23:$V$598,V242,$O$23:O817),IF(O242&lt;&gt;"",SUMIF($S$23:$S$598,S242,$H$23:$H$598)/O242,""))</f>
        <v/>
      </c>
      <c r="J242" s="12"/>
      <c r="K242" s="19">
        <f t="shared" si="43"/>
        <v>0</v>
      </c>
      <c r="L242" s="19">
        <f t="shared" si="45"/>
        <v>0</v>
      </c>
      <c r="M242" s="19">
        <f t="shared" si="46"/>
        <v>0</v>
      </c>
      <c r="N242" s="19">
        <f t="shared" si="44"/>
        <v>0</v>
      </c>
      <c r="O242" s="9" t="str">
        <f t="shared" si="51"/>
        <v/>
      </c>
      <c r="S242" s="2" t="str">
        <f t="shared" si="49"/>
        <v>- AUTRE -</v>
      </c>
      <c r="T242" s="18" t="str">
        <f t="shared" si="47"/>
        <v/>
      </c>
      <c r="V242" s="2" t="str">
        <f t="shared" si="50"/>
        <v>DEMANDES</v>
      </c>
      <c r="W242" s="16" t="str">
        <f t="shared" si="48"/>
        <v/>
      </c>
    </row>
    <row r="243" spans="2:23" x14ac:dyDescent="0.2">
      <c r="B243" s="59" t="str">
        <f>IF(Collage!B236="","",Collage!B236)</f>
        <v/>
      </c>
      <c r="C243" s="59" t="str">
        <f>IF(Collage!C236="","",Collage!C236)</f>
        <v/>
      </c>
      <c r="D243" s="107" t="str">
        <f>IF(Collage!D236="","",Collage!D236)</f>
        <v>Dem063</v>
      </c>
      <c r="E243" s="29"/>
      <c r="F243" s="10"/>
      <c r="G243" s="11"/>
      <c r="H243" s="13">
        <f t="shared" si="42"/>
        <v>0</v>
      </c>
      <c r="I243" s="8" t="str">
        <f>IF(B243&lt;&gt;"",SUMIF($V$23:$V$598,V243,$H$23:$H$598)/SUMIF($V$23:$V$598,V243,$O$23:O818),IF(O243&lt;&gt;"",SUMIF($S$23:$S$598,S243,$H$23:$H$598)/O243,""))</f>
        <v/>
      </c>
      <c r="J243" s="12"/>
      <c r="K243" s="19">
        <f t="shared" si="43"/>
        <v>0</v>
      </c>
      <c r="L243" s="19">
        <f t="shared" si="45"/>
        <v>0</v>
      </c>
      <c r="M243" s="19">
        <f t="shared" si="46"/>
        <v>0</v>
      </c>
      <c r="N243" s="19">
        <f t="shared" si="44"/>
        <v>0</v>
      </c>
      <c r="O243" s="9" t="str">
        <f t="shared" si="51"/>
        <v/>
      </c>
      <c r="S243" s="2" t="str">
        <f t="shared" si="49"/>
        <v>- AUTRE -</v>
      </c>
      <c r="T243" s="18" t="str">
        <f t="shared" si="47"/>
        <v/>
      </c>
      <c r="V243" s="2" t="str">
        <f t="shared" si="50"/>
        <v>DEMANDES</v>
      </c>
      <c r="W243" s="16" t="str">
        <f t="shared" si="48"/>
        <v/>
      </c>
    </row>
    <row r="244" spans="2:23" x14ac:dyDescent="0.2">
      <c r="B244" s="59" t="str">
        <f>IF(Collage!B237="","",Collage!B237)</f>
        <v/>
      </c>
      <c r="C244" s="59" t="str">
        <f>IF(Collage!C237="","",Collage!C237)</f>
        <v/>
      </c>
      <c r="D244" s="107" t="str">
        <f>IF(Collage!D237="","",Collage!D237)</f>
        <v>Dem064</v>
      </c>
      <c r="E244" s="29"/>
      <c r="F244" s="10"/>
      <c r="G244" s="11"/>
      <c r="H244" s="13">
        <f t="shared" si="42"/>
        <v>0</v>
      </c>
      <c r="I244" s="8" t="str">
        <f>IF(B244&lt;&gt;"",SUMIF($V$23:$V$598,V244,$H$23:$H$598)/SUMIF($V$23:$V$598,V244,$O$23:O819),IF(O244&lt;&gt;"",SUMIF($S$23:$S$598,S244,$H$23:$H$598)/O244,""))</f>
        <v/>
      </c>
      <c r="J244" s="12"/>
      <c r="K244" s="19">
        <f t="shared" si="43"/>
        <v>0</v>
      </c>
      <c r="L244" s="19">
        <f t="shared" si="45"/>
        <v>0</v>
      </c>
      <c r="M244" s="19">
        <f t="shared" si="46"/>
        <v>0</v>
      </c>
      <c r="N244" s="19">
        <f t="shared" si="44"/>
        <v>0</v>
      </c>
      <c r="O244" s="9" t="str">
        <f t="shared" si="51"/>
        <v/>
      </c>
      <c r="S244" s="2" t="str">
        <f t="shared" si="49"/>
        <v>- AUTRE -</v>
      </c>
      <c r="T244" s="18" t="str">
        <f t="shared" si="47"/>
        <v/>
      </c>
      <c r="V244" s="2" t="str">
        <f t="shared" si="50"/>
        <v>DEMANDES</v>
      </c>
      <c r="W244" s="16" t="str">
        <f t="shared" si="48"/>
        <v/>
      </c>
    </row>
    <row r="245" spans="2:23" x14ac:dyDescent="0.2">
      <c r="B245" s="59" t="str">
        <f>IF(Collage!B238="","",Collage!B238)</f>
        <v/>
      </c>
      <c r="C245" s="59" t="str">
        <f>IF(Collage!C238="","",Collage!C238)</f>
        <v/>
      </c>
      <c r="D245" s="107" t="str">
        <f>IF(Collage!D238="","",Collage!D238)</f>
        <v>Dem065</v>
      </c>
      <c r="E245" s="29"/>
      <c r="F245" s="10"/>
      <c r="G245" s="11"/>
      <c r="H245" s="13">
        <f t="shared" si="42"/>
        <v>0</v>
      </c>
      <c r="I245" s="8" t="str">
        <f>IF(B245&lt;&gt;"",SUMIF($V$23:$V$598,V245,$H$23:$H$598)/SUMIF($V$23:$V$598,V245,$O$23:O820),IF(O245&lt;&gt;"",SUMIF($S$23:$S$598,S245,$H$23:$H$598)/O245,""))</f>
        <v/>
      </c>
      <c r="J245" s="12"/>
      <c r="K245" s="19">
        <f t="shared" si="43"/>
        <v>0</v>
      </c>
      <c r="L245" s="19">
        <f t="shared" si="45"/>
        <v>0</v>
      </c>
      <c r="M245" s="19">
        <f t="shared" si="46"/>
        <v>0</v>
      </c>
      <c r="N245" s="19">
        <f t="shared" si="44"/>
        <v>0</v>
      </c>
      <c r="O245" s="9" t="str">
        <f t="shared" si="51"/>
        <v/>
      </c>
      <c r="S245" s="2" t="str">
        <f t="shared" si="49"/>
        <v>- AUTRE -</v>
      </c>
      <c r="T245" s="18" t="str">
        <f t="shared" si="47"/>
        <v/>
      </c>
      <c r="V245" s="2" t="str">
        <f t="shared" si="50"/>
        <v>DEMANDES</v>
      </c>
      <c r="W245" s="16" t="str">
        <f t="shared" si="48"/>
        <v/>
      </c>
    </row>
    <row r="246" spans="2:23" x14ac:dyDescent="0.2">
      <c r="B246" s="59" t="str">
        <f>IF(Collage!B239="","",Collage!B239)</f>
        <v/>
      </c>
      <c r="C246" s="59" t="str">
        <f>IF(Collage!C239="","",Collage!C239)</f>
        <v/>
      </c>
      <c r="D246" s="107" t="str">
        <f>IF(Collage!D239="","",Collage!D239)</f>
        <v>Dem066</v>
      </c>
      <c r="E246" s="29"/>
      <c r="F246" s="10"/>
      <c r="G246" s="11"/>
      <c r="H246" s="13">
        <f t="shared" si="42"/>
        <v>0</v>
      </c>
      <c r="I246" s="8" t="str">
        <f>IF(B246&lt;&gt;"",SUMIF($V$23:$V$598,V246,$H$23:$H$598)/SUMIF($V$23:$V$598,V246,$O$23:O821),IF(O246&lt;&gt;"",SUMIF($S$23:$S$598,S246,$H$23:$H$598)/O246,""))</f>
        <v/>
      </c>
      <c r="J246" s="12"/>
      <c r="K246" s="19">
        <f t="shared" si="43"/>
        <v>0</v>
      </c>
      <c r="L246" s="19">
        <f t="shared" si="45"/>
        <v>0</v>
      </c>
      <c r="M246" s="19">
        <f t="shared" si="46"/>
        <v>0</v>
      </c>
      <c r="N246" s="19">
        <f t="shared" si="44"/>
        <v>0</v>
      </c>
      <c r="O246" s="9" t="str">
        <f t="shared" si="51"/>
        <v/>
      </c>
      <c r="S246" s="2" t="str">
        <f t="shared" si="49"/>
        <v>- AUTRE -</v>
      </c>
      <c r="T246" s="18" t="str">
        <f t="shared" si="47"/>
        <v/>
      </c>
      <c r="V246" s="2" t="str">
        <f t="shared" si="50"/>
        <v>DEMANDES</v>
      </c>
      <c r="W246" s="16" t="str">
        <f t="shared" si="48"/>
        <v/>
      </c>
    </row>
    <row r="247" spans="2:23" x14ac:dyDescent="0.2">
      <c r="B247" s="59" t="str">
        <f>IF(Collage!B240="","",Collage!B240)</f>
        <v/>
      </c>
      <c r="C247" s="59" t="str">
        <f>IF(Collage!C240="","",Collage!C240)</f>
        <v/>
      </c>
      <c r="D247" s="107" t="str">
        <f>IF(Collage!D240="","",Collage!D240)</f>
        <v>Dem067</v>
      </c>
      <c r="E247" s="29"/>
      <c r="F247" s="10"/>
      <c r="G247" s="11"/>
      <c r="H247" s="13">
        <f t="shared" si="42"/>
        <v>0</v>
      </c>
      <c r="I247" s="8" t="str">
        <f>IF(B247&lt;&gt;"",SUMIF($V$23:$V$598,V247,$H$23:$H$598)/SUMIF($V$23:$V$598,V247,$O$23:O822),IF(O247&lt;&gt;"",SUMIF($S$23:$S$598,S247,$H$23:$H$598)/O247,""))</f>
        <v/>
      </c>
      <c r="J247" s="12"/>
      <c r="K247" s="19">
        <f t="shared" si="43"/>
        <v>0</v>
      </c>
      <c r="L247" s="19">
        <f t="shared" si="45"/>
        <v>0</v>
      </c>
      <c r="M247" s="19">
        <f t="shared" si="46"/>
        <v>0</v>
      </c>
      <c r="N247" s="19">
        <f t="shared" si="44"/>
        <v>0</v>
      </c>
      <c r="O247" s="9" t="str">
        <f t="shared" si="51"/>
        <v/>
      </c>
      <c r="S247" s="2" t="str">
        <f t="shared" si="49"/>
        <v>- AUTRE -</v>
      </c>
      <c r="T247" s="18" t="str">
        <f t="shared" si="47"/>
        <v/>
      </c>
      <c r="V247" s="2" t="str">
        <f t="shared" si="50"/>
        <v>DEMANDES</v>
      </c>
      <c r="W247" s="16" t="str">
        <f t="shared" si="48"/>
        <v/>
      </c>
    </row>
    <row r="248" spans="2:23" x14ac:dyDescent="0.2">
      <c r="B248" s="59" t="str">
        <f>IF(Collage!B241="","",Collage!B241)</f>
        <v/>
      </c>
      <c r="C248" s="59" t="str">
        <f>IF(Collage!C241="","",Collage!C241)</f>
        <v/>
      </c>
      <c r="D248" s="107" t="str">
        <f>IF(Collage!D241="","",Collage!D241)</f>
        <v>Dem068</v>
      </c>
      <c r="E248" s="29"/>
      <c r="F248" s="10"/>
      <c r="G248" s="11"/>
      <c r="H248" s="13">
        <f t="shared" si="42"/>
        <v>0</v>
      </c>
      <c r="I248" s="8" t="str">
        <f>IF(B248&lt;&gt;"",SUMIF($V$23:$V$598,V248,$H$23:$H$598)/SUMIF($V$23:$V$598,V248,$O$23:O823),IF(O248&lt;&gt;"",SUMIF($S$23:$S$598,S248,$H$23:$H$598)/O248,""))</f>
        <v/>
      </c>
      <c r="J248" s="12"/>
      <c r="K248" s="19">
        <f t="shared" si="43"/>
        <v>0</v>
      </c>
      <c r="L248" s="19">
        <f t="shared" si="45"/>
        <v>0</v>
      </c>
      <c r="M248" s="19">
        <f t="shared" si="46"/>
        <v>0</v>
      </c>
      <c r="N248" s="19">
        <f t="shared" si="44"/>
        <v>0</v>
      </c>
      <c r="O248" s="9" t="str">
        <f t="shared" si="51"/>
        <v/>
      </c>
      <c r="S248" s="2" t="str">
        <f t="shared" si="49"/>
        <v>- AUTRE -</v>
      </c>
      <c r="T248" s="18" t="str">
        <f t="shared" si="47"/>
        <v/>
      </c>
      <c r="V248" s="2" t="str">
        <f t="shared" si="50"/>
        <v>DEMANDES</v>
      </c>
      <c r="W248" s="16" t="str">
        <f t="shared" si="48"/>
        <v/>
      </c>
    </row>
    <row r="249" spans="2:23" x14ac:dyDescent="0.2">
      <c r="B249" s="59" t="str">
        <f>IF(Collage!B242="","",Collage!B242)</f>
        <v/>
      </c>
      <c r="C249" s="59" t="str">
        <f>IF(Collage!C242="","",Collage!C242)</f>
        <v/>
      </c>
      <c r="D249" s="107" t="str">
        <f>IF(Collage!D242="","",Collage!D242)</f>
        <v>Dem069</v>
      </c>
      <c r="E249" s="29"/>
      <c r="F249" s="10"/>
      <c r="G249" s="11"/>
      <c r="H249" s="13">
        <f t="shared" si="42"/>
        <v>0</v>
      </c>
      <c r="I249" s="8" t="str">
        <f>IF(B249&lt;&gt;"",SUMIF($V$23:$V$598,V249,$H$23:$H$598)/SUMIF($V$23:$V$598,V249,$O$23:O824),IF(O249&lt;&gt;"",SUMIF($S$23:$S$598,S249,$H$23:$H$598)/O249,""))</f>
        <v/>
      </c>
      <c r="J249" s="12"/>
      <c r="K249" s="19">
        <f t="shared" si="43"/>
        <v>0</v>
      </c>
      <c r="L249" s="19">
        <f t="shared" si="45"/>
        <v>0</v>
      </c>
      <c r="M249" s="19">
        <f t="shared" si="46"/>
        <v>0</v>
      </c>
      <c r="N249" s="19">
        <f t="shared" si="44"/>
        <v>0</v>
      </c>
      <c r="O249" s="9" t="str">
        <f t="shared" si="51"/>
        <v/>
      </c>
      <c r="S249" s="2" t="str">
        <f t="shared" si="49"/>
        <v>- AUTRE -</v>
      </c>
      <c r="T249" s="18" t="str">
        <f t="shared" si="47"/>
        <v/>
      </c>
      <c r="V249" s="2" t="str">
        <f t="shared" si="50"/>
        <v>DEMANDES</v>
      </c>
      <c r="W249" s="16" t="str">
        <f t="shared" si="48"/>
        <v/>
      </c>
    </row>
    <row r="250" spans="2:23" x14ac:dyDescent="0.2">
      <c r="B250" s="59" t="str">
        <f>IF(Collage!B243="","",Collage!B243)</f>
        <v/>
      </c>
      <c r="C250" s="59" t="str">
        <f>IF(Collage!C243="","",Collage!C243)</f>
        <v/>
      </c>
      <c r="D250" s="107" t="str">
        <f>IF(Collage!D243="","",Collage!D243)</f>
        <v>Dem070</v>
      </c>
      <c r="E250" s="29"/>
      <c r="F250" s="10"/>
      <c r="G250" s="11"/>
      <c r="H250" s="13">
        <f t="shared" si="42"/>
        <v>0</v>
      </c>
      <c r="I250" s="8" t="str">
        <f>IF(B250&lt;&gt;"",SUMIF($V$23:$V$598,V250,$H$23:$H$598)/SUMIF($V$23:$V$598,V250,$O$23:O825),IF(O250&lt;&gt;"",SUMIF($S$23:$S$598,S250,$H$23:$H$598)/O250,""))</f>
        <v/>
      </c>
      <c r="J250" s="12"/>
      <c r="K250" s="19">
        <f t="shared" si="43"/>
        <v>0</v>
      </c>
      <c r="L250" s="19">
        <f t="shared" si="45"/>
        <v>0</v>
      </c>
      <c r="M250" s="19">
        <f t="shared" si="46"/>
        <v>0</v>
      </c>
      <c r="N250" s="19">
        <f t="shared" si="44"/>
        <v>0</v>
      </c>
      <c r="O250" s="9" t="str">
        <f t="shared" si="51"/>
        <v/>
      </c>
      <c r="S250" s="2" t="str">
        <f t="shared" si="49"/>
        <v>- AUTRE -</v>
      </c>
      <c r="T250" s="18" t="str">
        <f t="shared" si="47"/>
        <v/>
      </c>
      <c r="V250" s="2" t="str">
        <f t="shared" si="50"/>
        <v>DEMANDES</v>
      </c>
      <c r="W250" s="16" t="str">
        <f t="shared" si="48"/>
        <v/>
      </c>
    </row>
    <row r="251" spans="2:23" x14ac:dyDescent="0.2">
      <c r="B251" s="59" t="str">
        <f>IF(Collage!B244="","",Collage!B244)</f>
        <v/>
      </c>
      <c r="C251" s="59" t="str">
        <f>IF(Collage!C244="","",Collage!C244)</f>
        <v/>
      </c>
      <c r="D251" s="107" t="str">
        <f>IF(Collage!D244="","",Collage!D244)</f>
        <v>Dem071</v>
      </c>
      <c r="E251" s="29"/>
      <c r="F251" s="10"/>
      <c r="G251" s="11"/>
      <c r="H251" s="13">
        <f t="shared" si="42"/>
        <v>0</v>
      </c>
      <c r="I251" s="8" t="str">
        <f>IF(B251&lt;&gt;"",SUMIF($V$23:$V$598,V251,$H$23:$H$598)/SUMIF($V$23:$V$598,V251,$O$23:O826),IF(O251&lt;&gt;"",SUMIF($S$23:$S$598,S251,$H$23:$H$598)/O251,""))</f>
        <v/>
      </c>
      <c r="J251" s="12"/>
      <c r="K251" s="19">
        <f t="shared" si="43"/>
        <v>0</v>
      </c>
      <c r="L251" s="19">
        <f t="shared" si="45"/>
        <v>0</v>
      </c>
      <c r="M251" s="19">
        <f t="shared" si="46"/>
        <v>0</v>
      </c>
      <c r="N251" s="19">
        <f t="shared" si="44"/>
        <v>0</v>
      </c>
      <c r="O251" s="9" t="str">
        <f t="shared" si="51"/>
        <v/>
      </c>
      <c r="S251" s="2" t="str">
        <f t="shared" si="49"/>
        <v>- AUTRE -</v>
      </c>
      <c r="T251" s="18" t="str">
        <f t="shared" si="47"/>
        <v/>
      </c>
      <c r="V251" s="2" t="str">
        <f t="shared" si="50"/>
        <v>DEMANDES</v>
      </c>
      <c r="W251" s="16" t="str">
        <f t="shared" si="48"/>
        <v/>
      </c>
    </row>
    <row r="252" spans="2:23" x14ac:dyDescent="0.2">
      <c r="B252" s="59" t="str">
        <f>IF(Collage!B245="","",Collage!B245)</f>
        <v/>
      </c>
      <c r="C252" s="59" t="str">
        <f>IF(Collage!C245="","",Collage!C245)</f>
        <v/>
      </c>
      <c r="D252" s="107" t="str">
        <f>IF(Collage!D245="","",Collage!D245)</f>
        <v>Dem072</v>
      </c>
      <c r="E252" s="29"/>
      <c r="F252" s="10"/>
      <c r="G252" s="11"/>
      <c r="H252" s="13">
        <f t="shared" si="42"/>
        <v>0</v>
      </c>
      <c r="I252" s="8" t="str">
        <f>IF(B252&lt;&gt;"",SUMIF($V$23:$V$598,V252,$H$23:$H$598)/SUMIF($V$23:$V$598,V252,$O$23:O827),IF(O252&lt;&gt;"",SUMIF($S$23:$S$598,S252,$H$23:$H$598)/O252,""))</f>
        <v/>
      </c>
      <c r="J252" s="12"/>
      <c r="K252" s="19">
        <f t="shared" si="43"/>
        <v>0</v>
      </c>
      <c r="L252" s="19">
        <f t="shared" si="45"/>
        <v>0</v>
      </c>
      <c r="M252" s="19">
        <f t="shared" si="46"/>
        <v>0</v>
      </c>
      <c r="N252" s="19">
        <f t="shared" si="44"/>
        <v>0</v>
      </c>
      <c r="O252" s="9" t="str">
        <f t="shared" si="51"/>
        <v/>
      </c>
      <c r="S252" s="2" t="str">
        <f t="shared" si="49"/>
        <v>- AUTRE -</v>
      </c>
      <c r="T252" s="18" t="str">
        <f t="shared" si="47"/>
        <v/>
      </c>
      <c r="V252" s="2" t="str">
        <f t="shared" si="50"/>
        <v>DEMANDES</v>
      </c>
      <c r="W252" s="16" t="str">
        <f t="shared" si="48"/>
        <v/>
      </c>
    </row>
    <row r="253" spans="2:23" x14ac:dyDescent="0.2">
      <c r="B253" s="59" t="str">
        <f>IF(Collage!B246="","",Collage!B246)</f>
        <v/>
      </c>
      <c r="C253" s="59" t="str">
        <f>IF(Collage!C246="","",Collage!C246)</f>
        <v/>
      </c>
      <c r="D253" s="107" t="str">
        <f>IF(Collage!D246="","",Collage!D246)</f>
        <v>Dem073</v>
      </c>
      <c r="E253" s="29"/>
      <c r="F253" s="10"/>
      <c r="G253" s="11"/>
      <c r="H253" s="13">
        <f t="shared" si="42"/>
        <v>0</v>
      </c>
      <c r="I253" s="8" t="str">
        <f>IF(B253&lt;&gt;"",SUMIF($V$23:$V$598,V253,$H$23:$H$598)/SUMIF($V$23:$V$598,V253,$O$23:O828),IF(O253&lt;&gt;"",SUMIF($S$23:$S$598,S253,$H$23:$H$598)/O253,""))</f>
        <v/>
      </c>
      <c r="J253" s="12"/>
      <c r="K253" s="19">
        <f t="shared" si="43"/>
        <v>0</v>
      </c>
      <c r="L253" s="19">
        <f t="shared" si="45"/>
        <v>0</v>
      </c>
      <c r="M253" s="19">
        <f t="shared" si="46"/>
        <v>0</v>
      </c>
      <c r="N253" s="19">
        <f t="shared" si="44"/>
        <v>0</v>
      </c>
      <c r="O253" s="9" t="str">
        <f t="shared" si="51"/>
        <v/>
      </c>
      <c r="S253" s="2" t="str">
        <f t="shared" si="49"/>
        <v>- AUTRE -</v>
      </c>
      <c r="T253" s="18" t="str">
        <f t="shared" si="47"/>
        <v/>
      </c>
      <c r="V253" s="2" t="str">
        <f t="shared" si="50"/>
        <v>DEMANDES</v>
      </c>
      <c r="W253" s="16" t="str">
        <f t="shared" si="48"/>
        <v/>
      </c>
    </row>
    <row r="254" spans="2:23" x14ac:dyDescent="0.2">
      <c r="B254" s="59" t="str">
        <f>IF(Collage!B247="","",Collage!B247)</f>
        <v/>
      </c>
      <c r="C254" s="59" t="str">
        <f>IF(Collage!C247="","",Collage!C247)</f>
        <v/>
      </c>
      <c r="D254" s="107" t="str">
        <f>IF(Collage!D247="","",Collage!D247)</f>
        <v>Dem074</v>
      </c>
      <c r="E254" s="29"/>
      <c r="F254" s="10"/>
      <c r="G254" s="11"/>
      <c r="H254" s="13">
        <f t="shared" si="42"/>
        <v>0</v>
      </c>
      <c r="I254" s="8" t="str">
        <f>IF(B254&lt;&gt;"",SUMIF($V$23:$V$598,V254,$H$23:$H$598)/SUMIF($V$23:$V$598,V254,$O$23:O829),IF(O254&lt;&gt;"",SUMIF($S$23:$S$598,S254,$H$23:$H$598)/O254,""))</f>
        <v/>
      </c>
      <c r="J254" s="12"/>
      <c r="K254" s="19">
        <f t="shared" si="43"/>
        <v>0</v>
      </c>
      <c r="L254" s="19">
        <f t="shared" si="45"/>
        <v>0</v>
      </c>
      <c r="M254" s="19">
        <f t="shared" si="46"/>
        <v>0</v>
      </c>
      <c r="N254" s="19">
        <f t="shared" si="44"/>
        <v>0</v>
      </c>
      <c r="O254" s="9" t="str">
        <f t="shared" si="51"/>
        <v/>
      </c>
      <c r="S254" s="2" t="str">
        <f t="shared" si="49"/>
        <v>- AUTRE -</v>
      </c>
      <c r="T254" s="18" t="str">
        <f t="shared" si="47"/>
        <v/>
      </c>
      <c r="V254" s="2" t="str">
        <f t="shared" si="50"/>
        <v>DEMANDES</v>
      </c>
      <c r="W254" s="16" t="str">
        <f t="shared" si="48"/>
        <v/>
      </c>
    </row>
    <row r="255" spans="2:23" x14ac:dyDescent="0.2">
      <c r="B255" s="59" t="str">
        <f>IF(Collage!B248="","",Collage!B248)</f>
        <v/>
      </c>
      <c r="C255" s="59" t="str">
        <f>IF(Collage!C248="","",Collage!C248)</f>
        <v/>
      </c>
      <c r="D255" s="107" t="str">
        <f>IF(Collage!D248="","",Collage!D248)</f>
        <v>Dem075</v>
      </c>
      <c r="E255" s="29"/>
      <c r="F255" s="10"/>
      <c r="G255" s="11"/>
      <c r="H255" s="13">
        <f t="shared" si="42"/>
        <v>0</v>
      </c>
      <c r="I255" s="8" t="str">
        <f>IF(B255&lt;&gt;"",SUMIF($V$23:$V$598,V255,$H$23:$H$598)/SUMIF($V$23:$V$598,V255,$O$23:O830),IF(O255&lt;&gt;"",SUMIF($S$23:$S$598,S255,$H$23:$H$598)/O255,""))</f>
        <v/>
      </c>
      <c r="J255" s="12"/>
      <c r="K255" s="19">
        <f t="shared" si="43"/>
        <v>0</v>
      </c>
      <c r="L255" s="19">
        <f t="shared" si="45"/>
        <v>0</v>
      </c>
      <c r="M255" s="19">
        <f t="shared" si="46"/>
        <v>0</v>
      </c>
      <c r="N255" s="19">
        <f t="shared" si="44"/>
        <v>0</v>
      </c>
      <c r="O255" s="9" t="str">
        <f t="shared" si="51"/>
        <v/>
      </c>
      <c r="S255" s="2" t="str">
        <f t="shared" si="49"/>
        <v>- AUTRE -</v>
      </c>
      <c r="T255" s="18" t="str">
        <f t="shared" si="47"/>
        <v/>
      </c>
      <c r="V255" s="2" t="str">
        <f t="shared" si="50"/>
        <v>DEMANDES</v>
      </c>
      <c r="W255" s="16" t="str">
        <f t="shared" si="48"/>
        <v/>
      </c>
    </row>
    <row r="256" spans="2:23" x14ac:dyDescent="0.2">
      <c r="B256" s="59" t="str">
        <f>IF(Collage!B249="","",Collage!B249)</f>
        <v/>
      </c>
      <c r="C256" s="59" t="str">
        <f>IF(Collage!C249="","",Collage!C249)</f>
        <v/>
      </c>
      <c r="D256" s="107" t="str">
        <f>IF(Collage!D249="","",Collage!D249)</f>
        <v>Dem076</v>
      </c>
      <c r="E256" s="29"/>
      <c r="F256" s="10"/>
      <c r="G256" s="11"/>
      <c r="H256" s="13">
        <f t="shared" si="42"/>
        <v>0</v>
      </c>
      <c r="I256" s="8" t="str">
        <f>IF(B256&lt;&gt;"",SUMIF($V$23:$V$598,V256,$H$23:$H$598)/SUMIF($V$23:$V$598,V256,$O$23:O831),IF(O256&lt;&gt;"",SUMIF($S$23:$S$598,S256,$H$23:$H$598)/O256,""))</f>
        <v/>
      </c>
      <c r="J256" s="12"/>
      <c r="K256" s="19">
        <f t="shared" si="43"/>
        <v>0</v>
      </c>
      <c r="L256" s="19">
        <f t="shared" si="45"/>
        <v>0</v>
      </c>
      <c r="M256" s="19">
        <f t="shared" si="46"/>
        <v>0</v>
      </c>
      <c r="N256" s="19">
        <f t="shared" si="44"/>
        <v>0</v>
      </c>
      <c r="O256" s="9" t="str">
        <f t="shared" si="51"/>
        <v/>
      </c>
      <c r="S256" s="2" t="str">
        <f t="shared" si="49"/>
        <v>- AUTRE -</v>
      </c>
      <c r="T256" s="18" t="str">
        <f t="shared" si="47"/>
        <v/>
      </c>
      <c r="V256" s="2" t="str">
        <f t="shared" si="50"/>
        <v>DEMANDES</v>
      </c>
      <c r="W256" s="16" t="str">
        <f t="shared" si="48"/>
        <v/>
      </c>
    </row>
    <row r="257" spans="2:23" x14ac:dyDescent="0.2">
      <c r="B257" s="59" t="str">
        <f>IF(Collage!B250="","",Collage!B250)</f>
        <v/>
      </c>
      <c r="C257" s="59" t="str">
        <f>IF(Collage!C250="","",Collage!C250)</f>
        <v/>
      </c>
      <c r="D257" s="107" t="str">
        <f>IF(Collage!D250="","",Collage!D250)</f>
        <v>Dem077</v>
      </c>
      <c r="E257" s="29"/>
      <c r="F257" s="10"/>
      <c r="G257" s="11"/>
      <c r="H257" s="13">
        <f t="shared" si="42"/>
        <v>0</v>
      </c>
      <c r="I257" s="8" t="str">
        <f>IF(B257&lt;&gt;"",SUMIF($V$23:$V$598,V257,$H$23:$H$598)/SUMIF($V$23:$V$598,V257,$O$23:O832),IF(O257&lt;&gt;"",SUMIF($S$23:$S$598,S257,$H$23:$H$598)/O257,""))</f>
        <v/>
      </c>
      <c r="J257" s="12"/>
      <c r="K257" s="19">
        <f t="shared" si="43"/>
        <v>0</v>
      </c>
      <c r="L257" s="19">
        <f t="shared" si="45"/>
        <v>0</v>
      </c>
      <c r="M257" s="19">
        <f t="shared" si="46"/>
        <v>0</v>
      </c>
      <c r="N257" s="19">
        <f t="shared" si="44"/>
        <v>0</v>
      </c>
      <c r="O257" s="9" t="str">
        <f t="shared" si="51"/>
        <v/>
      </c>
      <c r="S257" s="2" t="str">
        <f t="shared" si="49"/>
        <v>- AUTRE -</v>
      </c>
      <c r="T257" s="18" t="str">
        <f t="shared" si="47"/>
        <v/>
      </c>
      <c r="V257" s="2" t="str">
        <f t="shared" si="50"/>
        <v>DEMANDES</v>
      </c>
      <c r="W257" s="16" t="str">
        <f t="shared" si="48"/>
        <v/>
      </c>
    </row>
    <row r="258" spans="2:23" x14ac:dyDescent="0.2">
      <c r="B258" s="59" t="str">
        <f>IF(Collage!B251="","",Collage!B251)</f>
        <v/>
      </c>
      <c r="C258" s="59" t="str">
        <f>IF(Collage!C251="","",Collage!C251)</f>
        <v/>
      </c>
      <c r="D258" s="107" t="str">
        <f>IF(Collage!D251="","",Collage!D251)</f>
        <v>Dem078</v>
      </c>
      <c r="E258" s="29"/>
      <c r="F258" s="10"/>
      <c r="G258" s="11"/>
      <c r="H258" s="13">
        <f t="shared" si="42"/>
        <v>0</v>
      </c>
      <c r="I258" s="8" t="str">
        <f>IF(B258&lt;&gt;"",SUMIF($V$23:$V$598,V258,$H$23:$H$598)/SUMIF($V$23:$V$598,V258,$O$23:O833),IF(O258&lt;&gt;"",SUMIF($S$23:$S$598,S258,$H$23:$H$598)/O258,""))</f>
        <v/>
      </c>
      <c r="J258" s="12"/>
      <c r="K258" s="19">
        <f t="shared" si="43"/>
        <v>0</v>
      </c>
      <c r="L258" s="19">
        <f t="shared" si="45"/>
        <v>0</v>
      </c>
      <c r="M258" s="19">
        <f t="shared" si="46"/>
        <v>0</v>
      </c>
      <c r="N258" s="19">
        <f t="shared" si="44"/>
        <v>0</v>
      </c>
      <c r="O258" s="9" t="str">
        <f t="shared" si="51"/>
        <v/>
      </c>
      <c r="S258" s="2" t="str">
        <f t="shared" si="49"/>
        <v>- AUTRE -</v>
      </c>
      <c r="T258" s="18" t="str">
        <f t="shared" si="47"/>
        <v/>
      </c>
      <c r="V258" s="2" t="str">
        <f t="shared" si="50"/>
        <v>DEMANDES</v>
      </c>
      <c r="W258" s="16" t="str">
        <f t="shared" si="48"/>
        <v/>
      </c>
    </row>
    <row r="259" spans="2:23" x14ac:dyDescent="0.2">
      <c r="B259" s="59" t="str">
        <f>IF(Collage!B252="","",Collage!B252)</f>
        <v/>
      </c>
      <c r="C259" s="59" t="str">
        <f>IF(Collage!C252="","",Collage!C252)</f>
        <v/>
      </c>
      <c r="D259" s="107" t="str">
        <f>IF(Collage!D252="","",Collage!D252)</f>
        <v>Dem079</v>
      </c>
      <c r="E259" s="29"/>
      <c r="F259" s="10"/>
      <c r="G259" s="11"/>
      <c r="H259" s="13">
        <f t="shared" si="42"/>
        <v>0</v>
      </c>
      <c r="I259" s="8" t="str">
        <f>IF(B259&lt;&gt;"",SUMIF($V$23:$V$598,V259,$H$23:$H$598)/SUMIF($V$23:$V$598,V259,$O$23:O834),IF(O259&lt;&gt;"",SUMIF($S$23:$S$598,S259,$H$23:$H$598)/O259,""))</f>
        <v/>
      </c>
      <c r="J259" s="12"/>
      <c r="K259" s="19">
        <f t="shared" si="43"/>
        <v>0</v>
      </c>
      <c r="L259" s="19">
        <f t="shared" si="45"/>
        <v>0</v>
      </c>
      <c r="M259" s="19">
        <f t="shared" si="46"/>
        <v>0</v>
      </c>
      <c r="N259" s="19">
        <f t="shared" si="44"/>
        <v>0</v>
      </c>
      <c r="O259" s="9" t="str">
        <f t="shared" si="51"/>
        <v/>
      </c>
      <c r="S259" s="2" t="str">
        <f t="shared" si="49"/>
        <v>- AUTRE -</v>
      </c>
      <c r="T259" s="18" t="str">
        <f t="shared" si="47"/>
        <v/>
      </c>
      <c r="V259" s="2" t="str">
        <f t="shared" si="50"/>
        <v>DEMANDES</v>
      </c>
      <c r="W259" s="16" t="str">
        <f t="shared" si="48"/>
        <v/>
      </c>
    </row>
    <row r="260" spans="2:23" x14ac:dyDescent="0.2">
      <c r="B260" s="59" t="str">
        <f>IF(Collage!B253="","",Collage!B253)</f>
        <v/>
      </c>
      <c r="C260" s="59" t="str">
        <f>IF(Collage!C253="","",Collage!C253)</f>
        <v/>
      </c>
      <c r="D260" s="107" t="str">
        <f>IF(Collage!D253="","",Collage!D253)</f>
        <v>Dem080</v>
      </c>
      <c r="E260" s="29"/>
      <c r="F260" s="10"/>
      <c r="G260" s="11"/>
      <c r="H260" s="13">
        <f t="shared" si="42"/>
        <v>0</v>
      </c>
      <c r="I260" s="8" t="str">
        <f>IF(B260&lt;&gt;"",SUMIF($V$23:$V$598,V260,$H$23:$H$598)/SUMIF($V$23:$V$598,V260,$O$23:O835),IF(O260&lt;&gt;"",SUMIF($S$23:$S$598,S260,$H$23:$H$598)/O260,""))</f>
        <v/>
      </c>
      <c r="J260" s="12"/>
      <c r="K260" s="19">
        <f t="shared" si="43"/>
        <v>0</v>
      </c>
      <c r="L260" s="19">
        <f t="shared" si="45"/>
        <v>0</v>
      </c>
      <c r="M260" s="19">
        <f t="shared" si="46"/>
        <v>0</v>
      </c>
      <c r="N260" s="19">
        <f t="shared" si="44"/>
        <v>0</v>
      </c>
      <c r="O260" s="9" t="str">
        <f t="shared" si="51"/>
        <v/>
      </c>
      <c r="S260" s="2" t="str">
        <f t="shared" si="49"/>
        <v>- AUTRE -</v>
      </c>
      <c r="T260" s="18" t="str">
        <f t="shared" si="47"/>
        <v/>
      </c>
      <c r="V260" s="2" t="str">
        <f t="shared" si="50"/>
        <v>DEMANDES</v>
      </c>
      <c r="W260" s="16" t="str">
        <f t="shared" si="48"/>
        <v/>
      </c>
    </row>
    <row r="261" spans="2:23" x14ac:dyDescent="0.2">
      <c r="B261" s="59" t="str">
        <f>IF(Collage!B254="","",Collage!B254)</f>
        <v/>
      </c>
      <c r="C261" s="59" t="str">
        <f>IF(Collage!C254="","",Collage!C254)</f>
        <v/>
      </c>
      <c r="D261" s="107" t="str">
        <f>IF(Collage!D254="","",Collage!D254)</f>
        <v>Dem081</v>
      </c>
      <c r="E261" s="29"/>
      <c r="F261" s="10"/>
      <c r="G261" s="11"/>
      <c r="H261" s="13">
        <f t="shared" si="42"/>
        <v>0</v>
      </c>
      <c r="I261" s="8" t="str">
        <f>IF(B261&lt;&gt;"",SUMIF($V$23:$V$598,V261,$H$23:$H$598)/SUMIF($V$23:$V$598,V261,$O$23:O836),IF(O261&lt;&gt;"",SUMIF($S$23:$S$598,S261,$H$23:$H$598)/O261,""))</f>
        <v/>
      </c>
      <c r="J261" s="12"/>
      <c r="K261" s="19">
        <f t="shared" si="43"/>
        <v>0</v>
      </c>
      <c r="L261" s="19">
        <f t="shared" si="45"/>
        <v>0</v>
      </c>
      <c r="M261" s="19">
        <f t="shared" si="46"/>
        <v>0</v>
      </c>
      <c r="N261" s="19">
        <f t="shared" si="44"/>
        <v>0</v>
      </c>
      <c r="O261" s="9" t="str">
        <f t="shared" si="51"/>
        <v/>
      </c>
      <c r="S261" s="2" t="str">
        <f t="shared" si="49"/>
        <v>- AUTRE -</v>
      </c>
      <c r="T261" s="18" t="str">
        <f t="shared" si="47"/>
        <v/>
      </c>
      <c r="V261" s="2" t="str">
        <f t="shared" si="50"/>
        <v>DEMANDES</v>
      </c>
      <c r="W261" s="16" t="str">
        <f t="shared" si="48"/>
        <v/>
      </c>
    </row>
    <row r="262" spans="2:23" x14ac:dyDescent="0.2">
      <c r="B262" s="59" t="str">
        <f>IF(Collage!B255="","",Collage!B255)</f>
        <v/>
      </c>
      <c r="C262" s="59" t="str">
        <f>IF(Collage!C255="","",Collage!C255)</f>
        <v/>
      </c>
      <c r="D262" s="107" t="str">
        <f>IF(Collage!D255="","",Collage!D255)</f>
        <v>Dem082</v>
      </c>
      <c r="E262" s="29"/>
      <c r="F262" s="10"/>
      <c r="G262" s="11"/>
      <c r="H262" s="13">
        <f t="shared" ref="H262:H325" si="52">IF(D262="","",SUM(N262/3))</f>
        <v>0</v>
      </c>
      <c r="I262" s="8" t="str">
        <f>IF(B262&lt;&gt;"",SUMIF($V$23:$V$598,V262,$H$23:$H$598)/SUMIF($V$23:$V$598,V262,$O$23:O837),IF(O262&lt;&gt;"",SUMIF($S$23:$S$598,S262,$H$23:$H$598)/O262,""))</f>
        <v/>
      </c>
      <c r="J262" s="12"/>
      <c r="K262" s="19">
        <f t="shared" ref="K262:K325" si="53">IF(D262&lt;&gt;"",IF(E262="X",1,0),"")</f>
        <v>0</v>
      </c>
      <c r="L262" s="19">
        <f t="shared" si="45"/>
        <v>0</v>
      </c>
      <c r="M262" s="19">
        <f t="shared" si="46"/>
        <v>0</v>
      </c>
      <c r="N262" s="19">
        <f t="shared" ref="N262:N325" si="54">IF(D262&lt;&gt;"",SUM(K262:M262),IF(O262&lt;&gt;"","Procédures :",""))</f>
        <v>0</v>
      </c>
      <c r="O262" s="9" t="str">
        <f t="shared" si="51"/>
        <v/>
      </c>
      <c r="S262" s="2" t="str">
        <f t="shared" si="49"/>
        <v>- AUTRE -</v>
      </c>
      <c r="T262" s="18" t="str">
        <f t="shared" si="47"/>
        <v/>
      </c>
      <c r="V262" s="2" t="str">
        <f t="shared" si="50"/>
        <v>DEMANDES</v>
      </c>
      <c r="W262" s="16" t="str">
        <f t="shared" si="48"/>
        <v/>
      </c>
    </row>
    <row r="263" spans="2:23" x14ac:dyDescent="0.2">
      <c r="B263" s="59" t="str">
        <f>IF(Collage!B256="","",Collage!B256)</f>
        <v/>
      </c>
      <c r="C263" s="59" t="str">
        <f>IF(Collage!C256="","",Collage!C256)</f>
        <v/>
      </c>
      <c r="D263" s="107" t="str">
        <f>IF(Collage!D256="","",Collage!D256)</f>
        <v>Dem083</v>
      </c>
      <c r="E263" s="29"/>
      <c r="F263" s="10"/>
      <c r="G263" s="11"/>
      <c r="H263" s="13">
        <f t="shared" si="52"/>
        <v>0</v>
      </c>
      <c r="I263" s="8" t="str">
        <f>IF(B263&lt;&gt;"",SUMIF($V$23:$V$598,V263,$H$23:$H$598)/SUMIF($V$23:$V$598,V263,$O$23:O838),IF(O263&lt;&gt;"",SUMIF($S$23:$S$598,S263,$H$23:$H$598)/O263,""))</f>
        <v/>
      </c>
      <c r="J263" s="12"/>
      <c r="K263" s="19">
        <f t="shared" si="53"/>
        <v>0</v>
      </c>
      <c r="L263" s="19">
        <f t="shared" si="45"/>
        <v>0</v>
      </c>
      <c r="M263" s="19">
        <f t="shared" si="46"/>
        <v>0</v>
      </c>
      <c r="N263" s="19">
        <f t="shared" si="54"/>
        <v>0</v>
      </c>
      <c r="O263" s="9" t="str">
        <f t="shared" si="51"/>
        <v/>
      </c>
      <c r="S263" s="2" t="str">
        <f t="shared" si="49"/>
        <v>- AUTRE -</v>
      </c>
      <c r="T263" s="18" t="str">
        <f t="shared" si="47"/>
        <v/>
      </c>
      <c r="V263" s="2" t="str">
        <f t="shared" si="50"/>
        <v>DEMANDES</v>
      </c>
      <c r="W263" s="16" t="str">
        <f t="shared" si="48"/>
        <v/>
      </c>
    </row>
    <row r="264" spans="2:23" x14ac:dyDescent="0.2">
      <c r="B264" s="59" t="str">
        <f>IF(Collage!B257="","",Collage!B257)</f>
        <v/>
      </c>
      <c r="C264" s="59" t="str">
        <f>IF(Collage!C257="","",Collage!C257)</f>
        <v/>
      </c>
      <c r="D264" s="60" t="str">
        <f>IF(Collage!D257="","",Collage!D257)</f>
        <v>Dem084</v>
      </c>
      <c r="E264" s="29"/>
      <c r="F264" s="10"/>
      <c r="G264" s="11"/>
      <c r="H264" s="13">
        <f t="shared" si="52"/>
        <v>0</v>
      </c>
      <c r="I264" s="8" t="str">
        <f>IF(B264&lt;&gt;"",SUMIF($V$23:$V$598,V264,$H$23:$H$598)/SUMIF($V$23:$V$598,V264,$O$23:O839),IF(O264&lt;&gt;"",SUMIF($S$23:$S$598,S264,$H$23:$H$598)/O264,""))</f>
        <v/>
      </c>
      <c r="J264" s="12"/>
      <c r="K264" s="19">
        <f t="shared" si="53"/>
        <v>0</v>
      </c>
      <c r="L264" s="19">
        <f t="shared" si="45"/>
        <v>0</v>
      </c>
      <c r="M264" s="19">
        <f t="shared" si="46"/>
        <v>0</v>
      </c>
      <c r="N264" s="19">
        <f t="shared" si="54"/>
        <v>0</v>
      </c>
      <c r="O264" s="9" t="str">
        <f t="shared" si="51"/>
        <v/>
      </c>
      <c r="S264" s="2" t="str">
        <f t="shared" si="49"/>
        <v>- AUTRE -</v>
      </c>
      <c r="T264" s="18" t="str">
        <f t="shared" si="47"/>
        <v/>
      </c>
      <c r="V264" s="2" t="str">
        <f t="shared" si="50"/>
        <v>DEMANDES</v>
      </c>
      <c r="W264" s="16" t="str">
        <f t="shared" si="48"/>
        <v/>
      </c>
    </row>
    <row r="265" spans="2:23" x14ac:dyDescent="0.2">
      <c r="B265" s="59" t="str">
        <f>IF(Collage!B258="","",Collage!B258)</f>
        <v/>
      </c>
      <c r="C265" s="59" t="str">
        <f>IF(Collage!C258="","",Collage!C258)</f>
        <v/>
      </c>
      <c r="D265" s="60" t="str">
        <f>IF(Collage!D258="","",Collage!D258)</f>
        <v>Dem085</v>
      </c>
      <c r="E265" s="29"/>
      <c r="F265" s="10"/>
      <c r="G265" s="11"/>
      <c r="H265" s="13">
        <f t="shared" si="52"/>
        <v>0</v>
      </c>
      <c r="I265" s="8" t="str">
        <f>IF(B265&lt;&gt;"",SUMIF($V$23:$V$598,V265,$H$23:$H$598)/SUMIF($V$23:$V$598,V265,$O$23:O840),IF(O265&lt;&gt;"",SUMIF($S$23:$S$598,S265,$H$23:$H$598)/O265,""))</f>
        <v/>
      </c>
      <c r="J265" s="12"/>
      <c r="K265" s="19">
        <f t="shared" si="53"/>
        <v>0</v>
      </c>
      <c r="L265" s="19">
        <f t="shared" si="45"/>
        <v>0</v>
      </c>
      <c r="M265" s="19">
        <f t="shared" si="46"/>
        <v>0</v>
      </c>
      <c r="N265" s="19">
        <f t="shared" si="54"/>
        <v>0</v>
      </c>
      <c r="O265" s="9" t="str">
        <f t="shared" si="51"/>
        <v/>
      </c>
      <c r="S265" s="2" t="str">
        <f t="shared" si="49"/>
        <v>- AUTRE -</v>
      </c>
      <c r="T265" s="18" t="str">
        <f t="shared" si="47"/>
        <v/>
      </c>
      <c r="V265" s="2" t="str">
        <f t="shared" si="50"/>
        <v>DEMANDES</v>
      </c>
      <c r="W265" s="16" t="str">
        <f t="shared" si="48"/>
        <v/>
      </c>
    </row>
    <row r="266" spans="2:23" x14ac:dyDescent="0.2">
      <c r="B266" s="59" t="str">
        <f>IF(Collage!B259="","",Collage!B259)</f>
        <v/>
      </c>
      <c r="C266" s="59" t="str">
        <f>IF(Collage!C259="","",Collage!C259)</f>
        <v/>
      </c>
      <c r="D266" s="60" t="str">
        <f>IF(Collage!D259="","",Collage!D259)</f>
        <v>Dem086</v>
      </c>
      <c r="E266" s="29"/>
      <c r="F266" s="10"/>
      <c r="G266" s="11"/>
      <c r="H266" s="13">
        <f t="shared" si="52"/>
        <v>0</v>
      </c>
      <c r="I266" s="8" t="str">
        <f>IF(B266&lt;&gt;"",SUMIF($V$23:$V$598,V266,$H$23:$H$598)/SUMIF($V$23:$V$598,V266,$O$23:O841),IF(O266&lt;&gt;"",SUMIF($S$23:$S$598,S266,$H$23:$H$598)/O266,""))</f>
        <v/>
      </c>
      <c r="J266" s="12"/>
      <c r="K266" s="19">
        <f t="shared" si="53"/>
        <v>0</v>
      </c>
      <c r="L266" s="19">
        <f t="shared" si="45"/>
        <v>0</v>
      </c>
      <c r="M266" s="19">
        <f t="shared" si="46"/>
        <v>0</v>
      </c>
      <c r="N266" s="19">
        <f t="shared" si="54"/>
        <v>0</v>
      </c>
      <c r="O266" s="9" t="str">
        <f t="shared" si="51"/>
        <v/>
      </c>
      <c r="S266" s="2" t="str">
        <f t="shared" si="49"/>
        <v>- AUTRE -</v>
      </c>
      <c r="T266" s="18" t="str">
        <f t="shared" si="47"/>
        <v/>
      </c>
      <c r="V266" s="2" t="str">
        <f t="shared" si="50"/>
        <v>DEMANDES</v>
      </c>
      <c r="W266" s="16" t="str">
        <f t="shared" si="48"/>
        <v/>
      </c>
    </row>
    <row r="267" spans="2:23" x14ac:dyDescent="0.2">
      <c r="B267" s="59" t="str">
        <f>IF(Collage!B260="","",Collage!B260)</f>
        <v/>
      </c>
      <c r="C267" s="59" t="str">
        <f>IF(Collage!C260="","",Collage!C260)</f>
        <v/>
      </c>
      <c r="D267" s="60" t="str">
        <f>IF(Collage!D260="","",Collage!D260)</f>
        <v>Dem087</v>
      </c>
      <c r="E267" s="29"/>
      <c r="F267" s="10"/>
      <c r="G267" s="11"/>
      <c r="H267" s="13">
        <f t="shared" si="52"/>
        <v>0</v>
      </c>
      <c r="I267" s="8" t="str">
        <f>IF(B267&lt;&gt;"",SUMIF($V$23:$V$598,V267,$H$23:$H$598)/SUMIF($V$23:$V$598,V267,$O$23:O842),IF(O267&lt;&gt;"",SUMIF($S$23:$S$598,S267,$H$23:$H$598)/O267,""))</f>
        <v/>
      </c>
      <c r="J267" s="12"/>
      <c r="K267" s="19">
        <f t="shared" si="53"/>
        <v>0</v>
      </c>
      <c r="L267" s="19">
        <f t="shared" si="45"/>
        <v>0</v>
      </c>
      <c r="M267" s="19">
        <f t="shared" si="46"/>
        <v>0</v>
      </c>
      <c r="N267" s="19">
        <f t="shared" si="54"/>
        <v>0</v>
      </c>
      <c r="O267" s="9" t="str">
        <f t="shared" si="51"/>
        <v/>
      </c>
      <c r="S267" s="2" t="str">
        <f t="shared" si="49"/>
        <v>- AUTRE -</v>
      </c>
      <c r="T267" s="18" t="str">
        <f t="shared" si="47"/>
        <v/>
      </c>
      <c r="V267" s="2" t="str">
        <f t="shared" si="50"/>
        <v>DEMANDES</v>
      </c>
      <c r="W267" s="16" t="str">
        <f t="shared" si="48"/>
        <v/>
      </c>
    </row>
    <row r="268" spans="2:23" x14ac:dyDescent="0.2">
      <c r="B268" s="59" t="str">
        <f>IF(Collage!B261="","",Collage!B261)</f>
        <v/>
      </c>
      <c r="C268" s="59" t="str">
        <f>IF(Collage!C261="","",Collage!C261)</f>
        <v/>
      </c>
      <c r="D268" s="60" t="str">
        <f>IF(Collage!D261="","",Collage!D261)</f>
        <v>Dem088</v>
      </c>
      <c r="E268" s="29"/>
      <c r="F268" s="10"/>
      <c r="G268" s="11"/>
      <c r="H268" s="13">
        <f t="shared" si="52"/>
        <v>0</v>
      </c>
      <c r="I268" s="8" t="str">
        <f>IF(B268&lt;&gt;"",SUMIF($V$23:$V$598,V268,$H$23:$H$598)/SUMIF($V$23:$V$598,V268,$O$23:O843),IF(O268&lt;&gt;"",SUMIF($S$23:$S$598,S268,$H$23:$H$598)/O268,""))</f>
        <v/>
      </c>
      <c r="J268" s="12"/>
      <c r="K268" s="19">
        <f t="shared" si="53"/>
        <v>0</v>
      </c>
      <c r="L268" s="19">
        <f t="shared" si="45"/>
        <v>0</v>
      </c>
      <c r="M268" s="19">
        <f t="shared" si="46"/>
        <v>0</v>
      </c>
      <c r="N268" s="19">
        <f t="shared" si="54"/>
        <v>0</v>
      </c>
      <c r="O268" s="9" t="str">
        <f t="shared" si="51"/>
        <v/>
      </c>
      <c r="S268" s="2" t="str">
        <f t="shared" si="49"/>
        <v>- AUTRE -</v>
      </c>
      <c r="T268" s="18" t="str">
        <f t="shared" si="47"/>
        <v/>
      </c>
      <c r="V268" s="2" t="str">
        <f t="shared" si="50"/>
        <v>DEMANDES</v>
      </c>
      <c r="W268" s="16" t="str">
        <f t="shared" si="48"/>
        <v/>
      </c>
    </row>
    <row r="269" spans="2:23" x14ac:dyDescent="0.2">
      <c r="B269" s="59" t="str">
        <f>IF(Collage!B262="","",Collage!B262)</f>
        <v/>
      </c>
      <c r="C269" s="59" t="str">
        <f>IF(Collage!C262="","",Collage!C262)</f>
        <v/>
      </c>
      <c r="D269" s="60" t="str">
        <f>IF(Collage!D262="","",Collage!D262)</f>
        <v>Dem089</v>
      </c>
      <c r="E269" s="29"/>
      <c r="F269" s="10"/>
      <c r="G269" s="11"/>
      <c r="H269" s="13">
        <f t="shared" si="52"/>
        <v>0</v>
      </c>
      <c r="I269" s="8" t="str">
        <f>IF(B269&lt;&gt;"",SUMIF($V$23:$V$598,V269,$H$23:$H$598)/SUMIF($V$23:$V$598,V269,$O$23:O844),IF(O269&lt;&gt;"",SUMIF($S$23:$S$598,S269,$H$23:$H$598)/O269,""))</f>
        <v/>
      </c>
      <c r="J269" s="12"/>
      <c r="K269" s="19">
        <f t="shared" si="53"/>
        <v>0</v>
      </c>
      <c r="L269" s="19">
        <f t="shared" si="45"/>
        <v>0</v>
      </c>
      <c r="M269" s="19">
        <f t="shared" si="46"/>
        <v>0</v>
      </c>
      <c r="N269" s="19">
        <f t="shared" si="54"/>
        <v>0</v>
      </c>
      <c r="O269" s="9" t="str">
        <f t="shared" si="51"/>
        <v/>
      </c>
      <c r="S269" s="2" t="str">
        <f t="shared" si="49"/>
        <v>- AUTRE -</v>
      </c>
      <c r="T269" s="18" t="str">
        <f t="shared" si="47"/>
        <v/>
      </c>
      <c r="V269" s="2" t="str">
        <f t="shared" si="50"/>
        <v>DEMANDES</v>
      </c>
      <c r="W269" s="16" t="str">
        <f t="shared" si="48"/>
        <v/>
      </c>
    </row>
    <row r="270" spans="2:23" x14ac:dyDescent="0.2">
      <c r="B270" s="59" t="str">
        <f>IF(Collage!B263="","",Collage!B263)</f>
        <v/>
      </c>
      <c r="C270" s="59" t="str">
        <f>IF(Collage!C263="","",Collage!C263)</f>
        <v/>
      </c>
      <c r="D270" s="60" t="str">
        <f>IF(Collage!D263="","",Collage!D263)</f>
        <v>Dem090</v>
      </c>
      <c r="E270" s="29"/>
      <c r="F270" s="10"/>
      <c r="G270" s="11"/>
      <c r="H270" s="13">
        <f t="shared" si="52"/>
        <v>0</v>
      </c>
      <c r="I270" s="8" t="str">
        <f>IF(B270&lt;&gt;"",SUMIF($V$23:$V$598,V270,$H$23:$H$598)/SUMIF($V$23:$V$598,V270,$O$23:O845),IF(O270&lt;&gt;"",SUMIF($S$23:$S$598,S270,$H$23:$H$598)/O270,""))</f>
        <v/>
      </c>
      <c r="J270" s="12"/>
      <c r="K270" s="19">
        <f t="shared" si="53"/>
        <v>0</v>
      </c>
      <c r="L270" s="19">
        <f t="shared" si="45"/>
        <v>0</v>
      </c>
      <c r="M270" s="19">
        <f t="shared" si="46"/>
        <v>0</v>
      </c>
      <c r="N270" s="19">
        <f t="shared" si="54"/>
        <v>0</v>
      </c>
      <c r="O270" s="9" t="str">
        <f t="shared" si="51"/>
        <v/>
      </c>
      <c r="S270" s="2" t="str">
        <f t="shared" si="49"/>
        <v>- AUTRE -</v>
      </c>
      <c r="T270" s="18" t="str">
        <f t="shared" si="47"/>
        <v/>
      </c>
      <c r="V270" s="2" t="str">
        <f t="shared" si="50"/>
        <v>DEMANDES</v>
      </c>
      <c r="W270" s="16" t="str">
        <f t="shared" si="48"/>
        <v/>
      </c>
    </row>
    <row r="271" spans="2:23" x14ac:dyDescent="0.2">
      <c r="B271" s="59" t="str">
        <f>IF(Collage!B264="","",Collage!B264)</f>
        <v/>
      </c>
      <c r="C271" s="59" t="str">
        <f>IF(Collage!C264="","",Collage!C264)</f>
        <v/>
      </c>
      <c r="D271" s="60" t="str">
        <f>IF(Collage!D264="","",Collage!D264)</f>
        <v>Dem091</v>
      </c>
      <c r="E271" s="29"/>
      <c r="F271" s="10"/>
      <c r="G271" s="11"/>
      <c r="H271" s="13">
        <f t="shared" si="52"/>
        <v>0</v>
      </c>
      <c r="I271" s="8" t="str">
        <f>IF(B271&lt;&gt;"",SUMIF($V$23:$V$598,V271,$H$23:$H$598)/SUMIF($V$23:$V$598,V271,$O$23:O846),IF(O271&lt;&gt;"",SUMIF($S$23:$S$598,S271,$H$23:$H$598)/O271,""))</f>
        <v/>
      </c>
      <c r="J271" s="12"/>
      <c r="K271" s="19">
        <f t="shared" si="53"/>
        <v>0</v>
      </c>
      <c r="L271" s="19">
        <f t="shared" si="45"/>
        <v>0</v>
      </c>
      <c r="M271" s="19">
        <f t="shared" si="46"/>
        <v>0</v>
      </c>
      <c r="N271" s="19">
        <f t="shared" si="54"/>
        <v>0</v>
      </c>
      <c r="O271" s="9" t="str">
        <f t="shared" si="51"/>
        <v/>
      </c>
      <c r="S271" s="2" t="str">
        <f t="shared" si="49"/>
        <v>- AUTRE -</v>
      </c>
      <c r="T271" s="18" t="str">
        <f t="shared" si="47"/>
        <v/>
      </c>
      <c r="V271" s="2" t="str">
        <f t="shared" si="50"/>
        <v>DEMANDES</v>
      </c>
      <c r="W271" s="16" t="str">
        <f t="shared" si="48"/>
        <v/>
      </c>
    </row>
    <row r="272" spans="2:23" x14ac:dyDescent="0.2">
      <c r="B272" s="59" t="str">
        <f>IF(Collage!B265="","",Collage!B265)</f>
        <v/>
      </c>
      <c r="C272" s="59" t="str">
        <f>IF(Collage!C265="","",Collage!C265)</f>
        <v/>
      </c>
      <c r="D272" s="60" t="str">
        <f>IF(Collage!D265="","",Collage!D265)</f>
        <v>Dem092</v>
      </c>
      <c r="E272" s="29"/>
      <c r="F272" s="10"/>
      <c r="G272" s="11"/>
      <c r="H272" s="13">
        <f t="shared" si="52"/>
        <v>0</v>
      </c>
      <c r="I272" s="8" t="str">
        <f>IF(B272&lt;&gt;"",SUMIF($V$23:$V$598,V272,$H$23:$H$598)/SUMIF($V$23:$V$598,V272,$O$23:O847),IF(O272&lt;&gt;"",SUMIF($S$23:$S$598,S272,$H$23:$H$598)/O272,""))</f>
        <v/>
      </c>
      <c r="J272" s="12"/>
      <c r="K272" s="19">
        <f t="shared" si="53"/>
        <v>0</v>
      </c>
      <c r="L272" s="19">
        <f t="shared" si="45"/>
        <v>0</v>
      </c>
      <c r="M272" s="19">
        <f t="shared" si="46"/>
        <v>0</v>
      </c>
      <c r="N272" s="19">
        <f t="shared" si="54"/>
        <v>0</v>
      </c>
      <c r="O272" s="9" t="str">
        <f t="shared" si="51"/>
        <v/>
      </c>
      <c r="S272" s="2" t="str">
        <f t="shared" si="49"/>
        <v>- AUTRE -</v>
      </c>
      <c r="T272" s="18" t="str">
        <f t="shared" si="47"/>
        <v/>
      </c>
      <c r="V272" s="2" t="str">
        <f t="shared" si="50"/>
        <v>DEMANDES</v>
      </c>
      <c r="W272" s="16" t="str">
        <f t="shared" si="48"/>
        <v/>
      </c>
    </row>
    <row r="273" spans="2:23" x14ac:dyDescent="0.2">
      <c r="B273" s="59" t="str">
        <f>IF(Collage!B266="","",Collage!B266)</f>
        <v/>
      </c>
      <c r="C273" s="59" t="str">
        <f>IF(Collage!C266="","",Collage!C266)</f>
        <v/>
      </c>
      <c r="D273" s="60" t="str">
        <f>IF(Collage!D266="","",Collage!D266)</f>
        <v>Dem093</v>
      </c>
      <c r="E273" s="29"/>
      <c r="F273" s="10"/>
      <c r="G273" s="11"/>
      <c r="H273" s="13">
        <f t="shared" si="52"/>
        <v>0</v>
      </c>
      <c r="I273" s="8" t="str">
        <f>IF(B273&lt;&gt;"",SUMIF($V$23:$V$598,V273,$H$23:$H$598)/SUMIF($V$23:$V$598,V273,$O$23:O848),IF(O273&lt;&gt;"",SUMIF($S$23:$S$598,S273,$H$23:$H$598)/O273,""))</f>
        <v/>
      </c>
      <c r="J273" s="12"/>
      <c r="K273" s="19">
        <f t="shared" si="53"/>
        <v>0</v>
      </c>
      <c r="L273" s="19">
        <f t="shared" si="45"/>
        <v>0</v>
      </c>
      <c r="M273" s="19">
        <f t="shared" si="46"/>
        <v>0</v>
      </c>
      <c r="N273" s="19">
        <f t="shared" si="54"/>
        <v>0</v>
      </c>
      <c r="O273" s="9" t="str">
        <f t="shared" si="51"/>
        <v/>
      </c>
      <c r="S273" s="2" t="str">
        <f t="shared" si="49"/>
        <v>- AUTRE -</v>
      </c>
      <c r="T273" s="18" t="str">
        <f t="shared" si="47"/>
        <v/>
      </c>
      <c r="V273" s="2" t="str">
        <f t="shared" si="50"/>
        <v>DEMANDES</v>
      </c>
      <c r="W273" s="16" t="str">
        <f t="shared" si="48"/>
        <v/>
      </c>
    </row>
    <row r="274" spans="2:23" x14ac:dyDescent="0.2">
      <c r="B274" s="59" t="str">
        <f>IF(Collage!B267="","",Collage!B267)</f>
        <v/>
      </c>
      <c r="C274" s="59" t="str">
        <f>IF(Collage!C267="","",Collage!C267)</f>
        <v/>
      </c>
      <c r="D274" s="60" t="str">
        <f>IF(Collage!D267="","",Collage!D267)</f>
        <v>Dem094</v>
      </c>
      <c r="E274" s="29"/>
      <c r="F274" s="10"/>
      <c r="G274" s="11"/>
      <c r="H274" s="13">
        <f t="shared" si="52"/>
        <v>0</v>
      </c>
      <c r="I274" s="8" t="str">
        <f>IF(B274&lt;&gt;"",SUMIF($V$23:$V$598,V274,$H$23:$H$598)/SUMIF($V$23:$V$598,V274,$O$23:O849),IF(O274&lt;&gt;"",SUMIF($S$23:$S$598,S274,$H$23:$H$598)/O274,""))</f>
        <v/>
      </c>
      <c r="J274" s="12"/>
      <c r="K274" s="19">
        <f t="shared" si="53"/>
        <v>0</v>
      </c>
      <c r="L274" s="19">
        <f t="shared" si="45"/>
        <v>0</v>
      </c>
      <c r="M274" s="19">
        <f t="shared" si="46"/>
        <v>0</v>
      </c>
      <c r="N274" s="19">
        <f t="shared" si="54"/>
        <v>0</v>
      </c>
      <c r="O274" s="9" t="str">
        <f t="shared" si="51"/>
        <v/>
      </c>
      <c r="S274" s="2" t="str">
        <f t="shared" si="49"/>
        <v>- AUTRE -</v>
      </c>
      <c r="T274" s="18" t="str">
        <f t="shared" si="47"/>
        <v/>
      </c>
      <c r="V274" s="2" t="str">
        <f t="shared" si="50"/>
        <v>DEMANDES</v>
      </c>
      <c r="W274" s="16" t="str">
        <f t="shared" si="48"/>
        <v/>
      </c>
    </row>
    <row r="275" spans="2:23" x14ac:dyDescent="0.2">
      <c r="B275" s="59" t="str">
        <f>IF(Collage!B268="","",Collage!B268)</f>
        <v/>
      </c>
      <c r="C275" s="59" t="str">
        <f>IF(Collage!C268="","",Collage!C268)</f>
        <v/>
      </c>
      <c r="D275" s="60" t="str">
        <f>IF(Collage!D268="","",Collage!D268)</f>
        <v>Dem095</v>
      </c>
      <c r="E275" s="29"/>
      <c r="F275" s="10"/>
      <c r="G275" s="11"/>
      <c r="H275" s="13">
        <f t="shared" si="52"/>
        <v>0</v>
      </c>
      <c r="I275" s="8" t="str">
        <f>IF(B275&lt;&gt;"",SUMIF($V$23:$V$598,V275,$H$23:$H$598)/SUMIF($V$23:$V$598,V275,$O$23:O850),IF(O275&lt;&gt;"",SUMIF($S$23:$S$598,S275,$H$23:$H$598)/O275,""))</f>
        <v/>
      </c>
      <c r="J275" s="12"/>
      <c r="K275" s="19">
        <f t="shared" si="53"/>
        <v>0</v>
      </c>
      <c r="L275" s="19">
        <f t="shared" si="45"/>
        <v>0</v>
      </c>
      <c r="M275" s="19">
        <f t="shared" si="46"/>
        <v>0</v>
      </c>
      <c r="N275" s="19">
        <f t="shared" si="54"/>
        <v>0</v>
      </c>
      <c r="O275" s="9" t="str">
        <f t="shared" si="51"/>
        <v/>
      </c>
      <c r="S275" s="2" t="str">
        <f t="shared" si="49"/>
        <v>- AUTRE -</v>
      </c>
      <c r="T275" s="18" t="str">
        <f t="shared" si="47"/>
        <v/>
      </c>
      <c r="V275" s="2" t="str">
        <f t="shared" si="50"/>
        <v>DEMANDES</v>
      </c>
      <c r="W275" s="16" t="str">
        <f t="shared" si="48"/>
        <v/>
      </c>
    </row>
    <row r="276" spans="2:23" x14ac:dyDescent="0.2">
      <c r="B276" s="59" t="str">
        <f>IF(Collage!B269="","",Collage!B269)</f>
        <v/>
      </c>
      <c r="C276" s="59" t="str">
        <f>IF(Collage!C269="","",Collage!C269)</f>
        <v/>
      </c>
      <c r="D276" s="60" t="str">
        <f>IF(Collage!D269="","",Collage!D269)</f>
        <v>Dem096</v>
      </c>
      <c r="E276" s="29"/>
      <c r="F276" s="10"/>
      <c r="G276" s="11"/>
      <c r="H276" s="13">
        <f t="shared" si="52"/>
        <v>0</v>
      </c>
      <c r="I276" s="8" t="str">
        <f>IF(B276&lt;&gt;"",SUMIF($V$23:$V$598,V276,$H$23:$H$598)/SUMIF($V$23:$V$598,V276,$O$23:O851),IF(O276&lt;&gt;"",SUMIF($S$23:$S$598,S276,$H$23:$H$598)/O276,""))</f>
        <v/>
      </c>
      <c r="J276" s="12"/>
      <c r="K276" s="19">
        <f t="shared" si="53"/>
        <v>0</v>
      </c>
      <c r="L276" s="19">
        <f t="shared" si="45"/>
        <v>0</v>
      </c>
      <c r="M276" s="19">
        <f t="shared" si="46"/>
        <v>0</v>
      </c>
      <c r="N276" s="19">
        <f t="shared" si="54"/>
        <v>0</v>
      </c>
      <c r="O276" s="9" t="str">
        <f t="shared" si="51"/>
        <v/>
      </c>
      <c r="S276" s="2" t="str">
        <f t="shared" si="49"/>
        <v>- AUTRE -</v>
      </c>
      <c r="T276" s="18" t="str">
        <f t="shared" si="47"/>
        <v/>
      </c>
      <c r="V276" s="2" t="str">
        <f t="shared" si="50"/>
        <v>DEMANDES</v>
      </c>
      <c r="W276" s="16" t="str">
        <f t="shared" si="48"/>
        <v/>
      </c>
    </row>
    <row r="277" spans="2:23" x14ac:dyDescent="0.2">
      <c r="B277" s="59" t="str">
        <f>IF(Collage!B270="","",Collage!B270)</f>
        <v/>
      </c>
      <c r="C277" s="59" t="str">
        <f>IF(Collage!C270="","",Collage!C270)</f>
        <v/>
      </c>
      <c r="D277" s="60" t="str">
        <f>IF(Collage!D270="","",Collage!D270)</f>
        <v>Dem097</v>
      </c>
      <c r="E277" s="29"/>
      <c r="F277" s="10"/>
      <c r="G277" s="11"/>
      <c r="H277" s="13">
        <f t="shared" si="52"/>
        <v>0</v>
      </c>
      <c r="I277" s="8" t="str">
        <f>IF(B277&lt;&gt;"",SUMIF($V$23:$V$598,V277,$H$23:$H$598)/SUMIF($V$23:$V$598,V277,$O$23:O852),IF(O277&lt;&gt;"",SUMIF($S$23:$S$598,S277,$H$23:$H$598)/O277,""))</f>
        <v/>
      </c>
      <c r="J277" s="12"/>
      <c r="K277" s="19">
        <f t="shared" si="53"/>
        <v>0</v>
      </c>
      <c r="L277" s="19">
        <f t="shared" si="45"/>
        <v>0</v>
      </c>
      <c r="M277" s="19">
        <f t="shared" si="46"/>
        <v>0</v>
      </c>
      <c r="N277" s="19">
        <f t="shared" si="54"/>
        <v>0</v>
      </c>
      <c r="O277" s="9" t="str">
        <f t="shared" si="51"/>
        <v/>
      </c>
      <c r="S277" s="2" t="str">
        <f t="shared" si="49"/>
        <v>- AUTRE -</v>
      </c>
      <c r="T277" s="18" t="str">
        <f t="shared" si="47"/>
        <v/>
      </c>
      <c r="V277" s="2" t="str">
        <f t="shared" si="50"/>
        <v>DEMANDES</v>
      </c>
      <c r="W277" s="16" t="str">
        <f t="shared" si="48"/>
        <v/>
      </c>
    </row>
    <row r="278" spans="2:23" x14ac:dyDescent="0.2">
      <c r="B278" s="59" t="str">
        <f>IF(Collage!B271="","",Collage!B271)</f>
        <v/>
      </c>
      <c r="C278" s="59" t="str">
        <f>IF(Collage!C271="","",Collage!C271)</f>
        <v/>
      </c>
      <c r="D278" s="60" t="str">
        <f>IF(Collage!D271="","",Collage!D271)</f>
        <v>Dem098</v>
      </c>
      <c r="E278" s="29"/>
      <c r="F278" s="10"/>
      <c r="G278" s="11"/>
      <c r="H278" s="13">
        <f t="shared" si="52"/>
        <v>0</v>
      </c>
      <c r="I278" s="8" t="str">
        <f>IF(B278&lt;&gt;"",SUMIF($V$23:$V$598,V278,$H$23:$H$598)/SUMIF($V$23:$V$598,V278,$O$23:O853),IF(O278&lt;&gt;"",SUMIF($S$23:$S$598,S278,$H$23:$H$598)/O278,""))</f>
        <v/>
      </c>
      <c r="J278" s="12"/>
      <c r="K278" s="19">
        <f t="shared" si="53"/>
        <v>0</v>
      </c>
      <c r="L278" s="19">
        <f t="shared" si="45"/>
        <v>0</v>
      </c>
      <c r="M278" s="19">
        <f t="shared" si="46"/>
        <v>0</v>
      </c>
      <c r="N278" s="19">
        <f t="shared" si="54"/>
        <v>0</v>
      </c>
      <c r="O278" s="9" t="str">
        <f t="shared" si="51"/>
        <v/>
      </c>
      <c r="S278" s="2" t="str">
        <f t="shared" si="49"/>
        <v>- AUTRE -</v>
      </c>
      <c r="T278" s="18" t="str">
        <f t="shared" si="47"/>
        <v/>
      </c>
      <c r="V278" s="2" t="str">
        <f t="shared" si="50"/>
        <v>DEMANDES</v>
      </c>
      <c r="W278" s="16" t="str">
        <f t="shared" si="48"/>
        <v/>
      </c>
    </row>
    <row r="279" spans="2:23" x14ac:dyDescent="0.2">
      <c r="B279" s="59" t="str">
        <f>IF(Collage!B272="","",Collage!B272)</f>
        <v/>
      </c>
      <c r="C279" s="59" t="str">
        <f>IF(Collage!C272="","",Collage!C272)</f>
        <v/>
      </c>
      <c r="D279" s="60" t="str">
        <f>IF(Collage!D272="","",Collage!D272)</f>
        <v>Dem099</v>
      </c>
      <c r="E279" s="29"/>
      <c r="F279" s="10"/>
      <c r="G279" s="11"/>
      <c r="H279" s="13">
        <f t="shared" si="52"/>
        <v>0</v>
      </c>
      <c r="I279" s="8" t="str">
        <f>IF(B279&lt;&gt;"",SUMIF($V$23:$V$598,V279,$H$23:$H$598)/SUMIF($V$23:$V$598,V279,$O$23:O854),IF(O279&lt;&gt;"",SUMIF($S$23:$S$598,S279,$H$23:$H$598)/O279,""))</f>
        <v/>
      </c>
      <c r="J279" s="12"/>
      <c r="K279" s="19">
        <f t="shared" si="53"/>
        <v>0</v>
      </c>
      <c r="L279" s="19">
        <f t="shared" ref="L279:L342" si="55">IF($D279&lt;&gt;"",IF($F279="X",1,0),"")</f>
        <v>0</v>
      </c>
      <c r="M279" s="19">
        <f t="shared" ref="M279:M342" si="56">IF($D279&lt;&gt;"",IF($G279="X",1,0),"")</f>
        <v>0</v>
      </c>
      <c r="N279" s="19">
        <f t="shared" si="54"/>
        <v>0</v>
      </c>
      <c r="O279" s="9" t="str">
        <f t="shared" si="51"/>
        <v/>
      </c>
      <c r="S279" s="2" t="str">
        <f t="shared" si="49"/>
        <v>- AUTRE -</v>
      </c>
      <c r="T279" s="18" t="str">
        <f t="shared" ref="T279:T342" si="57">IF(C279&lt;&gt;"",I279,"")</f>
        <v/>
      </c>
      <c r="V279" s="2" t="str">
        <f t="shared" si="50"/>
        <v>DEMANDES</v>
      </c>
      <c r="W279" s="16" t="str">
        <f t="shared" ref="W279:W342" si="58">IF(B279&lt;&gt;"",I279,"")</f>
        <v/>
      </c>
    </row>
    <row r="280" spans="2:23" x14ac:dyDescent="0.2">
      <c r="B280" s="59" t="str">
        <f>IF(Collage!B273="","",Collage!B273)</f>
        <v/>
      </c>
      <c r="C280" s="59" t="str">
        <f>IF(Collage!C273="","",Collage!C273)</f>
        <v/>
      </c>
      <c r="D280" s="60" t="str">
        <f>IF(Collage!D273="","",Collage!D273)</f>
        <v>Dem100</v>
      </c>
      <c r="E280" s="29"/>
      <c r="F280" s="10"/>
      <c r="G280" s="11"/>
      <c r="H280" s="13">
        <f t="shared" si="52"/>
        <v>0</v>
      </c>
      <c r="I280" s="8" t="str">
        <f>IF(B280&lt;&gt;"",SUMIF($V$23:$V$598,V280,$H$23:$H$598)/SUMIF($V$23:$V$598,V280,$O$23:O855),IF(O280&lt;&gt;"",SUMIF($S$23:$S$598,S280,$H$23:$H$598)/O280,""))</f>
        <v/>
      </c>
      <c r="J280" s="12"/>
      <c r="K280" s="19">
        <f t="shared" si="53"/>
        <v>0</v>
      </c>
      <c r="L280" s="19">
        <f t="shared" si="55"/>
        <v>0</v>
      </c>
      <c r="M280" s="19">
        <f t="shared" si="56"/>
        <v>0</v>
      </c>
      <c r="N280" s="19">
        <f t="shared" si="54"/>
        <v>0</v>
      </c>
      <c r="O280" s="9" t="str">
        <f t="shared" si="51"/>
        <v/>
      </c>
      <c r="S280" s="2" t="str">
        <f t="shared" ref="S280:S343" si="59">IF(C280&lt;&gt;"",C280,IF(V280=V279,S279,""))</f>
        <v>- AUTRE -</v>
      </c>
      <c r="T280" s="18" t="str">
        <f t="shared" si="57"/>
        <v/>
      </c>
      <c r="V280" s="2" t="str">
        <f t="shared" ref="V280:V343" si="60">IF(B280="",V279,B280)</f>
        <v>DEMANDES</v>
      </c>
      <c r="W280" s="16" t="str">
        <f t="shared" si="58"/>
        <v/>
      </c>
    </row>
    <row r="281" spans="2:23" x14ac:dyDescent="0.2">
      <c r="B281" s="59" t="str">
        <f>IF(Collage!B274="","",Collage!B274)</f>
        <v/>
      </c>
      <c r="C281" s="59" t="str">
        <f>IF(Collage!C274="","",Collage!C274)</f>
        <v/>
      </c>
      <c r="D281" s="60" t="str">
        <f>IF(Collage!D274="","",Collage!D274)</f>
        <v>Dem101</v>
      </c>
      <c r="E281" s="29"/>
      <c r="F281" s="10"/>
      <c r="G281" s="11"/>
      <c r="H281" s="13">
        <f t="shared" si="52"/>
        <v>0</v>
      </c>
      <c r="I281" s="8" t="str">
        <f>IF(B281&lt;&gt;"",SUMIF($V$23:$V$598,V281,$H$23:$H$598)/SUMIF($V$23:$V$598,V281,$O$23:O856),IF(O281&lt;&gt;"",SUMIF($S$23:$S$598,S281,$H$23:$H$598)/O281,""))</f>
        <v/>
      </c>
      <c r="J281" s="12"/>
      <c r="K281" s="19">
        <f t="shared" si="53"/>
        <v>0</v>
      </c>
      <c r="L281" s="19">
        <f t="shared" si="55"/>
        <v>0</v>
      </c>
      <c r="M281" s="19">
        <f t="shared" si="56"/>
        <v>0</v>
      </c>
      <c r="N281" s="19">
        <f t="shared" si="54"/>
        <v>0</v>
      </c>
      <c r="O281" s="9" t="str">
        <f t="shared" ref="O281:O344" si="61">IF(C281="","",IF(S280&lt;&gt;S281,SUMPRODUCT((D281:D757&lt;&gt;"")*(S281:S757=S281)),""))</f>
        <v/>
      </c>
      <c r="S281" s="2" t="str">
        <f t="shared" si="59"/>
        <v>- AUTRE -</v>
      </c>
      <c r="T281" s="18" t="str">
        <f t="shared" si="57"/>
        <v/>
      </c>
      <c r="V281" s="2" t="str">
        <f t="shared" si="60"/>
        <v>DEMANDES</v>
      </c>
      <c r="W281" s="16" t="str">
        <f t="shared" si="58"/>
        <v/>
      </c>
    </row>
    <row r="282" spans="2:23" x14ac:dyDescent="0.2">
      <c r="B282" s="59" t="str">
        <f>IF(Collage!B275="","",Collage!B275)</f>
        <v/>
      </c>
      <c r="C282" s="59" t="str">
        <f>IF(Collage!C275="","",Collage!C275)</f>
        <v/>
      </c>
      <c r="D282" s="60" t="str">
        <f>IF(Collage!D275="","",Collage!D275)</f>
        <v>Dem102</v>
      </c>
      <c r="E282" s="29"/>
      <c r="F282" s="10"/>
      <c r="G282" s="11"/>
      <c r="H282" s="13">
        <f t="shared" si="52"/>
        <v>0</v>
      </c>
      <c r="I282" s="8" t="str">
        <f>IF(B282&lt;&gt;"",SUMIF($V$23:$V$598,V282,$H$23:$H$598)/SUMIF($V$23:$V$598,V282,$O$23:O857),IF(O282&lt;&gt;"",SUMIF($S$23:$S$598,S282,$H$23:$H$598)/O282,""))</f>
        <v/>
      </c>
      <c r="J282" s="12"/>
      <c r="K282" s="19">
        <f t="shared" si="53"/>
        <v>0</v>
      </c>
      <c r="L282" s="19">
        <f t="shared" si="55"/>
        <v>0</v>
      </c>
      <c r="M282" s="19">
        <f t="shared" si="56"/>
        <v>0</v>
      </c>
      <c r="N282" s="19">
        <f t="shared" si="54"/>
        <v>0</v>
      </c>
      <c r="O282" s="9" t="str">
        <f t="shared" si="61"/>
        <v/>
      </c>
      <c r="S282" s="2" t="str">
        <f t="shared" si="59"/>
        <v>- AUTRE -</v>
      </c>
      <c r="T282" s="18" t="str">
        <f t="shared" si="57"/>
        <v/>
      </c>
      <c r="V282" s="2" t="str">
        <f t="shared" si="60"/>
        <v>DEMANDES</v>
      </c>
      <c r="W282" s="16" t="str">
        <f t="shared" si="58"/>
        <v/>
      </c>
    </row>
    <row r="283" spans="2:23" x14ac:dyDescent="0.2">
      <c r="B283" s="59" t="str">
        <f>IF(Collage!B276="","",Collage!B276)</f>
        <v/>
      </c>
      <c r="C283" s="59" t="str">
        <f>IF(Collage!C276="","",Collage!C276)</f>
        <v/>
      </c>
      <c r="D283" s="60" t="str">
        <f>IF(Collage!D276="","",Collage!D276)</f>
        <v>Dem103</v>
      </c>
      <c r="E283" s="29"/>
      <c r="F283" s="10"/>
      <c r="G283" s="11"/>
      <c r="H283" s="13">
        <f t="shared" si="52"/>
        <v>0</v>
      </c>
      <c r="I283" s="8" t="str">
        <f>IF(B283&lt;&gt;"",SUMIF($V$23:$V$598,V283,$H$23:$H$598)/SUMIF($V$23:$V$598,V283,$O$23:O858),IF(O283&lt;&gt;"",SUMIF($S$23:$S$598,S283,$H$23:$H$598)/O283,""))</f>
        <v/>
      </c>
      <c r="J283" s="12"/>
      <c r="K283" s="19">
        <f t="shared" si="53"/>
        <v>0</v>
      </c>
      <c r="L283" s="19">
        <f t="shared" si="55"/>
        <v>0</v>
      </c>
      <c r="M283" s="19">
        <f t="shared" si="56"/>
        <v>0</v>
      </c>
      <c r="N283" s="19">
        <f t="shared" si="54"/>
        <v>0</v>
      </c>
      <c r="O283" s="9" t="str">
        <f t="shared" si="61"/>
        <v/>
      </c>
      <c r="S283" s="2" t="str">
        <f t="shared" si="59"/>
        <v>- AUTRE -</v>
      </c>
      <c r="T283" s="18" t="str">
        <f t="shared" si="57"/>
        <v/>
      </c>
      <c r="V283" s="2" t="str">
        <f t="shared" si="60"/>
        <v>DEMANDES</v>
      </c>
      <c r="W283" s="16" t="str">
        <f t="shared" si="58"/>
        <v/>
      </c>
    </row>
    <row r="284" spans="2:23" x14ac:dyDescent="0.2">
      <c r="B284" s="59" t="str">
        <f>IF(Collage!B277="","",Collage!B277)</f>
        <v/>
      </c>
      <c r="C284" s="59" t="str">
        <f>IF(Collage!C277="","",Collage!C277)</f>
        <v/>
      </c>
      <c r="D284" s="60" t="str">
        <f>IF(Collage!D277="","",Collage!D277)</f>
        <v>Dem104</v>
      </c>
      <c r="E284" s="29"/>
      <c r="F284" s="10"/>
      <c r="G284" s="11"/>
      <c r="H284" s="13">
        <f t="shared" si="52"/>
        <v>0</v>
      </c>
      <c r="I284" s="8" t="str">
        <f>IF(B284&lt;&gt;"",SUMIF($V$23:$V$598,V284,$H$23:$H$598)/SUMIF($V$23:$V$598,V284,$O$23:O859),IF(O284&lt;&gt;"",SUMIF($S$23:$S$598,S284,$H$23:$H$598)/O284,""))</f>
        <v/>
      </c>
      <c r="J284" s="12"/>
      <c r="K284" s="19">
        <f t="shared" si="53"/>
        <v>0</v>
      </c>
      <c r="L284" s="19">
        <f t="shared" si="55"/>
        <v>0</v>
      </c>
      <c r="M284" s="19">
        <f t="shared" si="56"/>
        <v>0</v>
      </c>
      <c r="N284" s="19">
        <f t="shared" si="54"/>
        <v>0</v>
      </c>
      <c r="O284" s="9" t="str">
        <f t="shared" si="61"/>
        <v/>
      </c>
      <c r="S284" s="2" t="str">
        <f t="shared" si="59"/>
        <v>- AUTRE -</v>
      </c>
      <c r="T284" s="18" t="str">
        <f t="shared" si="57"/>
        <v/>
      </c>
      <c r="V284" s="2" t="str">
        <f t="shared" si="60"/>
        <v>DEMANDES</v>
      </c>
      <c r="W284" s="16" t="str">
        <f t="shared" si="58"/>
        <v/>
      </c>
    </row>
    <row r="285" spans="2:23" x14ac:dyDescent="0.2">
      <c r="B285" s="59" t="str">
        <f>IF(Collage!B278="","",Collage!B278)</f>
        <v/>
      </c>
      <c r="C285" s="59" t="str">
        <f>IF(Collage!C278="","",Collage!C278)</f>
        <v/>
      </c>
      <c r="D285" s="60" t="str">
        <f>IF(Collage!D278="","",Collage!D278)</f>
        <v>Dem105</v>
      </c>
      <c r="E285" s="29"/>
      <c r="F285" s="10"/>
      <c r="G285" s="11"/>
      <c r="H285" s="13">
        <f t="shared" si="52"/>
        <v>0</v>
      </c>
      <c r="I285" s="8" t="str">
        <f>IF(B285&lt;&gt;"",SUMIF($V$23:$V$598,V285,$H$23:$H$598)/SUMIF($V$23:$V$598,V285,$O$23:O860),IF(O285&lt;&gt;"",SUMIF($S$23:$S$598,S285,$H$23:$H$598)/O285,""))</f>
        <v/>
      </c>
      <c r="J285" s="12"/>
      <c r="K285" s="19">
        <f t="shared" si="53"/>
        <v>0</v>
      </c>
      <c r="L285" s="19">
        <f t="shared" si="55"/>
        <v>0</v>
      </c>
      <c r="M285" s="19">
        <f t="shared" si="56"/>
        <v>0</v>
      </c>
      <c r="N285" s="19">
        <f t="shared" si="54"/>
        <v>0</v>
      </c>
      <c r="O285" s="9" t="str">
        <f t="shared" si="61"/>
        <v/>
      </c>
      <c r="S285" s="2" t="str">
        <f t="shared" si="59"/>
        <v>- AUTRE -</v>
      </c>
      <c r="T285" s="18" t="str">
        <f t="shared" si="57"/>
        <v/>
      </c>
      <c r="V285" s="2" t="str">
        <f t="shared" si="60"/>
        <v>DEMANDES</v>
      </c>
      <c r="W285" s="16" t="str">
        <f t="shared" si="58"/>
        <v/>
      </c>
    </row>
    <row r="286" spans="2:23" x14ac:dyDescent="0.2">
      <c r="B286" s="59" t="str">
        <f>IF(Collage!B279="","",Collage!B279)</f>
        <v/>
      </c>
      <c r="C286" s="59" t="str">
        <f>IF(Collage!C279="","",Collage!C279)</f>
        <v/>
      </c>
      <c r="D286" s="60" t="str">
        <f>IF(Collage!D279="","",Collage!D279)</f>
        <v>Dem106</v>
      </c>
      <c r="E286" s="29"/>
      <c r="F286" s="10"/>
      <c r="G286" s="11"/>
      <c r="H286" s="13">
        <f t="shared" si="52"/>
        <v>0</v>
      </c>
      <c r="I286" s="8" t="str">
        <f>IF(B286&lt;&gt;"",SUMIF($V$23:$V$598,V286,$H$23:$H$598)/SUMIF($V$23:$V$598,V286,$O$23:O861),IF(O286&lt;&gt;"",SUMIF($S$23:$S$598,S286,$H$23:$H$598)/O286,""))</f>
        <v/>
      </c>
      <c r="J286" s="12"/>
      <c r="K286" s="19">
        <f t="shared" si="53"/>
        <v>0</v>
      </c>
      <c r="L286" s="19">
        <f t="shared" si="55"/>
        <v>0</v>
      </c>
      <c r="M286" s="19">
        <f t="shared" si="56"/>
        <v>0</v>
      </c>
      <c r="N286" s="19">
        <f t="shared" si="54"/>
        <v>0</v>
      </c>
      <c r="O286" s="9" t="str">
        <f t="shared" si="61"/>
        <v/>
      </c>
      <c r="S286" s="2" t="str">
        <f t="shared" si="59"/>
        <v>- AUTRE -</v>
      </c>
      <c r="T286" s="18" t="str">
        <f t="shared" si="57"/>
        <v/>
      </c>
      <c r="V286" s="2" t="str">
        <f t="shared" si="60"/>
        <v>DEMANDES</v>
      </c>
      <c r="W286" s="16" t="str">
        <f t="shared" si="58"/>
        <v/>
      </c>
    </row>
    <row r="287" spans="2:23" x14ac:dyDescent="0.2">
      <c r="B287" s="59" t="str">
        <f>IF(Collage!B280="","",Collage!B280)</f>
        <v/>
      </c>
      <c r="C287" s="59" t="str">
        <f>IF(Collage!C280="","",Collage!C280)</f>
        <v/>
      </c>
      <c r="D287" s="60" t="str">
        <f>IF(Collage!D280="","",Collage!D280)</f>
        <v/>
      </c>
      <c r="E287" s="29"/>
      <c r="F287" s="10"/>
      <c r="G287" s="11"/>
      <c r="H287" s="13" t="str">
        <f t="shared" si="52"/>
        <v/>
      </c>
      <c r="I287" s="8" t="str">
        <f>IF(B287&lt;&gt;"",SUMIF($V$23:$V$598,V287,$H$23:$H$598)/SUMIF($V$23:$V$598,V287,$O$23:O862),IF(O287&lt;&gt;"",SUMIF($S$23:$S$598,S287,$H$23:$H$598)/O287,""))</f>
        <v/>
      </c>
      <c r="J287" s="12"/>
      <c r="K287" s="19" t="str">
        <f t="shared" si="53"/>
        <v/>
      </c>
      <c r="L287" s="19" t="str">
        <f t="shared" si="55"/>
        <v/>
      </c>
      <c r="M287" s="19" t="str">
        <f t="shared" si="56"/>
        <v/>
      </c>
      <c r="N287" s="19" t="str">
        <f t="shared" si="54"/>
        <v/>
      </c>
      <c r="O287" s="9" t="str">
        <f t="shared" si="61"/>
        <v/>
      </c>
      <c r="S287" s="2" t="str">
        <f t="shared" si="59"/>
        <v>- AUTRE -</v>
      </c>
      <c r="T287" s="18" t="str">
        <f t="shared" si="57"/>
        <v/>
      </c>
      <c r="V287" s="2" t="str">
        <f t="shared" si="60"/>
        <v>DEMANDES</v>
      </c>
      <c r="W287" s="16" t="str">
        <f t="shared" si="58"/>
        <v/>
      </c>
    </row>
    <row r="288" spans="2:23" x14ac:dyDescent="0.2">
      <c r="B288" s="59" t="str">
        <f>IF(Collage!B281="","",Collage!B281)</f>
        <v>INCIDENTS</v>
      </c>
      <c r="C288" s="59" t="str">
        <f>IF(Collage!C281="","",Collage!C281)</f>
        <v/>
      </c>
      <c r="D288" s="60" t="str">
        <f>IF(Collage!D281="","",Collage!D281)</f>
        <v/>
      </c>
      <c r="E288" s="29"/>
      <c r="F288" s="10"/>
      <c r="G288" s="11"/>
      <c r="H288" s="13" t="str">
        <f t="shared" si="52"/>
        <v/>
      </c>
      <c r="I288" s="8">
        <f>IF(B288&lt;&gt;"",SUMIF($V$23:$V$598,V288,$H$23:$H$598)/SUMIF($V$23:$V$598,V288,$O$23:O863),IF(O288&lt;&gt;"",SUMIF($S$23:$S$598,S288,$H$23:$H$598)/O288,""))</f>
        <v>0</v>
      </c>
      <c r="J288" s="12"/>
      <c r="K288" s="19" t="str">
        <f t="shared" si="53"/>
        <v/>
      </c>
      <c r="L288" s="19" t="str">
        <f t="shared" si="55"/>
        <v/>
      </c>
      <c r="M288" s="19" t="str">
        <f t="shared" si="56"/>
        <v/>
      </c>
      <c r="N288" s="19" t="str">
        <f t="shared" si="54"/>
        <v/>
      </c>
      <c r="O288" s="9" t="str">
        <f t="shared" si="61"/>
        <v/>
      </c>
      <c r="S288" s="2" t="str">
        <f t="shared" si="59"/>
        <v/>
      </c>
      <c r="T288" s="18" t="str">
        <f t="shared" si="57"/>
        <v/>
      </c>
      <c r="V288" s="2" t="str">
        <f t="shared" si="60"/>
        <v>INCIDENTS</v>
      </c>
      <c r="W288" s="16">
        <f t="shared" si="58"/>
        <v>0</v>
      </c>
    </row>
    <row r="289" spans="2:23" x14ac:dyDescent="0.2">
      <c r="B289" s="59" t="str">
        <f>IF(Collage!B282="","",Collage!B282)</f>
        <v/>
      </c>
      <c r="C289" s="59" t="str">
        <f>IF(Collage!C282="","",Collage!C282)</f>
        <v>CITRIX</v>
      </c>
      <c r="D289" s="60" t="str">
        <f>IF(Collage!D282="","",Collage!D282)</f>
        <v/>
      </c>
      <c r="E289" s="29"/>
      <c r="F289" s="10"/>
      <c r="G289" s="11"/>
      <c r="H289" s="13" t="str">
        <f t="shared" si="52"/>
        <v/>
      </c>
      <c r="I289" s="8">
        <f>IF(B289&lt;&gt;"",SUMIF($V$23:$V$598,V289,$H$23:$H$598)/SUMIF($V$23:$V$598,V289,$O$23:O864),IF(O289&lt;&gt;"",SUMIF($S$23:$S$598,S289,$H$23:$H$598)/O289,""))</f>
        <v>0</v>
      </c>
      <c r="J289" s="12"/>
      <c r="K289" s="19" t="str">
        <f t="shared" si="53"/>
        <v/>
      </c>
      <c r="L289" s="19" t="str">
        <f t="shared" si="55"/>
        <v/>
      </c>
      <c r="M289" s="19" t="str">
        <f t="shared" si="56"/>
        <v/>
      </c>
      <c r="N289" s="19" t="str">
        <f t="shared" si="54"/>
        <v>Procédures :</v>
      </c>
      <c r="O289" s="9">
        <f t="shared" si="61"/>
        <v>8</v>
      </c>
      <c r="S289" s="2" t="str">
        <f t="shared" si="59"/>
        <v>CITRIX</v>
      </c>
      <c r="T289" s="18">
        <f t="shared" si="57"/>
        <v>0</v>
      </c>
      <c r="V289" s="2" t="str">
        <f t="shared" si="60"/>
        <v>INCIDENTS</v>
      </c>
      <c r="W289" s="16" t="str">
        <f t="shared" si="58"/>
        <v/>
      </c>
    </row>
    <row r="290" spans="2:23" x14ac:dyDescent="0.2">
      <c r="B290" s="59" t="str">
        <f>IF(Collage!B283="","",Collage!B283)</f>
        <v/>
      </c>
      <c r="C290" s="59" t="str">
        <f>IF(Collage!C283="","",Collage!C283)</f>
        <v/>
      </c>
      <c r="D290" s="60" t="str">
        <f>IF(Collage!D283="","",Collage!D283)</f>
        <v/>
      </c>
      <c r="E290" s="29"/>
      <c r="F290" s="10"/>
      <c r="G290" s="11"/>
      <c r="H290" s="13" t="str">
        <f t="shared" si="52"/>
        <v/>
      </c>
      <c r="I290" s="8" t="str">
        <f>IF(B290&lt;&gt;"",SUMIF($V$23:$V$598,V290,$H$23:$H$598)/SUMIF($V$23:$V$598,V290,$O$23:O865),IF(O290&lt;&gt;"",SUMIF($S$23:$S$598,S290,$H$23:$H$598)/O290,""))</f>
        <v/>
      </c>
      <c r="J290" s="12"/>
      <c r="K290" s="19" t="str">
        <f t="shared" si="53"/>
        <v/>
      </c>
      <c r="L290" s="19" t="str">
        <f t="shared" si="55"/>
        <v/>
      </c>
      <c r="M290" s="19" t="str">
        <f t="shared" si="56"/>
        <v/>
      </c>
      <c r="N290" s="19" t="str">
        <f t="shared" si="54"/>
        <v/>
      </c>
      <c r="O290" s="9" t="str">
        <f t="shared" si="61"/>
        <v/>
      </c>
      <c r="S290" s="2" t="str">
        <f t="shared" si="59"/>
        <v>CITRIX</v>
      </c>
      <c r="T290" s="18" t="str">
        <f t="shared" si="57"/>
        <v/>
      </c>
      <c r="V290" s="2" t="str">
        <f t="shared" si="60"/>
        <v>INCIDENTS</v>
      </c>
      <c r="W290" s="16" t="str">
        <f t="shared" si="58"/>
        <v/>
      </c>
    </row>
    <row r="291" spans="2:23" x14ac:dyDescent="0.2">
      <c r="B291" s="59" t="str">
        <f>IF(Collage!B284="","",Collage!B284)</f>
        <v/>
      </c>
      <c r="C291" s="59" t="str">
        <f>IF(Collage!C284="","",Collage!C284)</f>
        <v/>
      </c>
      <c r="D291" s="60" t="str">
        <f>IF(Collage!D284="","",Collage!D284)</f>
        <v>Erreur 1</v>
      </c>
      <c r="E291" s="29"/>
      <c r="F291" s="10"/>
      <c r="G291" s="11"/>
      <c r="H291" s="13">
        <f t="shared" si="52"/>
        <v>0</v>
      </c>
      <c r="I291" s="8" t="str">
        <f>IF(B291&lt;&gt;"",SUMIF($V$23:$V$598,V291,$H$23:$H$598)/SUMIF($V$23:$V$598,V291,$O$23:O866),IF(O291&lt;&gt;"",SUMIF($S$23:$S$598,S291,$H$23:$H$598)/O291,""))</f>
        <v/>
      </c>
      <c r="J291" s="12"/>
      <c r="K291" s="19">
        <f t="shared" si="53"/>
        <v>0</v>
      </c>
      <c r="L291" s="19">
        <f t="shared" si="55"/>
        <v>0</v>
      </c>
      <c r="M291" s="19">
        <f t="shared" si="56"/>
        <v>0</v>
      </c>
      <c r="N291" s="19">
        <f t="shared" si="54"/>
        <v>0</v>
      </c>
      <c r="O291" s="9" t="str">
        <f t="shared" si="61"/>
        <v/>
      </c>
      <c r="S291" s="2" t="str">
        <f t="shared" si="59"/>
        <v>CITRIX</v>
      </c>
      <c r="T291" s="18" t="str">
        <f t="shared" si="57"/>
        <v/>
      </c>
      <c r="V291" s="2" t="str">
        <f t="shared" si="60"/>
        <v>INCIDENTS</v>
      </c>
      <c r="W291" s="16" t="str">
        <f t="shared" si="58"/>
        <v/>
      </c>
    </row>
    <row r="292" spans="2:23" x14ac:dyDescent="0.2">
      <c r="B292" s="59" t="str">
        <f>IF(Collage!B285="","",Collage!B285)</f>
        <v/>
      </c>
      <c r="C292" s="59" t="str">
        <f>IF(Collage!C285="","",Collage!C285)</f>
        <v/>
      </c>
      <c r="D292" s="60" t="str">
        <f>IF(Collage!D285="","",Collage!D285)</f>
        <v>Erreur 2</v>
      </c>
      <c r="E292" s="29"/>
      <c r="F292" s="10"/>
      <c r="G292" s="11"/>
      <c r="H292" s="13">
        <f t="shared" si="52"/>
        <v>0</v>
      </c>
      <c r="I292" s="8" t="str">
        <f>IF(B292&lt;&gt;"",SUMIF($V$23:$V$598,V292,$H$23:$H$598)/SUMIF($V$23:$V$598,V292,$O$23:O867),IF(O292&lt;&gt;"",SUMIF($S$23:$S$598,S292,$H$23:$H$598)/O292,""))</f>
        <v/>
      </c>
      <c r="J292" s="12"/>
      <c r="K292" s="19">
        <f t="shared" si="53"/>
        <v>0</v>
      </c>
      <c r="L292" s="19">
        <f t="shared" si="55"/>
        <v>0</v>
      </c>
      <c r="M292" s="19">
        <f t="shared" si="56"/>
        <v>0</v>
      </c>
      <c r="N292" s="19">
        <f t="shared" si="54"/>
        <v>0</v>
      </c>
      <c r="O292" s="9" t="str">
        <f t="shared" si="61"/>
        <v/>
      </c>
      <c r="S292" s="2" t="str">
        <f t="shared" si="59"/>
        <v>CITRIX</v>
      </c>
      <c r="T292" s="18" t="str">
        <f t="shared" si="57"/>
        <v/>
      </c>
      <c r="V292" s="2" t="str">
        <f t="shared" si="60"/>
        <v>INCIDENTS</v>
      </c>
      <c r="W292" s="16" t="str">
        <f t="shared" si="58"/>
        <v/>
      </c>
    </row>
    <row r="293" spans="2:23" x14ac:dyDescent="0.2">
      <c r="B293" s="59" t="str">
        <f>IF(Collage!B286="","",Collage!B286)</f>
        <v/>
      </c>
      <c r="C293" s="59" t="str">
        <f>IF(Collage!C286="","",Collage!C286)</f>
        <v/>
      </c>
      <c r="D293" s="60" t="str">
        <f>IF(Collage!D286="","",Collage!D286)</f>
        <v>Erreur 3</v>
      </c>
      <c r="E293" s="29"/>
      <c r="F293" s="10"/>
      <c r="G293" s="11"/>
      <c r="H293" s="13">
        <f t="shared" si="52"/>
        <v>0</v>
      </c>
      <c r="I293" s="8" t="str">
        <f>IF(B293&lt;&gt;"",SUMIF($V$23:$V$598,V293,$H$23:$H$598)/SUMIF($V$23:$V$598,V293,$O$23:O868),IF(O293&lt;&gt;"",SUMIF($S$23:$S$598,S293,$H$23:$H$598)/O293,""))</f>
        <v/>
      </c>
      <c r="J293" s="12"/>
      <c r="K293" s="19">
        <f t="shared" si="53"/>
        <v>0</v>
      </c>
      <c r="L293" s="19">
        <f t="shared" si="55"/>
        <v>0</v>
      </c>
      <c r="M293" s="19">
        <f t="shared" si="56"/>
        <v>0</v>
      </c>
      <c r="N293" s="19">
        <f t="shared" si="54"/>
        <v>0</v>
      </c>
      <c r="O293" s="9" t="str">
        <f t="shared" si="61"/>
        <v/>
      </c>
      <c r="S293" s="2" t="str">
        <f t="shared" si="59"/>
        <v>CITRIX</v>
      </c>
      <c r="T293" s="18" t="str">
        <f t="shared" si="57"/>
        <v/>
      </c>
      <c r="V293" s="2" t="str">
        <f t="shared" si="60"/>
        <v>INCIDENTS</v>
      </c>
      <c r="W293" s="16" t="str">
        <f t="shared" si="58"/>
        <v/>
      </c>
    </row>
    <row r="294" spans="2:23" x14ac:dyDescent="0.2">
      <c r="B294" s="59" t="str">
        <f>IF(Collage!B287="","",Collage!B287)</f>
        <v/>
      </c>
      <c r="C294" s="59" t="str">
        <f>IF(Collage!C287="","",Collage!C287)</f>
        <v/>
      </c>
      <c r="D294" s="60" t="str">
        <f>IF(Collage!D287="","",Collage!D287)</f>
        <v>Erreur 4</v>
      </c>
      <c r="E294" s="29"/>
      <c r="F294" s="10"/>
      <c r="G294" s="11"/>
      <c r="H294" s="13">
        <f t="shared" si="52"/>
        <v>0</v>
      </c>
      <c r="I294" s="8" t="str">
        <f>IF(B294&lt;&gt;"",SUMIF($V$23:$V$598,V294,$H$23:$H$598)/SUMIF($V$23:$V$598,V294,$O$23:O869),IF(O294&lt;&gt;"",SUMIF($S$23:$S$598,S294,$H$23:$H$598)/O294,""))</f>
        <v/>
      </c>
      <c r="J294" s="12"/>
      <c r="K294" s="19">
        <f t="shared" si="53"/>
        <v>0</v>
      </c>
      <c r="L294" s="19">
        <f t="shared" si="55"/>
        <v>0</v>
      </c>
      <c r="M294" s="19">
        <f t="shared" si="56"/>
        <v>0</v>
      </c>
      <c r="N294" s="19">
        <f t="shared" si="54"/>
        <v>0</v>
      </c>
      <c r="O294" s="9" t="str">
        <f t="shared" si="61"/>
        <v/>
      </c>
      <c r="S294" s="2" t="str">
        <f t="shared" si="59"/>
        <v>CITRIX</v>
      </c>
      <c r="T294" s="18" t="str">
        <f t="shared" si="57"/>
        <v/>
      </c>
      <c r="V294" s="2" t="str">
        <f t="shared" si="60"/>
        <v>INCIDENTS</v>
      </c>
      <c r="W294" s="16" t="str">
        <f t="shared" si="58"/>
        <v/>
      </c>
    </row>
    <row r="295" spans="2:23" x14ac:dyDescent="0.2">
      <c r="B295" s="59" t="str">
        <f>IF(Collage!B288="","",Collage!B288)</f>
        <v/>
      </c>
      <c r="C295" s="59" t="str">
        <f>IF(Collage!C288="","",Collage!C288)</f>
        <v/>
      </c>
      <c r="D295" s="60" t="str">
        <f>IF(Collage!D288="","",Collage!D288)</f>
        <v>Erreur 5</v>
      </c>
      <c r="E295" s="29"/>
      <c r="F295" s="10"/>
      <c r="G295" s="11"/>
      <c r="H295" s="13">
        <f t="shared" si="52"/>
        <v>0</v>
      </c>
      <c r="I295" s="8" t="str">
        <f>IF(B295&lt;&gt;"",SUMIF($V$23:$V$598,V295,$H$23:$H$598)/SUMIF($V$23:$V$598,V295,$O$23:O870),IF(O295&lt;&gt;"",SUMIF($S$23:$S$598,S295,$H$23:$H$598)/O295,""))</f>
        <v/>
      </c>
      <c r="J295" s="12"/>
      <c r="K295" s="19">
        <f t="shared" si="53"/>
        <v>0</v>
      </c>
      <c r="L295" s="19">
        <f t="shared" si="55"/>
        <v>0</v>
      </c>
      <c r="M295" s="19">
        <f t="shared" si="56"/>
        <v>0</v>
      </c>
      <c r="N295" s="19">
        <f t="shared" si="54"/>
        <v>0</v>
      </c>
      <c r="O295" s="9" t="str">
        <f t="shared" si="61"/>
        <v/>
      </c>
      <c r="S295" s="2" t="str">
        <f t="shared" si="59"/>
        <v>CITRIX</v>
      </c>
      <c r="T295" s="18" t="str">
        <f t="shared" si="57"/>
        <v/>
      </c>
      <c r="V295" s="2" t="str">
        <f t="shared" si="60"/>
        <v>INCIDENTS</v>
      </c>
      <c r="W295" s="16" t="str">
        <f t="shared" si="58"/>
        <v/>
      </c>
    </row>
    <row r="296" spans="2:23" x14ac:dyDescent="0.2">
      <c r="B296" s="59" t="str">
        <f>IF(Collage!B289="","",Collage!B289)</f>
        <v/>
      </c>
      <c r="C296" s="59" t="str">
        <f>IF(Collage!C289="","",Collage!C289)</f>
        <v/>
      </c>
      <c r="D296" s="60" t="str">
        <f>IF(Collage!D289="","",Collage!D289)</f>
        <v>Erreur 6</v>
      </c>
      <c r="E296" s="29"/>
      <c r="F296" s="10"/>
      <c r="G296" s="11"/>
      <c r="H296" s="13">
        <f t="shared" si="52"/>
        <v>0</v>
      </c>
      <c r="I296" s="8" t="str">
        <f>IF(B296&lt;&gt;"",SUMIF($V$23:$V$598,V296,$H$23:$H$598)/SUMIF($V$23:$V$598,V296,$O$23:O871),IF(O296&lt;&gt;"",SUMIF($S$23:$S$598,S296,$H$23:$H$598)/O296,""))</f>
        <v/>
      </c>
      <c r="J296" s="12"/>
      <c r="K296" s="19">
        <f t="shared" si="53"/>
        <v>0</v>
      </c>
      <c r="L296" s="19">
        <f t="shared" si="55"/>
        <v>0</v>
      </c>
      <c r="M296" s="19">
        <f t="shared" si="56"/>
        <v>0</v>
      </c>
      <c r="N296" s="19">
        <f t="shared" si="54"/>
        <v>0</v>
      </c>
      <c r="O296" s="9" t="str">
        <f t="shared" si="61"/>
        <v/>
      </c>
      <c r="S296" s="2" t="str">
        <f t="shared" si="59"/>
        <v>CITRIX</v>
      </c>
      <c r="T296" s="18" t="str">
        <f t="shared" si="57"/>
        <v/>
      </c>
      <c r="V296" s="2" t="str">
        <f t="shared" si="60"/>
        <v>INCIDENTS</v>
      </c>
      <c r="W296" s="16" t="str">
        <f t="shared" si="58"/>
        <v/>
      </c>
    </row>
    <row r="297" spans="2:23" x14ac:dyDescent="0.2">
      <c r="B297" s="59" t="str">
        <f>IF(Collage!B290="","",Collage!B290)</f>
        <v/>
      </c>
      <c r="C297" s="59" t="str">
        <f>IF(Collage!C290="","",Collage!C290)</f>
        <v/>
      </c>
      <c r="D297" s="60" t="str">
        <f>IF(Collage!D290="","",Collage!D290)</f>
        <v>Erreur 7</v>
      </c>
      <c r="E297" s="29"/>
      <c r="F297" s="10"/>
      <c r="G297" s="11"/>
      <c r="H297" s="13">
        <f t="shared" si="52"/>
        <v>0</v>
      </c>
      <c r="I297" s="8" t="str">
        <f>IF(B297&lt;&gt;"",SUMIF($V$23:$V$598,V297,$H$23:$H$598)/SUMIF($V$23:$V$598,V297,$O$23:O872),IF(O297&lt;&gt;"",SUMIF($S$23:$S$598,S297,$H$23:$H$598)/O297,""))</f>
        <v/>
      </c>
      <c r="J297" s="12"/>
      <c r="K297" s="19">
        <f t="shared" si="53"/>
        <v>0</v>
      </c>
      <c r="L297" s="19">
        <f t="shared" si="55"/>
        <v>0</v>
      </c>
      <c r="M297" s="19">
        <f t="shared" si="56"/>
        <v>0</v>
      </c>
      <c r="N297" s="19">
        <f t="shared" si="54"/>
        <v>0</v>
      </c>
      <c r="O297" s="9" t="str">
        <f t="shared" si="61"/>
        <v/>
      </c>
      <c r="S297" s="2" t="str">
        <f t="shared" si="59"/>
        <v>CITRIX</v>
      </c>
      <c r="T297" s="18" t="str">
        <f t="shared" si="57"/>
        <v/>
      </c>
      <c r="V297" s="2" t="str">
        <f t="shared" si="60"/>
        <v>INCIDENTS</v>
      </c>
      <c r="W297" s="16" t="str">
        <f t="shared" si="58"/>
        <v/>
      </c>
    </row>
    <row r="298" spans="2:23" x14ac:dyDescent="0.2">
      <c r="B298" s="59" t="str">
        <f>IF(Collage!B291="","",Collage!B291)</f>
        <v/>
      </c>
      <c r="C298" s="59" t="str">
        <f>IF(Collage!C291="","",Collage!C291)</f>
        <v/>
      </c>
      <c r="D298" s="60" t="str">
        <f>IF(Collage!D291="","",Collage!D291)</f>
        <v>Erreur 8</v>
      </c>
      <c r="E298" s="29"/>
      <c r="F298" s="10"/>
      <c r="G298" s="11"/>
      <c r="H298" s="13">
        <f t="shared" si="52"/>
        <v>0</v>
      </c>
      <c r="I298" s="8" t="str">
        <f>IF(B298&lt;&gt;"",SUMIF($V$23:$V$598,V298,$H$23:$H$598)/SUMIF($V$23:$V$598,V298,$O$23:O873),IF(O298&lt;&gt;"",SUMIF($S$23:$S$598,S298,$H$23:$H$598)/O298,""))</f>
        <v/>
      </c>
      <c r="J298" s="12"/>
      <c r="K298" s="19">
        <f t="shared" si="53"/>
        <v>0</v>
      </c>
      <c r="L298" s="19">
        <f t="shared" si="55"/>
        <v>0</v>
      </c>
      <c r="M298" s="19">
        <f t="shared" si="56"/>
        <v>0</v>
      </c>
      <c r="N298" s="19">
        <f t="shared" si="54"/>
        <v>0</v>
      </c>
      <c r="O298" s="9" t="str">
        <f t="shared" si="61"/>
        <v/>
      </c>
      <c r="S298" s="2" t="str">
        <f t="shared" si="59"/>
        <v>CITRIX</v>
      </c>
      <c r="T298" s="18" t="str">
        <f t="shared" si="57"/>
        <v/>
      </c>
      <c r="V298" s="2" t="str">
        <f t="shared" si="60"/>
        <v>INCIDENTS</v>
      </c>
      <c r="W298" s="16" t="str">
        <f t="shared" si="58"/>
        <v/>
      </c>
    </row>
    <row r="299" spans="2:23" x14ac:dyDescent="0.2">
      <c r="B299" s="59" t="str">
        <f>IF(Collage!B292="","",Collage!B292)</f>
        <v/>
      </c>
      <c r="C299" s="59" t="str">
        <f>IF(Collage!C292="","",Collage!C292)</f>
        <v/>
      </c>
      <c r="D299" s="60" t="str">
        <f>IF(Collage!D292="","",Collage!D292)</f>
        <v/>
      </c>
      <c r="E299" s="29"/>
      <c r="F299" s="10"/>
      <c r="G299" s="11"/>
      <c r="H299" s="13" t="str">
        <f t="shared" si="52"/>
        <v/>
      </c>
      <c r="I299" s="8" t="str">
        <f>IF(B299&lt;&gt;"",SUMIF($V$23:$V$598,V299,$H$23:$H$598)/SUMIF($V$23:$V$598,V299,$O$23:O874),IF(O299&lt;&gt;"",SUMIF($S$23:$S$598,S299,$H$23:$H$598)/O299,""))</f>
        <v/>
      </c>
      <c r="J299" s="12"/>
      <c r="K299" s="19" t="str">
        <f t="shared" si="53"/>
        <v/>
      </c>
      <c r="L299" s="19" t="str">
        <f t="shared" si="55"/>
        <v/>
      </c>
      <c r="M299" s="19" t="str">
        <f t="shared" si="56"/>
        <v/>
      </c>
      <c r="N299" s="19" t="str">
        <f t="shared" si="54"/>
        <v/>
      </c>
      <c r="O299" s="9" t="str">
        <f t="shared" si="61"/>
        <v/>
      </c>
      <c r="S299" s="2" t="str">
        <f t="shared" si="59"/>
        <v>CITRIX</v>
      </c>
      <c r="T299" s="18" t="str">
        <f t="shared" si="57"/>
        <v/>
      </c>
      <c r="V299" s="2" t="str">
        <f t="shared" si="60"/>
        <v>INCIDENTS</v>
      </c>
      <c r="W299" s="16" t="str">
        <f t="shared" si="58"/>
        <v/>
      </c>
    </row>
    <row r="300" spans="2:23" x14ac:dyDescent="0.2">
      <c r="B300" s="59" t="str">
        <f>IF(Collage!B293="","",Collage!B293)</f>
        <v/>
      </c>
      <c r="C300" s="59" t="str">
        <f>IF(Collage!C293="","",Collage!C293)</f>
        <v>ORA - ORACLE</v>
      </c>
      <c r="D300" s="60" t="str">
        <f>IF(Collage!D293="","",Collage!D293)</f>
        <v/>
      </c>
      <c r="E300" s="29"/>
      <c r="F300" s="10"/>
      <c r="G300" s="11"/>
      <c r="H300" s="13" t="str">
        <f t="shared" si="52"/>
        <v/>
      </c>
      <c r="I300" s="8">
        <f>IF(B300&lt;&gt;"",SUMIF($V$23:$V$598,V300,$H$23:$H$598)/SUMIF($V$23:$V$598,V300,$O$23:O875),IF(O300&lt;&gt;"",SUMIF($S$23:$S$598,S300,$H$23:$H$598)/O300,""))</f>
        <v>0</v>
      </c>
      <c r="J300" s="12"/>
      <c r="K300" s="19" t="str">
        <f t="shared" si="53"/>
        <v/>
      </c>
      <c r="L300" s="19" t="str">
        <f t="shared" si="55"/>
        <v/>
      </c>
      <c r="M300" s="19" t="str">
        <f t="shared" si="56"/>
        <v/>
      </c>
      <c r="N300" s="19" t="str">
        <f t="shared" si="54"/>
        <v>Procédures :</v>
      </c>
      <c r="O300" s="9">
        <f t="shared" si="61"/>
        <v>135</v>
      </c>
      <c r="S300" s="2" t="str">
        <f t="shared" si="59"/>
        <v>ORA - ORACLE</v>
      </c>
      <c r="T300" s="18">
        <f t="shared" si="57"/>
        <v>0</v>
      </c>
      <c r="V300" s="2" t="str">
        <f t="shared" si="60"/>
        <v>INCIDENTS</v>
      </c>
      <c r="W300" s="16" t="str">
        <f t="shared" si="58"/>
        <v/>
      </c>
    </row>
    <row r="301" spans="2:23" x14ac:dyDescent="0.2">
      <c r="B301" s="59" t="str">
        <f>IF(Collage!B294="","",Collage!B294)</f>
        <v/>
      </c>
      <c r="C301" s="59" t="str">
        <f>IF(Collage!C294="","",Collage!C294)</f>
        <v/>
      </c>
      <c r="D301" s="60" t="str">
        <f>IF(Collage!D294="","",Collage!D294)</f>
        <v/>
      </c>
      <c r="E301" s="29"/>
      <c r="F301" s="10"/>
      <c r="G301" s="11"/>
      <c r="H301" s="13" t="str">
        <f t="shared" si="52"/>
        <v/>
      </c>
      <c r="I301" s="8" t="str">
        <f>IF(B301&lt;&gt;"",SUMIF($V$23:$V$598,V301,$H$23:$H$598)/SUMIF($V$23:$V$598,V301,$O$23:O876),IF(O301&lt;&gt;"",SUMIF($S$23:$S$598,S301,$H$23:$H$598)/O301,""))</f>
        <v/>
      </c>
      <c r="J301" s="12"/>
      <c r="K301" s="19" t="str">
        <f t="shared" si="53"/>
        <v/>
      </c>
      <c r="L301" s="19" t="str">
        <f t="shared" si="55"/>
        <v/>
      </c>
      <c r="M301" s="19" t="str">
        <f t="shared" si="56"/>
        <v/>
      </c>
      <c r="N301" s="19" t="str">
        <f t="shared" si="54"/>
        <v/>
      </c>
      <c r="O301" s="9" t="str">
        <f t="shared" si="61"/>
        <v/>
      </c>
      <c r="S301" s="2" t="str">
        <f t="shared" si="59"/>
        <v>ORA - ORACLE</v>
      </c>
      <c r="T301" s="18" t="str">
        <f t="shared" si="57"/>
        <v/>
      </c>
      <c r="V301" s="2" t="str">
        <f t="shared" si="60"/>
        <v>INCIDENTS</v>
      </c>
      <c r="W301" s="16" t="str">
        <f t="shared" si="58"/>
        <v/>
      </c>
    </row>
    <row r="302" spans="2:23" x14ac:dyDescent="0.2">
      <c r="B302" s="59" t="str">
        <f>IF(Collage!B295="","",Collage!B295)</f>
        <v/>
      </c>
      <c r="C302" s="59" t="str">
        <f>IF(Collage!C295="","",Collage!C295)</f>
        <v/>
      </c>
      <c r="D302" s="60" t="str">
        <f>IF(Collage!D295="","",Collage!D295)</f>
        <v>ORA - 1</v>
      </c>
      <c r="E302" s="29"/>
      <c r="F302" s="10"/>
      <c r="G302" s="11"/>
      <c r="H302" s="13">
        <f t="shared" si="52"/>
        <v>0</v>
      </c>
      <c r="I302" s="8" t="str">
        <f>IF(B302&lt;&gt;"",SUMIF($V$23:$V$598,V302,$H$23:$H$598)/SUMIF($V$23:$V$598,V302,$O$23:O877),IF(O302&lt;&gt;"",SUMIF($S$23:$S$598,S302,$H$23:$H$598)/O302,""))</f>
        <v/>
      </c>
      <c r="J302" s="12"/>
      <c r="K302" s="19">
        <f t="shared" si="53"/>
        <v>0</v>
      </c>
      <c r="L302" s="19">
        <f t="shared" si="55"/>
        <v>0</v>
      </c>
      <c r="M302" s="19">
        <f t="shared" si="56"/>
        <v>0</v>
      </c>
      <c r="N302" s="19">
        <f t="shared" si="54"/>
        <v>0</v>
      </c>
      <c r="O302" s="9" t="str">
        <f t="shared" si="61"/>
        <v/>
      </c>
      <c r="S302" s="2" t="str">
        <f t="shared" si="59"/>
        <v>ORA - ORACLE</v>
      </c>
      <c r="T302" s="18" t="str">
        <f t="shared" si="57"/>
        <v/>
      </c>
      <c r="V302" s="2" t="str">
        <f t="shared" si="60"/>
        <v>INCIDENTS</v>
      </c>
      <c r="W302" s="16" t="str">
        <f t="shared" si="58"/>
        <v/>
      </c>
    </row>
    <row r="303" spans="2:23" x14ac:dyDescent="0.2">
      <c r="B303" s="59" t="str">
        <f>IF(Collage!B296="","",Collage!B296)</f>
        <v/>
      </c>
      <c r="C303" s="59" t="str">
        <f>IF(Collage!C296="","",Collage!C296)</f>
        <v/>
      </c>
      <c r="D303" s="60" t="str">
        <f>IF(Collage!D296="","",Collage!D296)</f>
        <v>ORA - 2</v>
      </c>
      <c r="E303" s="29"/>
      <c r="F303" s="10"/>
      <c r="G303" s="11"/>
      <c r="H303" s="13">
        <f t="shared" si="52"/>
        <v>0</v>
      </c>
      <c r="I303" s="8" t="str">
        <f>IF(B303&lt;&gt;"",SUMIF($V$23:$V$598,V303,$H$23:$H$598)/SUMIF($V$23:$V$598,V303,$O$23:O878),IF(O303&lt;&gt;"",SUMIF($S$23:$S$598,S303,$H$23:$H$598)/O303,""))</f>
        <v/>
      </c>
      <c r="J303" s="12"/>
      <c r="K303" s="19">
        <f t="shared" si="53"/>
        <v>0</v>
      </c>
      <c r="L303" s="19">
        <f t="shared" si="55"/>
        <v>0</v>
      </c>
      <c r="M303" s="19">
        <f t="shared" si="56"/>
        <v>0</v>
      </c>
      <c r="N303" s="19">
        <f t="shared" si="54"/>
        <v>0</v>
      </c>
      <c r="O303" s="9" t="str">
        <f t="shared" si="61"/>
        <v/>
      </c>
      <c r="S303" s="2" t="str">
        <f t="shared" si="59"/>
        <v>ORA - ORACLE</v>
      </c>
      <c r="T303" s="18" t="str">
        <f t="shared" si="57"/>
        <v/>
      </c>
      <c r="V303" s="2" t="str">
        <f t="shared" si="60"/>
        <v>INCIDENTS</v>
      </c>
      <c r="W303" s="16" t="str">
        <f t="shared" si="58"/>
        <v/>
      </c>
    </row>
    <row r="304" spans="2:23" x14ac:dyDescent="0.2">
      <c r="B304" s="59" t="str">
        <f>IF(Collage!B297="","",Collage!B297)</f>
        <v/>
      </c>
      <c r="C304" s="59" t="str">
        <f>IF(Collage!C297="","",Collage!C297)</f>
        <v/>
      </c>
      <c r="D304" s="60" t="str">
        <f>IF(Collage!D297="","",Collage!D297)</f>
        <v>ORA - 3</v>
      </c>
      <c r="E304" s="29"/>
      <c r="F304" s="10"/>
      <c r="G304" s="11"/>
      <c r="H304" s="13">
        <f t="shared" si="52"/>
        <v>0</v>
      </c>
      <c r="I304" s="8" t="str">
        <f>IF(B304&lt;&gt;"",SUMIF($V$23:$V$598,V304,$H$23:$H$598)/SUMIF($V$23:$V$598,V304,$O$23:O879),IF(O304&lt;&gt;"",SUMIF($S$23:$S$598,S304,$H$23:$H$598)/O304,""))</f>
        <v/>
      </c>
      <c r="J304" s="12"/>
      <c r="K304" s="19">
        <f t="shared" si="53"/>
        <v>0</v>
      </c>
      <c r="L304" s="19">
        <f t="shared" si="55"/>
        <v>0</v>
      </c>
      <c r="M304" s="19">
        <f t="shared" si="56"/>
        <v>0</v>
      </c>
      <c r="N304" s="19">
        <f t="shared" si="54"/>
        <v>0</v>
      </c>
      <c r="O304" s="9" t="str">
        <f t="shared" si="61"/>
        <v/>
      </c>
      <c r="S304" s="2" t="str">
        <f t="shared" si="59"/>
        <v>ORA - ORACLE</v>
      </c>
      <c r="T304" s="18" t="str">
        <f t="shared" si="57"/>
        <v/>
      </c>
      <c r="V304" s="2" t="str">
        <f t="shared" si="60"/>
        <v>INCIDENTS</v>
      </c>
      <c r="W304" s="16" t="str">
        <f t="shared" si="58"/>
        <v/>
      </c>
    </row>
    <row r="305" spans="2:23" x14ac:dyDescent="0.2">
      <c r="B305" s="59" t="str">
        <f>IF(Collage!B298="","",Collage!B298)</f>
        <v/>
      </c>
      <c r="C305" s="59" t="str">
        <f>IF(Collage!C298="","",Collage!C298)</f>
        <v/>
      </c>
      <c r="D305" s="60" t="str">
        <f>IF(Collage!D298="","",Collage!D298)</f>
        <v>ORA - 4</v>
      </c>
      <c r="E305" s="29"/>
      <c r="F305" s="10"/>
      <c r="G305" s="11"/>
      <c r="H305" s="13">
        <f t="shared" si="52"/>
        <v>0</v>
      </c>
      <c r="I305" s="8" t="str">
        <f>IF(B305&lt;&gt;"",SUMIF($V$23:$V$598,V305,$H$23:$H$598)/SUMIF($V$23:$V$598,V305,$O$23:O880),IF(O305&lt;&gt;"",SUMIF($S$23:$S$598,S305,$H$23:$H$598)/O305,""))</f>
        <v/>
      </c>
      <c r="J305" s="12"/>
      <c r="K305" s="19">
        <f t="shared" si="53"/>
        <v>0</v>
      </c>
      <c r="L305" s="19">
        <f t="shared" si="55"/>
        <v>0</v>
      </c>
      <c r="M305" s="19">
        <f t="shared" si="56"/>
        <v>0</v>
      </c>
      <c r="N305" s="19">
        <f t="shared" si="54"/>
        <v>0</v>
      </c>
      <c r="O305" s="9" t="str">
        <f t="shared" si="61"/>
        <v/>
      </c>
      <c r="S305" s="2" t="str">
        <f t="shared" si="59"/>
        <v>ORA - ORACLE</v>
      </c>
      <c r="T305" s="18" t="str">
        <f t="shared" si="57"/>
        <v/>
      </c>
      <c r="V305" s="2" t="str">
        <f t="shared" si="60"/>
        <v>INCIDENTS</v>
      </c>
      <c r="W305" s="16" t="str">
        <f t="shared" si="58"/>
        <v/>
      </c>
    </row>
    <row r="306" spans="2:23" x14ac:dyDescent="0.2">
      <c r="B306" s="59" t="str">
        <f>IF(Collage!B299="","",Collage!B299)</f>
        <v/>
      </c>
      <c r="C306" s="59" t="str">
        <f>IF(Collage!C299="","",Collage!C299)</f>
        <v/>
      </c>
      <c r="D306" s="60" t="str">
        <f>IF(Collage!D299="","",Collage!D299)</f>
        <v>ORA - 5</v>
      </c>
      <c r="E306" s="29"/>
      <c r="F306" s="10"/>
      <c r="G306" s="11"/>
      <c r="H306" s="13">
        <f t="shared" si="52"/>
        <v>0</v>
      </c>
      <c r="I306" s="8" t="str">
        <f>IF(B306&lt;&gt;"",SUMIF($V$23:$V$598,V306,$H$23:$H$598)/SUMIF($V$23:$V$598,V306,$O$23:O881),IF(O306&lt;&gt;"",SUMIF($S$23:$S$598,S306,$H$23:$H$598)/O306,""))</f>
        <v/>
      </c>
      <c r="J306" s="12"/>
      <c r="K306" s="19">
        <f t="shared" si="53"/>
        <v>0</v>
      </c>
      <c r="L306" s="19">
        <f t="shared" si="55"/>
        <v>0</v>
      </c>
      <c r="M306" s="19">
        <f t="shared" si="56"/>
        <v>0</v>
      </c>
      <c r="N306" s="19">
        <f t="shared" si="54"/>
        <v>0</v>
      </c>
      <c r="O306" s="9" t="str">
        <f t="shared" si="61"/>
        <v/>
      </c>
      <c r="S306" s="2" t="str">
        <f t="shared" si="59"/>
        <v>ORA - ORACLE</v>
      </c>
      <c r="T306" s="18" t="str">
        <f t="shared" si="57"/>
        <v/>
      </c>
      <c r="V306" s="2" t="str">
        <f t="shared" si="60"/>
        <v>INCIDENTS</v>
      </c>
      <c r="W306" s="16" t="str">
        <f t="shared" si="58"/>
        <v/>
      </c>
    </row>
    <row r="307" spans="2:23" x14ac:dyDescent="0.2">
      <c r="B307" s="59" t="str">
        <f>IF(Collage!B300="","",Collage!B300)</f>
        <v/>
      </c>
      <c r="C307" s="59" t="str">
        <f>IF(Collage!C300="","",Collage!C300)</f>
        <v/>
      </c>
      <c r="D307" s="60" t="str">
        <f>IF(Collage!D300="","",Collage!D300)</f>
        <v>ORA - 6</v>
      </c>
      <c r="E307" s="29"/>
      <c r="F307" s="10"/>
      <c r="G307" s="11"/>
      <c r="H307" s="13">
        <f t="shared" si="52"/>
        <v>0</v>
      </c>
      <c r="I307" s="8" t="str">
        <f>IF(B307&lt;&gt;"",SUMIF($V$23:$V$598,V307,$H$23:$H$598)/SUMIF($V$23:$V$598,V307,$O$23:O882),IF(O307&lt;&gt;"",SUMIF($S$23:$S$598,S307,$H$23:$H$598)/O307,""))</f>
        <v/>
      </c>
      <c r="J307" s="12"/>
      <c r="K307" s="19">
        <f t="shared" si="53"/>
        <v>0</v>
      </c>
      <c r="L307" s="19">
        <f t="shared" si="55"/>
        <v>0</v>
      </c>
      <c r="M307" s="19">
        <f t="shared" si="56"/>
        <v>0</v>
      </c>
      <c r="N307" s="19">
        <f t="shared" si="54"/>
        <v>0</v>
      </c>
      <c r="O307" s="9" t="str">
        <f t="shared" si="61"/>
        <v/>
      </c>
      <c r="S307" s="2" t="str">
        <f t="shared" si="59"/>
        <v>ORA - ORACLE</v>
      </c>
      <c r="T307" s="18" t="str">
        <f t="shared" si="57"/>
        <v/>
      </c>
      <c r="V307" s="2" t="str">
        <f t="shared" si="60"/>
        <v>INCIDENTS</v>
      </c>
      <c r="W307" s="16" t="str">
        <f t="shared" si="58"/>
        <v/>
      </c>
    </row>
    <row r="308" spans="2:23" x14ac:dyDescent="0.2">
      <c r="B308" s="59" t="str">
        <f>IF(Collage!B301="","",Collage!B301)</f>
        <v/>
      </c>
      <c r="C308" s="59" t="str">
        <f>IF(Collage!C301="","",Collage!C301)</f>
        <v/>
      </c>
      <c r="D308" s="60" t="str">
        <f>IF(Collage!D301="","",Collage!D301)</f>
        <v>ORA - 7</v>
      </c>
      <c r="E308" s="29"/>
      <c r="F308" s="10"/>
      <c r="G308" s="11"/>
      <c r="H308" s="13">
        <f t="shared" si="52"/>
        <v>0</v>
      </c>
      <c r="I308" s="8" t="str">
        <f>IF(B308&lt;&gt;"",SUMIF($V$23:$V$598,V308,$H$23:$H$598)/SUMIF($V$23:$V$598,V308,$O$23:O883),IF(O308&lt;&gt;"",SUMIF($S$23:$S$598,S308,$H$23:$H$598)/O308,""))</f>
        <v/>
      </c>
      <c r="J308" s="12"/>
      <c r="K308" s="19">
        <f t="shared" si="53"/>
        <v>0</v>
      </c>
      <c r="L308" s="19">
        <f t="shared" si="55"/>
        <v>0</v>
      </c>
      <c r="M308" s="19">
        <f t="shared" si="56"/>
        <v>0</v>
      </c>
      <c r="N308" s="19">
        <f t="shared" si="54"/>
        <v>0</v>
      </c>
      <c r="O308" s="9" t="str">
        <f t="shared" si="61"/>
        <v/>
      </c>
      <c r="S308" s="2" t="str">
        <f t="shared" si="59"/>
        <v>ORA - ORACLE</v>
      </c>
      <c r="T308" s="18" t="str">
        <f t="shared" si="57"/>
        <v/>
      </c>
      <c r="V308" s="2" t="str">
        <f t="shared" si="60"/>
        <v>INCIDENTS</v>
      </c>
      <c r="W308" s="16" t="str">
        <f t="shared" si="58"/>
        <v/>
      </c>
    </row>
    <row r="309" spans="2:23" x14ac:dyDescent="0.2">
      <c r="B309" s="59" t="str">
        <f>IF(Collage!B302="","",Collage!B302)</f>
        <v/>
      </c>
      <c r="C309" s="59" t="str">
        <f>IF(Collage!C302="","",Collage!C302)</f>
        <v/>
      </c>
      <c r="D309" s="60" t="str">
        <f>IF(Collage!D302="","",Collage!D302)</f>
        <v>ORA - 8</v>
      </c>
      <c r="E309" s="29"/>
      <c r="F309" s="10"/>
      <c r="G309" s="11"/>
      <c r="H309" s="13">
        <f t="shared" si="52"/>
        <v>0</v>
      </c>
      <c r="I309" s="8" t="str">
        <f>IF(B309&lt;&gt;"",SUMIF($V$23:$V$598,V309,$H$23:$H$598)/SUMIF($V$23:$V$598,V309,$O$23:O884),IF(O309&lt;&gt;"",SUMIF($S$23:$S$598,S309,$H$23:$H$598)/O309,""))</f>
        <v/>
      </c>
      <c r="J309" s="12"/>
      <c r="K309" s="19">
        <f t="shared" si="53"/>
        <v>0</v>
      </c>
      <c r="L309" s="19">
        <f t="shared" si="55"/>
        <v>0</v>
      </c>
      <c r="M309" s="19">
        <f t="shared" si="56"/>
        <v>0</v>
      </c>
      <c r="N309" s="19">
        <f t="shared" si="54"/>
        <v>0</v>
      </c>
      <c r="O309" s="9" t="str">
        <f t="shared" si="61"/>
        <v/>
      </c>
      <c r="S309" s="2" t="str">
        <f t="shared" si="59"/>
        <v>ORA - ORACLE</v>
      </c>
      <c r="T309" s="18" t="str">
        <f t="shared" si="57"/>
        <v/>
      </c>
      <c r="V309" s="2" t="str">
        <f t="shared" si="60"/>
        <v>INCIDENTS</v>
      </c>
      <c r="W309" s="16" t="str">
        <f t="shared" si="58"/>
        <v/>
      </c>
    </row>
    <row r="310" spans="2:23" x14ac:dyDescent="0.2">
      <c r="B310" s="59" t="str">
        <f>IF(Collage!B303="","",Collage!B303)</f>
        <v/>
      </c>
      <c r="C310" s="59" t="str">
        <f>IF(Collage!C303="","",Collage!C303)</f>
        <v/>
      </c>
      <c r="D310" s="60" t="str">
        <f>IF(Collage!D303="","",Collage!D303)</f>
        <v>ORA - 9</v>
      </c>
      <c r="E310" s="29"/>
      <c r="F310" s="10"/>
      <c r="G310" s="11"/>
      <c r="H310" s="13">
        <f t="shared" si="52"/>
        <v>0</v>
      </c>
      <c r="I310" s="8" t="str">
        <f>IF(B310&lt;&gt;"",SUMIF($V$23:$V$598,V310,$H$23:$H$598)/SUMIF($V$23:$V$598,V310,$O$23:O885),IF(O310&lt;&gt;"",SUMIF($S$23:$S$598,S310,$H$23:$H$598)/O310,""))</f>
        <v/>
      </c>
      <c r="J310" s="12"/>
      <c r="K310" s="19">
        <f t="shared" si="53"/>
        <v>0</v>
      </c>
      <c r="L310" s="19">
        <f t="shared" si="55"/>
        <v>0</v>
      </c>
      <c r="M310" s="19">
        <f t="shared" si="56"/>
        <v>0</v>
      </c>
      <c r="N310" s="19">
        <f t="shared" si="54"/>
        <v>0</v>
      </c>
      <c r="O310" s="9" t="str">
        <f t="shared" si="61"/>
        <v/>
      </c>
      <c r="S310" s="2" t="str">
        <f t="shared" si="59"/>
        <v>ORA - ORACLE</v>
      </c>
      <c r="T310" s="18" t="str">
        <f t="shared" si="57"/>
        <v/>
      </c>
      <c r="V310" s="2" t="str">
        <f t="shared" si="60"/>
        <v>INCIDENTS</v>
      </c>
      <c r="W310" s="16" t="str">
        <f t="shared" si="58"/>
        <v/>
      </c>
    </row>
    <row r="311" spans="2:23" x14ac:dyDescent="0.2">
      <c r="B311" s="59" t="str">
        <f>IF(Collage!B304="","",Collage!B304)</f>
        <v/>
      </c>
      <c r="C311" s="59" t="str">
        <f>IF(Collage!C304="","",Collage!C304)</f>
        <v/>
      </c>
      <c r="D311" s="60" t="str">
        <f>IF(Collage!D304="","",Collage!D304)</f>
        <v>ORA - 10</v>
      </c>
      <c r="E311" s="29"/>
      <c r="F311" s="10"/>
      <c r="G311" s="11"/>
      <c r="H311" s="13">
        <f t="shared" si="52"/>
        <v>0</v>
      </c>
      <c r="I311" s="8" t="str">
        <f>IF(B311&lt;&gt;"",SUMIF($V$23:$V$598,V311,$H$23:$H$598)/SUMIF($V$23:$V$598,V311,$O$23:O886),IF(O311&lt;&gt;"",SUMIF($S$23:$S$598,S311,$H$23:$H$598)/O311,""))</f>
        <v/>
      </c>
      <c r="J311" s="12"/>
      <c r="K311" s="19">
        <f t="shared" si="53"/>
        <v>0</v>
      </c>
      <c r="L311" s="19">
        <f t="shared" si="55"/>
        <v>0</v>
      </c>
      <c r="M311" s="19">
        <f t="shared" si="56"/>
        <v>0</v>
      </c>
      <c r="N311" s="19">
        <f t="shared" si="54"/>
        <v>0</v>
      </c>
      <c r="O311" s="9" t="str">
        <f t="shared" si="61"/>
        <v/>
      </c>
      <c r="S311" s="2" t="str">
        <f t="shared" si="59"/>
        <v>ORA - ORACLE</v>
      </c>
      <c r="T311" s="18" t="str">
        <f t="shared" si="57"/>
        <v/>
      </c>
      <c r="V311" s="2" t="str">
        <f t="shared" si="60"/>
        <v>INCIDENTS</v>
      </c>
      <c r="W311" s="16" t="str">
        <f t="shared" si="58"/>
        <v/>
      </c>
    </row>
    <row r="312" spans="2:23" x14ac:dyDescent="0.2">
      <c r="B312" s="59" t="str">
        <f>IF(Collage!B305="","",Collage!B305)</f>
        <v/>
      </c>
      <c r="C312" s="59" t="str">
        <f>IF(Collage!C305="","",Collage!C305)</f>
        <v/>
      </c>
      <c r="D312" s="60" t="str">
        <f>IF(Collage!D305="","",Collage!D305)</f>
        <v>ORA - 11</v>
      </c>
      <c r="E312" s="29"/>
      <c r="F312" s="10"/>
      <c r="G312" s="11"/>
      <c r="H312" s="13">
        <f t="shared" si="52"/>
        <v>0</v>
      </c>
      <c r="I312" s="8" t="str">
        <f>IF(B312&lt;&gt;"",SUMIF($V$23:$V$598,V312,$H$23:$H$598)/SUMIF($V$23:$V$598,V312,$O$23:O887),IF(O312&lt;&gt;"",SUMIF($S$23:$S$598,S312,$H$23:$H$598)/O312,""))</f>
        <v/>
      </c>
      <c r="J312" s="12"/>
      <c r="K312" s="19">
        <f t="shared" si="53"/>
        <v>0</v>
      </c>
      <c r="L312" s="19">
        <f t="shared" si="55"/>
        <v>0</v>
      </c>
      <c r="M312" s="19">
        <f t="shared" si="56"/>
        <v>0</v>
      </c>
      <c r="N312" s="19">
        <f t="shared" si="54"/>
        <v>0</v>
      </c>
      <c r="O312" s="9" t="str">
        <f t="shared" si="61"/>
        <v/>
      </c>
      <c r="S312" s="2" t="str">
        <f t="shared" si="59"/>
        <v>ORA - ORACLE</v>
      </c>
      <c r="T312" s="18" t="str">
        <f t="shared" si="57"/>
        <v/>
      </c>
      <c r="V312" s="2" t="str">
        <f t="shared" si="60"/>
        <v>INCIDENTS</v>
      </c>
      <c r="W312" s="16" t="str">
        <f t="shared" si="58"/>
        <v/>
      </c>
    </row>
    <row r="313" spans="2:23" x14ac:dyDescent="0.2">
      <c r="B313" s="59" t="str">
        <f>IF(Collage!B306="","",Collage!B306)</f>
        <v/>
      </c>
      <c r="C313" s="59" t="str">
        <f>IF(Collage!C306="","",Collage!C306)</f>
        <v/>
      </c>
      <c r="D313" s="60" t="str">
        <f>IF(Collage!D306="","",Collage!D306)</f>
        <v>ORA - 12</v>
      </c>
      <c r="E313" s="29"/>
      <c r="F313" s="10"/>
      <c r="G313" s="11"/>
      <c r="H313" s="13">
        <f t="shared" si="52"/>
        <v>0</v>
      </c>
      <c r="I313" s="8" t="str">
        <f>IF(B313&lt;&gt;"",SUMIF($V$23:$V$598,V313,$H$23:$H$598)/SUMIF($V$23:$V$598,V313,$O$23:O888),IF(O313&lt;&gt;"",SUMIF($S$23:$S$598,S313,$H$23:$H$598)/O313,""))</f>
        <v/>
      </c>
      <c r="J313" s="12"/>
      <c r="K313" s="19">
        <f t="shared" si="53"/>
        <v>0</v>
      </c>
      <c r="L313" s="19">
        <f t="shared" si="55"/>
        <v>0</v>
      </c>
      <c r="M313" s="19">
        <f t="shared" si="56"/>
        <v>0</v>
      </c>
      <c r="N313" s="19">
        <f t="shared" si="54"/>
        <v>0</v>
      </c>
      <c r="O313" s="9" t="str">
        <f t="shared" si="61"/>
        <v/>
      </c>
      <c r="S313" s="2" t="str">
        <f t="shared" si="59"/>
        <v>ORA - ORACLE</v>
      </c>
      <c r="T313" s="18" t="str">
        <f t="shared" si="57"/>
        <v/>
      </c>
      <c r="V313" s="2" t="str">
        <f t="shared" si="60"/>
        <v>INCIDENTS</v>
      </c>
      <c r="W313" s="16" t="str">
        <f t="shared" si="58"/>
        <v/>
      </c>
    </row>
    <row r="314" spans="2:23" x14ac:dyDescent="0.2">
      <c r="B314" s="59" t="str">
        <f>IF(Collage!B307="","",Collage!B307)</f>
        <v/>
      </c>
      <c r="C314" s="59" t="str">
        <f>IF(Collage!C307="","",Collage!C307)</f>
        <v/>
      </c>
      <c r="D314" s="60" t="str">
        <f>IF(Collage!D307="","",Collage!D307)</f>
        <v>ORA - 13</v>
      </c>
      <c r="E314" s="29"/>
      <c r="F314" s="10"/>
      <c r="G314" s="11"/>
      <c r="H314" s="13">
        <f t="shared" si="52"/>
        <v>0</v>
      </c>
      <c r="I314" s="8" t="str">
        <f>IF(B314&lt;&gt;"",SUMIF($V$23:$V$598,V314,$H$23:$H$598)/SUMIF($V$23:$V$598,V314,$O$23:O889),IF(O314&lt;&gt;"",SUMIF($S$23:$S$598,S314,$H$23:$H$598)/O314,""))</f>
        <v/>
      </c>
      <c r="J314" s="12"/>
      <c r="K314" s="19">
        <f t="shared" si="53"/>
        <v>0</v>
      </c>
      <c r="L314" s="19">
        <f t="shared" si="55"/>
        <v>0</v>
      </c>
      <c r="M314" s="19">
        <f t="shared" si="56"/>
        <v>0</v>
      </c>
      <c r="N314" s="19">
        <f t="shared" si="54"/>
        <v>0</v>
      </c>
      <c r="O314" s="9" t="str">
        <f t="shared" si="61"/>
        <v/>
      </c>
      <c r="S314" s="2" t="str">
        <f t="shared" si="59"/>
        <v>ORA - ORACLE</v>
      </c>
      <c r="T314" s="18" t="str">
        <f t="shared" si="57"/>
        <v/>
      </c>
      <c r="V314" s="2" t="str">
        <f t="shared" si="60"/>
        <v>INCIDENTS</v>
      </c>
      <c r="W314" s="16" t="str">
        <f t="shared" si="58"/>
        <v/>
      </c>
    </row>
    <row r="315" spans="2:23" x14ac:dyDescent="0.2">
      <c r="B315" s="59" t="str">
        <f>IF(Collage!B308="","",Collage!B308)</f>
        <v/>
      </c>
      <c r="C315" s="59" t="str">
        <f>IF(Collage!C308="","",Collage!C308)</f>
        <v/>
      </c>
      <c r="D315" s="60" t="str">
        <f>IF(Collage!D308="","",Collage!D308)</f>
        <v>ORA - 14</v>
      </c>
      <c r="E315" s="29"/>
      <c r="F315" s="10"/>
      <c r="G315" s="11"/>
      <c r="H315" s="13">
        <f t="shared" si="52"/>
        <v>0</v>
      </c>
      <c r="I315" s="8" t="str">
        <f>IF(B315&lt;&gt;"",SUMIF($V$23:$V$598,V315,$H$23:$H$598)/SUMIF($V$23:$V$598,V315,$O$23:O890),IF(O315&lt;&gt;"",SUMIF($S$23:$S$598,S315,$H$23:$H$598)/O315,""))</f>
        <v/>
      </c>
      <c r="J315" s="12"/>
      <c r="K315" s="19">
        <f t="shared" si="53"/>
        <v>0</v>
      </c>
      <c r="L315" s="19">
        <f t="shared" si="55"/>
        <v>0</v>
      </c>
      <c r="M315" s="19">
        <f t="shared" si="56"/>
        <v>0</v>
      </c>
      <c r="N315" s="19">
        <f t="shared" si="54"/>
        <v>0</v>
      </c>
      <c r="O315" s="9" t="str">
        <f t="shared" si="61"/>
        <v/>
      </c>
      <c r="S315" s="2" t="str">
        <f t="shared" si="59"/>
        <v>ORA - ORACLE</v>
      </c>
      <c r="T315" s="18" t="str">
        <f t="shared" si="57"/>
        <v/>
      </c>
      <c r="V315" s="2" t="str">
        <f t="shared" si="60"/>
        <v>INCIDENTS</v>
      </c>
      <c r="W315" s="16" t="str">
        <f t="shared" si="58"/>
        <v/>
      </c>
    </row>
    <row r="316" spans="2:23" x14ac:dyDescent="0.2">
      <c r="B316" s="59" t="str">
        <f>IF(Collage!B309="","",Collage!B309)</f>
        <v/>
      </c>
      <c r="C316" s="59" t="str">
        <f>IF(Collage!C309="","",Collage!C309)</f>
        <v/>
      </c>
      <c r="D316" s="60" t="str">
        <f>IF(Collage!D309="","",Collage!D309)</f>
        <v>ORA - 15</v>
      </c>
      <c r="E316" s="29"/>
      <c r="F316" s="10"/>
      <c r="G316" s="11"/>
      <c r="H316" s="13">
        <f t="shared" si="52"/>
        <v>0</v>
      </c>
      <c r="I316" s="8" t="str">
        <f>IF(B316&lt;&gt;"",SUMIF($V$23:$V$598,V316,$H$23:$H$598)/SUMIF($V$23:$V$598,V316,$O$23:O891),IF(O316&lt;&gt;"",SUMIF($S$23:$S$598,S316,$H$23:$H$598)/O316,""))</f>
        <v/>
      </c>
      <c r="J316" s="12"/>
      <c r="K316" s="19">
        <f t="shared" si="53"/>
        <v>0</v>
      </c>
      <c r="L316" s="19">
        <f t="shared" si="55"/>
        <v>0</v>
      </c>
      <c r="M316" s="19">
        <f t="shared" si="56"/>
        <v>0</v>
      </c>
      <c r="N316" s="19">
        <f t="shared" si="54"/>
        <v>0</v>
      </c>
      <c r="O316" s="9" t="str">
        <f t="shared" si="61"/>
        <v/>
      </c>
      <c r="S316" s="2" t="str">
        <f t="shared" si="59"/>
        <v>ORA - ORACLE</v>
      </c>
      <c r="T316" s="18" t="str">
        <f t="shared" si="57"/>
        <v/>
      </c>
      <c r="V316" s="2" t="str">
        <f t="shared" si="60"/>
        <v>INCIDENTS</v>
      </c>
      <c r="W316" s="16" t="str">
        <f t="shared" si="58"/>
        <v/>
      </c>
    </row>
    <row r="317" spans="2:23" x14ac:dyDescent="0.2">
      <c r="B317" s="59" t="str">
        <f>IF(Collage!B310="","",Collage!B310)</f>
        <v/>
      </c>
      <c r="C317" s="59" t="str">
        <f>IF(Collage!C310="","",Collage!C310)</f>
        <v/>
      </c>
      <c r="D317" s="60" t="str">
        <f>IF(Collage!D310="","",Collage!D310)</f>
        <v>ORA - 16</v>
      </c>
      <c r="E317" s="29"/>
      <c r="F317" s="10"/>
      <c r="G317" s="11"/>
      <c r="H317" s="13">
        <f t="shared" si="52"/>
        <v>0</v>
      </c>
      <c r="I317" s="8" t="str">
        <f>IF(B317&lt;&gt;"",SUMIF($V$23:$V$598,V317,$H$23:$H$598)/SUMIF($V$23:$V$598,V317,$O$23:O892),IF(O317&lt;&gt;"",SUMIF($S$23:$S$598,S317,$H$23:$H$598)/O317,""))</f>
        <v/>
      </c>
      <c r="J317" s="12"/>
      <c r="K317" s="19">
        <f t="shared" si="53"/>
        <v>0</v>
      </c>
      <c r="L317" s="19">
        <f t="shared" si="55"/>
        <v>0</v>
      </c>
      <c r="M317" s="19">
        <f t="shared" si="56"/>
        <v>0</v>
      </c>
      <c r="N317" s="19">
        <f t="shared" si="54"/>
        <v>0</v>
      </c>
      <c r="O317" s="9" t="str">
        <f t="shared" si="61"/>
        <v/>
      </c>
      <c r="S317" s="2" t="str">
        <f t="shared" si="59"/>
        <v>ORA - ORACLE</v>
      </c>
      <c r="T317" s="18" t="str">
        <f t="shared" si="57"/>
        <v/>
      </c>
      <c r="V317" s="2" t="str">
        <f t="shared" si="60"/>
        <v>INCIDENTS</v>
      </c>
      <c r="W317" s="16" t="str">
        <f t="shared" si="58"/>
        <v/>
      </c>
    </row>
    <row r="318" spans="2:23" x14ac:dyDescent="0.2">
      <c r="B318" s="59" t="str">
        <f>IF(Collage!B311="","",Collage!B311)</f>
        <v/>
      </c>
      <c r="C318" s="59" t="str">
        <f>IF(Collage!C311="","",Collage!C311)</f>
        <v/>
      </c>
      <c r="D318" s="60" t="str">
        <f>IF(Collage!D311="","",Collage!D311)</f>
        <v>ORA - 17</v>
      </c>
      <c r="E318" s="29"/>
      <c r="F318" s="10"/>
      <c r="G318" s="11"/>
      <c r="H318" s="13">
        <f t="shared" si="52"/>
        <v>0</v>
      </c>
      <c r="I318" s="8" t="str">
        <f>IF(B318&lt;&gt;"",SUMIF($V$23:$V$598,V318,$H$23:$H$598)/SUMIF($V$23:$V$598,V318,$O$23:O893),IF(O318&lt;&gt;"",SUMIF($S$23:$S$598,S318,$H$23:$H$598)/O318,""))</f>
        <v/>
      </c>
      <c r="J318" s="12"/>
      <c r="K318" s="19">
        <f t="shared" si="53"/>
        <v>0</v>
      </c>
      <c r="L318" s="19">
        <f t="shared" si="55"/>
        <v>0</v>
      </c>
      <c r="M318" s="19">
        <f t="shared" si="56"/>
        <v>0</v>
      </c>
      <c r="N318" s="19">
        <f t="shared" si="54"/>
        <v>0</v>
      </c>
      <c r="O318" s="9" t="str">
        <f t="shared" si="61"/>
        <v/>
      </c>
      <c r="S318" s="2" t="str">
        <f t="shared" si="59"/>
        <v>ORA - ORACLE</v>
      </c>
      <c r="T318" s="18" t="str">
        <f t="shared" si="57"/>
        <v/>
      </c>
      <c r="V318" s="2" t="str">
        <f t="shared" si="60"/>
        <v>INCIDENTS</v>
      </c>
      <c r="W318" s="16" t="str">
        <f t="shared" si="58"/>
        <v/>
      </c>
    </row>
    <row r="319" spans="2:23" x14ac:dyDescent="0.2">
      <c r="B319" s="59" t="str">
        <f>IF(Collage!B312="","",Collage!B312)</f>
        <v/>
      </c>
      <c r="C319" s="59" t="str">
        <f>IF(Collage!C312="","",Collage!C312)</f>
        <v/>
      </c>
      <c r="D319" s="60" t="str">
        <f>IF(Collage!D312="","",Collage!D312)</f>
        <v>ORA - 18</v>
      </c>
      <c r="E319" s="29"/>
      <c r="F319" s="10"/>
      <c r="G319" s="11"/>
      <c r="H319" s="13">
        <f t="shared" si="52"/>
        <v>0</v>
      </c>
      <c r="I319" s="8" t="str">
        <f>IF(B319&lt;&gt;"",SUMIF($V$23:$V$598,V319,$H$23:$H$598)/SUMIF($V$23:$V$598,V319,$O$23:O894),IF(O319&lt;&gt;"",SUMIF($S$23:$S$598,S319,$H$23:$H$598)/O319,""))</f>
        <v/>
      </c>
      <c r="J319" s="12"/>
      <c r="K319" s="19">
        <f t="shared" si="53"/>
        <v>0</v>
      </c>
      <c r="L319" s="19">
        <f t="shared" si="55"/>
        <v>0</v>
      </c>
      <c r="M319" s="19">
        <f t="shared" si="56"/>
        <v>0</v>
      </c>
      <c r="N319" s="19">
        <f t="shared" si="54"/>
        <v>0</v>
      </c>
      <c r="O319" s="9" t="str">
        <f t="shared" si="61"/>
        <v/>
      </c>
      <c r="S319" s="2" t="str">
        <f t="shared" si="59"/>
        <v>ORA - ORACLE</v>
      </c>
      <c r="T319" s="18" t="str">
        <f t="shared" si="57"/>
        <v/>
      </c>
      <c r="V319" s="2" t="str">
        <f t="shared" si="60"/>
        <v>INCIDENTS</v>
      </c>
      <c r="W319" s="16" t="str">
        <f t="shared" si="58"/>
        <v/>
      </c>
    </row>
    <row r="320" spans="2:23" x14ac:dyDescent="0.2">
      <c r="B320" s="59" t="str">
        <f>IF(Collage!B313="","",Collage!B313)</f>
        <v/>
      </c>
      <c r="C320" s="59" t="str">
        <f>IF(Collage!C313="","",Collage!C313)</f>
        <v/>
      </c>
      <c r="D320" s="60" t="str">
        <f>IF(Collage!D313="","",Collage!D313)</f>
        <v>ORA - 19</v>
      </c>
      <c r="E320" s="29"/>
      <c r="F320" s="10"/>
      <c r="G320" s="11"/>
      <c r="H320" s="13">
        <f t="shared" si="52"/>
        <v>0</v>
      </c>
      <c r="I320" s="8" t="str">
        <f>IF(B320&lt;&gt;"",SUMIF($V$23:$V$598,V320,$H$23:$H$598)/SUMIF($V$23:$V$598,V320,$O$23:O895),IF(O320&lt;&gt;"",SUMIF($S$23:$S$598,S320,$H$23:$H$598)/O320,""))</f>
        <v/>
      </c>
      <c r="J320" s="12"/>
      <c r="K320" s="19">
        <f t="shared" si="53"/>
        <v>0</v>
      </c>
      <c r="L320" s="19">
        <f t="shared" si="55"/>
        <v>0</v>
      </c>
      <c r="M320" s="19">
        <f t="shared" si="56"/>
        <v>0</v>
      </c>
      <c r="N320" s="19">
        <f t="shared" si="54"/>
        <v>0</v>
      </c>
      <c r="O320" s="9" t="str">
        <f t="shared" si="61"/>
        <v/>
      </c>
      <c r="S320" s="2" t="str">
        <f t="shared" si="59"/>
        <v>ORA - ORACLE</v>
      </c>
      <c r="T320" s="18" t="str">
        <f t="shared" si="57"/>
        <v/>
      </c>
      <c r="V320" s="2" t="str">
        <f t="shared" si="60"/>
        <v>INCIDENTS</v>
      </c>
      <c r="W320" s="16" t="str">
        <f t="shared" si="58"/>
        <v/>
      </c>
    </row>
    <row r="321" spans="2:23" x14ac:dyDescent="0.2">
      <c r="B321" s="59" t="str">
        <f>IF(Collage!B314="","",Collage!B314)</f>
        <v/>
      </c>
      <c r="C321" s="59" t="str">
        <f>IF(Collage!C314="","",Collage!C314)</f>
        <v/>
      </c>
      <c r="D321" s="60" t="str">
        <f>IF(Collage!D314="","",Collage!D314)</f>
        <v>ORA - 20</v>
      </c>
      <c r="E321" s="29"/>
      <c r="F321" s="10"/>
      <c r="G321" s="11"/>
      <c r="H321" s="13">
        <f t="shared" si="52"/>
        <v>0</v>
      </c>
      <c r="I321" s="8" t="str">
        <f>IF(B321&lt;&gt;"",SUMIF($V$23:$V$598,V321,$H$23:$H$598)/SUMIF($V$23:$V$598,V321,$O$23:O896),IF(O321&lt;&gt;"",SUMIF($S$23:$S$598,S321,$H$23:$H$598)/O321,""))</f>
        <v/>
      </c>
      <c r="J321" s="12"/>
      <c r="K321" s="19">
        <f t="shared" si="53"/>
        <v>0</v>
      </c>
      <c r="L321" s="19">
        <f t="shared" si="55"/>
        <v>0</v>
      </c>
      <c r="M321" s="19">
        <f t="shared" si="56"/>
        <v>0</v>
      </c>
      <c r="N321" s="19">
        <f t="shared" si="54"/>
        <v>0</v>
      </c>
      <c r="O321" s="9" t="str">
        <f t="shared" si="61"/>
        <v/>
      </c>
      <c r="S321" s="2" t="str">
        <f t="shared" si="59"/>
        <v>ORA - ORACLE</v>
      </c>
      <c r="T321" s="18" t="str">
        <f t="shared" si="57"/>
        <v/>
      </c>
      <c r="V321" s="2" t="str">
        <f t="shared" si="60"/>
        <v>INCIDENTS</v>
      </c>
      <c r="W321" s="16" t="str">
        <f t="shared" si="58"/>
        <v/>
      </c>
    </row>
    <row r="322" spans="2:23" x14ac:dyDescent="0.2">
      <c r="B322" s="59" t="str">
        <f>IF(Collage!B315="","",Collage!B315)</f>
        <v/>
      </c>
      <c r="C322" s="59" t="str">
        <f>IF(Collage!C315="","",Collage!C315)</f>
        <v/>
      </c>
      <c r="D322" s="60" t="str">
        <f>IF(Collage!D315="","",Collage!D315)</f>
        <v>ORA - 21</v>
      </c>
      <c r="E322" s="29"/>
      <c r="F322" s="10"/>
      <c r="G322" s="11"/>
      <c r="H322" s="13">
        <f t="shared" si="52"/>
        <v>0</v>
      </c>
      <c r="I322" s="8" t="str">
        <f>IF(B322&lt;&gt;"",SUMIF($V$23:$V$598,V322,$H$23:$H$598)/SUMIF($V$23:$V$598,V322,$O$23:O897),IF(O322&lt;&gt;"",SUMIF($S$23:$S$598,S322,$H$23:$H$598)/O322,""))</f>
        <v/>
      </c>
      <c r="J322" s="12"/>
      <c r="K322" s="19">
        <f t="shared" si="53"/>
        <v>0</v>
      </c>
      <c r="L322" s="19">
        <f t="shared" si="55"/>
        <v>0</v>
      </c>
      <c r="M322" s="19">
        <f t="shared" si="56"/>
        <v>0</v>
      </c>
      <c r="N322" s="19">
        <f t="shared" si="54"/>
        <v>0</v>
      </c>
      <c r="O322" s="9" t="str">
        <f t="shared" si="61"/>
        <v/>
      </c>
      <c r="S322" s="2" t="str">
        <f t="shared" si="59"/>
        <v>ORA - ORACLE</v>
      </c>
      <c r="T322" s="18" t="str">
        <f t="shared" si="57"/>
        <v/>
      </c>
      <c r="V322" s="2" t="str">
        <f t="shared" si="60"/>
        <v>INCIDENTS</v>
      </c>
      <c r="W322" s="16" t="str">
        <f t="shared" si="58"/>
        <v/>
      </c>
    </row>
    <row r="323" spans="2:23" x14ac:dyDescent="0.2">
      <c r="B323" s="59" t="str">
        <f>IF(Collage!B316="","",Collage!B316)</f>
        <v/>
      </c>
      <c r="C323" s="59" t="str">
        <f>IF(Collage!C316="","",Collage!C316)</f>
        <v/>
      </c>
      <c r="D323" s="60" t="str">
        <f>IF(Collage!D316="","",Collage!D316)</f>
        <v>ORA - 22</v>
      </c>
      <c r="E323" s="29"/>
      <c r="F323" s="10"/>
      <c r="G323" s="11"/>
      <c r="H323" s="13">
        <f t="shared" si="52"/>
        <v>0</v>
      </c>
      <c r="I323" s="8" t="str">
        <f>IF(B323&lt;&gt;"",SUMIF($V$23:$V$598,V323,$H$23:$H$598)/SUMIF($V$23:$V$598,V323,$O$23:O898),IF(O323&lt;&gt;"",SUMIF($S$23:$S$598,S323,$H$23:$H$598)/O323,""))</f>
        <v/>
      </c>
      <c r="J323" s="12"/>
      <c r="K323" s="19">
        <f t="shared" si="53"/>
        <v>0</v>
      </c>
      <c r="L323" s="19">
        <f t="shared" si="55"/>
        <v>0</v>
      </c>
      <c r="M323" s="19">
        <f t="shared" si="56"/>
        <v>0</v>
      </c>
      <c r="N323" s="19">
        <f t="shared" si="54"/>
        <v>0</v>
      </c>
      <c r="O323" s="9" t="str">
        <f t="shared" si="61"/>
        <v/>
      </c>
      <c r="S323" s="2" t="str">
        <f t="shared" si="59"/>
        <v>ORA - ORACLE</v>
      </c>
      <c r="T323" s="18" t="str">
        <f t="shared" si="57"/>
        <v/>
      </c>
      <c r="V323" s="2" t="str">
        <f t="shared" si="60"/>
        <v>INCIDENTS</v>
      </c>
      <c r="W323" s="16" t="str">
        <f t="shared" si="58"/>
        <v/>
      </c>
    </row>
    <row r="324" spans="2:23" x14ac:dyDescent="0.2">
      <c r="B324" s="59" t="str">
        <f>IF(Collage!B317="","",Collage!B317)</f>
        <v/>
      </c>
      <c r="C324" s="59" t="str">
        <f>IF(Collage!C317="","",Collage!C317)</f>
        <v/>
      </c>
      <c r="D324" s="60" t="str">
        <f>IF(Collage!D317="","",Collage!D317)</f>
        <v>ORA - 23</v>
      </c>
      <c r="E324" s="29"/>
      <c r="F324" s="10"/>
      <c r="G324" s="11"/>
      <c r="H324" s="13">
        <f t="shared" si="52"/>
        <v>0</v>
      </c>
      <c r="I324" s="8" t="str">
        <f>IF(B324&lt;&gt;"",SUMIF($V$23:$V$598,V324,$H$23:$H$598)/SUMIF($V$23:$V$598,V324,$O$23:O899),IF(O324&lt;&gt;"",SUMIF($S$23:$S$598,S324,$H$23:$H$598)/O324,""))</f>
        <v/>
      </c>
      <c r="J324" s="12"/>
      <c r="K324" s="19">
        <f t="shared" si="53"/>
        <v>0</v>
      </c>
      <c r="L324" s="19">
        <f t="shared" si="55"/>
        <v>0</v>
      </c>
      <c r="M324" s="19">
        <f t="shared" si="56"/>
        <v>0</v>
      </c>
      <c r="N324" s="19">
        <f t="shared" si="54"/>
        <v>0</v>
      </c>
      <c r="O324" s="9" t="str">
        <f t="shared" si="61"/>
        <v/>
      </c>
      <c r="S324" s="2" t="str">
        <f t="shared" si="59"/>
        <v>ORA - ORACLE</v>
      </c>
      <c r="T324" s="18" t="str">
        <f t="shared" si="57"/>
        <v/>
      </c>
      <c r="V324" s="2" t="str">
        <f t="shared" si="60"/>
        <v>INCIDENTS</v>
      </c>
      <c r="W324" s="16" t="str">
        <f t="shared" si="58"/>
        <v/>
      </c>
    </row>
    <row r="325" spans="2:23" x14ac:dyDescent="0.2">
      <c r="B325" s="59" t="str">
        <f>IF(Collage!B318="","",Collage!B318)</f>
        <v/>
      </c>
      <c r="C325" s="59" t="str">
        <f>IF(Collage!C318="","",Collage!C318)</f>
        <v/>
      </c>
      <c r="D325" s="60" t="str">
        <f>IF(Collage!D318="","",Collage!D318)</f>
        <v>ORA - 24</v>
      </c>
      <c r="E325" s="29"/>
      <c r="F325" s="10"/>
      <c r="G325" s="11"/>
      <c r="H325" s="13">
        <f t="shared" si="52"/>
        <v>0</v>
      </c>
      <c r="I325" s="8" t="str">
        <f>IF(B325&lt;&gt;"",SUMIF($V$23:$V$598,V325,$H$23:$H$598)/SUMIF($V$23:$V$598,V325,$O$23:O900),IF(O325&lt;&gt;"",SUMIF($S$23:$S$598,S325,$H$23:$H$598)/O325,""))</f>
        <v/>
      </c>
      <c r="J325" s="12"/>
      <c r="K325" s="19">
        <f t="shared" si="53"/>
        <v>0</v>
      </c>
      <c r="L325" s="19">
        <f t="shared" si="55"/>
        <v>0</v>
      </c>
      <c r="M325" s="19">
        <f t="shared" si="56"/>
        <v>0</v>
      </c>
      <c r="N325" s="19">
        <f t="shared" si="54"/>
        <v>0</v>
      </c>
      <c r="O325" s="9" t="str">
        <f t="shared" si="61"/>
        <v/>
      </c>
      <c r="S325" s="2" t="str">
        <f t="shared" si="59"/>
        <v>ORA - ORACLE</v>
      </c>
      <c r="T325" s="18" t="str">
        <f t="shared" si="57"/>
        <v/>
      </c>
      <c r="V325" s="2" t="str">
        <f t="shared" si="60"/>
        <v>INCIDENTS</v>
      </c>
      <c r="W325" s="16" t="str">
        <f t="shared" si="58"/>
        <v/>
      </c>
    </row>
    <row r="326" spans="2:23" x14ac:dyDescent="0.2">
      <c r="B326" s="59" t="str">
        <f>IF(Collage!B319="","",Collage!B319)</f>
        <v/>
      </c>
      <c r="C326" s="59" t="str">
        <f>IF(Collage!C319="","",Collage!C319)</f>
        <v/>
      </c>
      <c r="D326" s="60" t="str">
        <f>IF(Collage!D319="","",Collage!D319)</f>
        <v>ORA - 25</v>
      </c>
      <c r="E326" s="29"/>
      <c r="F326" s="10"/>
      <c r="G326" s="11"/>
      <c r="H326" s="13">
        <f t="shared" ref="H326:H389" si="62">IF(D326="","",SUM(N326/3))</f>
        <v>0</v>
      </c>
      <c r="I326" s="8" t="str">
        <f>IF(B326&lt;&gt;"",SUMIF($V$23:$V$598,V326,$H$23:$H$598)/SUMIF($V$23:$V$598,V326,$O$23:O901),IF(O326&lt;&gt;"",SUMIF($S$23:$S$598,S326,$H$23:$H$598)/O326,""))</f>
        <v/>
      </c>
      <c r="J326" s="12"/>
      <c r="K326" s="19">
        <f t="shared" ref="K326:K389" si="63">IF(D326&lt;&gt;"",IF(E326="X",1,0),"")</f>
        <v>0</v>
      </c>
      <c r="L326" s="19">
        <f t="shared" si="55"/>
        <v>0</v>
      </c>
      <c r="M326" s="19">
        <f t="shared" si="56"/>
        <v>0</v>
      </c>
      <c r="N326" s="19">
        <f t="shared" ref="N326:N389" si="64">IF(D326&lt;&gt;"",SUM(K326:M326),IF(O326&lt;&gt;"","Procédures :",""))</f>
        <v>0</v>
      </c>
      <c r="O326" s="9" t="str">
        <f t="shared" si="61"/>
        <v/>
      </c>
      <c r="S326" s="2" t="str">
        <f t="shared" si="59"/>
        <v>ORA - ORACLE</v>
      </c>
      <c r="T326" s="18" t="str">
        <f t="shared" si="57"/>
        <v/>
      </c>
      <c r="V326" s="2" t="str">
        <f t="shared" si="60"/>
        <v>INCIDENTS</v>
      </c>
      <c r="W326" s="16" t="str">
        <f t="shared" si="58"/>
        <v/>
      </c>
    </row>
    <row r="327" spans="2:23" x14ac:dyDescent="0.2">
      <c r="B327" s="59" t="str">
        <f>IF(Collage!B320="","",Collage!B320)</f>
        <v/>
      </c>
      <c r="C327" s="59" t="str">
        <f>IF(Collage!C320="","",Collage!C320)</f>
        <v/>
      </c>
      <c r="D327" s="60" t="str">
        <f>IF(Collage!D320="","",Collage!D320)</f>
        <v>ORA - 26</v>
      </c>
      <c r="E327" s="29"/>
      <c r="F327" s="10"/>
      <c r="G327" s="11"/>
      <c r="H327" s="13">
        <f t="shared" si="62"/>
        <v>0</v>
      </c>
      <c r="I327" s="8" t="str">
        <f>IF(B327&lt;&gt;"",SUMIF($V$23:$V$598,V327,$H$23:$H$598)/SUMIF($V$23:$V$598,V327,$O$23:O902),IF(O327&lt;&gt;"",SUMIF($S$23:$S$598,S327,$H$23:$H$598)/O327,""))</f>
        <v/>
      </c>
      <c r="J327" s="12"/>
      <c r="K327" s="19">
        <f t="shared" si="63"/>
        <v>0</v>
      </c>
      <c r="L327" s="19">
        <f t="shared" si="55"/>
        <v>0</v>
      </c>
      <c r="M327" s="19">
        <f t="shared" si="56"/>
        <v>0</v>
      </c>
      <c r="N327" s="19">
        <f t="shared" si="64"/>
        <v>0</v>
      </c>
      <c r="O327" s="9" t="str">
        <f t="shared" si="61"/>
        <v/>
      </c>
      <c r="S327" s="2" t="str">
        <f t="shared" si="59"/>
        <v>ORA - ORACLE</v>
      </c>
      <c r="T327" s="18" t="str">
        <f t="shared" si="57"/>
        <v/>
      </c>
      <c r="V327" s="2" t="str">
        <f t="shared" si="60"/>
        <v>INCIDENTS</v>
      </c>
      <c r="W327" s="16" t="str">
        <f t="shared" si="58"/>
        <v/>
      </c>
    </row>
    <row r="328" spans="2:23" x14ac:dyDescent="0.2">
      <c r="B328" s="59" t="str">
        <f>IF(Collage!B321="","",Collage!B321)</f>
        <v/>
      </c>
      <c r="C328" s="59" t="str">
        <f>IF(Collage!C321="","",Collage!C321)</f>
        <v/>
      </c>
      <c r="D328" s="60" t="str">
        <f>IF(Collage!D321="","",Collage!D321)</f>
        <v>ORA - 27</v>
      </c>
      <c r="E328" s="29"/>
      <c r="F328" s="10"/>
      <c r="G328" s="11"/>
      <c r="H328" s="13">
        <f t="shared" si="62"/>
        <v>0</v>
      </c>
      <c r="I328" s="8" t="str">
        <f>IF(B328&lt;&gt;"",SUMIF($V$23:$V$598,V328,$H$23:$H$598)/SUMIF($V$23:$V$598,V328,$O$23:O903),IF(O328&lt;&gt;"",SUMIF($S$23:$S$598,S328,$H$23:$H$598)/O328,""))</f>
        <v/>
      </c>
      <c r="J328" s="12"/>
      <c r="K328" s="19">
        <f t="shared" si="63"/>
        <v>0</v>
      </c>
      <c r="L328" s="19">
        <f t="shared" si="55"/>
        <v>0</v>
      </c>
      <c r="M328" s="19">
        <f t="shared" si="56"/>
        <v>0</v>
      </c>
      <c r="N328" s="19">
        <f t="shared" si="64"/>
        <v>0</v>
      </c>
      <c r="O328" s="9" t="str">
        <f t="shared" si="61"/>
        <v/>
      </c>
      <c r="S328" s="2" t="str">
        <f t="shared" si="59"/>
        <v>ORA - ORACLE</v>
      </c>
      <c r="T328" s="18" t="str">
        <f t="shared" si="57"/>
        <v/>
      </c>
      <c r="V328" s="2" t="str">
        <f t="shared" si="60"/>
        <v>INCIDENTS</v>
      </c>
      <c r="W328" s="16" t="str">
        <f t="shared" si="58"/>
        <v/>
      </c>
    </row>
    <row r="329" spans="2:23" x14ac:dyDescent="0.2">
      <c r="B329" s="59" t="str">
        <f>IF(Collage!B322="","",Collage!B322)</f>
        <v/>
      </c>
      <c r="C329" s="59" t="str">
        <f>IF(Collage!C322="","",Collage!C322)</f>
        <v/>
      </c>
      <c r="D329" s="60" t="str">
        <f>IF(Collage!D322="","",Collage!D322)</f>
        <v>ORA - 28</v>
      </c>
      <c r="E329" s="29"/>
      <c r="F329" s="10"/>
      <c r="G329" s="11"/>
      <c r="H329" s="13">
        <f t="shared" si="62"/>
        <v>0</v>
      </c>
      <c r="I329" s="8" t="str">
        <f>IF(B329&lt;&gt;"",SUMIF($V$23:$V$598,V329,$H$23:$H$598)/SUMIF($V$23:$V$598,V329,$O$23:O904),IF(O329&lt;&gt;"",SUMIF($S$23:$S$598,S329,$H$23:$H$598)/O329,""))</f>
        <v/>
      </c>
      <c r="J329" s="12"/>
      <c r="K329" s="19">
        <f t="shared" si="63"/>
        <v>0</v>
      </c>
      <c r="L329" s="19">
        <f t="shared" si="55"/>
        <v>0</v>
      </c>
      <c r="M329" s="19">
        <f t="shared" si="56"/>
        <v>0</v>
      </c>
      <c r="N329" s="19">
        <f t="shared" si="64"/>
        <v>0</v>
      </c>
      <c r="O329" s="9" t="str">
        <f t="shared" si="61"/>
        <v/>
      </c>
      <c r="S329" s="2" t="str">
        <f t="shared" si="59"/>
        <v>ORA - ORACLE</v>
      </c>
      <c r="T329" s="18" t="str">
        <f t="shared" si="57"/>
        <v/>
      </c>
      <c r="V329" s="2" t="str">
        <f t="shared" si="60"/>
        <v>INCIDENTS</v>
      </c>
      <c r="W329" s="16" t="str">
        <f t="shared" si="58"/>
        <v/>
      </c>
    </row>
    <row r="330" spans="2:23" x14ac:dyDescent="0.2">
      <c r="B330" s="59" t="str">
        <f>IF(Collage!B323="","",Collage!B323)</f>
        <v/>
      </c>
      <c r="C330" s="59" t="str">
        <f>IF(Collage!C323="","",Collage!C323)</f>
        <v/>
      </c>
      <c r="D330" s="60" t="str">
        <f>IF(Collage!D323="","",Collage!D323)</f>
        <v>ORA - 29</v>
      </c>
      <c r="E330" s="29"/>
      <c r="F330" s="10"/>
      <c r="G330" s="11"/>
      <c r="H330" s="13">
        <f t="shared" si="62"/>
        <v>0</v>
      </c>
      <c r="I330" s="8" t="str">
        <f>IF(B330&lt;&gt;"",SUMIF($V$23:$V$598,V330,$H$23:$H$598)/SUMIF($V$23:$V$598,V330,$O$23:O905),IF(O330&lt;&gt;"",SUMIF($S$23:$S$598,S330,$H$23:$H$598)/O330,""))</f>
        <v/>
      </c>
      <c r="J330" s="12"/>
      <c r="K330" s="19">
        <f t="shared" si="63"/>
        <v>0</v>
      </c>
      <c r="L330" s="19">
        <f t="shared" si="55"/>
        <v>0</v>
      </c>
      <c r="M330" s="19">
        <f t="shared" si="56"/>
        <v>0</v>
      </c>
      <c r="N330" s="19">
        <f t="shared" si="64"/>
        <v>0</v>
      </c>
      <c r="O330" s="9" t="str">
        <f t="shared" si="61"/>
        <v/>
      </c>
      <c r="S330" s="2" t="str">
        <f t="shared" si="59"/>
        <v>ORA - ORACLE</v>
      </c>
      <c r="T330" s="18" t="str">
        <f t="shared" si="57"/>
        <v/>
      </c>
      <c r="V330" s="2" t="str">
        <f t="shared" si="60"/>
        <v>INCIDENTS</v>
      </c>
      <c r="W330" s="16" t="str">
        <f t="shared" si="58"/>
        <v/>
      </c>
    </row>
    <row r="331" spans="2:23" x14ac:dyDescent="0.2">
      <c r="B331" s="59" t="str">
        <f>IF(Collage!B324="","",Collage!B324)</f>
        <v/>
      </c>
      <c r="C331" s="59" t="str">
        <f>IF(Collage!C324="","",Collage!C324)</f>
        <v/>
      </c>
      <c r="D331" s="60" t="str">
        <f>IF(Collage!D324="","",Collage!D324)</f>
        <v>ORA - 30</v>
      </c>
      <c r="E331" s="29"/>
      <c r="F331" s="10"/>
      <c r="G331" s="11"/>
      <c r="H331" s="13">
        <f t="shared" si="62"/>
        <v>0</v>
      </c>
      <c r="I331" s="8" t="str">
        <f>IF(B331&lt;&gt;"",SUMIF($V$23:$V$598,V331,$H$23:$H$598)/SUMIF($V$23:$V$598,V331,$O$23:O906),IF(O331&lt;&gt;"",SUMIF($S$23:$S$598,S331,$H$23:$H$598)/O331,""))</f>
        <v/>
      </c>
      <c r="J331" s="12"/>
      <c r="K331" s="19">
        <f t="shared" si="63"/>
        <v>0</v>
      </c>
      <c r="L331" s="19">
        <f t="shared" si="55"/>
        <v>0</v>
      </c>
      <c r="M331" s="19">
        <f t="shared" si="56"/>
        <v>0</v>
      </c>
      <c r="N331" s="19">
        <f t="shared" si="64"/>
        <v>0</v>
      </c>
      <c r="O331" s="9" t="str">
        <f t="shared" si="61"/>
        <v/>
      </c>
      <c r="S331" s="2" t="str">
        <f t="shared" si="59"/>
        <v>ORA - ORACLE</v>
      </c>
      <c r="T331" s="18" t="str">
        <f t="shared" si="57"/>
        <v/>
      </c>
      <c r="V331" s="2" t="str">
        <f t="shared" si="60"/>
        <v>INCIDENTS</v>
      </c>
      <c r="W331" s="16" t="str">
        <f t="shared" si="58"/>
        <v/>
      </c>
    </row>
    <row r="332" spans="2:23" x14ac:dyDescent="0.2">
      <c r="B332" s="59" t="str">
        <f>IF(Collage!B325="","",Collage!B325)</f>
        <v/>
      </c>
      <c r="C332" s="59" t="str">
        <f>IF(Collage!C325="","",Collage!C325)</f>
        <v/>
      </c>
      <c r="D332" s="60" t="str">
        <f>IF(Collage!D325="","",Collage!D325)</f>
        <v>ORA - 31</v>
      </c>
      <c r="E332" s="29"/>
      <c r="F332" s="10"/>
      <c r="G332" s="11"/>
      <c r="H332" s="13">
        <f t="shared" si="62"/>
        <v>0</v>
      </c>
      <c r="I332" s="8" t="str">
        <f>IF(B332&lt;&gt;"",SUMIF($V$23:$V$598,V332,$H$23:$H$598)/SUMIF($V$23:$V$598,V332,$O$23:O907),IF(O332&lt;&gt;"",SUMIF($S$23:$S$598,S332,$H$23:$H$598)/O332,""))</f>
        <v/>
      </c>
      <c r="J332" s="12"/>
      <c r="K332" s="19">
        <f t="shared" si="63"/>
        <v>0</v>
      </c>
      <c r="L332" s="19">
        <f t="shared" si="55"/>
        <v>0</v>
      </c>
      <c r="M332" s="19">
        <f t="shared" si="56"/>
        <v>0</v>
      </c>
      <c r="N332" s="19">
        <f t="shared" si="64"/>
        <v>0</v>
      </c>
      <c r="O332" s="9" t="str">
        <f t="shared" si="61"/>
        <v/>
      </c>
      <c r="S332" s="2" t="str">
        <f t="shared" si="59"/>
        <v>ORA - ORACLE</v>
      </c>
      <c r="T332" s="18" t="str">
        <f t="shared" si="57"/>
        <v/>
      </c>
      <c r="V332" s="2" t="str">
        <f t="shared" si="60"/>
        <v>INCIDENTS</v>
      </c>
      <c r="W332" s="16" t="str">
        <f t="shared" si="58"/>
        <v/>
      </c>
    </row>
    <row r="333" spans="2:23" x14ac:dyDescent="0.2">
      <c r="B333" s="59" t="str">
        <f>IF(Collage!B326="","",Collage!B326)</f>
        <v/>
      </c>
      <c r="C333" s="59" t="str">
        <f>IF(Collage!C326="","",Collage!C326)</f>
        <v/>
      </c>
      <c r="D333" s="60" t="str">
        <f>IF(Collage!D326="","",Collage!D326)</f>
        <v>ORA - 32</v>
      </c>
      <c r="E333" s="29"/>
      <c r="F333" s="10"/>
      <c r="G333" s="11"/>
      <c r="H333" s="13">
        <f t="shared" si="62"/>
        <v>0</v>
      </c>
      <c r="I333" s="8" t="str">
        <f>IF(B333&lt;&gt;"",SUMIF($V$23:$V$598,V333,$H$23:$H$598)/SUMIF($V$23:$V$598,V333,$O$23:O908),IF(O333&lt;&gt;"",SUMIF($S$23:$S$598,S333,$H$23:$H$598)/O333,""))</f>
        <v/>
      </c>
      <c r="J333" s="12"/>
      <c r="K333" s="19">
        <f t="shared" si="63"/>
        <v>0</v>
      </c>
      <c r="L333" s="19">
        <f t="shared" si="55"/>
        <v>0</v>
      </c>
      <c r="M333" s="19">
        <f t="shared" si="56"/>
        <v>0</v>
      </c>
      <c r="N333" s="19">
        <f t="shared" si="64"/>
        <v>0</v>
      </c>
      <c r="O333" s="9" t="str">
        <f t="shared" si="61"/>
        <v/>
      </c>
      <c r="S333" s="2" t="str">
        <f t="shared" si="59"/>
        <v>ORA - ORACLE</v>
      </c>
      <c r="T333" s="18" t="str">
        <f t="shared" si="57"/>
        <v/>
      </c>
      <c r="V333" s="2" t="str">
        <f t="shared" si="60"/>
        <v>INCIDENTS</v>
      </c>
      <c r="W333" s="16" t="str">
        <f t="shared" si="58"/>
        <v/>
      </c>
    </row>
    <row r="334" spans="2:23" x14ac:dyDescent="0.2">
      <c r="B334" s="59" t="str">
        <f>IF(Collage!B327="","",Collage!B327)</f>
        <v/>
      </c>
      <c r="C334" s="59" t="str">
        <f>IF(Collage!C327="","",Collage!C327)</f>
        <v/>
      </c>
      <c r="D334" s="60" t="str">
        <f>IF(Collage!D327="","",Collage!D327)</f>
        <v>ORA - 33</v>
      </c>
      <c r="E334" s="29"/>
      <c r="F334" s="10"/>
      <c r="G334" s="11"/>
      <c r="H334" s="13">
        <f t="shared" si="62"/>
        <v>0</v>
      </c>
      <c r="I334" s="8" t="str">
        <f>IF(B334&lt;&gt;"",SUMIF($V$23:$V$598,V334,$H$23:$H$598)/SUMIF($V$23:$V$598,V334,$O$23:O909),IF(O334&lt;&gt;"",SUMIF($S$23:$S$598,S334,$H$23:$H$598)/O334,""))</f>
        <v/>
      </c>
      <c r="J334" s="12"/>
      <c r="K334" s="19">
        <f t="shared" si="63"/>
        <v>0</v>
      </c>
      <c r="L334" s="19">
        <f t="shared" si="55"/>
        <v>0</v>
      </c>
      <c r="M334" s="19">
        <f t="shared" si="56"/>
        <v>0</v>
      </c>
      <c r="N334" s="19">
        <f t="shared" si="64"/>
        <v>0</v>
      </c>
      <c r="O334" s="9" t="str">
        <f t="shared" si="61"/>
        <v/>
      </c>
      <c r="S334" s="2" t="str">
        <f t="shared" si="59"/>
        <v>ORA - ORACLE</v>
      </c>
      <c r="T334" s="18" t="str">
        <f t="shared" si="57"/>
        <v/>
      </c>
      <c r="V334" s="2" t="str">
        <f t="shared" si="60"/>
        <v>INCIDENTS</v>
      </c>
      <c r="W334" s="16" t="str">
        <f t="shared" si="58"/>
        <v/>
      </c>
    </row>
    <row r="335" spans="2:23" x14ac:dyDescent="0.2">
      <c r="B335" s="59" t="str">
        <f>IF(Collage!B328="","",Collage!B328)</f>
        <v/>
      </c>
      <c r="C335" s="59" t="str">
        <f>IF(Collage!C328="","",Collage!C328)</f>
        <v/>
      </c>
      <c r="D335" s="60" t="str">
        <f>IF(Collage!D328="","",Collage!D328)</f>
        <v>ORA - 34</v>
      </c>
      <c r="E335" s="29"/>
      <c r="F335" s="10"/>
      <c r="G335" s="11"/>
      <c r="H335" s="13">
        <f t="shared" si="62"/>
        <v>0</v>
      </c>
      <c r="I335" s="8" t="str">
        <f>IF(B335&lt;&gt;"",SUMIF($V$23:$V$598,V335,$H$23:$H$598)/SUMIF($V$23:$V$598,V335,$O$23:O910),IF(O335&lt;&gt;"",SUMIF($S$23:$S$598,S335,$H$23:$H$598)/O335,""))</f>
        <v/>
      </c>
      <c r="J335" s="12"/>
      <c r="K335" s="19">
        <f t="shared" si="63"/>
        <v>0</v>
      </c>
      <c r="L335" s="19">
        <f t="shared" si="55"/>
        <v>0</v>
      </c>
      <c r="M335" s="19">
        <f t="shared" si="56"/>
        <v>0</v>
      </c>
      <c r="N335" s="19">
        <f t="shared" si="64"/>
        <v>0</v>
      </c>
      <c r="O335" s="9" t="str">
        <f t="shared" si="61"/>
        <v/>
      </c>
      <c r="S335" s="2" t="str">
        <f t="shared" si="59"/>
        <v>ORA - ORACLE</v>
      </c>
      <c r="T335" s="18" t="str">
        <f t="shared" si="57"/>
        <v/>
      </c>
      <c r="V335" s="2" t="str">
        <f t="shared" si="60"/>
        <v>INCIDENTS</v>
      </c>
      <c r="W335" s="16" t="str">
        <f t="shared" si="58"/>
        <v/>
      </c>
    </row>
    <row r="336" spans="2:23" x14ac:dyDescent="0.2">
      <c r="B336" s="59" t="str">
        <f>IF(Collage!B329="","",Collage!B329)</f>
        <v/>
      </c>
      <c r="C336" s="59" t="str">
        <f>IF(Collage!C329="","",Collage!C329)</f>
        <v/>
      </c>
      <c r="D336" s="60" t="str">
        <f>IF(Collage!D329="","",Collage!D329)</f>
        <v>ORA - 35</v>
      </c>
      <c r="E336" s="29"/>
      <c r="F336" s="10"/>
      <c r="G336" s="11"/>
      <c r="H336" s="13">
        <f t="shared" si="62"/>
        <v>0</v>
      </c>
      <c r="I336" s="8" t="str">
        <f>IF(B336&lt;&gt;"",SUMIF($V$23:$V$598,V336,$H$23:$H$598)/SUMIF($V$23:$V$598,V336,$O$23:O911),IF(O336&lt;&gt;"",SUMIF($S$23:$S$598,S336,$H$23:$H$598)/O336,""))</f>
        <v/>
      </c>
      <c r="J336" s="12"/>
      <c r="K336" s="19">
        <f t="shared" si="63"/>
        <v>0</v>
      </c>
      <c r="L336" s="19">
        <f t="shared" si="55"/>
        <v>0</v>
      </c>
      <c r="M336" s="19">
        <f t="shared" si="56"/>
        <v>0</v>
      </c>
      <c r="N336" s="19">
        <f t="shared" si="64"/>
        <v>0</v>
      </c>
      <c r="O336" s="9" t="str">
        <f t="shared" si="61"/>
        <v/>
      </c>
      <c r="S336" s="2" t="str">
        <f t="shared" si="59"/>
        <v>ORA - ORACLE</v>
      </c>
      <c r="T336" s="18" t="str">
        <f t="shared" si="57"/>
        <v/>
      </c>
      <c r="V336" s="2" t="str">
        <f t="shared" si="60"/>
        <v>INCIDENTS</v>
      </c>
      <c r="W336" s="16" t="str">
        <f t="shared" si="58"/>
        <v/>
      </c>
    </row>
    <row r="337" spans="2:23" x14ac:dyDescent="0.2">
      <c r="B337" s="59" t="str">
        <f>IF(Collage!B330="","",Collage!B330)</f>
        <v/>
      </c>
      <c r="C337" s="59" t="str">
        <f>IF(Collage!C330="","",Collage!C330)</f>
        <v/>
      </c>
      <c r="D337" s="60" t="str">
        <f>IF(Collage!D330="","",Collage!D330)</f>
        <v>ORA - 36</v>
      </c>
      <c r="E337" s="29"/>
      <c r="F337" s="10"/>
      <c r="G337" s="11"/>
      <c r="H337" s="13">
        <f t="shared" si="62"/>
        <v>0</v>
      </c>
      <c r="I337" s="8" t="str">
        <f>IF(B337&lt;&gt;"",SUMIF($V$23:$V$598,V337,$H$23:$H$598)/SUMIF($V$23:$V$598,V337,$O$23:O912),IF(O337&lt;&gt;"",SUMIF($S$23:$S$598,S337,$H$23:$H$598)/O337,""))</f>
        <v/>
      </c>
      <c r="J337" s="12"/>
      <c r="K337" s="19">
        <f t="shared" si="63"/>
        <v>0</v>
      </c>
      <c r="L337" s="19">
        <f t="shared" si="55"/>
        <v>0</v>
      </c>
      <c r="M337" s="19">
        <f t="shared" si="56"/>
        <v>0</v>
      </c>
      <c r="N337" s="19">
        <f t="shared" si="64"/>
        <v>0</v>
      </c>
      <c r="O337" s="9" t="str">
        <f t="shared" si="61"/>
        <v/>
      </c>
      <c r="S337" s="2" t="str">
        <f t="shared" si="59"/>
        <v>ORA - ORACLE</v>
      </c>
      <c r="T337" s="18" t="str">
        <f t="shared" si="57"/>
        <v/>
      </c>
      <c r="V337" s="2" t="str">
        <f t="shared" si="60"/>
        <v>INCIDENTS</v>
      </c>
      <c r="W337" s="16" t="str">
        <f t="shared" si="58"/>
        <v/>
      </c>
    </row>
    <row r="338" spans="2:23" x14ac:dyDescent="0.2">
      <c r="B338" s="59" t="str">
        <f>IF(Collage!B331="","",Collage!B331)</f>
        <v/>
      </c>
      <c r="C338" s="59" t="str">
        <f>IF(Collage!C331="","",Collage!C331)</f>
        <v/>
      </c>
      <c r="D338" s="60" t="str">
        <f>IF(Collage!D331="","",Collage!D331)</f>
        <v>ORA - 37</v>
      </c>
      <c r="E338" s="29"/>
      <c r="F338" s="10"/>
      <c r="G338" s="11"/>
      <c r="H338" s="13">
        <f t="shared" si="62"/>
        <v>0</v>
      </c>
      <c r="I338" s="8" t="str">
        <f>IF(B338&lt;&gt;"",SUMIF($V$23:$V$598,V338,$H$23:$H$598)/SUMIF($V$23:$V$598,V338,$O$23:O913),IF(O338&lt;&gt;"",SUMIF($S$23:$S$598,S338,$H$23:$H$598)/O338,""))</f>
        <v/>
      </c>
      <c r="J338" s="12"/>
      <c r="K338" s="19">
        <f t="shared" si="63"/>
        <v>0</v>
      </c>
      <c r="L338" s="19">
        <f t="shared" si="55"/>
        <v>0</v>
      </c>
      <c r="M338" s="19">
        <f t="shared" si="56"/>
        <v>0</v>
      </c>
      <c r="N338" s="19">
        <f t="shared" si="64"/>
        <v>0</v>
      </c>
      <c r="O338" s="9" t="str">
        <f t="shared" si="61"/>
        <v/>
      </c>
      <c r="S338" s="2" t="str">
        <f t="shared" si="59"/>
        <v>ORA - ORACLE</v>
      </c>
      <c r="T338" s="18" t="str">
        <f t="shared" si="57"/>
        <v/>
      </c>
      <c r="V338" s="2" t="str">
        <f t="shared" si="60"/>
        <v>INCIDENTS</v>
      </c>
      <c r="W338" s="16" t="str">
        <f t="shared" si="58"/>
        <v/>
      </c>
    </row>
    <row r="339" spans="2:23" x14ac:dyDescent="0.2">
      <c r="B339" s="59" t="str">
        <f>IF(Collage!B332="","",Collage!B332)</f>
        <v/>
      </c>
      <c r="C339" s="59" t="str">
        <f>IF(Collage!C332="","",Collage!C332)</f>
        <v/>
      </c>
      <c r="D339" s="60" t="str">
        <f>IF(Collage!D332="","",Collage!D332)</f>
        <v>ORA - 38</v>
      </c>
      <c r="E339" s="29"/>
      <c r="F339" s="10"/>
      <c r="G339" s="11"/>
      <c r="H339" s="13">
        <f t="shared" si="62"/>
        <v>0</v>
      </c>
      <c r="I339" s="8" t="str">
        <f>IF(B339&lt;&gt;"",SUMIF($V$23:$V$598,V339,$H$23:$H$598)/SUMIF($V$23:$V$598,V339,$O$23:O914),IF(O339&lt;&gt;"",SUMIF($S$23:$S$598,S339,$H$23:$H$598)/O339,""))</f>
        <v/>
      </c>
      <c r="J339" s="12"/>
      <c r="K339" s="19">
        <f t="shared" si="63"/>
        <v>0</v>
      </c>
      <c r="L339" s="19">
        <f t="shared" si="55"/>
        <v>0</v>
      </c>
      <c r="M339" s="19">
        <f t="shared" si="56"/>
        <v>0</v>
      </c>
      <c r="N339" s="19">
        <f t="shared" si="64"/>
        <v>0</v>
      </c>
      <c r="O339" s="9" t="str">
        <f t="shared" si="61"/>
        <v/>
      </c>
      <c r="S339" s="2" t="str">
        <f t="shared" si="59"/>
        <v>ORA - ORACLE</v>
      </c>
      <c r="T339" s="18" t="str">
        <f t="shared" si="57"/>
        <v/>
      </c>
      <c r="V339" s="2" t="str">
        <f t="shared" si="60"/>
        <v>INCIDENTS</v>
      </c>
      <c r="W339" s="16" t="str">
        <f t="shared" si="58"/>
        <v/>
      </c>
    </row>
    <row r="340" spans="2:23" x14ac:dyDescent="0.2">
      <c r="B340" s="59" t="str">
        <f>IF(Collage!B333="","",Collage!B333)</f>
        <v/>
      </c>
      <c r="C340" s="59" t="str">
        <f>IF(Collage!C333="","",Collage!C333)</f>
        <v/>
      </c>
      <c r="D340" s="60" t="str">
        <f>IF(Collage!D333="","",Collage!D333)</f>
        <v>ORA - 39</v>
      </c>
      <c r="E340" s="29"/>
      <c r="F340" s="10"/>
      <c r="G340" s="11"/>
      <c r="H340" s="13">
        <f t="shared" si="62"/>
        <v>0</v>
      </c>
      <c r="I340" s="8" t="str">
        <f>IF(B340&lt;&gt;"",SUMIF($V$23:$V$598,V340,$H$23:$H$598)/SUMIF($V$23:$V$598,V340,$O$23:O915),IF(O340&lt;&gt;"",SUMIF($S$23:$S$598,S340,$H$23:$H$598)/O340,""))</f>
        <v/>
      </c>
      <c r="J340" s="12"/>
      <c r="K340" s="19">
        <f t="shared" si="63"/>
        <v>0</v>
      </c>
      <c r="L340" s="19">
        <f t="shared" si="55"/>
        <v>0</v>
      </c>
      <c r="M340" s="19">
        <f t="shared" si="56"/>
        <v>0</v>
      </c>
      <c r="N340" s="19">
        <f t="shared" si="64"/>
        <v>0</v>
      </c>
      <c r="O340" s="9" t="str">
        <f t="shared" si="61"/>
        <v/>
      </c>
      <c r="S340" s="2" t="str">
        <f t="shared" si="59"/>
        <v>ORA - ORACLE</v>
      </c>
      <c r="T340" s="18" t="str">
        <f t="shared" si="57"/>
        <v/>
      </c>
      <c r="V340" s="2" t="str">
        <f t="shared" si="60"/>
        <v>INCIDENTS</v>
      </c>
      <c r="W340" s="16" t="str">
        <f t="shared" si="58"/>
        <v/>
      </c>
    </row>
    <row r="341" spans="2:23" x14ac:dyDescent="0.2">
      <c r="B341" s="59" t="str">
        <f>IF(Collage!B334="","",Collage!B334)</f>
        <v/>
      </c>
      <c r="C341" s="59" t="str">
        <f>IF(Collage!C334="","",Collage!C334)</f>
        <v/>
      </c>
      <c r="D341" s="60" t="str">
        <f>IF(Collage!D334="","",Collage!D334)</f>
        <v>ORA - 40</v>
      </c>
      <c r="E341" s="29"/>
      <c r="F341" s="10"/>
      <c r="G341" s="11"/>
      <c r="H341" s="13">
        <f t="shared" si="62"/>
        <v>0</v>
      </c>
      <c r="I341" s="8" t="str">
        <f>IF(B341&lt;&gt;"",SUMIF($V$23:$V$598,V341,$H$23:$H$598)/SUMIF($V$23:$V$598,V341,$O$23:O916),IF(O341&lt;&gt;"",SUMIF($S$23:$S$598,S341,$H$23:$H$598)/O341,""))</f>
        <v/>
      </c>
      <c r="J341" s="12"/>
      <c r="K341" s="19">
        <f t="shared" si="63"/>
        <v>0</v>
      </c>
      <c r="L341" s="19">
        <f t="shared" si="55"/>
        <v>0</v>
      </c>
      <c r="M341" s="19">
        <f t="shared" si="56"/>
        <v>0</v>
      </c>
      <c r="N341" s="19">
        <f t="shared" si="64"/>
        <v>0</v>
      </c>
      <c r="O341" s="9" t="str">
        <f t="shared" si="61"/>
        <v/>
      </c>
      <c r="S341" s="2" t="str">
        <f t="shared" si="59"/>
        <v>ORA - ORACLE</v>
      </c>
      <c r="T341" s="18" t="str">
        <f t="shared" si="57"/>
        <v/>
      </c>
      <c r="V341" s="2" t="str">
        <f t="shared" si="60"/>
        <v>INCIDENTS</v>
      </c>
      <c r="W341" s="16" t="str">
        <f t="shared" si="58"/>
        <v/>
      </c>
    </row>
    <row r="342" spans="2:23" x14ac:dyDescent="0.2">
      <c r="B342" s="59" t="str">
        <f>IF(Collage!B335="","",Collage!B335)</f>
        <v/>
      </c>
      <c r="C342" s="59" t="str">
        <f>IF(Collage!C335="","",Collage!C335)</f>
        <v/>
      </c>
      <c r="D342" s="60" t="str">
        <f>IF(Collage!D335="","",Collage!D335)</f>
        <v>ORA - 41</v>
      </c>
      <c r="E342" s="29"/>
      <c r="F342" s="10"/>
      <c r="G342" s="11"/>
      <c r="H342" s="13">
        <f t="shared" si="62"/>
        <v>0</v>
      </c>
      <c r="I342" s="8" t="str">
        <f>IF(B342&lt;&gt;"",SUMIF($V$23:$V$598,V342,$H$23:$H$598)/SUMIF($V$23:$V$598,V342,$O$23:O917),IF(O342&lt;&gt;"",SUMIF($S$23:$S$598,S342,$H$23:$H$598)/O342,""))</f>
        <v/>
      </c>
      <c r="J342" s="12"/>
      <c r="K342" s="19">
        <f t="shared" si="63"/>
        <v>0</v>
      </c>
      <c r="L342" s="19">
        <f t="shared" si="55"/>
        <v>0</v>
      </c>
      <c r="M342" s="19">
        <f t="shared" si="56"/>
        <v>0</v>
      </c>
      <c r="N342" s="19">
        <f t="shared" si="64"/>
        <v>0</v>
      </c>
      <c r="O342" s="9" t="str">
        <f t="shared" si="61"/>
        <v/>
      </c>
      <c r="S342" s="2" t="str">
        <f t="shared" si="59"/>
        <v>ORA - ORACLE</v>
      </c>
      <c r="T342" s="18" t="str">
        <f t="shared" si="57"/>
        <v/>
      </c>
      <c r="V342" s="2" t="str">
        <f t="shared" si="60"/>
        <v>INCIDENTS</v>
      </c>
      <c r="W342" s="16" t="str">
        <f t="shared" si="58"/>
        <v/>
      </c>
    </row>
    <row r="343" spans="2:23" x14ac:dyDescent="0.2">
      <c r="B343" s="59" t="str">
        <f>IF(Collage!B336="","",Collage!B336)</f>
        <v/>
      </c>
      <c r="C343" s="59" t="str">
        <f>IF(Collage!C336="","",Collage!C336)</f>
        <v/>
      </c>
      <c r="D343" s="60" t="str">
        <f>IF(Collage!D336="","",Collage!D336)</f>
        <v>ORA - 42</v>
      </c>
      <c r="E343" s="29"/>
      <c r="F343" s="10"/>
      <c r="G343" s="11"/>
      <c r="H343" s="13">
        <f t="shared" si="62"/>
        <v>0</v>
      </c>
      <c r="I343" s="8" t="str">
        <f>IF(B343&lt;&gt;"",SUMIF($V$23:$V$598,V343,$H$23:$H$598)/SUMIF($V$23:$V$598,V343,$O$23:O918),IF(O343&lt;&gt;"",SUMIF($S$23:$S$598,S343,$H$23:$H$598)/O343,""))</f>
        <v/>
      </c>
      <c r="J343" s="12"/>
      <c r="K343" s="19">
        <f t="shared" si="63"/>
        <v>0</v>
      </c>
      <c r="L343" s="19">
        <f t="shared" ref="L343:L406" si="65">IF($D343&lt;&gt;"",IF($F343="X",1,0),"")</f>
        <v>0</v>
      </c>
      <c r="M343" s="19">
        <f t="shared" ref="M343:M406" si="66">IF($D343&lt;&gt;"",IF($G343="X",1,0),"")</f>
        <v>0</v>
      </c>
      <c r="N343" s="19">
        <f t="shared" si="64"/>
        <v>0</v>
      </c>
      <c r="O343" s="9" t="str">
        <f t="shared" si="61"/>
        <v/>
      </c>
      <c r="S343" s="2" t="str">
        <f t="shared" si="59"/>
        <v>ORA - ORACLE</v>
      </c>
      <c r="T343" s="18" t="str">
        <f t="shared" ref="T343:T406" si="67">IF(C343&lt;&gt;"",I343,"")</f>
        <v/>
      </c>
      <c r="V343" s="2" t="str">
        <f t="shared" si="60"/>
        <v>INCIDENTS</v>
      </c>
      <c r="W343" s="16" t="str">
        <f t="shared" ref="W343:W406" si="68">IF(B343&lt;&gt;"",I343,"")</f>
        <v/>
      </c>
    </row>
    <row r="344" spans="2:23" x14ac:dyDescent="0.2">
      <c r="B344" s="59" t="str">
        <f>IF(Collage!B337="","",Collage!B337)</f>
        <v/>
      </c>
      <c r="C344" s="59" t="str">
        <f>IF(Collage!C337="","",Collage!C337)</f>
        <v/>
      </c>
      <c r="D344" s="60" t="str">
        <f>IF(Collage!D337="","",Collage!D337)</f>
        <v>ORA - 43</v>
      </c>
      <c r="E344" s="29"/>
      <c r="F344" s="10"/>
      <c r="G344" s="11"/>
      <c r="H344" s="13">
        <f t="shared" si="62"/>
        <v>0</v>
      </c>
      <c r="I344" s="8" t="str">
        <f>IF(B344&lt;&gt;"",SUMIF($V$23:$V$598,V344,$H$23:$H$598)/SUMIF($V$23:$V$598,V344,$O$23:O919),IF(O344&lt;&gt;"",SUMIF($S$23:$S$598,S344,$H$23:$H$598)/O344,""))</f>
        <v/>
      </c>
      <c r="J344" s="12"/>
      <c r="K344" s="19">
        <f t="shared" si="63"/>
        <v>0</v>
      </c>
      <c r="L344" s="19">
        <f t="shared" si="65"/>
        <v>0</v>
      </c>
      <c r="M344" s="19">
        <f t="shared" si="66"/>
        <v>0</v>
      </c>
      <c r="N344" s="19">
        <f t="shared" si="64"/>
        <v>0</v>
      </c>
      <c r="O344" s="9" t="str">
        <f t="shared" si="61"/>
        <v/>
      </c>
      <c r="S344" s="2" t="str">
        <f t="shared" ref="S344:S407" si="69">IF(C344&lt;&gt;"",C344,IF(V344=V343,S343,""))</f>
        <v>ORA - ORACLE</v>
      </c>
      <c r="T344" s="18" t="str">
        <f t="shared" si="67"/>
        <v/>
      </c>
      <c r="V344" s="2" t="str">
        <f t="shared" ref="V344:V407" si="70">IF(B344="",V343,B344)</f>
        <v>INCIDENTS</v>
      </c>
      <c r="W344" s="16" t="str">
        <f t="shared" si="68"/>
        <v/>
      </c>
    </row>
    <row r="345" spans="2:23" x14ac:dyDescent="0.2">
      <c r="B345" s="59" t="str">
        <f>IF(Collage!B338="","",Collage!B338)</f>
        <v/>
      </c>
      <c r="C345" s="59" t="str">
        <f>IF(Collage!C338="","",Collage!C338)</f>
        <v/>
      </c>
      <c r="D345" s="60" t="str">
        <f>IF(Collage!D338="","",Collage!D338)</f>
        <v>ORA - 44</v>
      </c>
      <c r="E345" s="29"/>
      <c r="F345" s="10"/>
      <c r="G345" s="11"/>
      <c r="H345" s="13">
        <f t="shared" si="62"/>
        <v>0</v>
      </c>
      <c r="I345" s="8" t="str">
        <f>IF(B345&lt;&gt;"",SUMIF($V$23:$V$598,V345,$H$23:$H$598)/SUMIF($V$23:$V$598,V345,$O$23:O920),IF(O345&lt;&gt;"",SUMIF($S$23:$S$598,S345,$H$23:$H$598)/O345,""))</f>
        <v/>
      </c>
      <c r="J345" s="12"/>
      <c r="K345" s="19">
        <f t="shared" si="63"/>
        <v>0</v>
      </c>
      <c r="L345" s="19">
        <f t="shared" si="65"/>
        <v>0</v>
      </c>
      <c r="M345" s="19">
        <f t="shared" si="66"/>
        <v>0</v>
      </c>
      <c r="N345" s="19">
        <f t="shared" si="64"/>
        <v>0</v>
      </c>
      <c r="O345" s="9" t="str">
        <f t="shared" ref="O345:O408" si="71">IF(C345="","",IF(S344&lt;&gt;S345,SUMPRODUCT((D345:D821&lt;&gt;"")*(S345:S821=S345)),""))</f>
        <v/>
      </c>
      <c r="S345" s="2" t="str">
        <f t="shared" si="69"/>
        <v>ORA - ORACLE</v>
      </c>
      <c r="T345" s="18" t="str">
        <f t="shared" si="67"/>
        <v/>
      </c>
      <c r="V345" s="2" t="str">
        <f t="shared" si="70"/>
        <v>INCIDENTS</v>
      </c>
      <c r="W345" s="16" t="str">
        <f t="shared" si="68"/>
        <v/>
      </c>
    </row>
    <row r="346" spans="2:23" x14ac:dyDescent="0.2">
      <c r="B346" s="59" t="str">
        <f>IF(Collage!B339="","",Collage!B339)</f>
        <v/>
      </c>
      <c r="C346" s="59" t="str">
        <f>IF(Collage!C339="","",Collage!C339)</f>
        <v/>
      </c>
      <c r="D346" s="60" t="str">
        <f>IF(Collage!D339="","",Collage!D339)</f>
        <v>ORA - 45</v>
      </c>
      <c r="E346" s="29"/>
      <c r="F346" s="10"/>
      <c r="G346" s="11"/>
      <c r="H346" s="13">
        <f t="shared" si="62"/>
        <v>0</v>
      </c>
      <c r="I346" s="8" t="str">
        <f>IF(B346&lt;&gt;"",SUMIF($V$23:$V$598,V346,$H$23:$H$598)/SUMIF($V$23:$V$598,V346,$O$23:O921),IF(O346&lt;&gt;"",SUMIF($S$23:$S$598,S346,$H$23:$H$598)/O346,""))</f>
        <v/>
      </c>
      <c r="J346" s="12"/>
      <c r="K346" s="19">
        <f t="shared" si="63"/>
        <v>0</v>
      </c>
      <c r="L346" s="19">
        <f t="shared" si="65"/>
        <v>0</v>
      </c>
      <c r="M346" s="19">
        <f t="shared" si="66"/>
        <v>0</v>
      </c>
      <c r="N346" s="19">
        <f t="shared" si="64"/>
        <v>0</v>
      </c>
      <c r="O346" s="9" t="str">
        <f t="shared" si="71"/>
        <v/>
      </c>
      <c r="S346" s="2" t="str">
        <f t="shared" si="69"/>
        <v>ORA - ORACLE</v>
      </c>
      <c r="T346" s="18" t="str">
        <f t="shared" si="67"/>
        <v/>
      </c>
      <c r="V346" s="2" t="str">
        <f t="shared" si="70"/>
        <v>INCIDENTS</v>
      </c>
      <c r="W346" s="16" t="str">
        <f t="shared" si="68"/>
        <v/>
      </c>
    </row>
    <row r="347" spans="2:23" x14ac:dyDescent="0.2">
      <c r="B347" s="59" t="str">
        <f>IF(Collage!B340="","",Collage!B340)</f>
        <v/>
      </c>
      <c r="C347" s="59" t="str">
        <f>IF(Collage!C340="","",Collage!C340)</f>
        <v/>
      </c>
      <c r="D347" s="60" t="str">
        <f>IF(Collage!D340="","",Collage!D340)</f>
        <v>ORA - 46</v>
      </c>
      <c r="E347" s="29"/>
      <c r="F347" s="10"/>
      <c r="G347" s="11"/>
      <c r="H347" s="13">
        <f t="shared" si="62"/>
        <v>0</v>
      </c>
      <c r="I347" s="8" t="str">
        <f>IF(B347&lt;&gt;"",SUMIF($V$23:$V$598,V347,$H$23:$H$598)/SUMIF($V$23:$V$598,V347,$O$23:O922),IF(O347&lt;&gt;"",SUMIF($S$23:$S$598,S347,$H$23:$H$598)/O347,""))</f>
        <v/>
      </c>
      <c r="J347" s="12"/>
      <c r="K347" s="19">
        <f t="shared" si="63"/>
        <v>0</v>
      </c>
      <c r="L347" s="19">
        <f t="shared" si="65"/>
        <v>0</v>
      </c>
      <c r="M347" s="19">
        <f t="shared" si="66"/>
        <v>0</v>
      </c>
      <c r="N347" s="19">
        <f t="shared" si="64"/>
        <v>0</v>
      </c>
      <c r="O347" s="9" t="str">
        <f t="shared" si="71"/>
        <v/>
      </c>
      <c r="S347" s="2" t="str">
        <f t="shared" si="69"/>
        <v>ORA - ORACLE</v>
      </c>
      <c r="T347" s="18" t="str">
        <f t="shared" si="67"/>
        <v/>
      </c>
      <c r="V347" s="2" t="str">
        <f t="shared" si="70"/>
        <v>INCIDENTS</v>
      </c>
      <c r="W347" s="16" t="str">
        <f t="shared" si="68"/>
        <v/>
      </c>
    </row>
    <row r="348" spans="2:23" x14ac:dyDescent="0.2">
      <c r="B348" s="59" t="str">
        <f>IF(Collage!B341="","",Collage!B341)</f>
        <v/>
      </c>
      <c r="C348" s="59" t="str">
        <f>IF(Collage!C341="","",Collage!C341)</f>
        <v/>
      </c>
      <c r="D348" s="60" t="str">
        <f>IF(Collage!D341="","",Collage!D341)</f>
        <v>ORA - 47</v>
      </c>
      <c r="E348" s="29"/>
      <c r="F348" s="10"/>
      <c r="G348" s="11"/>
      <c r="H348" s="13">
        <f t="shared" si="62"/>
        <v>0</v>
      </c>
      <c r="I348" s="8" t="str">
        <f>IF(B348&lt;&gt;"",SUMIF($V$23:$V$598,V348,$H$23:$H$598)/SUMIF($V$23:$V$598,V348,$O$23:O923),IF(O348&lt;&gt;"",SUMIF($S$23:$S$598,S348,$H$23:$H$598)/O348,""))</f>
        <v/>
      </c>
      <c r="J348" s="12"/>
      <c r="K348" s="19">
        <f t="shared" si="63"/>
        <v>0</v>
      </c>
      <c r="L348" s="19">
        <f t="shared" si="65"/>
        <v>0</v>
      </c>
      <c r="M348" s="19">
        <f t="shared" si="66"/>
        <v>0</v>
      </c>
      <c r="N348" s="19">
        <f t="shared" si="64"/>
        <v>0</v>
      </c>
      <c r="O348" s="9" t="str">
        <f t="shared" si="71"/>
        <v/>
      </c>
      <c r="S348" s="2" t="str">
        <f t="shared" si="69"/>
        <v>ORA - ORACLE</v>
      </c>
      <c r="T348" s="18" t="str">
        <f t="shared" si="67"/>
        <v/>
      </c>
      <c r="V348" s="2" t="str">
        <f t="shared" si="70"/>
        <v>INCIDENTS</v>
      </c>
      <c r="W348" s="16" t="str">
        <f t="shared" si="68"/>
        <v/>
      </c>
    </row>
    <row r="349" spans="2:23" x14ac:dyDescent="0.2">
      <c r="B349" s="59" t="str">
        <f>IF(Collage!B342="","",Collage!B342)</f>
        <v/>
      </c>
      <c r="C349" s="59" t="str">
        <f>IF(Collage!C342="","",Collage!C342)</f>
        <v/>
      </c>
      <c r="D349" s="60" t="str">
        <f>IF(Collage!D342="","",Collage!D342)</f>
        <v>ORA - 48</v>
      </c>
      <c r="E349" s="29"/>
      <c r="F349" s="10"/>
      <c r="G349" s="11"/>
      <c r="H349" s="13">
        <f t="shared" si="62"/>
        <v>0</v>
      </c>
      <c r="I349" s="8" t="str">
        <f>IF(B349&lt;&gt;"",SUMIF($V$23:$V$598,V349,$H$23:$H$598)/SUMIF($V$23:$V$598,V349,$O$23:O924),IF(O349&lt;&gt;"",SUMIF($S$23:$S$598,S349,$H$23:$H$598)/O349,""))</f>
        <v/>
      </c>
      <c r="J349" s="12"/>
      <c r="K349" s="19">
        <f t="shared" si="63"/>
        <v>0</v>
      </c>
      <c r="L349" s="19">
        <f t="shared" si="65"/>
        <v>0</v>
      </c>
      <c r="M349" s="19">
        <f t="shared" si="66"/>
        <v>0</v>
      </c>
      <c r="N349" s="19">
        <f t="shared" si="64"/>
        <v>0</v>
      </c>
      <c r="O349" s="9" t="str">
        <f t="shared" si="71"/>
        <v/>
      </c>
      <c r="S349" s="2" t="str">
        <f t="shared" si="69"/>
        <v>ORA - ORACLE</v>
      </c>
      <c r="T349" s="18" t="str">
        <f t="shared" si="67"/>
        <v/>
      </c>
      <c r="V349" s="2" t="str">
        <f t="shared" si="70"/>
        <v>INCIDENTS</v>
      </c>
      <c r="W349" s="16" t="str">
        <f t="shared" si="68"/>
        <v/>
      </c>
    </row>
    <row r="350" spans="2:23" x14ac:dyDescent="0.2">
      <c r="B350" s="59" t="str">
        <f>IF(Collage!B343="","",Collage!B343)</f>
        <v/>
      </c>
      <c r="C350" s="59" t="str">
        <f>IF(Collage!C343="","",Collage!C343)</f>
        <v/>
      </c>
      <c r="D350" s="60" t="str">
        <f>IF(Collage!D343="","",Collage!D343)</f>
        <v>ORA - 49</v>
      </c>
      <c r="E350" s="29"/>
      <c r="F350" s="10"/>
      <c r="G350" s="11"/>
      <c r="H350" s="13">
        <f t="shared" si="62"/>
        <v>0</v>
      </c>
      <c r="I350" s="8" t="str">
        <f>IF(B350&lt;&gt;"",SUMIF($V$23:$V$598,V350,$H$23:$H$598)/SUMIF($V$23:$V$598,V350,$O$23:O925),IF(O350&lt;&gt;"",SUMIF($S$23:$S$598,S350,$H$23:$H$598)/O350,""))</f>
        <v/>
      </c>
      <c r="J350" s="12"/>
      <c r="K350" s="19">
        <f t="shared" si="63"/>
        <v>0</v>
      </c>
      <c r="L350" s="19">
        <f t="shared" si="65"/>
        <v>0</v>
      </c>
      <c r="M350" s="19">
        <f t="shared" si="66"/>
        <v>0</v>
      </c>
      <c r="N350" s="19">
        <f t="shared" si="64"/>
        <v>0</v>
      </c>
      <c r="O350" s="9" t="str">
        <f t="shared" si="71"/>
        <v/>
      </c>
      <c r="S350" s="2" t="str">
        <f t="shared" si="69"/>
        <v>ORA - ORACLE</v>
      </c>
      <c r="T350" s="18" t="str">
        <f t="shared" si="67"/>
        <v/>
      </c>
      <c r="V350" s="2" t="str">
        <f t="shared" si="70"/>
        <v>INCIDENTS</v>
      </c>
      <c r="W350" s="16" t="str">
        <f t="shared" si="68"/>
        <v/>
      </c>
    </row>
    <row r="351" spans="2:23" x14ac:dyDescent="0.2">
      <c r="B351" s="59" t="str">
        <f>IF(Collage!B344="","",Collage!B344)</f>
        <v/>
      </c>
      <c r="C351" s="59" t="str">
        <f>IF(Collage!C344="","",Collage!C344)</f>
        <v/>
      </c>
      <c r="D351" s="60" t="str">
        <f>IF(Collage!D344="","",Collage!D344)</f>
        <v>ORA - 50</v>
      </c>
      <c r="E351" s="29"/>
      <c r="F351" s="10"/>
      <c r="G351" s="11"/>
      <c r="H351" s="13">
        <f t="shared" si="62"/>
        <v>0</v>
      </c>
      <c r="I351" s="8" t="str">
        <f>IF(B351&lt;&gt;"",SUMIF($V$23:$V$598,V351,$H$23:$H$598)/SUMIF($V$23:$V$598,V351,$O$23:O926),IF(O351&lt;&gt;"",SUMIF($S$23:$S$598,S351,$H$23:$H$598)/O351,""))</f>
        <v/>
      </c>
      <c r="J351" s="12"/>
      <c r="K351" s="19">
        <f t="shared" si="63"/>
        <v>0</v>
      </c>
      <c r="L351" s="19">
        <f t="shared" si="65"/>
        <v>0</v>
      </c>
      <c r="M351" s="19">
        <f t="shared" si="66"/>
        <v>0</v>
      </c>
      <c r="N351" s="19">
        <f t="shared" si="64"/>
        <v>0</v>
      </c>
      <c r="O351" s="9" t="str">
        <f t="shared" si="71"/>
        <v/>
      </c>
      <c r="S351" s="2" t="str">
        <f t="shared" si="69"/>
        <v>ORA - ORACLE</v>
      </c>
      <c r="T351" s="18" t="str">
        <f t="shared" si="67"/>
        <v/>
      </c>
      <c r="V351" s="2" t="str">
        <f t="shared" si="70"/>
        <v>INCIDENTS</v>
      </c>
      <c r="W351" s="16" t="str">
        <f t="shared" si="68"/>
        <v/>
      </c>
    </row>
    <row r="352" spans="2:23" x14ac:dyDescent="0.2">
      <c r="B352" s="59" t="str">
        <f>IF(Collage!B345="","",Collage!B345)</f>
        <v/>
      </c>
      <c r="C352" s="59" t="str">
        <f>IF(Collage!C345="","",Collage!C345)</f>
        <v/>
      </c>
      <c r="D352" s="60" t="str">
        <f>IF(Collage!D345="","",Collage!D345)</f>
        <v>ORA - 51</v>
      </c>
      <c r="E352" s="29"/>
      <c r="F352" s="10"/>
      <c r="G352" s="11"/>
      <c r="H352" s="13">
        <f t="shared" si="62"/>
        <v>0</v>
      </c>
      <c r="I352" s="8" t="str">
        <f>IF(B352&lt;&gt;"",SUMIF($V$23:$V$598,V352,$H$23:$H$598)/SUMIF($V$23:$V$598,V352,$O$23:O927),IF(O352&lt;&gt;"",SUMIF($S$23:$S$598,S352,$H$23:$H$598)/O352,""))</f>
        <v/>
      </c>
      <c r="J352" s="12"/>
      <c r="K352" s="19">
        <f t="shared" si="63"/>
        <v>0</v>
      </c>
      <c r="L352" s="19">
        <f t="shared" si="65"/>
        <v>0</v>
      </c>
      <c r="M352" s="19">
        <f t="shared" si="66"/>
        <v>0</v>
      </c>
      <c r="N352" s="19">
        <f t="shared" si="64"/>
        <v>0</v>
      </c>
      <c r="O352" s="9" t="str">
        <f t="shared" si="71"/>
        <v/>
      </c>
      <c r="S352" s="2" t="str">
        <f t="shared" si="69"/>
        <v>ORA - ORACLE</v>
      </c>
      <c r="T352" s="18" t="str">
        <f t="shared" si="67"/>
        <v/>
      </c>
      <c r="V352" s="2" t="str">
        <f t="shared" si="70"/>
        <v>INCIDENTS</v>
      </c>
      <c r="W352" s="16" t="str">
        <f t="shared" si="68"/>
        <v/>
      </c>
    </row>
    <row r="353" spans="2:23" x14ac:dyDescent="0.2">
      <c r="B353" s="59" t="str">
        <f>IF(Collage!B346="","",Collage!B346)</f>
        <v/>
      </c>
      <c r="C353" s="59" t="str">
        <f>IF(Collage!C346="","",Collage!C346)</f>
        <v/>
      </c>
      <c r="D353" s="60" t="str">
        <f>IF(Collage!D346="","",Collage!D346)</f>
        <v>ORA - 52</v>
      </c>
      <c r="E353" s="29"/>
      <c r="F353" s="10"/>
      <c r="G353" s="11"/>
      <c r="H353" s="13">
        <f t="shared" si="62"/>
        <v>0</v>
      </c>
      <c r="I353" s="8" t="str">
        <f>IF(B353&lt;&gt;"",SUMIF($V$23:$V$598,V353,$H$23:$H$598)/SUMIF($V$23:$V$598,V353,$O$23:O928),IF(O353&lt;&gt;"",SUMIF($S$23:$S$598,S353,$H$23:$H$598)/O353,""))</f>
        <v/>
      </c>
      <c r="J353" s="12"/>
      <c r="K353" s="19">
        <f t="shared" si="63"/>
        <v>0</v>
      </c>
      <c r="L353" s="19">
        <f t="shared" si="65"/>
        <v>0</v>
      </c>
      <c r="M353" s="19">
        <f t="shared" si="66"/>
        <v>0</v>
      </c>
      <c r="N353" s="19">
        <f t="shared" si="64"/>
        <v>0</v>
      </c>
      <c r="O353" s="9" t="str">
        <f t="shared" si="71"/>
        <v/>
      </c>
      <c r="S353" s="2" t="str">
        <f t="shared" si="69"/>
        <v>ORA - ORACLE</v>
      </c>
      <c r="T353" s="18" t="str">
        <f t="shared" si="67"/>
        <v/>
      </c>
      <c r="V353" s="2" t="str">
        <f t="shared" si="70"/>
        <v>INCIDENTS</v>
      </c>
      <c r="W353" s="16" t="str">
        <f t="shared" si="68"/>
        <v/>
      </c>
    </row>
    <row r="354" spans="2:23" x14ac:dyDescent="0.2">
      <c r="B354" s="59" t="str">
        <f>IF(Collage!B347="","",Collage!B347)</f>
        <v/>
      </c>
      <c r="C354" s="59" t="str">
        <f>IF(Collage!C347="","",Collage!C347)</f>
        <v/>
      </c>
      <c r="D354" s="60" t="str">
        <f>IF(Collage!D347="","",Collage!D347)</f>
        <v>ORA - 53</v>
      </c>
      <c r="E354" s="29"/>
      <c r="F354" s="10"/>
      <c r="G354" s="11"/>
      <c r="H354" s="13">
        <f t="shared" si="62"/>
        <v>0</v>
      </c>
      <c r="I354" s="8" t="str">
        <f>IF(B354&lt;&gt;"",SUMIF($V$23:$V$598,V354,$H$23:$H$598)/SUMIF($V$23:$V$598,V354,$O$23:O929),IF(O354&lt;&gt;"",SUMIF($S$23:$S$598,S354,$H$23:$H$598)/O354,""))</f>
        <v/>
      </c>
      <c r="J354" s="12"/>
      <c r="K354" s="19">
        <f t="shared" si="63"/>
        <v>0</v>
      </c>
      <c r="L354" s="19">
        <f t="shared" si="65"/>
        <v>0</v>
      </c>
      <c r="M354" s="19">
        <f t="shared" si="66"/>
        <v>0</v>
      </c>
      <c r="N354" s="19">
        <f t="shared" si="64"/>
        <v>0</v>
      </c>
      <c r="O354" s="9" t="str">
        <f t="shared" si="71"/>
        <v/>
      </c>
      <c r="S354" s="2" t="str">
        <f t="shared" si="69"/>
        <v>ORA - ORACLE</v>
      </c>
      <c r="T354" s="18" t="str">
        <f t="shared" si="67"/>
        <v/>
      </c>
      <c r="V354" s="2" t="str">
        <f t="shared" si="70"/>
        <v>INCIDENTS</v>
      </c>
      <c r="W354" s="16" t="str">
        <f t="shared" si="68"/>
        <v/>
      </c>
    </row>
    <row r="355" spans="2:23" x14ac:dyDescent="0.2">
      <c r="B355" s="59" t="str">
        <f>IF(Collage!B348="","",Collage!B348)</f>
        <v/>
      </c>
      <c r="C355" s="59" t="str">
        <f>IF(Collage!C348="","",Collage!C348)</f>
        <v/>
      </c>
      <c r="D355" s="60" t="str">
        <f>IF(Collage!D348="","",Collage!D348)</f>
        <v>ORA - 54</v>
      </c>
      <c r="E355" s="29"/>
      <c r="F355" s="10"/>
      <c r="G355" s="11"/>
      <c r="H355" s="13">
        <f t="shared" si="62"/>
        <v>0</v>
      </c>
      <c r="I355" s="8" t="str">
        <f>IF(B355&lt;&gt;"",SUMIF($V$23:$V$598,V355,$H$23:$H$598)/SUMIF($V$23:$V$598,V355,$O$23:O930),IF(O355&lt;&gt;"",SUMIF($S$23:$S$598,S355,$H$23:$H$598)/O355,""))</f>
        <v/>
      </c>
      <c r="J355" s="12"/>
      <c r="K355" s="19">
        <f t="shared" si="63"/>
        <v>0</v>
      </c>
      <c r="L355" s="19">
        <f t="shared" si="65"/>
        <v>0</v>
      </c>
      <c r="M355" s="19">
        <f t="shared" si="66"/>
        <v>0</v>
      </c>
      <c r="N355" s="19">
        <f t="shared" si="64"/>
        <v>0</v>
      </c>
      <c r="O355" s="9" t="str">
        <f t="shared" si="71"/>
        <v/>
      </c>
      <c r="S355" s="2" t="str">
        <f t="shared" si="69"/>
        <v>ORA - ORACLE</v>
      </c>
      <c r="T355" s="18" t="str">
        <f t="shared" si="67"/>
        <v/>
      </c>
      <c r="V355" s="2" t="str">
        <f t="shared" si="70"/>
        <v>INCIDENTS</v>
      </c>
      <c r="W355" s="16" t="str">
        <f t="shared" si="68"/>
        <v/>
      </c>
    </row>
    <row r="356" spans="2:23" x14ac:dyDescent="0.2">
      <c r="B356" s="59" t="str">
        <f>IF(Collage!B349="","",Collage!B349)</f>
        <v/>
      </c>
      <c r="C356" s="59" t="str">
        <f>IF(Collage!C349="","",Collage!C349)</f>
        <v/>
      </c>
      <c r="D356" s="60" t="str">
        <f>IF(Collage!D349="","",Collage!D349)</f>
        <v>ORA - 55</v>
      </c>
      <c r="E356" s="29"/>
      <c r="F356" s="10"/>
      <c r="G356" s="11"/>
      <c r="H356" s="13">
        <f t="shared" si="62"/>
        <v>0</v>
      </c>
      <c r="I356" s="8" t="str">
        <f>IF(B356&lt;&gt;"",SUMIF($V$23:$V$598,V356,$H$23:$H$598)/SUMIF($V$23:$V$598,V356,$O$23:O931),IF(O356&lt;&gt;"",SUMIF($S$23:$S$598,S356,$H$23:$H$598)/O356,""))</f>
        <v/>
      </c>
      <c r="J356" s="12"/>
      <c r="K356" s="19">
        <f t="shared" si="63"/>
        <v>0</v>
      </c>
      <c r="L356" s="19">
        <f t="shared" si="65"/>
        <v>0</v>
      </c>
      <c r="M356" s="19">
        <f t="shared" si="66"/>
        <v>0</v>
      </c>
      <c r="N356" s="19">
        <f t="shared" si="64"/>
        <v>0</v>
      </c>
      <c r="O356" s="9" t="str">
        <f t="shared" si="71"/>
        <v/>
      </c>
      <c r="S356" s="2" t="str">
        <f t="shared" si="69"/>
        <v>ORA - ORACLE</v>
      </c>
      <c r="T356" s="18" t="str">
        <f t="shared" si="67"/>
        <v/>
      </c>
      <c r="V356" s="2" t="str">
        <f t="shared" si="70"/>
        <v>INCIDENTS</v>
      </c>
      <c r="W356" s="16" t="str">
        <f t="shared" si="68"/>
        <v/>
      </c>
    </row>
    <row r="357" spans="2:23" x14ac:dyDescent="0.2">
      <c r="B357" s="59" t="str">
        <f>IF(Collage!B350="","",Collage!B350)</f>
        <v/>
      </c>
      <c r="C357" s="59" t="str">
        <f>IF(Collage!C350="","",Collage!C350)</f>
        <v/>
      </c>
      <c r="D357" s="60" t="str">
        <f>IF(Collage!D350="","",Collage!D350)</f>
        <v>ORA - 56</v>
      </c>
      <c r="E357" s="29"/>
      <c r="F357" s="10"/>
      <c r="G357" s="11"/>
      <c r="H357" s="13">
        <f t="shared" si="62"/>
        <v>0</v>
      </c>
      <c r="I357" s="8" t="str">
        <f>IF(B357&lt;&gt;"",SUMIF($V$23:$V$598,V357,$H$23:$H$598)/SUMIF($V$23:$V$598,V357,$O$23:O932),IF(O357&lt;&gt;"",SUMIF($S$23:$S$598,S357,$H$23:$H$598)/O357,""))</f>
        <v/>
      </c>
      <c r="J357" s="12"/>
      <c r="K357" s="19">
        <f t="shared" si="63"/>
        <v>0</v>
      </c>
      <c r="L357" s="19">
        <f t="shared" si="65"/>
        <v>0</v>
      </c>
      <c r="M357" s="19">
        <f t="shared" si="66"/>
        <v>0</v>
      </c>
      <c r="N357" s="19">
        <f t="shared" si="64"/>
        <v>0</v>
      </c>
      <c r="O357" s="9" t="str">
        <f t="shared" si="71"/>
        <v/>
      </c>
      <c r="S357" s="2" t="str">
        <f t="shared" si="69"/>
        <v>ORA - ORACLE</v>
      </c>
      <c r="T357" s="18" t="str">
        <f t="shared" si="67"/>
        <v/>
      </c>
      <c r="V357" s="2" t="str">
        <f t="shared" si="70"/>
        <v>INCIDENTS</v>
      </c>
      <c r="W357" s="16" t="str">
        <f t="shared" si="68"/>
        <v/>
      </c>
    </row>
    <row r="358" spans="2:23" x14ac:dyDescent="0.2">
      <c r="B358" s="59" t="str">
        <f>IF(Collage!B351="","",Collage!B351)</f>
        <v/>
      </c>
      <c r="C358" s="59" t="str">
        <f>IF(Collage!C351="","",Collage!C351)</f>
        <v/>
      </c>
      <c r="D358" s="60" t="str">
        <f>IF(Collage!D351="","",Collage!D351)</f>
        <v>ORA - 57</v>
      </c>
      <c r="E358" s="29"/>
      <c r="F358" s="10"/>
      <c r="G358" s="11"/>
      <c r="H358" s="13">
        <f t="shared" si="62"/>
        <v>0</v>
      </c>
      <c r="I358" s="8" t="str">
        <f>IF(B358&lt;&gt;"",SUMIF($V$23:$V$598,V358,$H$23:$H$598)/SUMIF($V$23:$V$598,V358,$O$23:O933),IF(O358&lt;&gt;"",SUMIF($S$23:$S$598,S358,$H$23:$H$598)/O358,""))</f>
        <v/>
      </c>
      <c r="J358" s="12"/>
      <c r="K358" s="19">
        <f t="shared" si="63"/>
        <v>0</v>
      </c>
      <c r="L358" s="19">
        <f t="shared" si="65"/>
        <v>0</v>
      </c>
      <c r="M358" s="19">
        <f t="shared" si="66"/>
        <v>0</v>
      </c>
      <c r="N358" s="19">
        <f t="shared" si="64"/>
        <v>0</v>
      </c>
      <c r="O358" s="9" t="str">
        <f t="shared" si="71"/>
        <v/>
      </c>
      <c r="S358" s="2" t="str">
        <f t="shared" si="69"/>
        <v>ORA - ORACLE</v>
      </c>
      <c r="T358" s="18" t="str">
        <f t="shared" si="67"/>
        <v/>
      </c>
      <c r="V358" s="2" t="str">
        <f t="shared" si="70"/>
        <v>INCIDENTS</v>
      </c>
      <c r="W358" s="16" t="str">
        <f t="shared" si="68"/>
        <v/>
      </c>
    </row>
    <row r="359" spans="2:23" x14ac:dyDescent="0.2">
      <c r="B359" s="59" t="str">
        <f>IF(Collage!B352="","",Collage!B352)</f>
        <v/>
      </c>
      <c r="C359" s="59" t="str">
        <f>IF(Collage!C352="","",Collage!C352)</f>
        <v/>
      </c>
      <c r="D359" s="60" t="str">
        <f>IF(Collage!D352="","",Collage!D352)</f>
        <v>ORA - 58</v>
      </c>
      <c r="E359" s="29"/>
      <c r="F359" s="10"/>
      <c r="G359" s="11"/>
      <c r="H359" s="13">
        <f t="shared" si="62"/>
        <v>0</v>
      </c>
      <c r="I359" s="8" t="str">
        <f>IF(B359&lt;&gt;"",SUMIF($V$23:$V$598,V359,$H$23:$H$598)/SUMIF($V$23:$V$598,V359,$O$23:O934),IF(O359&lt;&gt;"",SUMIF($S$23:$S$598,S359,$H$23:$H$598)/O359,""))</f>
        <v/>
      </c>
      <c r="J359" s="12"/>
      <c r="K359" s="19">
        <f t="shared" si="63"/>
        <v>0</v>
      </c>
      <c r="L359" s="19">
        <f t="shared" si="65"/>
        <v>0</v>
      </c>
      <c r="M359" s="19">
        <f t="shared" si="66"/>
        <v>0</v>
      </c>
      <c r="N359" s="19">
        <f t="shared" si="64"/>
        <v>0</v>
      </c>
      <c r="O359" s="9" t="str">
        <f t="shared" si="71"/>
        <v/>
      </c>
      <c r="S359" s="2" t="str">
        <f t="shared" si="69"/>
        <v>ORA - ORACLE</v>
      </c>
      <c r="T359" s="18" t="str">
        <f t="shared" si="67"/>
        <v/>
      </c>
      <c r="V359" s="2" t="str">
        <f t="shared" si="70"/>
        <v>INCIDENTS</v>
      </c>
      <c r="W359" s="16" t="str">
        <f t="shared" si="68"/>
        <v/>
      </c>
    </row>
    <row r="360" spans="2:23" x14ac:dyDescent="0.2">
      <c r="B360" s="59" t="str">
        <f>IF(Collage!B353="","",Collage!B353)</f>
        <v/>
      </c>
      <c r="C360" s="59" t="str">
        <f>IF(Collage!C353="","",Collage!C353)</f>
        <v/>
      </c>
      <c r="D360" s="60" t="str">
        <f>IF(Collage!D353="","",Collage!D353)</f>
        <v>ORA - 59</v>
      </c>
      <c r="E360" s="29"/>
      <c r="F360" s="10"/>
      <c r="G360" s="11"/>
      <c r="H360" s="13">
        <f t="shared" si="62"/>
        <v>0</v>
      </c>
      <c r="I360" s="8" t="str">
        <f>IF(B360&lt;&gt;"",SUMIF($V$23:$V$598,V360,$H$23:$H$598)/SUMIF($V$23:$V$598,V360,$O$23:O935),IF(O360&lt;&gt;"",SUMIF($S$23:$S$598,S360,$H$23:$H$598)/O360,""))</f>
        <v/>
      </c>
      <c r="J360" s="12"/>
      <c r="K360" s="19">
        <f t="shared" si="63"/>
        <v>0</v>
      </c>
      <c r="L360" s="19">
        <f t="shared" si="65"/>
        <v>0</v>
      </c>
      <c r="M360" s="19">
        <f t="shared" si="66"/>
        <v>0</v>
      </c>
      <c r="N360" s="19">
        <f t="shared" si="64"/>
        <v>0</v>
      </c>
      <c r="O360" s="9" t="str">
        <f t="shared" si="71"/>
        <v/>
      </c>
      <c r="S360" s="2" t="str">
        <f t="shared" si="69"/>
        <v>ORA - ORACLE</v>
      </c>
      <c r="T360" s="18" t="str">
        <f t="shared" si="67"/>
        <v/>
      </c>
      <c r="V360" s="2" t="str">
        <f t="shared" si="70"/>
        <v>INCIDENTS</v>
      </c>
      <c r="W360" s="16" t="str">
        <f t="shared" si="68"/>
        <v/>
      </c>
    </row>
    <row r="361" spans="2:23" x14ac:dyDescent="0.2">
      <c r="B361" s="59" t="str">
        <f>IF(Collage!B354="","",Collage!B354)</f>
        <v/>
      </c>
      <c r="C361" s="59" t="str">
        <f>IF(Collage!C354="","",Collage!C354)</f>
        <v/>
      </c>
      <c r="D361" s="60" t="str">
        <f>IF(Collage!D354="","",Collage!D354)</f>
        <v>ORA - 60</v>
      </c>
      <c r="E361" s="29"/>
      <c r="F361" s="10"/>
      <c r="G361" s="11"/>
      <c r="H361" s="13">
        <f t="shared" si="62"/>
        <v>0</v>
      </c>
      <c r="I361" s="8" t="str">
        <f>IF(B361&lt;&gt;"",SUMIF($V$23:$V$598,V361,$H$23:$H$598)/SUMIF($V$23:$V$598,V361,$O$23:O936),IF(O361&lt;&gt;"",SUMIF($S$23:$S$598,S361,$H$23:$H$598)/O361,""))</f>
        <v/>
      </c>
      <c r="J361" s="12"/>
      <c r="K361" s="19">
        <f t="shared" si="63"/>
        <v>0</v>
      </c>
      <c r="L361" s="19">
        <f t="shared" si="65"/>
        <v>0</v>
      </c>
      <c r="M361" s="19">
        <f t="shared" si="66"/>
        <v>0</v>
      </c>
      <c r="N361" s="19">
        <f t="shared" si="64"/>
        <v>0</v>
      </c>
      <c r="O361" s="9" t="str">
        <f t="shared" si="71"/>
        <v/>
      </c>
      <c r="S361" s="2" t="str">
        <f t="shared" si="69"/>
        <v>ORA - ORACLE</v>
      </c>
      <c r="T361" s="18" t="str">
        <f t="shared" si="67"/>
        <v/>
      </c>
      <c r="V361" s="2" t="str">
        <f t="shared" si="70"/>
        <v>INCIDENTS</v>
      </c>
      <c r="W361" s="16" t="str">
        <f t="shared" si="68"/>
        <v/>
      </c>
    </row>
    <row r="362" spans="2:23" x14ac:dyDescent="0.2">
      <c r="B362" s="59" t="str">
        <f>IF(Collage!B355="","",Collage!B355)</f>
        <v/>
      </c>
      <c r="C362" s="59" t="str">
        <f>IF(Collage!C355="","",Collage!C355)</f>
        <v/>
      </c>
      <c r="D362" s="60" t="str">
        <f>IF(Collage!D355="","",Collage!D355)</f>
        <v>ORA - 61</v>
      </c>
      <c r="E362" s="29"/>
      <c r="F362" s="10"/>
      <c r="G362" s="11"/>
      <c r="H362" s="13">
        <f t="shared" si="62"/>
        <v>0</v>
      </c>
      <c r="I362" s="8" t="str">
        <f>IF(B362&lt;&gt;"",SUMIF($V$23:$V$598,V362,$H$23:$H$598)/SUMIF($V$23:$V$598,V362,$O$23:O937),IF(O362&lt;&gt;"",SUMIF($S$23:$S$598,S362,$H$23:$H$598)/O362,""))</f>
        <v/>
      </c>
      <c r="J362" s="12"/>
      <c r="K362" s="19">
        <f t="shared" si="63"/>
        <v>0</v>
      </c>
      <c r="L362" s="19">
        <f t="shared" si="65"/>
        <v>0</v>
      </c>
      <c r="M362" s="19">
        <f t="shared" si="66"/>
        <v>0</v>
      </c>
      <c r="N362" s="19">
        <f t="shared" si="64"/>
        <v>0</v>
      </c>
      <c r="O362" s="9" t="str">
        <f t="shared" si="71"/>
        <v/>
      </c>
      <c r="S362" s="2" t="str">
        <f t="shared" si="69"/>
        <v>ORA - ORACLE</v>
      </c>
      <c r="T362" s="18" t="str">
        <f t="shared" si="67"/>
        <v/>
      </c>
      <c r="V362" s="2" t="str">
        <f t="shared" si="70"/>
        <v>INCIDENTS</v>
      </c>
      <c r="W362" s="16" t="str">
        <f t="shared" si="68"/>
        <v/>
      </c>
    </row>
    <row r="363" spans="2:23" x14ac:dyDescent="0.2">
      <c r="B363" s="59" t="str">
        <f>IF(Collage!B356="","",Collage!B356)</f>
        <v/>
      </c>
      <c r="C363" s="59" t="str">
        <f>IF(Collage!C356="","",Collage!C356)</f>
        <v/>
      </c>
      <c r="D363" s="60" t="str">
        <f>IF(Collage!D356="","",Collage!D356)</f>
        <v>ORA - 62</v>
      </c>
      <c r="E363" s="29"/>
      <c r="F363" s="10"/>
      <c r="G363" s="11"/>
      <c r="H363" s="13">
        <f t="shared" si="62"/>
        <v>0</v>
      </c>
      <c r="I363" s="8" t="str">
        <f>IF(B363&lt;&gt;"",SUMIF($V$23:$V$598,V363,$H$23:$H$598)/SUMIF($V$23:$V$598,V363,$O$23:O938),IF(O363&lt;&gt;"",SUMIF($S$23:$S$598,S363,$H$23:$H$598)/O363,""))</f>
        <v/>
      </c>
      <c r="J363" s="12"/>
      <c r="K363" s="19">
        <f t="shared" si="63"/>
        <v>0</v>
      </c>
      <c r="L363" s="19">
        <f t="shared" si="65"/>
        <v>0</v>
      </c>
      <c r="M363" s="19">
        <f t="shared" si="66"/>
        <v>0</v>
      </c>
      <c r="N363" s="19">
        <f t="shared" si="64"/>
        <v>0</v>
      </c>
      <c r="O363" s="9" t="str">
        <f t="shared" si="71"/>
        <v/>
      </c>
      <c r="S363" s="2" t="str">
        <f t="shared" si="69"/>
        <v>ORA - ORACLE</v>
      </c>
      <c r="T363" s="18" t="str">
        <f t="shared" si="67"/>
        <v/>
      </c>
      <c r="V363" s="2" t="str">
        <f t="shared" si="70"/>
        <v>INCIDENTS</v>
      </c>
      <c r="W363" s="16" t="str">
        <f t="shared" si="68"/>
        <v/>
      </c>
    </row>
    <row r="364" spans="2:23" x14ac:dyDescent="0.2">
      <c r="B364" s="59" t="str">
        <f>IF(Collage!B357="","",Collage!B357)</f>
        <v/>
      </c>
      <c r="C364" s="59" t="str">
        <f>IF(Collage!C357="","",Collage!C357)</f>
        <v/>
      </c>
      <c r="D364" s="60" t="str">
        <f>IF(Collage!D357="","",Collage!D357)</f>
        <v>ORA - 63</v>
      </c>
      <c r="E364" s="29"/>
      <c r="F364" s="10"/>
      <c r="G364" s="11"/>
      <c r="H364" s="13">
        <f t="shared" si="62"/>
        <v>0</v>
      </c>
      <c r="I364" s="8" t="str">
        <f>IF(B364&lt;&gt;"",SUMIF($V$23:$V$598,V364,$H$23:$H$598)/SUMIF($V$23:$V$598,V364,$O$23:O939),IF(O364&lt;&gt;"",SUMIF($S$23:$S$598,S364,$H$23:$H$598)/O364,""))</f>
        <v/>
      </c>
      <c r="J364" s="12"/>
      <c r="K364" s="19">
        <f t="shared" si="63"/>
        <v>0</v>
      </c>
      <c r="L364" s="19">
        <f t="shared" si="65"/>
        <v>0</v>
      </c>
      <c r="M364" s="19">
        <f t="shared" si="66"/>
        <v>0</v>
      </c>
      <c r="N364" s="19">
        <f t="shared" si="64"/>
        <v>0</v>
      </c>
      <c r="O364" s="9" t="str">
        <f t="shared" si="71"/>
        <v/>
      </c>
      <c r="S364" s="2" t="str">
        <f t="shared" si="69"/>
        <v>ORA - ORACLE</v>
      </c>
      <c r="T364" s="18" t="str">
        <f t="shared" si="67"/>
        <v/>
      </c>
      <c r="V364" s="2" t="str">
        <f t="shared" si="70"/>
        <v>INCIDENTS</v>
      </c>
      <c r="W364" s="16" t="str">
        <f t="shared" si="68"/>
        <v/>
      </c>
    </row>
    <row r="365" spans="2:23" x14ac:dyDescent="0.2">
      <c r="B365" s="59" t="str">
        <f>IF(Collage!B358="","",Collage!B358)</f>
        <v/>
      </c>
      <c r="C365" s="59" t="str">
        <f>IF(Collage!C358="","",Collage!C358)</f>
        <v/>
      </c>
      <c r="D365" s="60" t="str">
        <f>IF(Collage!D358="","",Collage!D358)</f>
        <v>ORA - 64</v>
      </c>
      <c r="E365" s="29"/>
      <c r="F365" s="10"/>
      <c r="G365" s="11"/>
      <c r="H365" s="13">
        <f t="shared" si="62"/>
        <v>0</v>
      </c>
      <c r="I365" s="8" t="str">
        <f>IF(B365&lt;&gt;"",SUMIF($V$23:$V$598,V365,$H$23:$H$598)/SUMIF($V$23:$V$598,V365,$O$23:O940),IF(O365&lt;&gt;"",SUMIF($S$23:$S$598,S365,$H$23:$H$598)/O365,""))</f>
        <v/>
      </c>
      <c r="J365" s="12"/>
      <c r="K365" s="19">
        <f t="shared" si="63"/>
        <v>0</v>
      </c>
      <c r="L365" s="19">
        <f t="shared" si="65"/>
        <v>0</v>
      </c>
      <c r="M365" s="19">
        <f t="shared" si="66"/>
        <v>0</v>
      </c>
      <c r="N365" s="19">
        <f t="shared" si="64"/>
        <v>0</v>
      </c>
      <c r="O365" s="9" t="str">
        <f t="shared" si="71"/>
        <v/>
      </c>
      <c r="S365" s="2" t="str">
        <f t="shared" si="69"/>
        <v>ORA - ORACLE</v>
      </c>
      <c r="T365" s="18" t="str">
        <f t="shared" si="67"/>
        <v/>
      </c>
      <c r="V365" s="2" t="str">
        <f t="shared" si="70"/>
        <v>INCIDENTS</v>
      </c>
      <c r="W365" s="16" t="str">
        <f t="shared" si="68"/>
        <v/>
      </c>
    </row>
    <row r="366" spans="2:23" x14ac:dyDescent="0.2">
      <c r="B366" s="59" t="str">
        <f>IF(Collage!B359="","",Collage!B359)</f>
        <v/>
      </c>
      <c r="C366" s="59" t="str">
        <f>IF(Collage!C359="","",Collage!C359)</f>
        <v/>
      </c>
      <c r="D366" s="60" t="str">
        <f>IF(Collage!D359="","",Collage!D359)</f>
        <v>ORA - 65</v>
      </c>
      <c r="E366" s="29"/>
      <c r="F366" s="10"/>
      <c r="G366" s="11"/>
      <c r="H366" s="13">
        <f t="shared" si="62"/>
        <v>0</v>
      </c>
      <c r="I366" s="8" t="str">
        <f>IF(B366&lt;&gt;"",SUMIF($V$23:$V$598,V366,$H$23:$H$598)/SUMIF($V$23:$V$598,V366,$O$23:O941),IF(O366&lt;&gt;"",SUMIF($S$23:$S$598,S366,$H$23:$H$598)/O366,""))</f>
        <v/>
      </c>
      <c r="J366" s="12"/>
      <c r="K366" s="19">
        <f t="shared" si="63"/>
        <v>0</v>
      </c>
      <c r="L366" s="19">
        <f t="shared" si="65"/>
        <v>0</v>
      </c>
      <c r="M366" s="19">
        <f t="shared" si="66"/>
        <v>0</v>
      </c>
      <c r="N366" s="19">
        <f t="shared" si="64"/>
        <v>0</v>
      </c>
      <c r="O366" s="9" t="str">
        <f t="shared" si="71"/>
        <v/>
      </c>
      <c r="S366" s="2" t="str">
        <f t="shared" si="69"/>
        <v>ORA - ORACLE</v>
      </c>
      <c r="T366" s="18" t="str">
        <f t="shared" si="67"/>
        <v/>
      </c>
      <c r="V366" s="2" t="str">
        <f t="shared" si="70"/>
        <v>INCIDENTS</v>
      </c>
      <c r="W366" s="16" t="str">
        <f t="shared" si="68"/>
        <v/>
      </c>
    </row>
    <row r="367" spans="2:23" x14ac:dyDescent="0.2">
      <c r="B367" s="59" t="str">
        <f>IF(Collage!B360="","",Collage!B360)</f>
        <v/>
      </c>
      <c r="C367" s="59" t="str">
        <f>IF(Collage!C360="","",Collage!C360)</f>
        <v/>
      </c>
      <c r="D367" s="60" t="str">
        <f>IF(Collage!D360="","",Collage!D360)</f>
        <v>ORA - 66</v>
      </c>
      <c r="E367" s="29"/>
      <c r="F367" s="10"/>
      <c r="G367" s="11"/>
      <c r="H367" s="13">
        <f t="shared" si="62"/>
        <v>0</v>
      </c>
      <c r="I367" s="8" t="str">
        <f>IF(B367&lt;&gt;"",SUMIF($V$23:$V$598,V367,$H$23:$H$598)/SUMIF($V$23:$V$598,V367,$O$23:O942),IF(O367&lt;&gt;"",SUMIF($S$23:$S$598,S367,$H$23:$H$598)/O367,""))</f>
        <v/>
      </c>
      <c r="J367" s="12"/>
      <c r="K367" s="19">
        <f t="shared" si="63"/>
        <v>0</v>
      </c>
      <c r="L367" s="19">
        <f t="shared" si="65"/>
        <v>0</v>
      </c>
      <c r="M367" s="19">
        <f t="shared" si="66"/>
        <v>0</v>
      </c>
      <c r="N367" s="19">
        <f t="shared" si="64"/>
        <v>0</v>
      </c>
      <c r="O367" s="9" t="str">
        <f t="shared" si="71"/>
        <v/>
      </c>
      <c r="S367" s="2" t="str">
        <f t="shared" si="69"/>
        <v>ORA - ORACLE</v>
      </c>
      <c r="T367" s="18" t="str">
        <f t="shared" si="67"/>
        <v/>
      </c>
      <c r="V367" s="2" t="str">
        <f t="shared" si="70"/>
        <v>INCIDENTS</v>
      </c>
      <c r="W367" s="16" t="str">
        <f t="shared" si="68"/>
        <v/>
      </c>
    </row>
    <row r="368" spans="2:23" x14ac:dyDescent="0.2">
      <c r="B368" s="59" t="str">
        <f>IF(Collage!B361="","",Collage!B361)</f>
        <v/>
      </c>
      <c r="C368" s="59" t="str">
        <f>IF(Collage!C361="","",Collage!C361)</f>
        <v/>
      </c>
      <c r="D368" s="60" t="str">
        <f>IF(Collage!D361="","",Collage!D361)</f>
        <v>ORA - 67</v>
      </c>
      <c r="E368" s="29"/>
      <c r="F368" s="10"/>
      <c r="G368" s="11"/>
      <c r="H368" s="13">
        <f t="shared" si="62"/>
        <v>0</v>
      </c>
      <c r="I368" s="8" t="str">
        <f>IF(B368&lt;&gt;"",SUMIF($V$23:$V$598,V368,$H$23:$H$598)/SUMIF($V$23:$V$598,V368,$O$23:O943),IF(O368&lt;&gt;"",SUMIF($S$23:$S$598,S368,$H$23:$H$598)/O368,""))</f>
        <v/>
      </c>
      <c r="J368" s="12"/>
      <c r="K368" s="19">
        <f t="shared" si="63"/>
        <v>0</v>
      </c>
      <c r="L368" s="19">
        <f t="shared" si="65"/>
        <v>0</v>
      </c>
      <c r="M368" s="19">
        <f t="shared" si="66"/>
        <v>0</v>
      </c>
      <c r="N368" s="19">
        <f t="shared" si="64"/>
        <v>0</v>
      </c>
      <c r="O368" s="9" t="str">
        <f t="shared" si="71"/>
        <v/>
      </c>
      <c r="S368" s="2" t="str">
        <f t="shared" si="69"/>
        <v>ORA - ORACLE</v>
      </c>
      <c r="T368" s="18" t="str">
        <f t="shared" si="67"/>
        <v/>
      </c>
      <c r="V368" s="2" t="str">
        <f t="shared" si="70"/>
        <v>INCIDENTS</v>
      </c>
      <c r="W368" s="16" t="str">
        <f t="shared" si="68"/>
        <v/>
      </c>
    </row>
    <row r="369" spans="2:23" x14ac:dyDescent="0.2">
      <c r="B369" s="59" t="str">
        <f>IF(Collage!B362="","",Collage!B362)</f>
        <v/>
      </c>
      <c r="C369" s="59" t="str">
        <f>IF(Collage!C362="","",Collage!C362)</f>
        <v/>
      </c>
      <c r="D369" s="60" t="str">
        <f>IF(Collage!D362="","",Collage!D362)</f>
        <v>ORA - 68</v>
      </c>
      <c r="E369" s="29"/>
      <c r="F369" s="10"/>
      <c r="G369" s="11"/>
      <c r="H369" s="13">
        <f t="shared" si="62"/>
        <v>0</v>
      </c>
      <c r="I369" s="8" t="str">
        <f>IF(B369&lt;&gt;"",SUMIF($V$23:$V$598,V369,$H$23:$H$598)/SUMIF($V$23:$V$598,V369,$O$23:O944),IF(O369&lt;&gt;"",SUMIF($S$23:$S$598,S369,$H$23:$H$598)/O369,""))</f>
        <v/>
      </c>
      <c r="J369" s="12"/>
      <c r="K369" s="19">
        <f t="shared" si="63"/>
        <v>0</v>
      </c>
      <c r="L369" s="19">
        <f t="shared" si="65"/>
        <v>0</v>
      </c>
      <c r="M369" s="19">
        <f t="shared" si="66"/>
        <v>0</v>
      </c>
      <c r="N369" s="19">
        <f t="shared" si="64"/>
        <v>0</v>
      </c>
      <c r="O369" s="9" t="str">
        <f t="shared" si="71"/>
        <v/>
      </c>
      <c r="S369" s="2" t="str">
        <f t="shared" si="69"/>
        <v>ORA - ORACLE</v>
      </c>
      <c r="T369" s="18" t="str">
        <f t="shared" si="67"/>
        <v/>
      </c>
      <c r="V369" s="2" t="str">
        <f t="shared" si="70"/>
        <v>INCIDENTS</v>
      </c>
      <c r="W369" s="16" t="str">
        <f t="shared" si="68"/>
        <v/>
      </c>
    </row>
    <row r="370" spans="2:23" x14ac:dyDescent="0.2">
      <c r="B370" s="59" t="str">
        <f>IF(Collage!B363="","",Collage!B363)</f>
        <v/>
      </c>
      <c r="C370" s="59" t="str">
        <f>IF(Collage!C363="","",Collage!C363)</f>
        <v/>
      </c>
      <c r="D370" s="60" t="str">
        <f>IF(Collage!D363="","",Collage!D363)</f>
        <v>ORA - 69</v>
      </c>
      <c r="E370" s="29"/>
      <c r="F370" s="10"/>
      <c r="G370" s="11"/>
      <c r="H370" s="13">
        <f t="shared" si="62"/>
        <v>0</v>
      </c>
      <c r="I370" s="8" t="str">
        <f>IF(B370&lt;&gt;"",SUMIF($V$23:$V$598,V370,$H$23:$H$598)/SUMIF($V$23:$V$598,V370,$O$23:O945),IF(O370&lt;&gt;"",SUMIF($S$23:$S$598,S370,$H$23:$H$598)/O370,""))</f>
        <v/>
      </c>
      <c r="J370" s="12"/>
      <c r="K370" s="19">
        <f t="shared" si="63"/>
        <v>0</v>
      </c>
      <c r="L370" s="19">
        <f t="shared" si="65"/>
        <v>0</v>
      </c>
      <c r="M370" s="19">
        <f t="shared" si="66"/>
        <v>0</v>
      </c>
      <c r="N370" s="19">
        <f t="shared" si="64"/>
        <v>0</v>
      </c>
      <c r="O370" s="9" t="str">
        <f t="shared" si="71"/>
        <v/>
      </c>
      <c r="S370" s="2" t="str">
        <f t="shared" si="69"/>
        <v>ORA - ORACLE</v>
      </c>
      <c r="T370" s="18" t="str">
        <f t="shared" si="67"/>
        <v/>
      </c>
      <c r="V370" s="2" t="str">
        <f t="shared" si="70"/>
        <v>INCIDENTS</v>
      </c>
      <c r="W370" s="16" t="str">
        <f t="shared" si="68"/>
        <v/>
      </c>
    </row>
    <row r="371" spans="2:23" x14ac:dyDescent="0.2">
      <c r="B371" s="59" t="str">
        <f>IF(Collage!B364="","",Collage!B364)</f>
        <v/>
      </c>
      <c r="C371" s="59" t="str">
        <f>IF(Collage!C364="","",Collage!C364)</f>
        <v/>
      </c>
      <c r="D371" s="60" t="str">
        <f>IF(Collage!D364="","",Collage!D364)</f>
        <v>ORA - 70</v>
      </c>
      <c r="E371" s="29"/>
      <c r="F371" s="10"/>
      <c r="G371" s="11"/>
      <c r="H371" s="13">
        <f t="shared" si="62"/>
        <v>0</v>
      </c>
      <c r="I371" s="8" t="str">
        <f>IF(B371&lt;&gt;"",SUMIF($V$23:$V$598,V371,$H$23:$H$598)/SUMIF($V$23:$V$598,V371,$O$23:O946),IF(O371&lt;&gt;"",SUMIF($S$23:$S$598,S371,$H$23:$H$598)/O371,""))</f>
        <v/>
      </c>
      <c r="J371" s="12"/>
      <c r="K371" s="19">
        <f t="shared" si="63"/>
        <v>0</v>
      </c>
      <c r="L371" s="19">
        <f t="shared" si="65"/>
        <v>0</v>
      </c>
      <c r="M371" s="19">
        <f t="shared" si="66"/>
        <v>0</v>
      </c>
      <c r="N371" s="19">
        <f t="shared" si="64"/>
        <v>0</v>
      </c>
      <c r="O371" s="9" t="str">
        <f t="shared" si="71"/>
        <v/>
      </c>
      <c r="S371" s="2" t="str">
        <f t="shared" si="69"/>
        <v>ORA - ORACLE</v>
      </c>
      <c r="T371" s="18" t="str">
        <f t="shared" si="67"/>
        <v/>
      </c>
      <c r="V371" s="2" t="str">
        <f t="shared" si="70"/>
        <v>INCIDENTS</v>
      </c>
      <c r="W371" s="16" t="str">
        <f t="shared" si="68"/>
        <v/>
      </c>
    </row>
    <row r="372" spans="2:23" x14ac:dyDescent="0.2">
      <c r="B372" s="59" t="str">
        <f>IF(Collage!B365="","",Collage!B365)</f>
        <v/>
      </c>
      <c r="C372" s="59" t="str">
        <f>IF(Collage!C365="","",Collage!C365)</f>
        <v/>
      </c>
      <c r="D372" s="60" t="str">
        <f>IF(Collage!D365="","",Collage!D365)</f>
        <v>ORA - 71</v>
      </c>
      <c r="E372" s="29"/>
      <c r="F372" s="10"/>
      <c r="G372" s="11"/>
      <c r="H372" s="13">
        <f t="shared" si="62"/>
        <v>0</v>
      </c>
      <c r="I372" s="8" t="str">
        <f>IF(B372&lt;&gt;"",SUMIF($V$23:$V$598,V372,$H$23:$H$598)/SUMIF($V$23:$V$598,V372,$O$23:O947),IF(O372&lt;&gt;"",SUMIF($S$23:$S$598,S372,$H$23:$H$598)/O372,""))</f>
        <v/>
      </c>
      <c r="J372" s="12"/>
      <c r="K372" s="19">
        <f t="shared" si="63"/>
        <v>0</v>
      </c>
      <c r="L372" s="19">
        <f t="shared" si="65"/>
        <v>0</v>
      </c>
      <c r="M372" s="19">
        <f t="shared" si="66"/>
        <v>0</v>
      </c>
      <c r="N372" s="19">
        <f t="shared" si="64"/>
        <v>0</v>
      </c>
      <c r="O372" s="9" t="str">
        <f t="shared" si="71"/>
        <v/>
      </c>
      <c r="S372" s="2" t="str">
        <f t="shared" si="69"/>
        <v>ORA - ORACLE</v>
      </c>
      <c r="T372" s="18" t="str">
        <f t="shared" si="67"/>
        <v/>
      </c>
      <c r="V372" s="2" t="str">
        <f t="shared" si="70"/>
        <v>INCIDENTS</v>
      </c>
      <c r="W372" s="16" t="str">
        <f t="shared" si="68"/>
        <v/>
      </c>
    </row>
    <row r="373" spans="2:23" x14ac:dyDescent="0.2">
      <c r="B373" s="59" t="str">
        <f>IF(Collage!B366="","",Collage!B366)</f>
        <v/>
      </c>
      <c r="C373" s="59" t="str">
        <f>IF(Collage!C366="","",Collage!C366)</f>
        <v/>
      </c>
      <c r="D373" s="60" t="str">
        <f>IF(Collage!D366="","",Collage!D366)</f>
        <v>ORA - 72</v>
      </c>
      <c r="E373" s="29"/>
      <c r="F373" s="10"/>
      <c r="G373" s="11"/>
      <c r="H373" s="13">
        <f t="shared" si="62"/>
        <v>0</v>
      </c>
      <c r="I373" s="8" t="str">
        <f>IF(B373&lt;&gt;"",SUMIF($V$23:$V$598,V373,$H$23:$H$598)/SUMIF($V$23:$V$598,V373,$O$23:O948),IF(O373&lt;&gt;"",SUMIF($S$23:$S$598,S373,$H$23:$H$598)/O373,""))</f>
        <v/>
      </c>
      <c r="J373" s="12"/>
      <c r="K373" s="19">
        <f t="shared" si="63"/>
        <v>0</v>
      </c>
      <c r="L373" s="19">
        <f t="shared" si="65"/>
        <v>0</v>
      </c>
      <c r="M373" s="19">
        <f t="shared" si="66"/>
        <v>0</v>
      </c>
      <c r="N373" s="19">
        <f t="shared" si="64"/>
        <v>0</v>
      </c>
      <c r="O373" s="9" t="str">
        <f t="shared" si="71"/>
        <v/>
      </c>
      <c r="S373" s="2" t="str">
        <f t="shared" si="69"/>
        <v>ORA - ORACLE</v>
      </c>
      <c r="T373" s="18" t="str">
        <f t="shared" si="67"/>
        <v/>
      </c>
      <c r="V373" s="2" t="str">
        <f t="shared" si="70"/>
        <v>INCIDENTS</v>
      </c>
      <c r="W373" s="16" t="str">
        <f t="shared" si="68"/>
        <v/>
      </c>
    </row>
    <row r="374" spans="2:23" x14ac:dyDescent="0.2">
      <c r="B374" s="59" t="str">
        <f>IF(Collage!B367="","",Collage!B367)</f>
        <v/>
      </c>
      <c r="C374" s="59" t="str">
        <f>IF(Collage!C367="","",Collage!C367)</f>
        <v/>
      </c>
      <c r="D374" s="60" t="str">
        <f>IF(Collage!D367="","",Collage!D367)</f>
        <v>ORA - 73</v>
      </c>
      <c r="E374" s="29"/>
      <c r="F374" s="10"/>
      <c r="G374" s="11"/>
      <c r="H374" s="13">
        <f t="shared" si="62"/>
        <v>0</v>
      </c>
      <c r="I374" s="8" t="str">
        <f>IF(B374&lt;&gt;"",SUMIF($V$23:$V$598,V374,$H$23:$H$598)/SUMIF($V$23:$V$598,V374,$O$23:O949),IF(O374&lt;&gt;"",SUMIF($S$23:$S$598,S374,$H$23:$H$598)/O374,""))</f>
        <v/>
      </c>
      <c r="J374" s="12"/>
      <c r="K374" s="19">
        <f t="shared" si="63"/>
        <v>0</v>
      </c>
      <c r="L374" s="19">
        <f t="shared" si="65"/>
        <v>0</v>
      </c>
      <c r="M374" s="19">
        <f t="shared" si="66"/>
        <v>0</v>
      </c>
      <c r="N374" s="19">
        <f t="shared" si="64"/>
        <v>0</v>
      </c>
      <c r="O374" s="9" t="str">
        <f t="shared" si="71"/>
        <v/>
      </c>
      <c r="S374" s="2" t="str">
        <f t="shared" si="69"/>
        <v>ORA - ORACLE</v>
      </c>
      <c r="T374" s="18" t="str">
        <f t="shared" si="67"/>
        <v/>
      </c>
      <c r="V374" s="2" t="str">
        <f t="shared" si="70"/>
        <v>INCIDENTS</v>
      </c>
      <c r="W374" s="16" t="str">
        <f t="shared" si="68"/>
        <v/>
      </c>
    </row>
    <row r="375" spans="2:23" x14ac:dyDescent="0.2">
      <c r="B375" s="59" t="str">
        <f>IF(Collage!B368="","",Collage!B368)</f>
        <v/>
      </c>
      <c r="C375" s="59" t="str">
        <f>IF(Collage!C368="","",Collage!C368)</f>
        <v/>
      </c>
      <c r="D375" s="60" t="str">
        <f>IF(Collage!D368="","",Collage!D368)</f>
        <v>ORA - 74</v>
      </c>
      <c r="E375" s="29"/>
      <c r="F375" s="10"/>
      <c r="G375" s="11"/>
      <c r="H375" s="13">
        <f t="shared" si="62"/>
        <v>0</v>
      </c>
      <c r="I375" s="8" t="str">
        <f>IF(B375&lt;&gt;"",SUMIF($V$23:$V$598,V375,$H$23:$H$598)/SUMIF($V$23:$V$598,V375,$O$23:O950),IF(O375&lt;&gt;"",SUMIF($S$23:$S$598,S375,$H$23:$H$598)/O375,""))</f>
        <v/>
      </c>
      <c r="J375" s="12"/>
      <c r="K375" s="19">
        <f t="shared" si="63"/>
        <v>0</v>
      </c>
      <c r="L375" s="19">
        <f t="shared" si="65"/>
        <v>0</v>
      </c>
      <c r="M375" s="19">
        <f t="shared" si="66"/>
        <v>0</v>
      </c>
      <c r="N375" s="19">
        <f t="shared" si="64"/>
        <v>0</v>
      </c>
      <c r="O375" s="9" t="str">
        <f t="shared" si="71"/>
        <v/>
      </c>
      <c r="S375" s="2" t="str">
        <f t="shared" si="69"/>
        <v>ORA - ORACLE</v>
      </c>
      <c r="T375" s="18" t="str">
        <f t="shared" si="67"/>
        <v/>
      </c>
      <c r="V375" s="2" t="str">
        <f t="shared" si="70"/>
        <v>INCIDENTS</v>
      </c>
      <c r="W375" s="16" t="str">
        <f t="shared" si="68"/>
        <v/>
      </c>
    </row>
    <row r="376" spans="2:23" x14ac:dyDescent="0.2">
      <c r="B376" s="59" t="str">
        <f>IF(Collage!B369="","",Collage!B369)</f>
        <v/>
      </c>
      <c r="C376" s="59" t="str">
        <f>IF(Collage!C369="","",Collage!C369)</f>
        <v/>
      </c>
      <c r="D376" s="60" t="str">
        <f>IF(Collage!D369="","",Collage!D369)</f>
        <v>ORA - 75</v>
      </c>
      <c r="E376" s="29"/>
      <c r="F376" s="10"/>
      <c r="G376" s="11"/>
      <c r="H376" s="13">
        <f t="shared" si="62"/>
        <v>0</v>
      </c>
      <c r="I376" s="8" t="str">
        <f>IF(B376&lt;&gt;"",SUMIF($V$23:$V$598,V376,$H$23:$H$598)/SUMIF($V$23:$V$598,V376,$O$23:O951),IF(O376&lt;&gt;"",SUMIF($S$23:$S$598,S376,$H$23:$H$598)/O376,""))</f>
        <v/>
      </c>
      <c r="J376" s="12"/>
      <c r="K376" s="19">
        <f t="shared" si="63"/>
        <v>0</v>
      </c>
      <c r="L376" s="19">
        <f t="shared" si="65"/>
        <v>0</v>
      </c>
      <c r="M376" s="19">
        <f t="shared" si="66"/>
        <v>0</v>
      </c>
      <c r="N376" s="19">
        <f t="shared" si="64"/>
        <v>0</v>
      </c>
      <c r="O376" s="9" t="str">
        <f t="shared" si="71"/>
        <v/>
      </c>
      <c r="S376" s="2" t="str">
        <f t="shared" si="69"/>
        <v>ORA - ORACLE</v>
      </c>
      <c r="T376" s="18" t="str">
        <f t="shared" si="67"/>
        <v/>
      </c>
      <c r="V376" s="2" t="str">
        <f t="shared" si="70"/>
        <v>INCIDENTS</v>
      </c>
      <c r="W376" s="16" t="str">
        <f t="shared" si="68"/>
        <v/>
      </c>
    </row>
    <row r="377" spans="2:23" x14ac:dyDescent="0.2">
      <c r="B377" s="59" t="str">
        <f>IF(Collage!B370="","",Collage!B370)</f>
        <v/>
      </c>
      <c r="C377" s="59" t="str">
        <f>IF(Collage!C370="","",Collage!C370)</f>
        <v/>
      </c>
      <c r="D377" s="60" t="str">
        <f>IF(Collage!D370="","",Collage!D370)</f>
        <v>ORA - 76</v>
      </c>
      <c r="E377" s="29"/>
      <c r="F377" s="10"/>
      <c r="G377" s="11"/>
      <c r="H377" s="13">
        <f t="shared" si="62"/>
        <v>0</v>
      </c>
      <c r="I377" s="8" t="str">
        <f>IF(B377&lt;&gt;"",SUMIF($V$23:$V$598,V377,$H$23:$H$598)/SUMIF($V$23:$V$598,V377,$O$23:O952),IF(O377&lt;&gt;"",SUMIF($S$23:$S$598,S377,$H$23:$H$598)/O377,""))</f>
        <v/>
      </c>
      <c r="J377" s="12"/>
      <c r="K377" s="19">
        <f t="shared" si="63"/>
        <v>0</v>
      </c>
      <c r="L377" s="19">
        <f t="shared" si="65"/>
        <v>0</v>
      </c>
      <c r="M377" s="19">
        <f t="shared" si="66"/>
        <v>0</v>
      </c>
      <c r="N377" s="19">
        <f t="shared" si="64"/>
        <v>0</v>
      </c>
      <c r="O377" s="9" t="str">
        <f t="shared" si="71"/>
        <v/>
      </c>
      <c r="S377" s="2" t="str">
        <f t="shared" si="69"/>
        <v>ORA - ORACLE</v>
      </c>
      <c r="T377" s="18" t="str">
        <f t="shared" si="67"/>
        <v/>
      </c>
      <c r="V377" s="2" t="str">
        <f t="shared" si="70"/>
        <v>INCIDENTS</v>
      </c>
      <c r="W377" s="16" t="str">
        <f t="shared" si="68"/>
        <v/>
      </c>
    </row>
    <row r="378" spans="2:23" x14ac:dyDescent="0.2">
      <c r="B378" s="59" t="str">
        <f>IF(Collage!B371="","",Collage!B371)</f>
        <v/>
      </c>
      <c r="C378" s="59" t="str">
        <f>IF(Collage!C371="","",Collage!C371)</f>
        <v/>
      </c>
      <c r="D378" s="60" t="str">
        <f>IF(Collage!D371="","",Collage!D371)</f>
        <v>ORA - 77</v>
      </c>
      <c r="E378" s="29"/>
      <c r="F378" s="10"/>
      <c r="G378" s="11"/>
      <c r="H378" s="13">
        <f t="shared" si="62"/>
        <v>0</v>
      </c>
      <c r="I378" s="8" t="str">
        <f>IF(B378&lt;&gt;"",SUMIF($V$23:$V$598,V378,$H$23:$H$598)/SUMIF($V$23:$V$598,V378,$O$23:O953),IF(O378&lt;&gt;"",SUMIF($S$23:$S$598,S378,$H$23:$H$598)/O378,""))</f>
        <v/>
      </c>
      <c r="J378" s="12"/>
      <c r="K378" s="19">
        <f t="shared" si="63"/>
        <v>0</v>
      </c>
      <c r="L378" s="19">
        <f t="shared" si="65"/>
        <v>0</v>
      </c>
      <c r="M378" s="19">
        <f t="shared" si="66"/>
        <v>0</v>
      </c>
      <c r="N378" s="19">
        <f t="shared" si="64"/>
        <v>0</v>
      </c>
      <c r="O378" s="9" t="str">
        <f t="shared" si="71"/>
        <v/>
      </c>
      <c r="S378" s="2" t="str">
        <f t="shared" si="69"/>
        <v>ORA - ORACLE</v>
      </c>
      <c r="T378" s="18" t="str">
        <f t="shared" si="67"/>
        <v/>
      </c>
      <c r="V378" s="2" t="str">
        <f t="shared" si="70"/>
        <v>INCIDENTS</v>
      </c>
      <c r="W378" s="16" t="str">
        <f t="shared" si="68"/>
        <v/>
      </c>
    </row>
    <row r="379" spans="2:23" x14ac:dyDescent="0.2">
      <c r="B379" s="59" t="str">
        <f>IF(Collage!B372="","",Collage!B372)</f>
        <v/>
      </c>
      <c r="C379" s="59" t="str">
        <f>IF(Collage!C372="","",Collage!C372)</f>
        <v/>
      </c>
      <c r="D379" s="60" t="str">
        <f>IF(Collage!D372="","",Collage!D372)</f>
        <v>ORA - 78</v>
      </c>
      <c r="E379" s="29"/>
      <c r="F379" s="10"/>
      <c r="G379" s="11"/>
      <c r="H379" s="13">
        <f t="shared" si="62"/>
        <v>0</v>
      </c>
      <c r="I379" s="8" t="str">
        <f>IF(B379&lt;&gt;"",SUMIF($V$23:$V$598,V379,$H$23:$H$598)/SUMIF($V$23:$V$598,V379,$O$23:O954),IF(O379&lt;&gt;"",SUMIF($S$23:$S$598,S379,$H$23:$H$598)/O379,""))</f>
        <v/>
      </c>
      <c r="J379" s="12"/>
      <c r="K379" s="19">
        <f t="shared" si="63"/>
        <v>0</v>
      </c>
      <c r="L379" s="19">
        <f t="shared" si="65"/>
        <v>0</v>
      </c>
      <c r="M379" s="19">
        <f t="shared" si="66"/>
        <v>0</v>
      </c>
      <c r="N379" s="19">
        <f t="shared" si="64"/>
        <v>0</v>
      </c>
      <c r="O379" s="9" t="str">
        <f t="shared" si="71"/>
        <v/>
      </c>
      <c r="S379" s="2" t="str">
        <f t="shared" si="69"/>
        <v>ORA - ORACLE</v>
      </c>
      <c r="T379" s="18" t="str">
        <f t="shared" si="67"/>
        <v/>
      </c>
      <c r="V379" s="2" t="str">
        <f t="shared" si="70"/>
        <v>INCIDENTS</v>
      </c>
      <c r="W379" s="16" t="str">
        <f t="shared" si="68"/>
        <v/>
      </c>
    </row>
    <row r="380" spans="2:23" x14ac:dyDescent="0.2">
      <c r="B380" s="59" t="str">
        <f>IF(Collage!B373="","",Collage!B373)</f>
        <v/>
      </c>
      <c r="C380" s="59" t="str">
        <f>IF(Collage!C373="","",Collage!C373)</f>
        <v/>
      </c>
      <c r="D380" s="60" t="str">
        <f>IF(Collage!D373="","",Collage!D373)</f>
        <v>ORA - 79</v>
      </c>
      <c r="E380" s="29"/>
      <c r="F380" s="10"/>
      <c r="G380" s="11"/>
      <c r="H380" s="13">
        <f t="shared" si="62"/>
        <v>0</v>
      </c>
      <c r="I380" s="8" t="str">
        <f>IF(B380&lt;&gt;"",SUMIF($V$23:$V$598,V380,$H$23:$H$598)/SUMIF($V$23:$V$598,V380,$O$23:O955),IF(O380&lt;&gt;"",SUMIF($S$23:$S$598,S380,$H$23:$H$598)/O380,""))</f>
        <v/>
      </c>
      <c r="J380" s="12"/>
      <c r="K380" s="19">
        <f t="shared" si="63"/>
        <v>0</v>
      </c>
      <c r="L380" s="19">
        <f t="shared" si="65"/>
        <v>0</v>
      </c>
      <c r="M380" s="19">
        <f t="shared" si="66"/>
        <v>0</v>
      </c>
      <c r="N380" s="19">
        <f t="shared" si="64"/>
        <v>0</v>
      </c>
      <c r="O380" s="9" t="str">
        <f t="shared" si="71"/>
        <v/>
      </c>
      <c r="S380" s="2" t="str">
        <f t="shared" si="69"/>
        <v>ORA - ORACLE</v>
      </c>
      <c r="T380" s="18" t="str">
        <f t="shared" si="67"/>
        <v/>
      </c>
      <c r="V380" s="2" t="str">
        <f t="shared" si="70"/>
        <v>INCIDENTS</v>
      </c>
      <c r="W380" s="16" t="str">
        <f t="shared" si="68"/>
        <v/>
      </c>
    </row>
    <row r="381" spans="2:23" x14ac:dyDescent="0.2">
      <c r="B381" s="59" t="str">
        <f>IF(Collage!B374="","",Collage!B374)</f>
        <v/>
      </c>
      <c r="C381" s="59" t="str">
        <f>IF(Collage!C374="","",Collage!C374)</f>
        <v/>
      </c>
      <c r="D381" s="60" t="str">
        <f>IF(Collage!D374="","",Collage!D374)</f>
        <v>ORA - 80</v>
      </c>
      <c r="E381" s="29"/>
      <c r="F381" s="10"/>
      <c r="G381" s="11"/>
      <c r="H381" s="13">
        <f t="shared" si="62"/>
        <v>0</v>
      </c>
      <c r="I381" s="8" t="str">
        <f>IF(B381&lt;&gt;"",SUMIF($V$23:$V$598,V381,$H$23:$H$598)/SUMIF($V$23:$V$598,V381,$O$23:O956),IF(O381&lt;&gt;"",SUMIF($S$23:$S$598,S381,$H$23:$H$598)/O381,""))</f>
        <v/>
      </c>
      <c r="J381" s="12"/>
      <c r="K381" s="19">
        <f t="shared" si="63"/>
        <v>0</v>
      </c>
      <c r="L381" s="19">
        <f t="shared" si="65"/>
        <v>0</v>
      </c>
      <c r="M381" s="19">
        <f t="shared" si="66"/>
        <v>0</v>
      </c>
      <c r="N381" s="19">
        <f t="shared" si="64"/>
        <v>0</v>
      </c>
      <c r="O381" s="9" t="str">
        <f t="shared" si="71"/>
        <v/>
      </c>
      <c r="S381" s="2" t="str">
        <f t="shared" si="69"/>
        <v>ORA - ORACLE</v>
      </c>
      <c r="T381" s="18" t="str">
        <f t="shared" si="67"/>
        <v/>
      </c>
      <c r="V381" s="2" t="str">
        <f t="shared" si="70"/>
        <v>INCIDENTS</v>
      </c>
      <c r="W381" s="16" t="str">
        <f t="shared" si="68"/>
        <v/>
      </c>
    </row>
    <row r="382" spans="2:23" x14ac:dyDescent="0.2">
      <c r="B382" s="59" t="str">
        <f>IF(Collage!B375="","",Collage!B375)</f>
        <v/>
      </c>
      <c r="C382" s="59" t="str">
        <f>IF(Collage!C375="","",Collage!C375)</f>
        <v/>
      </c>
      <c r="D382" s="60" t="str">
        <f>IF(Collage!D375="","",Collage!D375)</f>
        <v>ORA - 81</v>
      </c>
      <c r="E382" s="29"/>
      <c r="F382" s="10"/>
      <c r="G382" s="11"/>
      <c r="H382" s="13">
        <f t="shared" si="62"/>
        <v>0</v>
      </c>
      <c r="I382" s="8" t="str">
        <f>IF(B382&lt;&gt;"",SUMIF($V$23:$V$598,V382,$H$23:$H$598)/SUMIF($V$23:$V$598,V382,$O$23:O957),IF(O382&lt;&gt;"",SUMIF($S$23:$S$598,S382,$H$23:$H$598)/O382,""))</f>
        <v/>
      </c>
      <c r="J382" s="12"/>
      <c r="K382" s="19">
        <f t="shared" si="63"/>
        <v>0</v>
      </c>
      <c r="L382" s="19">
        <f t="shared" si="65"/>
        <v>0</v>
      </c>
      <c r="M382" s="19">
        <f t="shared" si="66"/>
        <v>0</v>
      </c>
      <c r="N382" s="19">
        <f t="shared" si="64"/>
        <v>0</v>
      </c>
      <c r="O382" s="9" t="str">
        <f t="shared" si="71"/>
        <v/>
      </c>
      <c r="S382" s="2" t="str">
        <f t="shared" si="69"/>
        <v>ORA - ORACLE</v>
      </c>
      <c r="T382" s="18" t="str">
        <f t="shared" si="67"/>
        <v/>
      </c>
      <c r="V382" s="2" t="str">
        <f t="shared" si="70"/>
        <v>INCIDENTS</v>
      </c>
      <c r="W382" s="16" t="str">
        <f t="shared" si="68"/>
        <v/>
      </c>
    </row>
    <row r="383" spans="2:23" x14ac:dyDescent="0.2">
      <c r="B383" s="59" t="str">
        <f>IF(Collage!B376="","",Collage!B376)</f>
        <v/>
      </c>
      <c r="C383" s="59" t="str">
        <f>IF(Collage!C376="","",Collage!C376)</f>
        <v/>
      </c>
      <c r="D383" s="60" t="str">
        <f>IF(Collage!D376="","",Collage!D376)</f>
        <v>ORA - 82</v>
      </c>
      <c r="E383" s="29"/>
      <c r="F383" s="10"/>
      <c r="G383" s="11"/>
      <c r="H383" s="13">
        <f t="shared" si="62"/>
        <v>0</v>
      </c>
      <c r="I383" s="8" t="str">
        <f>IF(B383&lt;&gt;"",SUMIF($V$23:$V$598,V383,$H$23:$H$598)/SUMIF($V$23:$V$598,V383,$O$23:O958),IF(O383&lt;&gt;"",SUMIF($S$23:$S$598,S383,$H$23:$H$598)/O383,""))</f>
        <v/>
      </c>
      <c r="J383" s="12"/>
      <c r="K383" s="19">
        <f t="shared" si="63"/>
        <v>0</v>
      </c>
      <c r="L383" s="19">
        <f t="shared" si="65"/>
        <v>0</v>
      </c>
      <c r="M383" s="19">
        <f t="shared" si="66"/>
        <v>0</v>
      </c>
      <c r="N383" s="19">
        <f t="shared" si="64"/>
        <v>0</v>
      </c>
      <c r="O383" s="9" t="str">
        <f t="shared" si="71"/>
        <v/>
      </c>
      <c r="S383" s="2" t="str">
        <f t="shared" si="69"/>
        <v>ORA - ORACLE</v>
      </c>
      <c r="T383" s="18" t="str">
        <f t="shared" si="67"/>
        <v/>
      </c>
      <c r="V383" s="2" t="str">
        <f t="shared" si="70"/>
        <v>INCIDENTS</v>
      </c>
      <c r="W383" s="16" t="str">
        <f t="shared" si="68"/>
        <v/>
      </c>
    </row>
    <row r="384" spans="2:23" x14ac:dyDescent="0.2">
      <c r="B384" s="59" t="str">
        <f>IF(Collage!B377="","",Collage!B377)</f>
        <v/>
      </c>
      <c r="C384" s="59" t="str">
        <f>IF(Collage!C377="","",Collage!C377)</f>
        <v/>
      </c>
      <c r="D384" s="60" t="str">
        <f>IF(Collage!D377="","",Collage!D377)</f>
        <v>ORA - 83</v>
      </c>
      <c r="E384" s="29"/>
      <c r="F384" s="10"/>
      <c r="G384" s="11"/>
      <c r="H384" s="13">
        <f t="shared" si="62"/>
        <v>0</v>
      </c>
      <c r="I384" s="8" t="str">
        <f>IF(B384&lt;&gt;"",SUMIF($V$23:$V$598,V384,$H$23:$H$598)/SUMIF($V$23:$V$598,V384,$O$23:O959),IF(O384&lt;&gt;"",SUMIF($S$23:$S$598,S384,$H$23:$H$598)/O384,""))</f>
        <v/>
      </c>
      <c r="J384" s="12"/>
      <c r="K384" s="19">
        <f t="shared" si="63"/>
        <v>0</v>
      </c>
      <c r="L384" s="19">
        <f t="shared" si="65"/>
        <v>0</v>
      </c>
      <c r="M384" s="19">
        <f t="shared" si="66"/>
        <v>0</v>
      </c>
      <c r="N384" s="19">
        <f t="shared" si="64"/>
        <v>0</v>
      </c>
      <c r="O384" s="9" t="str">
        <f t="shared" si="71"/>
        <v/>
      </c>
      <c r="S384" s="2" t="str">
        <f t="shared" si="69"/>
        <v>ORA - ORACLE</v>
      </c>
      <c r="T384" s="18" t="str">
        <f t="shared" si="67"/>
        <v/>
      </c>
      <c r="V384" s="2" t="str">
        <f t="shared" si="70"/>
        <v>INCIDENTS</v>
      </c>
      <c r="W384" s="16" t="str">
        <f t="shared" si="68"/>
        <v/>
      </c>
    </row>
    <row r="385" spans="2:23" x14ac:dyDescent="0.2">
      <c r="B385" s="59" t="str">
        <f>IF(Collage!B378="","",Collage!B378)</f>
        <v/>
      </c>
      <c r="C385" s="59" t="str">
        <f>IF(Collage!C378="","",Collage!C378)</f>
        <v/>
      </c>
      <c r="D385" s="60" t="str">
        <f>IF(Collage!D378="","",Collage!D378)</f>
        <v>ORA - 84</v>
      </c>
      <c r="E385" s="29"/>
      <c r="F385" s="10"/>
      <c r="G385" s="11"/>
      <c r="H385" s="13">
        <f t="shared" si="62"/>
        <v>0</v>
      </c>
      <c r="I385" s="8" t="str">
        <f>IF(B385&lt;&gt;"",SUMIF($V$23:$V$598,V385,$H$23:$H$598)/SUMIF($V$23:$V$598,V385,$O$23:O960),IF(O385&lt;&gt;"",SUMIF($S$23:$S$598,S385,$H$23:$H$598)/O385,""))</f>
        <v/>
      </c>
      <c r="J385" s="12"/>
      <c r="K385" s="19">
        <f t="shared" si="63"/>
        <v>0</v>
      </c>
      <c r="L385" s="19">
        <f t="shared" si="65"/>
        <v>0</v>
      </c>
      <c r="M385" s="19">
        <f t="shared" si="66"/>
        <v>0</v>
      </c>
      <c r="N385" s="19">
        <f t="shared" si="64"/>
        <v>0</v>
      </c>
      <c r="O385" s="9" t="str">
        <f t="shared" si="71"/>
        <v/>
      </c>
      <c r="S385" s="2" t="str">
        <f t="shared" si="69"/>
        <v>ORA - ORACLE</v>
      </c>
      <c r="T385" s="18" t="str">
        <f t="shared" si="67"/>
        <v/>
      </c>
      <c r="V385" s="2" t="str">
        <f t="shared" si="70"/>
        <v>INCIDENTS</v>
      </c>
      <c r="W385" s="16" t="str">
        <f t="shared" si="68"/>
        <v/>
      </c>
    </row>
    <row r="386" spans="2:23" x14ac:dyDescent="0.2">
      <c r="B386" s="59" t="str">
        <f>IF(Collage!B379="","",Collage!B379)</f>
        <v/>
      </c>
      <c r="C386" s="59" t="str">
        <f>IF(Collage!C379="","",Collage!C379)</f>
        <v/>
      </c>
      <c r="D386" s="60" t="str">
        <f>IF(Collage!D379="","",Collage!D379)</f>
        <v>ORA - 85</v>
      </c>
      <c r="E386" s="29"/>
      <c r="F386" s="10"/>
      <c r="G386" s="11"/>
      <c r="H386" s="13">
        <f t="shared" si="62"/>
        <v>0</v>
      </c>
      <c r="I386" s="8" t="str">
        <f>IF(B386&lt;&gt;"",SUMIF($V$23:$V$598,V386,$H$23:$H$598)/SUMIF($V$23:$V$598,V386,$O$23:O961),IF(O386&lt;&gt;"",SUMIF($S$23:$S$598,S386,$H$23:$H$598)/O386,""))</f>
        <v/>
      </c>
      <c r="J386" s="12"/>
      <c r="K386" s="19">
        <f t="shared" si="63"/>
        <v>0</v>
      </c>
      <c r="L386" s="19">
        <f t="shared" si="65"/>
        <v>0</v>
      </c>
      <c r="M386" s="19">
        <f t="shared" si="66"/>
        <v>0</v>
      </c>
      <c r="N386" s="19">
        <f t="shared" si="64"/>
        <v>0</v>
      </c>
      <c r="O386" s="9" t="str">
        <f t="shared" si="71"/>
        <v/>
      </c>
      <c r="S386" s="2" t="str">
        <f t="shared" si="69"/>
        <v>ORA - ORACLE</v>
      </c>
      <c r="T386" s="18" t="str">
        <f t="shared" si="67"/>
        <v/>
      </c>
      <c r="V386" s="2" t="str">
        <f t="shared" si="70"/>
        <v>INCIDENTS</v>
      </c>
      <c r="W386" s="16" t="str">
        <f t="shared" si="68"/>
        <v/>
      </c>
    </row>
    <row r="387" spans="2:23" x14ac:dyDescent="0.2">
      <c r="B387" s="59" t="str">
        <f>IF(Collage!B380="","",Collage!B380)</f>
        <v/>
      </c>
      <c r="C387" s="59" t="str">
        <f>IF(Collage!C380="","",Collage!C380)</f>
        <v/>
      </c>
      <c r="D387" s="60" t="str">
        <f>IF(Collage!D380="","",Collage!D380)</f>
        <v>ORA - 86</v>
      </c>
      <c r="E387" s="29"/>
      <c r="F387" s="10"/>
      <c r="G387" s="11"/>
      <c r="H387" s="13">
        <f t="shared" si="62"/>
        <v>0</v>
      </c>
      <c r="I387" s="8" t="str">
        <f>IF(B387&lt;&gt;"",SUMIF($V$23:$V$598,V387,$H$23:$H$598)/SUMIF($V$23:$V$598,V387,$O$23:O962),IF(O387&lt;&gt;"",SUMIF($S$23:$S$598,S387,$H$23:$H$598)/O387,""))</f>
        <v/>
      </c>
      <c r="J387" s="12"/>
      <c r="K387" s="19">
        <f t="shared" si="63"/>
        <v>0</v>
      </c>
      <c r="L387" s="19">
        <f t="shared" si="65"/>
        <v>0</v>
      </c>
      <c r="M387" s="19">
        <f t="shared" si="66"/>
        <v>0</v>
      </c>
      <c r="N387" s="19">
        <f t="shared" si="64"/>
        <v>0</v>
      </c>
      <c r="O387" s="9" t="str">
        <f t="shared" si="71"/>
        <v/>
      </c>
      <c r="S387" s="2" t="str">
        <f t="shared" si="69"/>
        <v>ORA - ORACLE</v>
      </c>
      <c r="T387" s="18" t="str">
        <f t="shared" si="67"/>
        <v/>
      </c>
      <c r="V387" s="2" t="str">
        <f t="shared" si="70"/>
        <v>INCIDENTS</v>
      </c>
      <c r="W387" s="16" t="str">
        <f t="shared" si="68"/>
        <v/>
      </c>
    </row>
    <row r="388" spans="2:23" x14ac:dyDescent="0.2">
      <c r="B388" s="59" t="str">
        <f>IF(Collage!B381="","",Collage!B381)</f>
        <v/>
      </c>
      <c r="C388" s="59" t="str">
        <f>IF(Collage!C381="","",Collage!C381)</f>
        <v/>
      </c>
      <c r="D388" s="60" t="str">
        <f>IF(Collage!D381="","",Collage!D381)</f>
        <v>ORA - 87</v>
      </c>
      <c r="E388" s="29"/>
      <c r="F388" s="10"/>
      <c r="G388" s="11"/>
      <c r="H388" s="13">
        <f t="shared" si="62"/>
        <v>0</v>
      </c>
      <c r="I388" s="8" t="str">
        <f>IF(B388&lt;&gt;"",SUMIF($V$23:$V$598,V388,$H$23:$H$598)/SUMIF($V$23:$V$598,V388,$O$23:O963),IF(O388&lt;&gt;"",SUMIF($S$23:$S$598,S388,$H$23:$H$598)/O388,""))</f>
        <v/>
      </c>
      <c r="J388" s="12"/>
      <c r="K388" s="19">
        <f t="shared" si="63"/>
        <v>0</v>
      </c>
      <c r="L388" s="19">
        <f t="shared" si="65"/>
        <v>0</v>
      </c>
      <c r="M388" s="19">
        <f t="shared" si="66"/>
        <v>0</v>
      </c>
      <c r="N388" s="19">
        <f t="shared" si="64"/>
        <v>0</v>
      </c>
      <c r="O388" s="9" t="str">
        <f t="shared" si="71"/>
        <v/>
      </c>
      <c r="S388" s="2" t="str">
        <f t="shared" si="69"/>
        <v>ORA - ORACLE</v>
      </c>
      <c r="T388" s="18" t="str">
        <f t="shared" si="67"/>
        <v/>
      </c>
      <c r="V388" s="2" t="str">
        <f t="shared" si="70"/>
        <v>INCIDENTS</v>
      </c>
      <c r="W388" s="16" t="str">
        <f t="shared" si="68"/>
        <v/>
      </c>
    </row>
    <row r="389" spans="2:23" x14ac:dyDescent="0.2">
      <c r="B389" s="59" t="str">
        <f>IF(Collage!B382="","",Collage!B382)</f>
        <v/>
      </c>
      <c r="C389" s="59" t="str">
        <f>IF(Collage!C382="","",Collage!C382)</f>
        <v/>
      </c>
      <c r="D389" s="60" t="str">
        <f>IF(Collage!D382="","",Collage!D382)</f>
        <v>ORA - 88</v>
      </c>
      <c r="E389" s="29"/>
      <c r="F389" s="10"/>
      <c r="G389" s="11"/>
      <c r="H389" s="13">
        <f t="shared" si="62"/>
        <v>0</v>
      </c>
      <c r="I389" s="8" t="str">
        <f>IF(B389&lt;&gt;"",SUMIF($V$23:$V$598,V389,$H$23:$H$598)/SUMIF($V$23:$V$598,V389,$O$23:O964),IF(O389&lt;&gt;"",SUMIF($S$23:$S$598,S389,$H$23:$H$598)/O389,""))</f>
        <v/>
      </c>
      <c r="J389" s="12"/>
      <c r="K389" s="19">
        <f t="shared" si="63"/>
        <v>0</v>
      </c>
      <c r="L389" s="19">
        <f t="shared" si="65"/>
        <v>0</v>
      </c>
      <c r="M389" s="19">
        <f t="shared" si="66"/>
        <v>0</v>
      </c>
      <c r="N389" s="19">
        <f t="shared" si="64"/>
        <v>0</v>
      </c>
      <c r="O389" s="9" t="str">
        <f t="shared" si="71"/>
        <v/>
      </c>
      <c r="S389" s="2" t="str">
        <f t="shared" si="69"/>
        <v>ORA - ORACLE</v>
      </c>
      <c r="T389" s="18" t="str">
        <f t="shared" si="67"/>
        <v/>
      </c>
      <c r="V389" s="2" t="str">
        <f t="shared" si="70"/>
        <v>INCIDENTS</v>
      </c>
      <c r="W389" s="16" t="str">
        <f t="shared" si="68"/>
        <v/>
      </c>
    </row>
    <row r="390" spans="2:23" x14ac:dyDescent="0.2">
      <c r="B390" s="59" t="str">
        <f>IF(Collage!B383="","",Collage!B383)</f>
        <v/>
      </c>
      <c r="C390" s="59" t="str">
        <f>IF(Collage!C383="","",Collage!C383)</f>
        <v/>
      </c>
      <c r="D390" s="60" t="str">
        <f>IF(Collage!D383="","",Collage!D383)</f>
        <v>ORA - 89</v>
      </c>
      <c r="E390" s="29"/>
      <c r="F390" s="10"/>
      <c r="G390" s="11"/>
      <c r="H390" s="13">
        <f t="shared" ref="H390:H453" si="72">IF(D390="","",SUM(N390/3))</f>
        <v>0</v>
      </c>
      <c r="I390" s="8" t="str">
        <f>IF(B390&lt;&gt;"",SUMIF($V$23:$V$598,V390,$H$23:$H$598)/SUMIF($V$23:$V$598,V390,$O$23:O965),IF(O390&lt;&gt;"",SUMIF($S$23:$S$598,S390,$H$23:$H$598)/O390,""))</f>
        <v/>
      </c>
      <c r="J390" s="12"/>
      <c r="K390" s="19">
        <f t="shared" ref="K390:K453" si="73">IF(D390&lt;&gt;"",IF(E390="X",1,0),"")</f>
        <v>0</v>
      </c>
      <c r="L390" s="19">
        <f t="shared" si="65"/>
        <v>0</v>
      </c>
      <c r="M390" s="19">
        <f t="shared" si="66"/>
        <v>0</v>
      </c>
      <c r="N390" s="19">
        <f t="shared" ref="N390:N453" si="74">IF(D390&lt;&gt;"",SUM(K390:M390),IF(O390&lt;&gt;"","Procédures :",""))</f>
        <v>0</v>
      </c>
      <c r="O390" s="9" t="str">
        <f t="shared" si="71"/>
        <v/>
      </c>
      <c r="S390" s="2" t="str">
        <f t="shared" si="69"/>
        <v>ORA - ORACLE</v>
      </c>
      <c r="T390" s="18" t="str">
        <f t="shared" si="67"/>
        <v/>
      </c>
      <c r="V390" s="2" t="str">
        <f t="shared" si="70"/>
        <v>INCIDENTS</v>
      </c>
      <c r="W390" s="16" t="str">
        <f t="shared" si="68"/>
        <v/>
      </c>
    </row>
    <row r="391" spans="2:23" x14ac:dyDescent="0.2">
      <c r="B391" s="59" t="str">
        <f>IF(Collage!B384="","",Collage!B384)</f>
        <v/>
      </c>
      <c r="C391" s="59" t="str">
        <f>IF(Collage!C384="","",Collage!C384)</f>
        <v/>
      </c>
      <c r="D391" s="60" t="str">
        <f>IF(Collage!D384="","",Collage!D384)</f>
        <v>ORA - 90</v>
      </c>
      <c r="E391" s="29"/>
      <c r="F391" s="10"/>
      <c r="G391" s="11"/>
      <c r="H391" s="13">
        <f t="shared" si="72"/>
        <v>0</v>
      </c>
      <c r="I391" s="8" t="str">
        <f>IF(B391&lt;&gt;"",SUMIF($V$23:$V$598,V391,$H$23:$H$598)/SUMIF($V$23:$V$598,V391,$O$23:O966),IF(O391&lt;&gt;"",SUMIF($S$23:$S$598,S391,$H$23:$H$598)/O391,""))</f>
        <v/>
      </c>
      <c r="J391" s="12"/>
      <c r="K391" s="19">
        <f t="shared" si="73"/>
        <v>0</v>
      </c>
      <c r="L391" s="19">
        <f t="shared" si="65"/>
        <v>0</v>
      </c>
      <c r="M391" s="19">
        <f t="shared" si="66"/>
        <v>0</v>
      </c>
      <c r="N391" s="19">
        <f t="shared" si="74"/>
        <v>0</v>
      </c>
      <c r="O391" s="9" t="str">
        <f t="shared" si="71"/>
        <v/>
      </c>
      <c r="S391" s="2" t="str">
        <f t="shared" si="69"/>
        <v>ORA - ORACLE</v>
      </c>
      <c r="T391" s="18" t="str">
        <f t="shared" si="67"/>
        <v/>
      </c>
      <c r="V391" s="2" t="str">
        <f t="shared" si="70"/>
        <v>INCIDENTS</v>
      </c>
      <c r="W391" s="16" t="str">
        <f t="shared" si="68"/>
        <v/>
      </c>
    </row>
    <row r="392" spans="2:23" x14ac:dyDescent="0.2">
      <c r="B392" s="59" t="str">
        <f>IF(Collage!B385="","",Collage!B385)</f>
        <v/>
      </c>
      <c r="C392" s="59" t="str">
        <f>IF(Collage!C385="","",Collage!C385)</f>
        <v/>
      </c>
      <c r="D392" s="60" t="str">
        <f>IF(Collage!D385="","",Collage!D385)</f>
        <v>ORA - 91</v>
      </c>
      <c r="E392" s="29"/>
      <c r="F392" s="10"/>
      <c r="G392" s="11"/>
      <c r="H392" s="13">
        <f t="shared" si="72"/>
        <v>0</v>
      </c>
      <c r="I392" s="8" t="str">
        <f>IF(B392&lt;&gt;"",SUMIF($V$23:$V$598,V392,$H$23:$H$598)/SUMIF($V$23:$V$598,V392,$O$23:O967),IF(O392&lt;&gt;"",SUMIF($S$23:$S$598,S392,$H$23:$H$598)/O392,""))</f>
        <v/>
      </c>
      <c r="J392" s="12"/>
      <c r="K392" s="19">
        <f t="shared" si="73"/>
        <v>0</v>
      </c>
      <c r="L392" s="19">
        <f t="shared" si="65"/>
        <v>0</v>
      </c>
      <c r="M392" s="19">
        <f t="shared" si="66"/>
        <v>0</v>
      </c>
      <c r="N392" s="19">
        <f t="shared" si="74"/>
        <v>0</v>
      </c>
      <c r="O392" s="9" t="str">
        <f t="shared" si="71"/>
        <v/>
      </c>
      <c r="S392" s="2" t="str">
        <f t="shared" si="69"/>
        <v>ORA - ORACLE</v>
      </c>
      <c r="T392" s="18" t="str">
        <f t="shared" si="67"/>
        <v/>
      </c>
      <c r="V392" s="2" t="str">
        <f t="shared" si="70"/>
        <v>INCIDENTS</v>
      </c>
      <c r="W392" s="16" t="str">
        <f t="shared" si="68"/>
        <v/>
      </c>
    </row>
    <row r="393" spans="2:23" x14ac:dyDescent="0.2">
      <c r="B393" s="59" t="str">
        <f>IF(Collage!B386="","",Collage!B386)</f>
        <v/>
      </c>
      <c r="C393" s="59" t="str">
        <f>IF(Collage!C386="","",Collage!C386)</f>
        <v/>
      </c>
      <c r="D393" s="60" t="str">
        <f>IF(Collage!D386="","",Collage!D386)</f>
        <v>ORA - 92</v>
      </c>
      <c r="E393" s="29"/>
      <c r="F393" s="10"/>
      <c r="G393" s="11"/>
      <c r="H393" s="13">
        <f t="shared" si="72"/>
        <v>0</v>
      </c>
      <c r="I393" s="8" t="str">
        <f>IF(B393&lt;&gt;"",SUMIF($V$23:$V$598,V393,$H$23:$H$598)/SUMIF($V$23:$V$598,V393,$O$23:O968),IF(O393&lt;&gt;"",SUMIF($S$23:$S$598,S393,$H$23:$H$598)/O393,""))</f>
        <v/>
      </c>
      <c r="J393" s="12"/>
      <c r="K393" s="19">
        <f t="shared" si="73"/>
        <v>0</v>
      </c>
      <c r="L393" s="19">
        <f t="shared" si="65"/>
        <v>0</v>
      </c>
      <c r="M393" s="19">
        <f t="shared" si="66"/>
        <v>0</v>
      </c>
      <c r="N393" s="19">
        <f t="shared" si="74"/>
        <v>0</v>
      </c>
      <c r="O393" s="9" t="str">
        <f t="shared" si="71"/>
        <v/>
      </c>
      <c r="S393" s="2" t="str">
        <f t="shared" si="69"/>
        <v>ORA - ORACLE</v>
      </c>
      <c r="T393" s="18" t="str">
        <f t="shared" si="67"/>
        <v/>
      </c>
      <c r="V393" s="2" t="str">
        <f t="shared" si="70"/>
        <v>INCIDENTS</v>
      </c>
      <c r="W393" s="16" t="str">
        <f t="shared" si="68"/>
        <v/>
      </c>
    </row>
    <row r="394" spans="2:23" x14ac:dyDescent="0.2">
      <c r="B394" s="59" t="str">
        <f>IF(Collage!B387="","",Collage!B387)</f>
        <v/>
      </c>
      <c r="C394" s="59" t="str">
        <f>IF(Collage!C387="","",Collage!C387)</f>
        <v/>
      </c>
      <c r="D394" s="60" t="str">
        <f>IF(Collage!D387="","",Collage!D387)</f>
        <v>ORA - 93</v>
      </c>
      <c r="E394" s="29"/>
      <c r="F394" s="10"/>
      <c r="G394" s="11"/>
      <c r="H394" s="13">
        <f t="shared" si="72"/>
        <v>0</v>
      </c>
      <c r="I394" s="8" t="str">
        <f>IF(B394&lt;&gt;"",SUMIF($V$23:$V$598,V394,$H$23:$H$598)/SUMIF($V$23:$V$598,V394,$O$23:O969),IF(O394&lt;&gt;"",SUMIF($S$23:$S$598,S394,$H$23:$H$598)/O394,""))</f>
        <v/>
      </c>
      <c r="J394" s="12"/>
      <c r="K394" s="19">
        <f t="shared" si="73"/>
        <v>0</v>
      </c>
      <c r="L394" s="19">
        <f t="shared" si="65"/>
        <v>0</v>
      </c>
      <c r="M394" s="19">
        <f t="shared" si="66"/>
        <v>0</v>
      </c>
      <c r="N394" s="19">
        <f t="shared" si="74"/>
        <v>0</v>
      </c>
      <c r="O394" s="9" t="str">
        <f t="shared" si="71"/>
        <v/>
      </c>
      <c r="S394" s="2" t="str">
        <f t="shared" si="69"/>
        <v>ORA - ORACLE</v>
      </c>
      <c r="T394" s="18" t="str">
        <f t="shared" si="67"/>
        <v/>
      </c>
      <c r="V394" s="2" t="str">
        <f t="shared" si="70"/>
        <v>INCIDENTS</v>
      </c>
      <c r="W394" s="16" t="str">
        <f t="shared" si="68"/>
        <v/>
      </c>
    </row>
    <row r="395" spans="2:23" x14ac:dyDescent="0.2">
      <c r="B395" s="59" t="str">
        <f>IF(Collage!B388="","",Collage!B388)</f>
        <v/>
      </c>
      <c r="C395" s="59" t="str">
        <f>IF(Collage!C388="","",Collage!C388)</f>
        <v/>
      </c>
      <c r="D395" s="60" t="str">
        <f>IF(Collage!D388="","",Collage!D388)</f>
        <v>ORA - 94</v>
      </c>
      <c r="E395" s="29"/>
      <c r="F395" s="10"/>
      <c r="G395" s="11"/>
      <c r="H395" s="13">
        <f t="shared" si="72"/>
        <v>0</v>
      </c>
      <c r="I395" s="8" t="str">
        <f>IF(B395&lt;&gt;"",SUMIF($V$23:$V$598,V395,$H$23:$H$598)/SUMIF($V$23:$V$598,V395,$O$23:O970),IF(O395&lt;&gt;"",SUMIF($S$23:$S$598,S395,$H$23:$H$598)/O395,""))</f>
        <v/>
      </c>
      <c r="J395" s="12"/>
      <c r="K395" s="19">
        <f t="shared" si="73"/>
        <v>0</v>
      </c>
      <c r="L395" s="19">
        <f t="shared" si="65"/>
        <v>0</v>
      </c>
      <c r="M395" s="19">
        <f t="shared" si="66"/>
        <v>0</v>
      </c>
      <c r="N395" s="19">
        <f t="shared" si="74"/>
        <v>0</v>
      </c>
      <c r="O395" s="9" t="str">
        <f t="shared" si="71"/>
        <v/>
      </c>
      <c r="S395" s="2" t="str">
        <f t="shared" si="69"/>
        <v>ORA - ORACLE</v>
      </c>
      <c r="T395" s="18" t="str">
        <f t="shared" si="67"/>
        <v/>
      </c>
      <c r="V395" s="2" t="str">
        <f t="shared" si="70"/>
        <v>INCIDENTS</v>
      </c>
      <c r="W395" s="16" t="str">
        <f t="shared" si="68"/>
        <v/>
      </c>
    </row>
    <row r="396" spans="2:23" x14ac:dyDescent="0.2">
      <c r="B396" s="59" t="str">
        <f>IF(Collage!B389="","",Collage!B389)</f>
        <v/>
      </c>
      <c r="C396" s="59" t="str">
        <f>IF(Collage!C389="","",Collage!C389)</f>
        <v/>
      </c>
      <c r="D396" s="60" t="str">
        <f>IF(Collage!D389="","",Collage!D389)</f>
        <v>ORA - 95</v>
      </c>
      <c r="E396" s="29"/>
      <c r="F396" s="10"/>
      <c r="G396" s="11"/>
      <c r="H396" s="13">
        <f t="shared" si="72"/>
        <v>0</v>
      </c>
      <c r="I396" s="8" t="str">
        <f>IF(B396&lt;&gt;"",SUMIF($V$23:$V$598,V396,$H$23:$H$598)/SUMIF($V$23:$V$598,V396,$O$23:O971),IF(O396&lt;&gt;"",SUMIF($S$23:$S$598,S396,$H$23:$H$598)/O396,""))</f>
        <v/>
      </c>
      <c r="J396" s="12"/>
      <c r="K396" s="19">
        <f t="shared" si="73"/>
        <v>0</v>
      </c>
      <c r="L396" s="19">
        <f t="shared" si="65"/>
        <v>0</v>
      </c>
      <c r="M396" s="19">
        <f t="shared" si="66"/>
        <v>0</v>
      </c>
      <c r="N396" s="19">
        <f t="shared" si="74"/>
        <v>0</v>
      </c>
      <c r="O396" s="9" t="str">
        <f t="shared" si="71"/>
        <v/>
      </c>
      <c r="S396" s="2" t="str">
        <f t="shared" si="69"/>
        <v>ORA - ORACLE</v>
      </c>
      <c r="T396" s="18" t="str">
        <f t="shared" si="67"/>
        <v/>
      </c>
      <c r="V396" s="2" t="str">
        <f t="shared" si="70"/>
        <v>INCIDENTS</v>
      </c>
      <c r="W396" s="16" t="str">
        <f t="shared" si="68"/>
        <v/>
      </c>
    </row>
    <row r="397" spans="2:23" x14ac:dyDescent="0.2">
      <c r="B397" s="59" t="str">
        <f>IF(Collage!B390="","",Collage!B390)</f>
        <v/>
      </c>
      <c r="C397" s="59" t="str">
        <f>IF(Collage!C390="","",Collage!C390)</f>
        <v/>
      </c>
      <c r="D397" s="60" t="str">
        <f>IF(Collage!D390="","",Collage!D390)</f>
        <v>ORA - 96</v>
      </c>
      <c r="E397" s="29"/>
      <c r="F397" s="10"/>
      <c r="G397" s="11"/>
      <c r="H397" s="13">
        <f t="shared" si="72"/>
        <v>0</v>
      </c>
      <c r="I397" s="8" t="str">
        <f>IF(B397&lt;&gt;"",SUMIF($V$23:$V$598,V397,$H$23:$H$598)/SUMIF($V$23:$V$598,V397,$O$23:O972),IF(O397&lt;&gt;"",SUMIF($S$23:$S$598,S397,$H$23:$H$598)/O397,""))</f>
        <v/>
      </c>
      <c r="J397" s="12"/>
      <c r="K397" s="19">
        <f t="shared" si="73"/>
        <v>0</v>
      </c>
      <c r="L397" s="19">
        <f t="shared" si="65"/>
        <v>0</v>
      </c>
      <c r="M397" s="19">
        <f t="shared" si="66"/>
        <v>0</v>
      </c>
      <c r="N397" s="19">
        <f t="shared" si="74"/>
        <v>0</v>
      </c>
      <c r="O397" s="9" t="str">
        <f t="shared" si="71"/>
        <v/>
      </c>
      <c r="S397" s="2" t="str">
        <f t="shared" si="69"/>
        <v>ORA - ORACLE</v>
      </c>
      <c r="T397" s="18" t="str">
        <f t="shared" si="67"/>
        <v/>
      </c>
      <c r="V397" s="2" t="str">
        <f t="shared" si="70"/>
        <v>INCIDENTS</v>
      </c>
      <c r="W397" s="16" t="str">
        <f t="shared" si="68"/>
        <v/>
      </c>
    </row>
    <row r="398" spans="2:23" x14ac:dyDescent="0.2">
      <c r="B398" s="59" t="str">
        <f>IF(Collage!B391="","",Collage!B391)</f>
        <v/>
      </c>
      <c r="C398" s="59" t="str">
        <f>IF(Collage!C391="","",Collage!C391)</f>
        <v/>
      </c>
      <c r="D398" s="60" t="str">
        <f>IF(Collage!D391="","",Collage!D391)</f>
        <v>ORA - 97</v>
      </c>
      <c r="E398" s="29"/>
      <c r="F398" s="10"/>
      <c r="G398" s="11"/>
      <c r="H398" s="13">
        <f t="shared" si="72"/>
        <v>0</v>
      </c>
      <c r="I398" s="8" t="str">
        <f>IF(B398&lt;&gt;"",SUMIF($V$23:$V$598,V398,$H$23:$H$598)/SUMIF($V$23:$V$598,V398,$O$23:O973),IF(O398&lt;&gt;"",SUMIF($S$23:$S$598,S398,$H$23:$H$598)/O398,""))</f>
        <v/>
      </c>
      <c r="J398" s="12"/>
      <c r="K398" s="19">
        <f t="shared" si="73"/>
        <v>0</v>
      </c>
      <c r="L398" s="19">
        <f t="shared" si="65"/>
        <v>0</v>
      </c>
      <c r="M398" s="19">
        <f t="shared" si="66"/>
        <v>0</v>
      </c>
      <c r="N398" s="19">
        <f t="shared" si="74"/>
        <v>0</v>
      </c>
      <c r="O398" s="9" t="str">
        <f t="shared" si="71"/>
        <v/>
      </c>
      <c r="S398" s="2" t="str">
        <f t="shared" si="69"/>
        <v>ORA - ORACLE</v>
      </c>
      <c r="T398" s="18" t="str">
        <f t="shared" si="67"/>
        <v/>
      </c>
      <c r="V398" s="2" t="str">
        <f t="shared" si="70"/>
        <v>INCIDENTS</v>
      </c>
      <c r="W398" s="16" t="str">
        <f t="shared" si="68"/>
        <v/>
      </c>
    </row>
    <row r="399" spans="2:23" x14ac:dyDescent="0.2">
      <c r="B399" s="59" t="str">
        <f>IF(Collage!B392="","",Collage!B392)</f>
        <v/>
      </c>
      <c r="C399" s="59" t="str">
        <f>IF(Collage!C392="","",Collage!C392)</f>
        <v/>
      </c>
      <c r="D399" s="60" t="str">
        <f>IF(Collage!D392="","",Collage!D392)</f>
        <v>ORA - 98</v>
      </c>
      <c r="E399" s="29"/>
      <c r="F399" s="10"/>
      <c r="G399" s="11"/>
      <c r="H399" s="13">
        <f t="shared" si="72"/>
        <v>0</v>
      </c>
      <c r="I399" s="8" t="str">
        <f>IF(B399&lt;&gt;"",SUMIF($V$23:$V$598,V399,$H$23:$H$598)/SUMIF($V$23:$V$598,V399,$O$23:O974),IF(O399&lt;&gt;"",SUMIF($S$23:$S$598,S399,$H$23:$H$598)/O399,""))</f>
        <v/>
      </c>
      <c r="J399" s="12"/>
      <c r="K399" s="19">
        <f t="shared" si="73"/>
        <v>0</v>
      </c>
      <c r="L399" s="19">
        <f t="shared" si="65"/>
        <v>0</v>
      </c>
      <c r="M399" s="19">
        <f t="shared" si="66"/>
        <v>0</v>
      </c>
      <c r="N399" s="19">
        <f t="shared" si="74"/>
        <v>0</v>
      </c>
      <c r="O399" s="9" t="str">
        <f t="shared" si="71"/>
        <v/>
      </c>
      <c r="S399" s="2" t="str">
        <f t="shared" si="69"/>
        <v>ORA - ORACLE</v>
      </c>
      <c r="T399" s="18" t="str">
        <f t="shared" si="67"/>
        <v/>
      </c>
      <c r="V399" s="2" t="str">
        <f t="shared" si="70"/>
        <v>INCIDENTS</v>
      </c>
      <c r="W399" s="16" t="str">
        <f t="shared" si="68"/>
        <v/>
      </c>
    </row>
    <row r="400" spans="2:23" x14ac:dyDescent="0.2">
      <c r="B400" s="59" t="str">
        <f>IF(Collage!B393="","",Collage!B393)</f>
        <v/>
      </c>
      <c r="C400" s="59" t="str">
        <f>IF(Collage!C393="","",Collage!C393)</f>
        <v/>
      </c>
      <c r="D400" s="60" t="str">
        <f>IF(Collage!D393="","",Collage!D393)</f>
        <v>ORA - 99</v>
      </c>
      <c r="E400" s="29"/>
      <c r="F400" s="10"/>
      <c r="G400" s="11"/>
      <c r="H400" s="13">
        <f t="shared" si="72"/>
        <v>0</v>
      </c>
      <c r="I400" s="8" t="str">
        <f>IF(B400&lt;&gt;"",SUMIF($V$23:$V$598,V400,$H$23:$H$598)/SUMIF($V$23:$V$598,V400,$O$23:O975),IF(O400&lt;&gt;"",SUMIF($S$23:$S$598,S400,$H$23:$H$598)/O400,""))</f>
        <v/>
      </c>
      <c r="J400" s="12"/>
      <c r="K400" s="19">
        <f t="shared" si="73"/>
        <v>0</v>
      </c>
      <c r="L400" s="19">
        <f t="shared" si="65"/>
        <v>0</v>
      </c>
      <c r="M400" s="19">
        <f t="shared" si="66"/>
        <v>0</v>
      </c>
      <c r="N400" s="19">
        <f t="shared" si="74"/>
        <v>0</v>
      </c>
      <c r="O400" s="9" t="str">
        <f t="shared" si="71"/>
        <v/>
      </c>
      <c r="S400" s="2" t="str">
        <f t="shared" si="69"/>
        <v>ORA - ORACLE</v>
      </c>
      <c r="T400" s="18" t="str">
        <f t="shared" si="67"/>
        <v/>
      </c>
      <c r="V400" s="2" t="str">
        <f t="shared" si="70"/>
        <v>INCIDENTS</v>
      </c>
      <c r="W400" s="16" t="str">
        <f t="shared" si="68"/>
        <v/>
      </c>
    </row>
    <row r="401" spans="2:23" x14ac:dyDescent="0.2">
      <c r="B401" s="59" t="str">
        <f>IF(Collage!B394="","",Collage!B394)</f>
        <v/>
      </c>
      <c r="C401" s="59" t="str">
        <f>IF(Collage!C394="","",Collage!C394)</f>
        <v/>
      </c>
      <c r="D401" s="60" t="str">
        <f>IF(Collage!D394="","",Collage!D394)</f>
        <v>ORA - 100</v>
      </c>
      <c r="E401" s="29"/>
      <c r="F401" s="10"/>
      <c r="G401" s="11"/>
      <c r="H401" s="13">
        <f t="shared" si="72"/>
        <v>0</v>
      </c>
      <c r="I401" s="8" t="str">
        <f>IF(B401&lt;&gt;"",SUMIF($V$23:$V$598,V401,$H$23:$H$598)/SUMIF($V$23:$V$598,V401,$O$23:O976),IF(O401&lt;&gt;"",SUMIF($S$23:$S$598,S401,$H$23:$H$598)/O401,""))</f>
        <v/>
      </c>
      <c r="J401" s="12"/>
      <c r="K401" s="19">
        <f t="shared" si="73"/>
        <v>0</v>
      </c>
      <c r="L401" s="19">
        <f t="shared" si="65"/>
        <v>0</v>
      </c>
      <c r="M401" s="19">
        <f t="shared" si="66"/>
        <v>0</v>
      </c>
      <c r="N401" s="19">
        <f t="shared" si="74"/>
        <v>0</v>
      </c>
      <c r="O401" s="9" t="str">
        <f t="shared" si="71"/>
        <v/>
      </c>
      <c r="S401" s="2" t="str">
        <f t="shared" si="69"/>
        <v>ORA - ORACLE</v>
      </c>
      <c r="T401" s="18" t="str">
        <f t="shared" si="67"/>
        <v/>
      </c>
      <c r="V401" s="2" t="str">
        <f t="shared" si="70"/>
        <v>INCIDENTS</v>
      </c>
      <c r="W401" s="16" t="str">
        <f t="shared" si="68"/>
        <v/>
      </c>
    </row>
    <row r="402" spans="2:23" x14ac:dyDescent="0.2">
      <c r="B402" s="59" t="str">
        <f>IF(Collage!B395="","",Collage!B395)</f>
        <v/>
      </c>
      <c r="C402" s="59" t="str">
        <f>IF(Collage!C395="","",Collage!C395)</f>
        <v/>
      </c>
      <c r="D402" s="60" t="str">
        <f>IF(Collage!D395="","",Collage!D395)</f>
        <v>ORA - 101</v>
      </c>
      <c r="E402" s="29"/>
      <c r="F402" s="10"/>
      <c r="G402" s="11"/>
      <c r="H402" s="13">
        <f t="shared" si="72"/>
        <v>0</v>
      </c>
      <c r="I402" s="8" t="str">
        <f>IF(B402&lt;&gt;"",SUMIF($V$23:$V$598,V402,$H$23:$H$598)/SUMIF($V$23:$V$598,V402,$O$23:O977),IF(O402&lt;&gt;"",SUMIF($S$23:$S$598,S402,$H$23:$H$598)/O402,""))</f>
        <v/>
      </c>
      <c r="J402" s="12"/>
      <c r="K402" s="19">
        <f t="shared" si="73"/>
        <v>0</v>
      </c>
      <c r="L402" s="19">
        <f t="shared" si="65"/>
        <v>0</v>
      </c>
      <c r="M402" s="19">
        <f t="shared" si="66"/>
        <v>0</v>
      </c>
      <c r="N402" s="19">
        <f t="shared" si="74"/>
        <v>0</v>
      </c>
      <c r="O402" s="9" t="str">
        <f t="shared" si="71"/>
        <v/>
      </c>
      <c r="S402" s="2" t="str">
        <f t="shared" si="69"/>
        <v>ORA - ORACLE</v>
      </c>
      <c r="T402" s="18" t="str">
        <f t="shared" si="67"/>
        <v/>
      </c>
      <c r="V402" s="2" t="str">
        <f t="shared" si="70"/>
        <v>INCIDENTS</v>
      </c>
      <c r="W402" s="16" t="str">
        <f t="shared" si="68"/>
        <v/>
      </c>
    </row>
    <row r="403" spans="2:23" x14ac:dyDescent="0.2">
      <c r="B403" s="59" t="str">
        <f>IF(Collage!B396="","",Collage!B396)</f>
        <v/>
      </c>
      <c r="C403" s="59" t="str">
        <f>IF(Collage!C396="","",Collage!C396)</f>
        <v/>
      </c>
      <c r="D403" s="60" t="str">
        <f>IF(Collage!D396="","",Collage!D396)</f>
        <v>ORA - 102</v>
      </c>
      <c r="E403" s="29"/>
      <c r="F403" s="10"/>
      <c r="G403" s="11"/>
      <c r="H403" s="13">
        <f t="shared" si="72"/>
        <v>0</v>
      </c>
      <c r="I403" s="8" t="str">
        <f>IF(B403&lt;&gt;"",SUMIF($V$23:$V$598,V403,$H$23:$H$598)/SUMIF($V$23:$V$598,V403,$O$23:O978),IF(O403&lt;&gt;"",SUMIF($S$23:$S$598,S403,$H$23:$H$598)/O403,""))</f>
        <v/>
      </c>
      <c r="J403" s="12"/>
      <c r="K403" s="19">
        <f t="shared" si="73"/>
        <v>0</v>
      </c>
      <c r="L403" s="19">
        <f t="shared" si="65"/>
        <v>0</v>
      </c>
      <c r="M403" s="19">
        <f t="shared" si="66"/>
        <v>0</v>
      </c>
      <c r="N403" s="19">
        <f t="shared" si="74"/>
        <v>0</v>
      </c>
      <c r="O403" s="9" t="str">
        <f t="shared" si="71"/>
        <v/>
      </c>
      <c r="S403" s="2" t="str">
        <f t="shared" si="69"/>
        <v>ORA - ORACLE</v>
      </c>
      <c r="T403" s="18" t="str">
        <f t="shared" si="67"/>
        <v/>
      </c>
      <c r="V403" s="2" t="str">
        <f t="shared" si="70"/>
        <v>INCIDENTS</v>
      </c>
      <c r="W403" s="16" t="str">
        <f t="shared" si="68"/>
        <v/>
      </c>
    </row>
    <row r="404" spans="2:23" x14ac:dyDescent="0.2">
      <c r="B404" s="59" t="str">
        <f>IF(Collage!B397="","",Collage!B397)</f>
        <v/>
      </c>
      <c r="C404" s="59" t="str">
        <f>IF(Collage!C397="","",Collage!C397)</f>
        <v/>
      </c>
      <c r="D404" s="60" t="str">
        <f>IF(Collage!D397="","",Collage!D397)</f>
        <v>ORA - 103</v>
      </c>
      <c r="E404" s="29"/>
      <c r="F404" s="10"/>
      <c r="G404" s="11"/>
      <c r="H404" s="13">
        <f t="shared" si="72"/>
        <v>0</v>
      </c>
      <c r="I404" s="8" t="str">
        <f>IF(B404&lt;&gt;"",SUMIF($V$23:$V$598,V404,$H$23:$H$598)/SUMIF($V$23:$V$598,V404,$O$23:O979),IF(O404&lt;&gt;"",SUMIF($S$23:$S$598,S404,$H$23:$H$598)/O404,""))</f>
        <v/>
      </c>
      <c r="J404" s="12"/>
      <c r="K404" s="19">
        <f t="shared" si="73"/>
        <v>0</v>
      </c>
      <c r="L404" s="19">
        <f t="shared" si="65"/>
        <v>0</v>
      </c>
      <c r="M404" s="19">
        <f t="shared" si="66"/>
        <v>0</v>
      </c>
      <c r="N404" s="19">
        <f t="shared" si="74"/>
        <v>0</v>
      </c>
      <c r="O404" s="9" t="str">
        <f t="shared" si="71"/>
        <v/>
      </c>
      <c r="S404" s="2" t="str">
        <f t="shared" si="69"/>
        <v>ORA - ORACLE</v>
      </c>
      <c r="T404" s="18" t="str">
        <f t="shared" si="67"/>
        <v/>
      </c>
      <c r="V404" s="2" t="str">
        <f t="shared" si="70"/>
        <v>INCIDENTS</v>
      </c>
      <c r="W404" s="16" t="str">
        <f t="shared" si="68"/>
        <v/>
      </c>
    </row>
    <row r="405" spans="2:23" x14ac:dyDescent="0.2">
      <c r="B405" s="59" t="str">
        <f>IF(Collage!B398="","",Collage!B398)</f>
        <v/>
      </c>
      <c r="C405" s="59" t="str">
        <f>IF(Collage!C398="","",Collage!C398)</f>
        <v/>
      </c>
      <c r="D405" s="60" t="str">
        <f>IF(Collage!D398="","",Collage!D398)</f>
        <v>ORA - 104</v>
      </c>
      <c r="E405" s="29"/>
      <c r="F405" s="10"/>
      <c r="G405" s="11"/>
      <c r="H405" s="13">
        <f t="shared" si="72"/>
        <v>0</v>
      </c>
      <c r="I405" s="8" t="str">
        <f>IF(B405&lt;&gt;"",SUMIF($V$23:$V$598,V405,$H$23:$H$598)/SUMIF($V$23:$V$598,V405,$O$23:O980),IF(O405&lt;&gt;"",SUMIF($S$23:$S$598,S405,$H$23:$H$598)/O405,""))</f>
        <v/>
      </c>
      <c r="J405" s="12"/>
      <c r="K405" s="19">
        <f t="shared" si="73"/>
        <v>0</v>
      </c>
      <c r="L405" s="19">
        <f t="shared" si="65"/>
        <v>0</v>
      </c>
      <c r="M405" s="19">
        <f t="shared" si="66"/>
        <v>0</v>
      </c>
      <c r="N405" s="19">
        <f t="shared" si="74"/>
        <v>0</v>
      </c>
      <c r="O405" s="9" t="str">
        <f t="shared" si="71"/>
        <v/>
      </c>
      <c r="S405" s="2" t="str">
        <f t="shared" si="69"/>
        <v>ORA - ORACLE</v>
      </c>
      <c r="T405" s="18" t="str">
        <f t="shared" si="67"/>
        <v/>
      </c>
      <c r="V405" s="2" t="str">
        <f t="shared" si="70"/>
        <v>INCIDENTS</v>
      </c>
      <c r="W405" s="16" t="str">
        <f t="shared" si="68"/>
        <v/>
      </c>
    </row>
    <row r="406" spans="2:23" x14ac:dyDescent="0.2">
      <c r="B406" s="59" t="str">
        <f>IF(Collage!B399="","",Collage!B399)</f>
        <v/>
      </c>
      <c r="C406" s="59" t="str">
        <f>IF(Collage!C399="","",Collage!C399)</f>
        <v/>
      </c>
      <c r="D406" s="60" t="str">
        <f>IF(Collage!D399="","",Collage!D399)</f>
        <v>ORA - 105</v>
      </c>
      <c r="E406" s="29"/>
      <c r="F406" s="10"/>
      <c r="G406" s="11"/>
      <c r="H406" s="13">
        <f t="shared" si="72"/>
        <v>0</v>
      </c>
      <c r="I406" s="8" t="str">
        <f>IF(B406&lt;&gt;"",SUMIF($V$23:$V$598,V406,$H$23:$H$598)/SUMIF($V$23:$V$598,V406,$O$23:O981),IF(O406&lt;&gt;"",SUMIF($S$23:$S$598,S406,$H$23:$H$598)/O406,""))</f>
        <v/>
      </c>
      <c r="J406" s="12"/>
      <c r="K406" s="19">
        <f t="shared" si="73"/>
        <v>0</v>
      </c>
      <c r="L406" s="19">
        <f t="shared" si="65"/>
        <v>0</v>
      </c>
      <c r="M406" s="19">
        <f t="shared" si="66"/>
        <v>0</v>
      </c>
      <c r="N406" s="19">
        <f t="shared" si="74"/>
        <v>0</v>
      </c>
      <c r="O406" s="9" t="str">
        <f t="shared" si="71"/>
        <v/>
      </c>
      <c r="S406" s="2" t="str">
        <f t="shared" si="69"/>
        <v>ORA - ORACLE</v>
      </c>
      <c r="T406" s="18" t="str">
        <f t="shared" si="67"/>
        <v/>
      </c>
      <c r="V406" s="2" t="str">
        <f t="shared" si="70"/>
        <v>INCIDENTS</v>
      </c>
      <c r="W406" s="16" t="str">
        <f t="shared" si="68"/>
        <v/>
      </c>
    </row>
    <row r="407" spans="2:23" x14ac:dyDescent="0.2">
      <c r="B407" s="59" t="str">
        <f>IF(Collage!B400="","",Collage!B400)</f>
        <v/>
      </c>
      <c r="C407" s="59" t="str">
        <f>IF(Collage!C400="","",Collage!C400)</f>
        <v/>
      </c>
      <c r="D407" s="60" t="str">
        <f>IF(Collage!D400="","",Collage!D400)</f>
        <v>ORA - 106</v>
      </c>
      <c r="E407" s="29"/>
      <c r="F407" s="10"/>
      <c r="G407" s="11"/>
      <c r="H407" s="13">
        <f t="shared" si="72"/>
        <v>0</v>
      </c>
      <c r="I407" s="8" t="str">
        <f>IF(B407&lt;&gt;"",SUMIF($V$23:$V$598,V407,$H$23:$H$598)/SUMIF($V$23:$V$598,V407,$O$23:O982),IF(O407&lt;&gt;"",SUMIF($S$23:$S$598,S407,$H$23:$H$598)/O407,""))</f>
        <v/>
      </c>
      <c r="J407" s="12"/>
      <c r="K407" s="19">
        <f t="shared" si="73"/>
        <v>0</v>
      </c>
      <c r="L407" s="19">
        <f t="shared" ref="L407:L470" si="75">IF($D407&lt;&gt;"",IF($F407="X",1,0),"")</f>
        <v>0</v>
      </c>
      <c r="M407" s="19">
        <f t="shared" ref="M407:M470" si="76">IF($D407&lt;&gt;"",IF($G407="X",1,0),"")</f>
        <v>0</v>
      </c>
      <c r="N407" s="19">
        <f t="shared" si="74"/>
        <v>0</v>
      </c>
      <c r="O407" s="9" t="str">
        <f t="shared" si="71"/>
        <v/>
      </c>
      <c r="S407" s="2" t="str">
        <f t="shared" si="69"/>
        <v>ORA - ORACLE</v>
      </c>
      <c r="T407" s="18" t="str">
        <f t="shared" ref="T407:T470" si="77">IF(C407&lt;&gt;"",I407,"")</f>
        <v/>
      </c>
      <c r="V407" s="2" t="str">
        <f t="shared" si="70"/>
        <v>INCIDENTS</v>
      </c>
      <c r="W407" s="16" t="str">
        <f t="shared" ref="W407:W470" si="78">IF(B407&lt;&gt;"",I407,"")</f>
        <v/>
      </c>
    </row>
    <row r="408" spans="2:23" x14ac:dyDescent="0.2">
      <c r="B408" s="59" t="str">
        <f>IF(Collage!B401="","",Collage!B401)</f>
        <v/>
      </c>
      <c r="C408" s="59" t="str">
        <f>IF(Collage!C401="","",Collage!C401)</f>
        <v/>
      </c>
      <c r="D408" s="60" t="str">
        <f>IF(Collage!D401="","",Collage!D401)</f>
        <v>ORA - 107</v>
      </c>
      <c r="E408" s="29"/>
      <c r="F408" s="10"/>
      <c r="G408" s="11"/>
      <c r="H408" s="13">
        <f t="shared" si="72"/>
        <v>0</v>
      </c>
      <c r="I408" s="8" t="str">
        <f>IF(B408&lt;&gt;"",SUMIF($V$23:$V$598,V408,$H$23:$H$598)/SUMIF($V$23:$V$598,V408,$O$23:O983),IF(O408&lt;&gt;"",SUMIF($S$23:$S$598,S408,$H$23:$H$598)/O408,""))</f>
        <v/>
      </c>
      <c r="J408" s="12"/>
      <c r="K408" s="19">
        <f t="shared" si="73"/>
        <v>0</v>
      </c>
      <c r="L408" s="19">
        <f t="shared" si="75"/>
        <v>0</v>
      </c>
      <c r="M408" s="19">
        <f t="shared" si="76"/>
        <v>0</v>
      </c>
      <c r="N408" s="19">
        <f t="shared" si="74"/>
        <v>0</v>
      </c>
      <c r="O408" s="9" t="str">
        <f t="shared" si="71"/>
        <v/>
      </c>
      <c r="S408" s="2" t="str">
        <f t="shared" ref="S408:S471" si="79">IF(C408&lt;&gt;"",C408,IF(V408=V407,S407,""))</f>
        <v>ORA - ORACLE</v>
      </c>
      <c r="T408" s="18" t="str">
        <f t="shared" si="77"/>
        <v/>
      </c>
      <c r="V408" s="2" t="str">
        <f t="shared" ref="V408:V471" si="80">IF(B408="",V407,B408)</f>
        <v>INCIDENTS</v>
      </c>
      <c r="W408" s="16" t="str">
        <f t="shared" si="78"/>
        <v/>
      </c>
    </row>
    <row r="409" spans="2:23" x14ac:dyDescent="0.2">
      <c r="B409" s="59" t="str">
        <f>IF(Collage!B402="","",Collage!B402)</f>
        <v/>
      </c>
      <c r="C409" s="59" t="str">
        <f>IF(Collage!C402="","",Collage!C402)</f>
        <v/>
      </c>
      <c r="D409" s="60" t="str">
        <f>IF(Collage!D402="","",Collage!D402)</f>
        <v>ORA - 108</v>
      </c>
      <c r="E409" s="29"/>
      <c r="F409" s="10"/>
      <c r="G409" s="11"/>
      <c r="H409" s="13">
        <f t="shared" si="72"/>
        <v>0</v>
      </c>
      <c r="I409" s="8" t="str">
        <f>IF(B409&lt;&gt;"",SUMIF($V$23:$V$598,V409,$H$23:$H$598)/SUMIF($V$23:$V$598,V409,$O$23:O984),IF(O409&lt;&gt;"",SUMIF($S$23:$S$598,S409,$H$23:$H$598)/O409,""))</f>
        <v/>
      </c>
      <c r="J409" s="12"/>
      <c r="K409" s="19">
        <f t="shared" si="73"/>
        <v>0</v>
      </c>
      <c r="L409" s="19">
        <f t="shared" si="75"/>
        <v>0</v>
      </c>
      <c r="M409" s="19">
        <f t="shared" si="76"/>
        <v>0</v>
      </c>
      <c r="N409" s="19">
        <f t="shared" si="74"/>
        <v>0</v>
      </c>
      <c r="O409" s="9" t="str">
        <f t="shared" ref="O409:O472" si="81">IF(C409="","",IF(S408&lt;&gt;S409,SUMPRODUCT((D409:D885&lt;&gt;"")*(S409:S885=S409)),""))</f>
        <v/>
      </c>
      <c r="S409" s="2" t="str">
        <f t="shared" si="79"/>
        <v>ORA - ORACLE</v>
      </c>
      <c r="T409" s="18" t="str">
        <f t="shared" si="77"/>
        <v/>
      </c>
      <c r="V409" s="2" t="str">
        <f t="shared" si="80"/>
        <v>INCIDENTS</v>
      </c>
      <c r="W409" s="16" t="str">
        <f t="shared" si="78"/>
        <v/>
      </c>
    </row>
    <row r="410" spans="2:23" x14ac:dyDescent="0.2">
      <c r="B410" s="59" t="str">
        <f>IF(Collage!B403="","",Collage!B403)</f>
        <v/>
      </c>
      <c r="C410" s="59" t="str">
        <f>IF(Collage!C403="","",Collage!C403)</f>
        <v/>
      </c>
      <c r="D410" s="60" t="str">
        <f>IF(Collage!D403="","",Collage!D403)</f>
        <v>ORA - 109</v>
      </c>
      <c r="E410" s="29"/>
      <c r="F410" s="10"/>
      <c r="G410" s="11"/>
      <c r="H410" s="13">
        <f t="shared" si="72"/>
        <v>0</v>
      </c>
      <c r="I410" s="8" t="str">
        <f>IF(B410&lt;&gt;"",SUMIF($V$23:$V$598,V410,$H$23:$H$598)/SUMIF($V$23:$V$598,V410,$O$23:O985),IF(O410&lt;&gt;"",SUMIF($S$23:$S$598,S410,$H$23:$H$598)/O410,""))</f>
        <v/>
      </c>
      <c r="J410" s="12"/>
      <c r="K410" s="19">
        <f t="shared" si="73"/>
        <v>0</v>
      </c>
      <c r="L410" s="19">
        <f t="shared" si="75"/>
        <v>0</v>
      </c>
      <c r="M410" s="19">
        <f t="shared" si="76"/>
        <v>0</v>
      </c>
      <c r="N410" s="19">
        <f t="shared" si="74"/>
        <v>0</v>
      </c>
      <c r="O410" s="9" t="str">
        <f t="shared" si="81"/>
        <v/>
      </c>
      <c r="S410" s="2" t="str">
        <f t="shared" si="79"/>
        <v>ORA - ORACLE</v>
      </c>
      <c r="T410" s="18" t="str">
        <f t="shared" si="77"/>
        <v/>
      </c>
      <c r="V410" s="2" t="str">
        <f t="shared" si="80"/>
        <v>INCIDENTS</v>
      </c>
      <c r="W410" s="16" t="str">
        <f t="shared" si="78"/>
        <v/>
      </c>
    </row>
    <row r="411" spans="2:23" x14ac:dyDescent="0.2">
      <c r="B411" s="59" t="str">
        <f>IF(Collage!B404="","",Collage!B404)</f>
        <v/>
      </c>
      <c r="C411" s="59" t="str">
        <f>IF(Collage!C404="","",Collage!C404)</f>
        <v/>
      </c>
      <c r="D411" s="60" t="str">
        <f>IF(Collage!D404="","",Collage!D404)</f>
        <v>ORA - 110</v>
      </c>
      <c r="E411" s="29"/>
      <c r="F411" s="10"/>
      <c r="G411" s="11"/>
      <c r="H411" s="13">
        <f t="shared" si="72"/>
        <v>0</v>
      </c>
      <c r="I411" s="8" t="str">
        <f>IF(B411&lt;&gt;"",SUMIF($V$23:$V$598,V411,$H$23:$H$598)/SUMIF($V$23:$V$598,V411,$O$23:O986),IF(O411&lt;&gt;"",SUMIF($S$23:$S$598,S411,$H$23:$H$598)/O411,""))</f>
        <v/>
      </c>
      <c r="J411" s="12"/>
      <c r="K411" s="19">
        <f t="shared" si="73"/>
        <v>0</v>
      </c>
      <c r="L411" s="19">
        <f t="shared" si="75"/>
        <v>0</v>
      </c>
      <c r="M411" s="19">
        <f t="shared" si="76"/>
        <v>0</v>
      </c>
      <c r="N411" s="19">
        <f t="shared" si="74"/>
        <v>0</v>
      </c>
      <c r="O411" s="9" t="str">
        <f t="shared" si="81"/>
        <v/>
      </c>
      <c r="S411" s="2" t="str">
        <f t="shared" si="79"/>
        <v>ORA - ORACLE</v>
      </c>
      <c r="T411" s="18" t="str">
        <f t="shared" si="77"/>
        <v/>
      </c>
      <c r="V411" s="2" t="str">
        <f t="shared" si="80"/>
        <v>INCIDENTS</v>
      </c>
      <c r="W411" s="16" t="str">
        <f t="shared" si="78"/>
        <v/>
      </c>
    </row>
    <row r="412" spans="2:23" x14ac:dyDescent="0.2">
      <c r="B412" s="59" t="str">
        <f>IF(Collage!B405="","",Collage!B405)</f>
        <v/>
      </c>
      <c r="C412" s="59" t="str">
        <f>IF(Collage!C405="","",Collage!C405)</f>
        <v/>
      </c>
      <c r="D412" s="60" t="str">
        <f>IF(Collage!D405="","",Collage!D405)</f>
        <v>ORA - 111</v>
      </c>
      <c r="E412" s="29"/>
      <c r="F412" s="10"/>
      <c r="G412" s="11"/>
      <c r="H412" s="13">
        <f t="shared" si="72"/>
        <v>0</v>
      </c>
      <c r="I412" s="8" t="str">
        <f>IF(B412&lt;&gt;"",SUMIF($V$23:$V$598,V412,$H$23:$H$598)/SUMIF($V$23:$V$598,V412,$O$23:O987),IF(O412&lt;&gt;"",SUMIF($S$23:$S$598,S412,$H$23:$H$598)/O412,""))</f>
        <v/>
      </c>
      <c r="J412" s="12"/>
      <c r="K412" s="19">
        <f t="shared" si="73"/>
        <v>0</v>
      </c>
      <c r="L412" s="19">
        <f t="shared" si="75"/>
        <v>0</v>
      </c>
      <c r="M412" s="19">
        <f t="shared" si="76"/>
        <v>0</v>
      </c>
      <c r="N412" s="19">
        <f t="shared" si="74"/>
        <v>0</v>
      </c>
      <c r="O412" s="9" t="str">
        <f t="shared" si="81"/>
        <v/>
      </c>
      <c r="S412" s="2" t="str">
        <f t="shared" si="79"/>
        <v>ORA - ORACLE</v>
      </c>
      <c r="T412" s="18" t="str">
        <f t="shared" si="77"/>
        <v/>
      </c>
      <c r="V412" s="2" t="str">
        <f t="shared" si="80"/>
        <v>INCIDENTS</v>
      </c>
      <c r="W412" s="16" t="str">
        <f t="shared" si="78"/>
        <v/>
      </c>
    </row>
    <row r="413" spans="2:23" x14ac:dyDescent="0.2">
      <c r="B413" s="59" t="str">
        <f>IF(Collage!B406="","",Collage!B406)</f>
        <v/>
      </c>
      <c r="C413" s="59" t="str">
        <f>IF(Collage!C406="","",Collage!C406)</f>
        <v/>
      </c>
      <c r="D413" s="60" t="str">
        <f>IF(Collage!D406="","",Collage!D406)</f>
        <v>ORA - 112</v>
      </c>
      <c r="E413" s="29"/>
      <c r="F413" s="10"/>
      <c r="G413" s="11"/>
      <c r="H413" s="13">
        <f t="shared" si="72"/>
        <v>0</v>
      </c>
      <c r="I413" s="8" t="str">
        <f>IF(B413&lt;&gt;"",SUMIF($V$23:$V$598,V413,$H$23:$H$598)/SUMIF($V$23:$V$598,V413,$O$23:O988),IF(O413&lt;&gt;"",SUMIF($S$23:$S$598,S413,$H$23:$H$598)/O413,""))</f>
        <v/>
      </c>
      <c r="J413" s="12"/>
      <c r="K413" s="19">
        <f t="shared" si="73"/>
        <v>0</v>
      </c>
      <c r="L413" s="19">
        <f t="shared" si="75"/>
        <v>0</v>
      </c>
      <c r="M413" s="19">
        <f t="shared" si="76"/>
        <v>0</v>
      </c>
      <c r="N413" s="19">
        <f t="shared" si="74"/>
        <v>0</v>
      </c>
      <c r="O413" s="9" t="str">
        <f t="shared" si="81"/>
        <v/>
      </c>
      <c r="S413" s="2" t="str">
        <f t="shared" si="79"/>
        <v>ORA - ORACLE</v>
      </c>
      <c r="T413" s="18" t="str">
        <f t="shared" si="77"/>
        <v/>
      </c>
      <c r="V413" s="2" t="str">
        <f t="shared" si="80"/>
        <v>INCIDENTS</v>
      </c>
      <c r="W413" s="16" t="str">
        <f t="shared" si="78"/>
        <v/>
      </c>
    </row>
    <row r="414" spans="2:23" x14ac:dyDescent="0.2">
      <c r="B414" s="59" t="str">
        <f>IF(Collage!B407="","",Collage!B407)</f>
        <v/>
      </c>
      <c r="C414" s="59" t="str">
        <f>IF(Collage!C407="","",Collage!C407)</f>
        <v/>
      </c>
      <c r="D414" s="60" t="str">
        <f>IF(Collage!D407="","",Collage!D407)</f>
        <v>ORA - 113</v>
      </c>
      <c r="E414" s="29"/>
      <c r="F414" s="10"/>
      <c r="G414" s="11"/>
      <c r="H414" s="13">
        <f t="shared" si="72"/>
        <v>0</v>
      </c>
      <c r="I414" s="8" t="str">
        <f>IF(B414&lt;&gt;"",SUMIF($V$23:$V$598,V414,$H$23:$H$598)/SUMIF($V$23:$V$598,V414,$O$23:O989),IF(O414&lt;&gt;"",SUMIF($S$23:$S$598,S414,$H$23:$H$598)/O414,""))</f>
        <v/>
      </c>
      <c r="J414" s="12"/>
      <c r="K414" s="19">
        <f t="shared" si="73"/>
        <v>0</v>
      </c>
      <c r="L414" s="19">
        <f t="shared" si="75"/>
        <v>0</v>
      </c>
      <c r="M414" s="19">
        <f t="shared" si="76"/>
        <v>0</v>
      </c>
      <c r="N414" s="19">
        <f t="shared" si="74"/>
        <v>0</v>
      </c>
      <c r="O414" s="9" t="str">
        <f t="shared" si="81"/>
        <v/>
      </c>
      <c r="S414" s="2" t="str">
        <f t="shared" si="79"/>
        <v>ORA - ORACLE</v>
      </c>
      <c r="T414" s="18" t="str">
        <f t="shared" si="77"/>
        <v/>
      </c>
      <c r="V414" s="2" t="str">
        <f t="shared" si="80"/>
        <v>INCIDENTS</v>
      </c>
      <c r="W414" s="16" t="str">
        <f t="shared" si="78"/>
        <v/>
      </c>
    </row>
    <row r="415" spans="2:23" x14ac:dyDescent="0.2">
      <c r="B415" s="59" t="str">
        <f>IF(Collage!B408="","",Collage!B408)</f>
        <v/>
      </c>
      <c r="C415" s="59" t="str">
        <f>IF(Collage!C408="","",Collage!C408)</f>
        <v/>
      </c>
      <c r="D415" s="60" t="str">
        <f>IF(Collage!D408="","",Collage!D408)</f>
        <v>ORA - 114</v>
      </c>
      <c r="E415" s="29"/>
      <c r="F415" s="10"/>
      <c r="G415" s="11"/>
      <c r="H415" s="13">
        <f t="shared" si="72"/>
        <v>0</v>
      </c>
      <c r="I415" s="8" t="str">
        <f>IF(B415&lt;&gt;"",SUMIF($V$23:$V$598,V415,$H$23:$H$598)/SUMIF($V$23:$V$598,V415,$O$23:O990),IF(O415&lt;&gt;"",SUMIF($S$23:$S$598,S415,$H$23:$H$598)/O415,""))</f>
        <v/>
      </c>
      <c r="J415" s="12"/>
      <c r="K415" s="19">
        <f t="shared" si="73"/>
        <v>0</v>
      </c>
      <c r="L415" s="19">
        <f t="shared" si="75"/>
        <v>0</v>
      </c>
      <c r="M415" s="19">
        <f t="shared" si="76"/>
        <v>0</v>
      </c>
      <c r="N415" s="19">
        <f t="shared" si="74"/>
        <v>0</v>
      </c>
      <c r="O415" s="9" t="str">
        <f t="shared" si="81"/>
        <v/>
      </c>
      <c r="S415" s="2" t="str">
        <f t="shared" si="79"/>
        <v>ORA - ORACLE</v>
      </c>
      <c r="T415" s="18" t="str">
        <f t="shared" si="77"/>
        <v/>
      </c>
      <c r="V415" s="2" t="str">
        <f t="shared" si="80"/>
        <v>INCIDENTS</v>
      </c>
      <c r="W415" s="16" t="str">
        <f t="shared" si="78"/>
        <v/>
      </c>
    </row>
    <row r="416" spans="2:23" x14ac:dyDescent="0.2">
      <c r="B416" s="59" t="str">
        <f>IF(Collage!B409="","",Collage!B409)</f>
        <v/>
      </c>
      <c r="C416" s="59" t="str">
        <f>IF(Collage!C409="","",Collage!C409)</f>
        <v/>
      </c>
      <c r="D416" s="60" t="str">
        <f>IF(Collage!D409="","",Collage!D409)</f>
        <v>ORA - 115</v>
      </c>
      <c r="E416" s="29"/>
      <c r="F416" s="10"/>
      <c r="G416" s="11"/>
      <c r="H416" s="13">
        <f t="shared" si="72"/>
        <v>0</v>
      </c>
      <c r="I416" s="8" t="str">
        <f>IF(B416&lt;&gt;"",SUMIF($V$23:$V$598,V416,$H$23:$H$598)/SUMIF($V$23:$V$598,V416,$O$23:O991),IF(O416&lt;&gt;"",SUMIF($S$23:$S$598,S416,$H$23:$H$598)/O416,""))</f>
        <v/>
      </c>
      <c r="J416" s="12"/>
      <c r="K416" s="19">
        <f t="shared" si="73"/>
        <v>0</v>
      </c>
      <c r="L416" s="19">
        <f t="shared" si="75"/>
        <v>0</v>
      </c>
      <c r="M416" s="19">
        <f t="shared" si="76"/>
        <v>0</v>
      </c>
      <c r="N416" s="19">
        <f t="shared" si="74"/>
        <v>0</v>
      </c>
      <c r="O416" s="9" t="str">
        <f t="shared" si="81"/>
        <v/>
      </c>
      <c r="S416" s="2" t="str">
        <f t="shared" si="79"/>
        <v>ORA - ORACLE</v>
      </c>
      <c r="T416" s="18" t="str">
        <f t="shared" si="77"/>
        <v/>
      </c>
      <c r="V416" s="2" t="str">
        <f t="shared" si="80"/>
        <v>INCIDENTS</v>
      </c>
      <c r="W416" s="16" t="str">
        <f t="shared" si="78"/>
        <v/>
      </c>
    </row>
    <row r="417" spans="2:23" x14ac:dyDescent="0.2">
      <c r="B417" s="59" t="str">
        <f>IF(Collage!B410="","",Collage!B410)</f>
        <v/>
      </c>
      <c r="C417" s="59" t="str">
        <f>IF(Collage!C410="","",Collage!C410)</f>
        <v/>
      </c>
      <c r="D417" s="60" t="str">
        <f>IF(Collage!D410="","",Collage!D410)</f>
        <v>ORA - 116</v>
      </c>
      <c r="E417" s="29"/>
      <c r="F417" s="10"/>
      <c r="G417" s="11"/>
      <c r="H417" s="13">
        <f t="shared" si="72"/>
        <v>0</v>
      </c>
      <c r="I417" s="8" t="str">
        <f>IF(B417&lt;&gt;"",SUMIF($V$23:$V$598,V417,$H$23:$H$598)/SUMIF($V$23:$V$598,V417,$O$23:O992),IF(O417&lt;&gt;"",SUMIF($S$23:$S$598,S417,$H$23:$H$598)/O417,""))</f>
        <v/>
      </c>
      <c r="J417" s="12"/>
      <c r="K417" s="19">
        <f t="shared" si="73"/>
        <v>0</v>
      </c>
      <c r="L417" s="19">
        <f t="shared" si="75"/>
        <v>0</v>
      </c>
      <c r="M417" s="19">
        <f t="shared" si="76"/>
        <v>0</v>
      </c>
      <c r="N417" s="19">
        <f t="shared" si="74"/>
        <v>0</v>
      </c>
      <c r="O417" s="9" t="str">
        <f t="shared" si="81"/>
        <v/>
      </c>
      <c r="S417" s="2" t="str">
        <f t="shared" si="79"/>
        <v>ORA - ORACLE</v>
      </c>
      <c r="T417" s="18" t="str">
        <f t="shared" si="77"/>
        <v/>
      </c>
      <c r="V417" s="2" t="str">
        <f t="shared" si="80"/>
        <v>INCIDENTS</v>
      </c>
      <c r="W417" s="16" t="str">
        <f t="shared" si="78"/>
        <v/>
      </c>
    </row>
    <row r="418" spans="2:23" x14ac:dyDescent="0.2">
      <c r="B418" s="59" t="str">
        <f>IF(Collage!B411="","",Collage!B411)</f>
        <v/>
      </c>
      <c r="C418" s="59" t="str">
        <f>IF(Collage!C411="","",Collage!C411)</f>
        <v/>
      </c>
      <c r="D418" s="60" t="str">
        <f>IF(Collage!D411="","",Collage!D411)</f>
        <v>ORA - 117</v>
      </c>
      <c r="E418" s="29"/>
      <c r="F418" s="10"/>
      <c r="G418" s="11"/>
      <c r="H418" s="13">
        <f t="shared" si="72"/>
        <v>0</v>
      </c>
      <c r="I418" s="8" t="str">
        <f>IF(B418&lt;&gt;"",SUMIF($V$23:$V$598,V418,$H$23:$H$598)/SUMIF($V$23:$V$598,V418,$O$23:O993),IF(O418&lt;&gt;"",SUMIF($S$23:$S$598,S418,$H$23:$H$598)/O418,""))</f>
        <v/>
      </c>
      <c r="J418" s="12"/>
      <c r="K418" s="19">
        <f t="shared" si="73"/>
        <v>0</v>
      </c>
      <c r="L418" s="19">
        <f t="shared" si="75"/>
        <v>0</v>
      </c>
      <c r="M418" s="19">
        <f t="shared" si="76"/>
        <v>0</v>
      </c>
      <c r="N418" s="19">
        <f t="shared" si="74"/>
        <v>0</v>
      </c>
      <c r="O418" s="9" t="str">
        <f t="shared" si="81"/>
        <v/>
      </c>
      <c r="S418" s="2" t="str">
        <f t="shared" si="79"/>
        <v>ORA - ORACLE</v>
      </c>
      <c r="T418" s="18" t="str">
        <f t="shared" si="77"/>
        <v/>
      </c>
      <c r="V418" s="2" t="str">
        <f t="shared" si="80"/>
        <v>INCIDENTS</v>
      </c>
      <c r="W418" s="16" t="str">
        <f t="shared" si="78"/>
        <v/>
      </c>
    </row>
    <row r="419" spans="2:23" x14ac:dyDescent="0.2">
      <c r="B419" s="59" t="str">
        <f>IF(Collage!B412="","",Collage!B412)</f>
        <v/>
      </c>
      <c r="C419" s="59" t="str">
        <f>IF(Collage!C412="","",Collage!C412)</f>
        <v/>
      </c>
      <c r="D419" s="60" t="str">
        <f>IF(Collage!D412="","",Collage!D412)</f>
        <v>ORA - 118</v>
      </c>
      <c r="E419" s="29"/>
      <c r="F419" s="10"/>
      <c r="G419" s="11"/>
      <c r="H419" s="13">
        <f t="shared" si="72"/>
        <v>0</v>
      </c>
      <c r="I419" s="8" t="str">
        <f>IF(B419&lt;&gt;"",SUMIF($V$23:$V$598,V419,$H$23:$H$598)/SUMIF($V$23:$V$598,V419,$O$23:O994),IF(O419&lt;&gt;"",SUMIF($S$23:$S$598,S419,$H$23:$H$598)/O419,""))</f>
        <v/>
      </c>
      <c r="J419" s="12"/>
      <c r="K419" s="19">
        <f t="shared" si="73"/>
        <v>0</v>
      </c>
      <c r="L419" s="19">
        <f t="shared" si="75"/>
        <v>0</v>
      </c>
      <c r="M419" s="19">
        <f t="shared" si="76"/>
        <v>0</v>
      </c>
      <c r="N419" s="19">
        <f t="shared" si="74"/>
        <v>0</v>
      </c>
      <c r="O419" s="9" t="str">
        <f t="shared" si="81"/>
        <v/>
      </c>
      <c r="S419" s="2" t="str">
        <f t="shared" si="79"/>
        <v>ORA - ORACLE</v>
      </c>
      <c r="T419" s="18" t="str">
        <f t="shared" si="77"/>
        <v/>
      </c>
      <c r="V419" s="2" t="str">
        <f t="shared" si="80"/>
        <v>INCIDENTS</v>
      </c>
      <c r="W419" s="16" t="str">
        <f t="shared" si="78"/>
        <v/>
      </c>
    </row>
    <row r="420" spans="2:23" x14ac:dyDescent="0.2">
      <c r="B420" s="59" t="str">
        <f>IF(Collage!B413="","",Collage!B413)</f>
        <v/>
      </c>
      <c r="C420" s="59" t="str">
        <f>IF(Collage!C413="","",Collage!C413)</f>
        <v/>
      </c>
      <c r="D420" s="60" t="str">
        <f>IF(Collage!D413="","",Collage!D413)</f>
        <v>ORA - 119</v>
      </c>
      <c r="E420" s="29"/>
      <c r="F420" s="10"/>
      <c r="G420" s="11"/>
      <c r="H420" s="13">
        <f t="shared" si="72"/>
        <v>0</v>
      </c>
      <c r="I420" s="8" t="str">
        <f>IF(B420&lt;&gt;"",SUMIF($V$23:$V$598,V420,$H$23:$H$598)/SUMIF($V$23:$V$598,V420,$O$23:O995),IF(O420&lt;&gt;"",SUMIF($S$23:$S$598,S420,$H$23:$H$598)/O420,""))</f>
        <v/>
      </c>
      <c r="J420" s="12"/>
      <c r="K420" s="19">
        <f t="shared" si="73"/>
        <v>0</v>
      </c>
      <c r="L420" s="19">
        <f t="shared" si="75"/>
        <v>0</v>
      </c>
      <c r="M420" s="19">
        <f t="shared" si="76"/>
        <v>0</v>
      </c>
      <c r="N420" s="19">
        <f t="shared" si="74"/>
        <v>0</v>
      </c>
      <c r="O420" s="9" t="str">
        <f t="shared" si="81"/>
        <v/>
      </c>
      <c r="S420" s="2" t="str">
        <f t="shared" si="79"/>
        <v>ORA - ORACLE</v>
      </c>
      <c r="T420" s="18" t="str">
        <f t="shared" si="77"/>
        <v/>
      </c>
      <c r="V420" s="2" t="str">
        <f t="shared" si="80"/>
        <v>INCIDENTS</v>
      </c>
      <c r="W420" s="16" t="str">
        <f t="shared" si="78"/>
        <v/>
      </c>
    </row>
    <row r="421" spans="2:23" x14ac:dyDescent="0.2">
      <c r="B421" s="59" t="str">
        <f>IF(Collage!B414="","",Collage!B414)</f>
        <v/>
      </c>
      <c r="C421" s="59" t="str">
        <f>IF(Collage!C414="","",Collage!C414)</f>
        <v/>
      </c>
      <c r="D421" s="35" t="str">
        <f>IF(Collage!D414="","",Collage!D414)</f>
        <v>ORA - 120</v>
      </c>
      <c r="E421" s="29"/>
      <c r="F421" s="10"/>
      <c r="G421" s="11"/>
      <c r="H421" s="13">
        <f t="shared" si="72"/>
        <v>0</v>
      </c>
      <c r="I421" s="8" t="str">
        <f>IF(B421&lt;&gt;"",SUMIF($V$23:$V$598,V421,$H$23:$H$598)/SUMIF($V$23:$V$598,V421,$O$23:O996),IF(O421&lt;&gt;"",SUMIF($S$23:$S$598,S421,$H$23:$H$598)/O421,""))</f>
        <v/>
      </c>
      <c r="J421" s="12"/>
      <c r="K421" s="19">
        <f t="shared" si="73"/>
        <v>0</v>
      </c>
      <c r="L421" s="19">
        <f t="shared" si="75"/>
        <v>0</v>
      </c>
      <c r="M421" s="19">
        <f t="shared" si="76"/>
        <v>0</v>
      </c>
      <c r="N421" s="19">
        <f t="shared" si="74"/>
        <v>0</v>
      </c>
      <c r="O421" s="9" t="str">
        <f t="shared" si="81"/>
        <v/>
      </c>
      <c r="S421" s="2" t="str">
        <f t="shared" si="79"/>
        <v>ORA - ORACLE</v>
      </c>
      <c r="T421" s="18" t="str">
        <f t="shared" si="77"/>
        <v/>
      </c>
      <c r="V421" s="2" t="str">
        <f t="shared" si="80"/>
        <v>INCIDENTS</v>
      </c>
      <c r="W421" s="16" t="str">
        <f t="shared" si="78"/>
        <v/>
      </c>
    </row>
    <row r="422" spans="2:23" x14ac:dyDescent="0.2">
      <c r="B422" s="59" t="str">
        <f>IF(Collage!B415="","",Collage!B415)</f>
        <v/>
      </c>
      <c r="C422" s="59" t="str">
        <f>IF(Collage!C415="","",Collage!C415)</f>
        <v/>
      </c>
      <c r="D422" s="35" t="str">
        <f>IF(Collage!D415="","",Collage!D415)</f>
        <v>ORA - 121</v>
      </c>
      <c r="E422" s="29"/>
      <c r="F422" s="10"/>
      <c r="G422" s="11"/>
      <c r="H422" s="13">
        <f t="shared" si="72"/>
        <v>0</v>
      </c>
      <c r="I422" s="8" t="str">
        <f>IF(B422&lt;&gt;"",SUMIF($V$23:$V$598,V422,$H$23:$H$598)/SUMIF($V$23:$V$598,V422,$O$23:O997),IF(O422&lt;&gt;"",SUMIF($S$23:$S$598,S422,$H$23:$H$598)/O422,""))</f>
        <v/>
      </c>
      <c r="J422" s="12"/>
      <c r="K422" s="19">
        <f t="shared" si="73"/>
        <v>0</v>
      </c>
      <c r="L422" s="19">
        <f t="shared" si="75"/>
        <v>0</v>
      </c>
      <c r="M422" s="19">
        <f t="shared" si="76"/>
        <v>0</v>
      </c>
      <c r="N422" s="19">
        <f t="shared" si="74"/>
        <v>0</v>
      </c>
      <c r="O422" s="9" t="str">
        <f t="shared" si="81"/>
        <v/>
      </c>
      <c r="S422" s="2" t="str">
        <f t="shared" si="79"/>
        <v>ORA - ORACLE</v>
      </c>
      <c r="T422" s="18" t="str">
        <f t="shared" si="77"/>
        <v/>
      </c>
      <c r="V422" s="2" t="str">
        <f t="shared" si="80"/>
        <v>INCIDENTS</v>
      </c>
      <c r="W422" s="16" t="str">
        <f t="shared" si="78"/>
        <v/>
      </c>
    </row>
    <row r="423" spans="2:23" x14ac:dyDescent="0.2">
      <c r="B423" s="59" t="str">
        <f>IF(Collage!B416="","",Collage!B416)</f>
        <v/>
      </c>
      <c r="C423" s="59" t="str">
        <f>IF(Collage!C416="","",Collage!C416)</f>
        <v/>
      </c>
      <c r="D423" s="35" t="str">
        <f>IF(Collage!D416="","",Collage!D416)</f>
        <v>ORA - 122</v>
      </c>
      <c r="E423" s="29"/>
      <c r="F423" s="10"/>
      <c r="G423" s="11"/>
      <c r="H423" s="13">
        <f t="shared" si="72"/>
        <v>0</v>
      </c>
      <c r="I423" s="8" t="str">
        <f>IF(B423&lt;&gt;"",SUMIF($V$23:$V$598,V423,$H$23:$H$598)/SUMIF($V$23:$V$598,V423,$O$23:O998),IF(O423&lt;&gt;"",SUMIF($S$23:$S$598,S423,$H$23:$H$598)/O423,""))</f>
        <v/>
      </c>
      <c r="J423" s="12"/>
      <c r="K423" s="19">
        <f t="shared" si="73"/>
        <v>0</v>
      </c>
      <c r="L423" s="19">
        <f t="shared" si="75"/>
        <v>0</v>
      </c>
      <c r="M423" s="19">
        <f t="shared" si="76"/>
        <v>0</v>
      </c>
      <c r="N423" s="19">
        <f t="shared" si="74"/>
        <v>0</v>
      </c>
      <c r="O423" s="9" t="str">
        <f t="shared" si="81"/>
        <v/>
      </c>
      <c r="S423" s="2" t="str">
        <f t="shared" si="79"/>
        <v>ORA - ORACLE</v>
      </c>
      <c r="T423" s="18" t="str">
        <f t="shared" si="77"/>
        <v/>
      </c>
      <c r="V423" s="2" t="str">
        <f t="shared" si="80"/>
        <v>INCIDENTS</v>
      </c>
      <c r="W423" s="16" t="str">
        <f t="shared" si="78"/>
        <v/>
      </c>
    </row>
    <row r="424" spans="2:23" x14ac:dyDescent="0.2">
      <c r="B424" s="59" t="str">
        <f>IF(Collage!B417="","",Collage!B417)</f>
        <v/>
      </c>
      <c r="C424" s="59" t="str">
        <f>IF(Collage!C417="","",Collage!C417)</f>
        <v/>
      </c>
      <c r="D424" s="35" t="str">
        <f>IF(Collage!D417="","",Collage!D417)</f>
        <v>ORA - 123</v>
      </c>
      <c r="E424" s="29"/>
      <c r="F424" s="10"/>
      <c r="G424" s="11"/>
      <c r="H424" s="13">
        <f t="shared" si="72"/>
        <v>0</v>
      </c>
      <c r="I424" s="8" t="str">
        <f>IF(B424&lt;&gt;"",SUMIF($V$23:$V$598,V424,$H$23:$H$598)/SUMIF($V$23:$V$598,V424,$O$23:O999),IF(O424&lt;&gt;"",SUMIF($S$23:$S$598,S424,$H$23:$H$598)/O424,""))</f>
        <v/>
      </c>
      <c r="J424" s="12"/>
      <c r="K424" s="19">
        <f t="shared" si="73"/>
        <v>0</v>
      </c>
      <c r="L424" s="19">
        <f t="shared" si="75"/>
        <v>0</v>
      </c>
      <c r="M424" s="19">
        <f t="shared" si="76"/>
        <v>0</v>
      </c>
      <c r="N424" s="19">
        <f t="shared" si="74"/>
        <v>0</v>
      </c>
      <c r="O424" s="9" t="str">
        <f t="shared" si="81"/>
        <v/>
      </c>
      <c r="S424" s="2" t="str">
        <f t="shared" si="79"/>
        <v>ORA - ORACLE</v>
      </c>
      <c r="T424" s="18" t="str">
        <f t="shared" si="77"/>
        <v/>
      </c>
      <c r="V424" s="2" t="str">
        <f t="shared" si="80"/>
        <v>INCIDENTS</v>
      </c>
      <c r="W424" s="16" t="str">
        <f t="shared" si="78"/>
        <v/>
      </c>
    </row>
    <row r="425" spans="2:23" x14ac:dyDescent="0.2">
      <c r="B425" s="59" t="str">
        <f>IF(Collage!B418="","",Collage!B418)</f>
        <v/>
      </c>
      <c r="C425" s="59" t="str">
        <f>IF(Collage!C418="","",Collage!C418)</f>
        <v/>
      </c>
      <c r="D425" s="35" t="str">
        <f>IF(Collage!D418="","",Collage!D418)</f>
        <v>ORA - 124</v>
      </c>
      <c r="E425" s="29"/>
      <c r="F425" s="10"/>
      <c r="G425" s="11"/>
      <c r="H425" s="13">
        <f t="shared" si="72"/>
        <v>0</v>
      </c>
      <c r="I425" s="8" t="str">
        <f>IF(B425&lt;&gt;"",SUMIF($V$23:$V$598,V425,$H$23:$H$598)/SUMIF($V$23:$V$598,V425,$O$23:O1000),IF(O425&lt;&gt;"",SUMIF($S$23:$S$598,S425,$H$23:$H$598)/O425,""))</f>
        <v/>
      </c>
      <c r="J425" s="12"/>
      <c r="K425" s="19">
        <f t="shared" si="73"/>
        <v>0</v>
      </c>
      <c r="L425" s="19">
        <f t="shared" si="75"/>
        <v>0</v>
      </c>
      <c r="M425" s="19">
        <f t="shared" si="76"/>
        <v>0</v>
      </c>
      <c r="N425" s="19">
        <f t="shared" si="74"/>
        <v>0</v>
      </c>
      <c r="O425" s="9" t="str">
        <f t="shared" si="81"/>
        <v/>
      </c>
      <c r="S425" s="2" t="str">
        <f t="shared" si="79"/>
        <v>ORA - ORACLE</v>
      </c>
      <c r="T425" s="18" t="str">
        <f t="shared" si="77"/>
        <v/>
      </c>
      <c r="V425" s="2" t="str">
        <f t="shared" si="80"/>
        <v>INCIDENTS</v>
      </c>
      <c r="W425" s="16" t="str">
        <f t="shared" si="78"/>
        <v/>
      </c>
    </row>
    <row r="426" spans="2:23" x14ac:dyDescent="0.2">
      <c r="B426" s="59" t="str">
        <f>IF(Collage!B419="","",Collage!B419)</f>
        <v/>
      </c>
      <c r="C426" s="59" t="str">
        <f>IF(Collage!C419="","",Collage!C419)</f>
        <v/>
      </c>
      <c r="D426" s="35" t="str">
        <f>IF(Collage!D419="","",Collage!D419)</f>
        <v>ORA - 125</v>
      </c>
      <c r="E426" s="29"/>
      <c r="F426" s="10"/>
      <c r="G426" s="11"/>
      <c r="H426" s="13">
        <f t="shared" si="72"/>
        <v>0</v>
      </c>
      <c r="I426" s="8" t="str">
        <f>IF(B426&lt;&gt;"",SUMIF($V$23:$V$598,V426,$H$23:$H$598)/SUMIF($V$23:$V$598,V426,$O$23:O1001),IF(O426&lt;&gt;"",SUMIF($S$23:$S$598,S426,$H$23:$H$598)/O426,""))</f>
        <v/>
      </c>
      <c r="J426" s="12"/>
      <c r="K426" s="19">
        <f t="shared" si="73"/>
        <v>0</v>
      </c>
      <c r="L426" s="19">
        <f t="shared" si="75"/>
        <v>0</v>
      </c>
      <c r="M426" s="19">
        <f t="shared" si="76"/>
        <v>0</v>
      </c>
      <c r="N426" s="19">
        <f t="shared" si="74"/>
        <v>0</v>
      </c>
      <c r="O426" s="9" t="str">
        <f t="shared" si="81"/>
        <v/>
      </c>
      <c r="S426" s="2" t="str">
        <f t="shared" si="79"/>
        <v>ORA - ORACLE</v>
      </c>
      <c r="T426" s="18" t="str">
        <f t="shared" si="77"/>
        <v/>
      </c>
      <c r="V426" s="2" t="str">
        <f t="shared" si="80"/>
        <v>INCIDENTS</v>
      </c>
      <c r="W426" s="16" t="str">
        <f t="shared" si="78"/>
        <v/>
      </c>
    </row>
    <row r="427" spans="2:23" x14ac:dyDescent="0.2">
      <c r="B427" s="59" t="str">
        <f>IF(Collage!B420="","",Collage!B420)</f>
        <v/>
      </c>
      <c r="C427" s="59" t="str">
        <f>IF(Collage!C420="","",Collage!C420)</f>
        <v/>
      </c>
      <c r="D427" s="35" t="str">
        <f>IF(Collage!D420="","",Collage!D420)</f>
        <v>ORA - 126</v>
      </c>
      <c r="E427" s="29"/>
      <c r="F427" s="10"/>
      <c r="G427" s="11"/>
      <c r="H427" s="13">
        <f t="shared" si="72"/>
        <v>0</v>
      </c>
      <c r="I427" s="8" t="str">
        <f>IF(B427&lt;&gt;"",SUMIF($V$23:$V$598,V427,$H$23:$H$598)/SUMIF($V$23:$V$598,V427,$O$23:O1002),IF(O427&lt;&gt;"",SUMIF($S$23:$S$598,S427,$H$23:$H$598)/O427,""))</f>
        <v/>
      </c>
      <c r="J427" s="12"/>
      <c r="K427" s="19">
        <f t="shared" si="73"/>
        <v>0</v>
      </c>
      <c r="L427" s="19">
        <f t="shared" si="75"/>
        <v>0</v>
      </c>
      <c r="M427" s="19">
        <f t="shared" si="76"/>
        <v>0</v>
      </c>
      <c r="N427" s="19">
        <f t="shared" si="74"/>
        <v>0</v>
      </c>
      <c r="O427" s="9" t="str">
        <f t="shared" si="81"/>
        <v/>
      </c>
      <c r="S427" s="2" t="str">
        <f t="shared" si="79"/>
        <v>ORA - ORACLE</v>
      </c>
      <c r="T427" s="18" t="str">
        <f t="shared" si="77"/>
        <v/>
      </c>
      <c r="V427" s="2" t="str">
        <f t="shared" si="80"/>
        <v>INCIDENTS</v>
      </c>
      <c r="W427" s="16" t="str">
        <f t="shared" si="78"/>
        <v/>
      </c>
    </row>
    <row r="428" spans="2:23" x14ac:dyDescent="0.2">
      <c r="B428" s="59" t="str">
        <f>IF(Collage!B421="","",Collage!B421)</f>
        <v/>
      </c>
      <c r="C428" s="59" t="str">
        <f>IF(Collage!C421="","",Collage!C421)</f>
        <v/>
      </c>
      <c r="D428" s="35" t="str">
        <f>IF(Collage!D421="","",Collage!D421)</f>
        <v>ORA - 127</v>
      </c>
      <c r="E428" s="29"/>
      <c r="F428" s="10"/>
      <c r="G428" s="11"/>
      <c r="H428" s="13">
        <f t="shared" si="72"/>
        <v>0</v>
      </c>
      <c r="I428" s="8" t="str">
        <f>IF(B428&lt;&gt;"",SUMIF($V$23:$V$598,V428,$H$23:$H$598)/SUMIF($V$23:$V$598,V428,$O$23:O1003),IF(O428&lt;&gt;"",SUMIF($S$23:$S$598,S428,$H$23:$H$598)/O428,""))</f>
        <v/>
      </c>
      <c r="J428" s="12"/>
      <c r="K428" s="19">
        <f t="shared" si="73"/>
        <v>0</v>
      </c>
      <c r="L428" s="19">
        <f t="shared" si="75"/>
        <v>0</v>
      </c>
      <c r="M428" s="19">
        <f t="shared" si="76"/>
        <v>0</v>
      </c>
      <c r="N428" s="19">
        <f t="shared" si="74"/>
        <v>0</v>
      </c>
      <c r="O428" s="9" t="str">
        <f t="shared" si="81"/>
        <v/>
      </c>
      <c r="S428" s="2" t="str">
        <f t="shared" si="79"/>
        <v>ORA - ORACLE</v>
      </c>
      <c r="T428" s="18" t="str">
        <f t="shared" si="77"/>
        <v/>
      </c>
      <c r="V428" s="2" t="str">
        <f t="shared" si="80"/>
        <v>INCIDENTS</v>
      </c>
      <c r="W428" s="16" t="str">
        <f t="shared" si="78"/>
        <v/>
      </c>
    </row>
    <row r="429" spans="2:23" x14ac:dyDescent="0.2">
      <c r="B429" s="59" t="str">
        <f>IF(Collage!B422="","",Collage!B422)</f>
        <v/>
      </c>
      <c r="C429" s="59" t="str">
        <f>IF(Collage!C422="","",Collage!C422)</f>
        <v/>
      </c>
      <c r="D429" s="35" t="str">
        <f>IF(Collage!D422="","",Collage!D422)</f>
        <v>ORA - 128</v>
      </c>
      <c r="E429" s="29"/>
      <c r="F429" s="10"/>
      <c r="G429" s="11"/>
      <c r="H429" s="13">
        <f t="shared" si="72"/>
        <v>0</v>
      </c>
      <c r="I429" s="8" t="str">
        <f>IF(B429&lt;&gt;"",SUMIF($V$23:$V$598,V429,$H$23:$H$598)/SUMIF($V$23:$V$598,V429,$O$23:O1004),IF(O429&lt;&gt;"",SUMIF($S$23:$S$598,S429,$H$23:$H$598)/O429,""))</f>
        <v/>
      </c>
      <c r="J429" s="12"/>
      <c r="K429" s="19">
        <f t="shared" si="73"/>
        <v>0</v>
      </c>
      <c r="L429" s="19">
        <f t="shared" si="75"/>
        <v>0</v>
      </c>
      <c r="M429" s="19">
        <f t="shared" si="76"/>
        <v>0</v>
      </c>
      <c r="N429" s="19">
        <f t="shared" si="74"/>
        <v>0</v>
      </c>
      <c r="O429" s="9" t="str">
        <f t="shared" si="81"/>
        <v/>
      </c>
      <c r="S429" s="2" t="str">
        <f t="shared" si="79"/>
        <v>ORA - ORACLE</v>
      </c>
      <c r="T429" s="18" t="str">
        <f t="shared" si="77"/>
        <v/>
      </c>
      <c r="V429" s="2" t="str">
        <f t="shared" si="80"/>
        <v>INCIDENTS</v>
      </c>
      <c r="W429" s="16" t="str">
        <f t="shared" si="78"/>
        <v/>
      </c>
    </row>
    <row r="430" spans="2:23" x14ac:dyDescent="0.2">
      <c r="B430" s="59" t="str">
        <f>IF(Collage!B423="","",Collage!B423)</f>
        <v/>
      </c>
      <c r="C430" s="59" t="str">
        <f>IF(Collage!C423="","",Collage!C423)</f>
        <v/>
      </c>
      <c r="D430" s="35" t="str">
        <f>IF(Collage!D423="","",Collage!D423)</f>
        <v>ORA - 129</v>
      </c>
      <c r="E430" s="29"/>
      <c r="F430" s="10"/>
      <c r="G430" s="11"/>
      <c r="H430" s="13">
        <f t="shared" si="72"/>
        <v>0</v>
      </c>
      <c r="I430" s="8" t="str">
        <f>IF(B430&lt;&gt;"",SUMIF($V$23:$V$598,V430,$H$23:$H$598)/SUMIF($V$23:$V$598,V430,$O$23:O1005),IF(O430&lt;&gt;"",SUMIF($S$23:$S$598,S430,$H$23:$H$598)/O430,""))</f>
        <v/>
      </c>
      <c r="J430" s="12"/>
      <c r="K430" s="19">
        <f t="shared" si="73"/>
        <v>0</v>
      </c>
      <c r="L430" s="19">
        <f t="shared" si="75"/>
        <v>0</v>
      </c>
      <c r="M430" s="19">
        <f t="shared" si="76"/>
        <v>0</v>
      </c>
      <c r="N430" s="19">
        <f t="shared" si="74"/>
        <v>0</v>
      </c>
      <c r="O430" s="9" t="str">
        <f t="shared" si="81"/>
        <v/>
      </c>
      <c r="S430" s="2" t="str">
        <f t="shared" si="79"/>
        <v>ORA - ORACLE</v>
      </c>
      <c r="T430" s="18" t="str">
        <f t="shared" si="77"/>
        <v/>
      </c>
      <c r="V430" s="2" t="str">
        <f t="shared" si="80"/>
        <v>INCIDENTS</v>
      </c>
      <c r="W430" s="16" t="str">
        <f t="shared" si="78"/>
        <v/>
      </c>
    </row>
    <row r="431" spans="2:23" x14ac:dyDescent="0.2">
      <c r="B431" s="59" t="str">
        <f>IF(Collage!B424="","",Collage!B424)</f>
        <v/>
      </c>
      <c r="C431" s="59" t="str">
        <f>IF(Collage!C424="","",Collage!C424)</f>
        <v/>
      </c>
      <c r="D431" s="35" t="str">
        <f>IF(Collage!D424="","",Collage!D424)</f>
        <v>ORA - 130</v>
      </c>
      <c r="E431" s="29"/>
      <c r="F431" s="10"/>
      <c r="G431" s="11"/>
      <c r="H431" s="13">
        <f t="shared" si="72"/>
        <v>0</v>
      </c>
      <c r="I431" s="8" t="str">
        <f>IF(B431&lt;&gt;"",SUMIF($V$23:$V$598,V431,$H$23:$H$598)/SUMIF($V$23:$V$598,V431,$O$23:O1006),IF(O431&lt;&gt;"",SUMIF($S$23:$S$598,S431,$H$23:$H$598)/O431,""))</f>
        <v/>
      </c>
      <c r="J431" s="12"/>
      <c r="K431" s="19">
        <f t="shared" si="73"/>
        <v>0</v>
      </c>
      <c r="L431" s="19">
        <f t="shared" si="75"/>
        <v>0</v>
      </c>
      <c r="M431" s="19">
        <f t="shared" si="76"/>
        <v>0</v>
      </c>
      <c r="N431" s="19">
        <f t="shared" si="74"/>
        <v>0</v>
      </c>
      <c r="O431" s="9" t="str">
        <f t="shared" si="81"/>
        <v/>
      </c>
      <c r="S431" s="2" t="str">
        <f t="shared" si="79"/>
        <v>ORA - ORACLE</v>
      </c>
      <c r="T431" s="18" t="str">
        <f t="shared" si="77"/>
        <v/>
      </c>
      <c r="V431" s="2" t="str">
        <f t="shared" si="80"/>
        <v>INCIDENTS</v>
      </c>
      <c r="W431" s="16" t="str">
        <f t="shared" si="78"/>
        <v/>
      </c>
    </row>
    <row r="432" spans="2:23" x14ac:dyDescent="0.2">
      <c r="B432" s="59" t="str">
        <f>IF(Collage!B425="","",Collage!B425)</f>
        <v/>
      </c>
      <c r="C432" s="59" t="str">
        <f>IF(Collage!C425="","",Collage!C425)</f>
        <v/>
      </c>
      <c r="D432" s="35" t="str">
        <f>IF(Collage!D425="","",Collage!D425)</f>
        <v>ORA - 131</v>
      </c>
      <c r="E432" s="29"/>
      <c r="F432" s="10"/>
      <c r="G432" s="11"/>
      <c r="H432" s="13">
        <f t="shared" si="72"/>
        <v>0</v>
      </c>
      <c r="I432" s="8" t="str">
        <f>IF(B432&lt;&gt;"",SUMIF($V$23:$V$598,V432,$H$23:$H$598)/SUMIF($V$23:$V$598,V432,$O$23:O1007),IF(O432&lt;&gt;"",SUMIF($S$23:$S$598,S432,$H$23:$H$598)/O432,""))</f>
        <v/>
      </c>
      <c r="J432" s="12"/>
      <c r="K432" s="19">
        <f t="shared" si="73"/>
        <v>0</v>
      </c>
      <c r="L432" s="19">
        <f t="shared" si="75"/>
        <v>0</v>
      </c>
      <c r="M432" s="19">
        <f t="shared" si="76"/>
        <v>0</v>
      </c>
      <c r="N432" s="19">
        <f t="shared" si="74"/>
        <v>0</v>
      </c>
      <c r="O432" s="9" t="str">
        <f t="shared" si="81"/>
        <v/>
      </c>
      <c r="S432" s="2" t="str">
        <f t="shared" si="79"/>
        <v>ORA - ORACLE</v>
      </c>
      <c r="T432" s="18" t="str">
        <f t="shared" si="77"/>
        <v/>
      </c>
      <c r="V432" s="2" t="str">
        <f t="shared" si="80"/>
        <v>INCIDENTS</v>
      </c>
      <c r="W432" s="16" t="str">
        <f t="shared" si="78"/>
        <v/>
      </c>
    </row>
    <row r="433" spans="2:23" x14ac:dyDescent="0.2">
      <c r="B433" s="59" t="str">
        <f>IF(Collage!B426="","",Collage!B426)</f>
        <v/>
      </c>
      <c r="C433" s="59" t="str">
        <f>IF(Collage!C426="","",Collage!C426)</f>
        <v/>
      </c>
      <c r="D433" s="35" t="str">
        <f>IF(Collage!D426="","",Collage!D426)</f>
        <v>ORA - 132</v>
      </c>
      <c r="E433" s="29"/>
      <c r="F433" s="10"/>
      <c r="G433" s="11"/>
      <c r="H433" s="13">
        <f t="shared" si="72"/>
        <v>0</v>
      </c>
      <c r="I433" s="8" t="str">
        <f>IF(B433&lt;&gt;"",SUMIF($V$23:$V$598,V433,$H$23:$H$598)/SUMIF($V$23:$V$598,V433,$O$23:O1008),IF(O433&lt;&gt;"",SUMIF($S$23:$S$598,S433,$H$23:$H$598)/O433,""))</f>
        <v/>
      </c>
      <c r="J433" s="12"/>
      <c r="K433" s="19">
        <f t="shared" si="73"/>
        <v>0</v>
      </c>
      <c r="L433" s="19">
        <f t="shared" si="75"/>
        <v>0</v>
      </c>
      <c r="M433" s="19">
        <f t="shared" si="76"/>
        <v>0</v>
      </c>
      <c r="N433" s="19">
        <f t="shared" si="74"/>
        <v>0</v>
      </c>
      <c r="O433" s="9" t="str">
        <f t="shared" si="81"/>
        <v/>
      </c>
      <c r="S433" s="2" t="str">
        <f t="shared" si="79"/>
        <v>ORA - ORACLE</v>
      </c>
      <c r="T433" s="18" t="str">
        <f t="shared" si="77"/>
        <v/>
      </c>
      <c r="V433" s="2" t="str">
        <f t="shared" si="80"/>
        <v>INCIDENTS</v>
      </c>
      <c r="W433" s="16" t="str">
        <f t="shared" si="78"/>
        <v/>
      </c>
    </row>
    <row r="434" spans="2:23" x14ac:dyDescent="0.2">
      <c r="B434" s="59" t="str">
        <f>IF(Collage!B427="","",Collage!B427)</f>
        <v/>
      </c>
      <c r="C434" s="59" t="str">
        <f>IF(Collage!C427="","",Collage!C427)</f>
        <v/>
      </c>
      <c r="D434" s="35" t="str">
        <f>IF(Collage!D427="","",Collage!D427)</f>
        <v>ORA - 133</v>
      </c>
      <c r="E434" s="29"/>
      <c r="F434" s="10"/>
      <c r="G434" s="11"/>
      <c r="H434" s="13">
        <f t="shared" si="72"/>
        <v>0</v>
      </c>
      <c r="I434" s="8" t="str">
        <f>IF(B434&lt;&gt;"",SUMIF($V$23:$V$598,V434,$H$23:$H$598)/SUMIF($V$23:$V$598,V434,$O$23:O1009),IF(O434&lt;&gt;"",SUMIF($S$23:$S$598,S434,$H$23:$H$598)/O434,""))</f>
        <v/>
      </c>
      <c r="J434" s="12"/>
      <c r="K434" s="19">
        <f t="shared" si="73"/>
        <v>0</v>
      </c>
      <c r="L434" s="19">
        <f t="shared" si="75"/>
        <v>0</v>
      </c>
      <c r="M434" s="19">
        <f t="shared" si="76"/>
        <v>0</v>
      </c>
      <c r="N434" s="19">
        <f t="shared" si="74"/>
        <v>0</v>
      </c>
      <c r="O434" s="9" t="str">
        <f t="shared" si="81"/>
        <v/>
      </c>
      <c r="S434" s="2" t="str">
        <f t="shared" si="79"/>
        <v>ORA - ORACLE</v>
      </c>
      <c r="T434" s="18" t="str">
        <f t="shared" si="77"/>
        <v/>
      </c>
      <c r="V434" s="2" t="str">
        <f t="shared" si="80"/>
        <v>INCIDENTS</v>
      </c>
      <c r="W434" s="16" t="str">
        <f t="shared" si="78"/>
        <v/>
      </c>
    </row>
    <row r="435" spans="2:23" x14ac:dyDescent="0.2">
      <c r="B435" s="59" t="str">
        <f>IF(Collage!B428="","",Collage!B428)</f>
        <v/>
      </c>
      <c r="C435" s="59" t="str">
        <f>IF(Collage!C428="","",Collage!C428)</f>
        <v/>
      </c>
      <c r="D435" s="35" t="str">
        <f>IF(Collage!D428="","",Collage!D428)</f>
        <v>ORA - 134</v>
      </c>
      <c r="E435" s="29"/>
      <c r="F435" s="10"/>
      <c r="G435" s="11"/>
      <c r="H435" s="13">
        <f t="shared" si="72"/>
        <v>0</v>
      </c>
      <c r="I435" s="8" t="str">
        <f>IF(B435&lt;&gt;"",SUMIF($V$23:$V$598,V435,$H$23:$H$598)/SUMIF($V$23:$V$598,V435,$O$23:O1010),IF(O435&lt;&gt;"",SUMIF($S$23:$S$598,S435,$H$23:$H$598)/O435,""))</f>
        <v/>
      </c>
      <c r="J435" s="12"/>
      <c r="K435" s="19">
        <f t="shared" si="73"/>
        <v>0</v>
      </c>
      <c r="L435" s="19">
        <f t="shared" si="75"/>
        <v>0</v>
      </c>
      <c r="M435" s="19">
        <f t="shared" si="76"/>
        <v>0</v>
      </c>
      <c r="N435" s="19">
        <f t="shared" si="74"/>
        <v>0</v>
      </c>
      <c r="O435" s="9" t="str">
        <f t="shared" si="81"/>
        <v/>
      </c>
      <c r="S435" s="2" t="str">
        <f t="shared" si="79"/>
        <v>ORA - ORACLE</v>
      </c>
      <c r="T435" s="18" t="str">
        <f t="shared" si="77"/>
        <v/>
      </c>
      <c r="V435" s="2" t="str">
        <f t="shared" si="80"/>
        <v>INCIDENTS</v>
      </c>
      <c r="W435" s="16" t="str">
        <f t="shared" si="78"/>
        <v/>
      </c>
    </row>
    <row r="436" spans="2:23" x14ac:dyDescent="0.2">
      <c r="B436" s="59" t="str">
        <f>IF(Collage!B429="","",Collage!B429)</f>
        <v/>
      </c>
      <c r="C436" s="59" t="str">
        <f>IF(Collage!C429="","",Collage!C429)</f>
        <v/>
      </c>
      <c r="D436" s="35" t="str">
        <f>IF(Collage!D429="","",Collage!D429)</f>
        <v>ORA - 135</v>
      </c>
      <c r="E436" s="29"/>
      <c r="F436" s="10"/>
      <c r="G436" s="11"/>
      <c r="H436" s="13">
        <f t="shared" si="72"/>
        <v>0</v>
      </c>
      <c r="I436" s="8" t="str">
        <f>IF(B436&lt;&gt;"",SUMIF($V$23:$V$598,V436,$H$23:$H$598)/SUMIF($V$23:$V$598,V436,$O$23:O1011),IF(O436&lt;&gt;"",SUMIF($S$23:$S$598,S436,$H$23:$H$598)/O436,""))</f>
        <v/>
      </c>
      <c r="J436" s="12"/>
      <c r="K436" s="19">
        <f t="shared" si="73"/>
        <v>0</v>
      </c>
      <c r="L436" s="19">
        <f t="shared" si="75"/>
        <v>0</v>
      </c>
      <c r="M436" s="19">
        <f t="shared" si="76"/>
        <v>0</v>
      </c>
      <c r="N436" s="19">
        <f t="shared" si="74"/>
        <v>0</v>
      </c>
      <c r="O436" s="9" t="str">
        <f t="shared" si="81"/>
        <v/>
      </c>
      <c r="S436" s="2" t="str">
        <f t="shared" si="79"/>
        <v>ORA - ORACLE</v>
      </c>
      <c r="T436" s="18" t="str">
        <f t="shared" si="77"/>
        <v/>
      </c>
      <c r="V436" s="2" t="str">
        <f t="shared" si="80"/>
        <v>INCIDENTS</v>
      </c>
      <c r="W436" s="16" t="str">
        <f t="shared" si="78"/>
        <v/>
      </c>
    </row>
    <row r="437" spans="2:23" x14ac:dyDescent="0.2">
      <c r="B437" s="59" t="str">
        <f>IF(Collage!B430="","",Collage!B430)</f>
        <v/>
      </c>
      <c r="C437" s="59" t="str">
        <f>IF(Collage!C430="","",Collage!C430)</f>
        <v/>
      </c>
      <c r="D437" s="35" t="str">
        <f>IF(Collage!D430="","",Collage!D430)</f>
        <v/>
      </c>
      <c r="E437" s="29"/>
      <c r="F437" s="10"/>
      <c r="G437" s="11"/>
      <c r="H437" s="13" t="str">
        <f t="shared" si="72"/>
        <v/>
      </c>
      <c r="I437" s="8" t="str">
        <f>IF(B437&lt;&gt;"",SUMIF($V$23:$V$598,V437,$H$23:$H$598)/SUMIF($V$23:$V$598,V437,$O$23:O1012),IF(O437&lt;&gt;"",SUMIF($S$23:$S$598,S437,$H$23:$H$598)/O437,""))</f>
        <v/>
      </c>
      <c r="J437" s="12"/>
      <c r="K437" s="19" t="str">
        <f t="shared" si="73"/>
        <v/>
      </c>
      <c r="L437" s="19" t="str">
        <f t="shared" si="75"/>
        <v/>
      </c>
      <c r="M437" s="19" t="str">
        <f t="shared" si="76"/>
        <v/>
      </c>
      <c r="N437" s="19" t="str">
        <f t="shared" si="74"/>
        <v/>
      </c>
      <c r="O437" s="9" t="str">
        <f t="shared" si="81"/>
        <v/>
      </c>
      <c r="S437" s="2" t="str">
        <f t="shared" si="79"/>
        <v>ORA - ORACLE</v>
      </c>
      <c r="T437" s="18" t="str">
        <f t="shared" si="77"/>
        <v/>
      </c>
      <c r="V437" s="2" t="str">
        <f t="shared" si="80"/>
        <v>INCIDENTS</v>
      </c>
      <c r="W437" s="16" t="str">
        <f t="shared" si="78"/>
        <v/>
      </c>
    </row>
    <row r="438" spans="2:23" x14ac:dyDescent="0.2">
      <c r="B438" s="59" t="str">
        <f>IF(Collage!B431="","",Collage!B431)</f>
        <v/>
      </c>
      <c r="C438" s="59" t="str">
        <f>IF(Collage!C431="","",Collage!C431)</f>
        <v>ORD - DOLLARU</v>
      </c>
      <c r="D438" s="35" t="str">
        <f>IF(Collage!D431="","",Collage!D431)</f>
        <v/>
      </c>
      <c r="E438" s="29"/>
      <c r="F438" s="10"/>
      <c r="G438" s="11"/>
      <c r="H438" s="13" t="str">
        <f t="shared" si="72"/>
        <v/>
      </c>
      <c r="I438" s="8">
        <f>IF(B438&lt;&gt;"",SUMIF($V$23:$V$598,V438,$H$23:$H$598)/SUMIF($V$23:$V$598,V438,$O$23:O1013),IF(O438&lt;&gt;"",SUMIF($S$23:$S$598,S438,$H$23:$H$598)/O438,""))</f>
        <v>0</v>
      </c>
      <c r="J438" s="12"/>
      <c r="K438" s="19" t="str">
        <f t="shared" si="73"/>
        <v/>
      </c>
      <c r="L438" s="19" t="str">
        <f t="shared" si="75"/>
        <v/>
      </c>
      <c r="M438" s="19" t="str">
        <f t="shared" si="76"/>
        <v/>
      </c>
      <c r="N438" s="19" t="str">
        <f t="shared" si="74"/>
        <v>Procédures :</v>
      </c>
      <c r="O438" s="9">
        <f t="shared" si="81"/>
        <v>59</v>
      </c>
      <c r="S438" s="2" t="str">
        <f t="shared" si="79"/>
        <v>ORD - DOLLARU</v>
      </c>
      <c r="T438" s="18">
        <f t="shared" si="77"/>
        <v>0</v>
      </c>
      <c r="V438" s="2" t="str">
        <f t="shared" si="80"/>
        <v>INCIDENTS</v>
      </c>
      <c r="W438" s="16" t="str">
        <f t="shared" si="78"/>
        <v/>
      </c>
    </row>
    <row r="439" spans="2:23" x14ac:dyDescent="0.2">
      <c r="B439" s="59" t="str">
        <f>IF(Collage!B432="","",Collage!B432)</f>
        <v/>
      </c>
      <c r="C439" s="59" t="str">
        <f>IF(Collage!C432="","",Collage!C432)</f>
        <v/>
      </c>
      <c r="D439" s="35" t="str">
        <f>IF(Collage!D432="","",Collage!D432)</f>
        <v/>
      </c>
      <c r="E439" s="29"/>
      <c r="F439" s="10"/>
      <c r="G439" s="11"/>
      <c r="H439" s="13" t="str">
        <f t="shared" si="72"/>
        <v/>
      </c>
      <c r="I439" s="8" t="str">
        <f>IF(B439&lt;&gt;"",SUMIF($V$23:$V$598,V439,$H$23:$H$598)/SUMIF($V$23:$V$598,V439,$O$23:O1014),IF(O439&lt;&gt;"",SUMIF($S$23:$S$598,S439,$H$23:$H$598)/O439,""))</f>
        <v/>
      </c>
      <c r="J439" s="12"/>
      <c r="K439" s="19" t="str">
        <f t="shared" si="73"/>
        <v/>
      </c>
      <c r="L439" s="19" t="str">
        <f t="shared" si="75"/>
        <v/>
      </c>
      <c r="M439" s="19" t="str">
        <f t="shared" si="76"/>
        <v/>
      </c>
      <c r="N439" s="19" t="str">
        <f t="shared" si="74"/>
        <v/>
      </c>
      <c r="O439" s="9" t="str">
        <f t="shared" si="81"/>
        <v/>
      </c>
      <c r="S439" s="2" t="str">
        <f t="shared" si="79"/>
        <v>ORD - DOLLARU</v>
      </c>
      <c r="T439" s="18" t="str">
        <f t="shared" si="77"/>
        <v/>
      </c>
      <c r="V439" s="2" t="str">
        <f t="shared" si="80"/>
        <v>INCIDENTS</v>
      </c>
      <c r="W439" s="16" t="str">
        <f t="shared" si="78"/>
        <v/>
      </c>
    </row>
    <row r="440" spans="2:23" x14ac:dyDescent="0.2">
      <c r="B440" s="59" t="str">
        <f>IF(Collage!B433="","",Collage!B433)</f>
        <v/>
      </c>
      <c r="C440" s="59" t="str">
        <f>IF(Collage!C433="","",Collage!C433)</f>
        <v/>
      </c>
      <c r="D440" s="35" t="str">
        <f>IF(Collage!D433="","",Collage!D433)</f>
        <v>Erreur 1</v>
      </c>
      <c r="E440" s="29"/>
      <c r="F440" s="10"/>
      <c r="G440" s="11"/>
      <c r="H440" s="13">
        <f t="shared" si="72"/>
        <v>0</v>
      </c>
      <c r="I440" s="8" t="str">
        <f>IF(B440&lt;&gt;"",SUMIF($V$23:$V$598,V440,$H$23:$H$598)/SUMIF($V$23:$V$598,V440,$O$23:O1015),IF(O440&lt;&gt;"",SUMIF($S$23:$S$598,S440,$H$23:$H$598)/O440,""))</f>
        <v/>
      </c>
      <c r="J440" s="12"/>
      <c r="K440" s="19">
        <f t="shared" si="73"/>
        <v>0</v>
      </c>
      <c r="L440" s="19">
        <f t="shared" si="75"/>
        <v>0</v>
      </c>
      <c r="M440" s="19">
        <f t="shared" si="76"/>
        <v>0</v>
      </c>
      <c r="N440" s="19">
        <f t="shared" si="74"/>
        <v>0</v>
      </c>
      <c r="O440" s="9" t="str">
        <f t="shared" si="81"/>
        <v/>
      </c>
      <c r="S440" s="2" t="str">
        <f t="shared" si="79"/>
        <v>ORD - DOLLARU</v>
      </c>
      <c r="T440" s="18" t="str">
        <f t="shared" si="77"/>
        <v/>
      </c>
      <c r="V440" s="2" t="str">
        <f t="shared" si="80"/>
        <v>INCIDENTS</v>
      </c>
      <c r="W440" s="16" t="str">
        <f t="shared" si="78"/>
        <v/>
      </c>
    </row>
    <row r="441" spans="2:23" x14ac:dyDescent="0.2">
      <c r="B441" s="59" t="str">
        <f>IF(Collage!B434="","",Collage!B434)</f>
        <v/>
      </c>
      <c r="C441" s="59" t="str">
        <f>IF(Collage!C434="","",Collage!C434)</f>
        <v/>
      </c>
      <c r="D441" s="35" t="str">
        <f>IF(Collage!D434="","",Collage!D434)</f>
        <v>Erreur 2</v>
      </c>
      <c r="E441" s="29"/>
      <c r="F441" s="10"/>
      <c r="G441" s="11"/>
      <c r="H441" s="13">
        <f t="shared" si="72"/>
        <v>0</v>
      </c>
      <c r="I441" s="8" t="str">
        <f>IF(B441&lt;&gt;"",SUMIF($V$23:$V$598,V441,$H$23:$H$598)/SUMIF($V$23:$V$598,V441,$O$23:O1016),IF(O441&lt;&gt;"",SUMIF($S$23:$S$598,S441,$H$23:$H$598)/O441,""))</f>
        <v/>
      </c>
      <c r="J441" s="12"/>
      <c r="K441" s="19">
        <f t="shared" si="73"/>
        <v>0</v>
      </c>
      <c r="L441" s="19">
        <f t="shared" si="75"/>
        <v>0</v>
      </c>
      <c r="M441" s="19">
        <f t="shared" si="76"/>
        <v>0</v>
      </c>
      <c r="N441" s="19">
        <f t="shared" si="74"/>
        <v>0</v>
      </c>
      <c r="O441" s="9" t="str">
        <f t="shared" si="81"/>
        <v/>
      </c>
      <c r="S441" s="2" t="str">
        <f t="shared" si="79"/>
        <v>ORD - DOLLARU</v>
      </c>
      <c r="T441" s="18" t="str">
        <f t="shared" si="77"/>
        <v/>
      </c>
      <c r="V441" s="2" t="str">
        <f t="shared" si="80"/>
        <v>INCIDENTS</v>
      </c>
      <c r="W441" s="16" t="str">
        <f t="shared" si="78"/>
        <v/>
      </c>
    </row>
    <row r="442" spans="2:23" x14ac:dyDescent="0.2">
      <c r="B442" s="59" t="str">
        <f>IF(Collage!B435="","",Collage!B435)</f>
        <v/>
      </c>
      <c r="C442" s="59" t="str">
        <f>IF(Collage!C435="","",Collage!C435)</f>
        <v/>
      </c>
      <c r="D442" s="35" t="str">
        <f>IF(Collage!D435="","",Collage!D435)</f>
        <v>Erreur 3</v>
      </c>
      <c r="E442" s="29"/>
      <c r="F442" s="10"/>
      <c r="G442" s="11"/>
      <c r="H442" s="13">
        <f t="shared" si="72"/>
        <v>0</v>
      </c>
      <c r="I442" s="8" t="str">
        <f>IF(B442&lt;&gt;"",SUMIF($V$23:$V$598,V442,$H$23:$H$598)/SUMIF($V$23:$V$598,V442,$O$23:O1017),IF(O442&lt;&gt;"",SUMIF($S$23:$S$598,S442,$H$23:$H$598)/O442,""))</f>
        <v/>
      </c>
      <c r="J442" s="12"/>
      <c r="K442" s="19">
        <f t="shared" si="73"/>
        <v>0</v>
      </c>
      <c r="L442" s="19">
        <f t="shared" si="75"/>
        <v>0</v>
      </c>
      <c r="M442" s="19">
        <f t="shared" si="76"/>
        <v>0</v>
      </c>
      <c r="N442" s="19">
        <f t="shared" si="74"/>
        <v>0</v>
      </c>
      <c r="O442" s="9" t="str">
        <f t="shared" si="81"/>
        <v/>
      </c>
      <c r="S442" s="2" t="str">
        <f t="shared" si="79"/>
        <v>ORD - DOLLARU</v>
      </c>
      <c r="T442" s="18" t="str">
        <f t="shared" si="77"/>
        <v/>
      </c>
      <c r="V442" s="2" t="str">
        <f t="shared" si="80"/>
        <v>INCIDENTS</v>
      </c>
      <c r="W442" s="16" t="str">
        <f t="shared" si="78"/>
        <v/>
      </c>
    </row>
    <row r="443" spans="2:23" x14ac:dyDescent="0.2">
      <c r="B443" s="59" t="str">
        <f>IF(Collage!B436="","",Collage!B436)</f>
        <v/>
      </c>
      <c r="C443" s="59" t="str">
        <f>IF(Collage!C436="","",Collage!C436)</f>
        <v/>
      </c>
      <c r="D443" s="35" t="str">
        <f>IF(Collage!D436="","",Collage!D436)</f>
        <v>Erreur 4</v>
      </c>
      <c r="E443" s="29"/>
      <c r="F443" s="10"/>
      <c r="G443" s="11"/>
      <c r="H443" s="13">
        <f t="shared" si="72"/>
        <v>0</v>
      </c>
      <c r="I443" s="8" t="str">
        <f>IF(B443&lt;&gt;"",SUMIF($V$23:$V$598,V443,$H$23:$H$598)/SUMIF($V$23:$V$598,V443,$O$23:O1018),IF(O443&lt;&gt;"",SUMIF($S$23:$S$598,S443,$H$23:$H$598)/O443,""))</f>
        <v/>
      </c>
      <c r="J443" s="12"/>
      <c r="K443" s="19">
        <f t="shared" si="73"/>
        <v>0</v>
      </c>
      <c r="L443" s="19">
        <f t="shared" si="75"/>
        <v>0</v>
      </c>
      <c r="M443" s="19">
        <f t="shared" si="76"/>
        <v>0</v>
      </c>
      <c r="N443" s="19">
        <f t="shared" si="74"/>
        <v>0</v>
      </c>
      <c r="O443" s="9" t="str">
        <f t="shared" si="81"/>
        <v/>
      </c>
      <c r="S443" s="2" t="str">
        <f t="shared" si="79"/>
        <v>ORD - DOLLARU</v>
      </c>
      <c r="T443" s="18" t="str">
        <f t="shared" si="77"/>
        <v/>
      </c>
      <c r="V443" s="2" t="str">
        <f t="shared" si="80"/>
        <v>INCIDENTS</v>
      </c>
      <c r="W443" s="16" t="str">
        <f t="shared" si="78"/>
        <v/>
      </c>
    </row>
    <row r="444" spans="2:23" x14ac:dyDescent="0.2">
      <c r="B444" s="59" t="str">
        <f>IF(Collage!B437="","",Collage!B437)</f>
        <v/>
      </c>
      <c r="C444" s="59" t="str">
        <f>IF(Collage!C437="","",Collage!C437)</f>
        <v/>
      </c>
      <c r="D444" s="35" t="str">
        <f>IF(Collage!D437="","",Collage!D437)</f>
        <v>Erreur 5</v>
      </c>
      <c r="E444" s="29"/>
      <c r="F444" s="10"/>
      <c r="G444" s="11"/>
      <c r="H444" s="13">
        <f t="shared" si="72"/>
        <v>0</v>
      </c>
      <c r="I444" s="8" t="str">
        <f>IF(B444&lt;&gt;"",SUMIF($V$23:$V$598,V444,$H$23:$H$598)/SUMIF($V$23:$V$598,V444,$O$23:O1019),IF(O444&lt;&gt;"",SUMIF($S$23:$S$598,S444,$H$23:$H$598)/O444,""))</f>
        <v/>
      </c>
      <c r="J444" s="12"/>
      <c r="K444" s="19">
        <f t="shared" si="73"/>
        <v>0</v>
      </c>
      <c r="L444" s="19">
        <f t="shared" si="75"/>
        <v>0</v>
      </c>
      <c r="M444" s="19">
        <f t="shared" si="76"/>
        <v>0</v>
      </c>
      <c r="N444" s="19">
        <f t="shared" si="74"/>
        <v>0</v>
      </c>
      <c r="O444" s="9" t="str">
        <f t="shared" si="81"/>
        <v/>
      </c>
      <c r="S444" s="2" t="str">
        <f t="shared" si="79"/>
        <v>ORD - DOLLARU</v>
      </c>
      <c r="T444" s="18" t="str">
        <f t="shared" si="77"/>
        <v/>
      </c>
      <c r="V444" s="2" t="str">
        <f t="shared" si="80"/>
        <v>INCIDENTS</v>
      </c>
      <c r="W444" s="16" t="str">
        <f t="shared" si="78"/>
        <v/>
      </c>
    </row>
    <row r="445" spans="2:23" x14ac:dyDescent="0.2">
      <c r="B445" s="59" t="str">
        <f>IF(Collage!B438="","",Collage!B438)</f>
        <v/>
      </c>
      <c r="C445" s="59" t="str">
        <f>IF(Collage!C438="","",Collage!C438)</f>
        <v/>
      </c>
      <c r="D445" s="35" t="str">
        <f>IF(Collage!D438="","",Collage!D438)</f>
        <v>Erreur 6</v>
      </c>
      <c r="E445" s="29"/>
      <c r="F445" s="10"/>
      <c r="G445" s="11"/>
      <c r="H445" s="13">
        <f t="shared" si="72"/>
        <v>0</v>
      </c>
      <c r="I445" s="8" t="str">
        <f>IF(B445&lt;&gt;"",SUMIF($V$23:$V$598,V445,$H$23:$H$598)/SUMIF($V$23:$V$598,V445,$O$23:O1020),IF(O445&lt;&gt;"",SUMIF($S$23:$S$598,S445,$H$23:$H$598)/O445,""))</f>
        <v/>
      </c>
      <c r="J445" s="12"/>
      <c r="K445" s="19">
        <f t="shared" si="73"/>
        <v>0</v>
      </c>
      <c r="L445" s="19">
        <f t="shared" si="75"/>
        <v>0</v>
      </c>
      <c r="M445" s="19">
        <f t="shared" si="76"/>
        <v>0</v>
      </c>
      <c r="N445" s="19">
        <f t="shared" si="74"/>
        <v>0</v>
      </c>
      <c r="O445" s="9" t="str">
        <f t="shared" si="81"/>
        <v/>
      </c>
      <c r="S445" s="2" t="str">
        <f t="shared" si="79"/>
        <v>ORD - DOLLARU</v>
      </c>
      <c r="T445" s="18" t="str">
        <f t="shared" si="77"/>
        <v/>
      </c>
      <c r="V445" s="2" t="str">
        <f t="shared" si="80"/>
        <v>INCIDENTS</v>
      </c>
      <c r="W445" s="16" t="str">
        <f t="shared" si="78"/>
        <v/>
      </c>
    </row>
    <row r="446" spans="2:23" x14ac:dyDescent="0.2">
      <c r="B446" s="59" t="str">
        <f>IF(Collage!B439="","",Collage!B439)</f>
        <v/>
      </c>
      <c r="C446" s="59" t="str">
        <f>IF(Collage!C439="","",Collage!C439)</f>
        <v/>
      </c>
      <c r="D446" s="35" t="str">
        <f>IF(Collage!D439="","",Collage!D439)</f>
        <v>Erreur 7</v>
      </c>
      <c r="E446" s="29"/>
      <c r="F446" s="10"/>
      <c r="G446" s="11"/>
      <c r="H446" s="13">
        <f t="shared" si="72"/>
        <v>0</v>
      </c>
      <c r="I446" s="8" t="str">
        <f>IF(B446&lt;&gt;"",SUMIF($V$23:$V$598,V446,$H$23:$H$598)/SUMIF($V$23:$V$598,V446,$O$23:O1021),IF(O446&lt;&gt;"",SUMIF($S$23:$S$598,S446,$H$23:$H$598)/O446,""))</f>
        <v/>
      </c>
      <c r="J446" s="12"/>
      <c r="K446" s="19">
        <f t="shared" si="73"/>
        <v>0</v>
      </c>
      <c r="L446" s="19">
        <f t="shared" si="75"/>
        <v>0</v>
      </c>
      <c r="M446" s="19">
        <f t="shared" si="76"/>
        <v>0</v>
      </c>
      <c r="N446" s="19">
        <f t="shared" si="74"/>
        <v>0</v>
      </c>
      <c r="O446" s="9" t="str">
        <f t="shared" si="81"/>
        <v/>
      </c>
      <c r="S446" s="2" t="str">
        <f t="shared" si="79"/>
        <v>ORD - DOLLARU</v>
      </c>
      <c r="T446" s="18" t="str">
        <f t="shared" si="77"/>
        <v/>
      </c>
      <c r="V446" s="2" t="str">
        <f t="shared" si="80"/>
        <v>INCIDENTS</v>
      </c>
      <c r="W446" s="16" t="str">
        <f t="shared" si="78"/>
        <v/>
      </c>
    </row>
    <row r="447" spans="2:23" x14ac:dyDescent="0.2">
      <c r="B447" s="59" t="str">
        <f>IF(Collage!B440="","",Collage!B440)</f>
        <v/>
      </c>
      <c r="C447" s="59" t="str">
        <f>IF(Collage!C440="","",Collage!C440)</f>
        <v/>
      </c>
      <c r="D447" s="35" t="str">
        <f>IF(Collage!D440="","",Collage!D440)</f>
        <v>Erreur 8</v>
      </c>
      <c r="E447" s="29"/>
      <c r="F447" s="10"/>
      <c r="G447" s="11"/>
      <c r="H447" s="13">
        <f t="shared" si="72"/>
        <v>0</v>
      </c>
      <c r="I447" s="8" t="str">
        <f>IF(B447&lt;&gt;"",SUMIF($V$23:$V$598,V447,$H$23:$H$598)/SUMIF($V$23:$V$598,V447,$O$23:O1022),IF(O447&lt;&gt;"",SUMIF($S$23:$S$598,S447,$H$23:$H$598)/O447,""))</f>
        <v/>
      </c>
      <c r="J447" s="12"/>
      <c r="K447" s="19">
        <f t="shared" si="73"/>
        <v>0</v>
      </c>
      <c r="L447" s="19">
        <f t="shared" si="75"/>
        <v>0</v>
      </c>
      <c r="M447" s="19">
        <f t="shared" si="76"/>
        <v>0</v>
      </c>
      <c r="N447" s="19">
        <f t="shared" si="74"/>
        <v>0</v>
      </c>
      <c r="O447" s="9" t="str">
        <f t="shared" si="81"/>
        <v/>
      </c>
      <c r="S447" s="2" t="str">
        <f t="shared" si="79"/>
        <v>ORD - DOLLARU</v>
      </c>
      <c r="T447" s="18" t="str">
        <f t="shared" si="77"/>
        <v/>
      </c>
      <c r="V447" s="2" t="str">
        <f t="shared" si="80"/>
        <v>INCIDENTS</v>
      </c>
      <c r="W447" s="16" t="str">
        <f t="shared" si="78"/>
        <v/>
      </c>
    </row>
    <row r="448" spans="2:23" x14ac:dyDescent="0.2">
      <c r="B448" s="59" t="str">
        <f>IF(Collage!B441="","",Collage!B441)</f>
        <v/>
      </c>
      <c r="C448" s="59" t="str">
        <f>IF(Collage!C441="","",Collage!C441)</f>
        <v/>
      </c>
      <c r="D448" s="35" t="str">
        <f>IF(Collage!D441="","",Collage!D441)</f>
        <v>Erreur 9</v>
      </c>
      <c r="E448" s="29"/>
      <c r="F448" s="10"/>
      <c r="G448" s="11"/>
      <c r="H448" s="13">
        <f t="shared" si="72"/>
        <v>0</v>
      </c>
      <c r="I448" s="8" t="str">
        <f>IF(B448&lt;&gt;"",SUMIF($V$23:$V$598,V448,$H$23:$H$598)/SUMIF($V$23:$V$598,V448,$O$23:O1023),IF(O448&lt;&gt;"",SUMIF($S$23:$S$598,S448,$H$23:$H$598)/O448,""))</f>
        <v/>
      </c>
      <c r="J448" s="12"/>
      <c r="K448" s="19">
        <f t="shared" si="73"/>
        <v>0</v>
      </c>
      <c r="L448" s="19">
        <f t="shared" si="75"/>
        <v>0</v>
      </c>
      <c r="M448" s="19">
        <f t="shared" si="76"/>
        <v>0</v>
      </c>
      <c r="N448" s="19">
        <f t="shared" si="74"/>
        <v>0</v>
      </c>
      <c r="O448" s="9" t="str">
        <f t="shared" si="81"/>
        <v/>
      </c>
      <c r="S448" s="2" t="str">
        <f t="shared" si="79"/>
        <v>ORD - DOLLARU</v>
      </c>
      <c r="T448" s="18" t="str">
        <f t="shared" si="77"/>
        <v/>
      </c>
      <c r="V448" s="2" t="str">
        <f t="shared" si="80"/>
        <v>INCIDENTS</v>
      </c>
      <c r="W448" s="16" t="str">
        <f t="shared" si="78"/>
        <v/>
      </c>
    </row>
    <row r="449" spans="2:23" x14ac:dyDescent="0.2">
      <c r="B449" s="59" t="str">
        <f>IF(Collage!B442="","",Collage!B442)</f>
        <v/>
      </c>
      <c r="C449" s="59" t="str">
        <f>IF(Collage!C442="","",Collage!C442)</f>
        <v/>
      </c>
      <c r="D449" s="35" t="str">
        <f>IF(Collage!D442="","",Collage!D442)</f>
        <v>Erreur 10</v>
      </c>
      <c r="E449" s="29"/>
      <c r="F449" s="10"/>
      <c r="G449" s="11"/>
      <c r="H449" s="13">
        <f t="shared" si="72"/>
        <v>0</v>
      </c>
      <c r="I449" s="8" t="str">
        <f>IF(B449&lt;&gt;"",SUMIF($V$23:$V$598,V449,$H$23:$H$598)/SUMIF($V$23:$V$598,V449,$O$23:O1024),IF(O449&lt;&gt;"",SUMIF($S$23:$S$598,S449,$H$23:$H$598)/O449,""))</f>
        <v/>
      </c>
      <c r="J449" s="12"/>
      <c r="K449" s="19">
        <f t="shared" si="73"/>
        <v>0</v>
      </c>
      <c r="L449" s="19">
        <f t="shared" si="75"/>
        <v>0</v>
      </c>
      <c r="M449" s="19">
        <f t="shared" si="76"/>
        <v>0</v>
      </c>
      <c r="N449" s="19">
        <f t="shared" si="74"/>
        <v>0</v>
      </c>
      <c r="O449" s="9" t="str">
        <f t="shared" si="81"/>
        <v/>
      </c>
      <c r="S449" s="2" t="str">
        <f t="shared" si="79"/>
        <v>ORD - DOLLARU</v>
      </c>
      <c r="T449" s="18" t="str">
        <f t="shared" si="77"/>
        <v/>
      </c>
      <c r="V449" s="2" t="str">
        <f t="shared" si="80"/>
        <v>INCIDENTS</v>
      </c>
      <c r="W449" s="16" t="str">
        <f t="shared" si="78"/>
        <v/>
      </c>
    </row>
    <row r="450" spans="2:23" x14ac:dyDescent="0.2">
      <c r="B450" s="59" t="str">
        <f>IF(Collage!B443="","",Collage!B443)</f>
        <v/>
      </c>
      <c r="C450" s="59" t="str">
        <f>IF(Collage!C443="","",Collage!C443)</f>
        <v/>
      </c>
      <c r="D450" s="35" t="str">
        <f>IF(Collage!D443="","",Collage!D443)</f>
        <v>Erreur 11</v>
      </c>
      <c r="E450" s="29"/>
      <c r="F450" s="10"/>
      <c r="G450" s="11"/>
      <c r="H450" s="13">
        <f t="shared" si="72"/>
        <v>0</v>
      </c>
      <c r="I450" s="8" t="str">
        <f>IF(B450&lt;&gt;"",SUMIF($V$23:$V$598,V450,$H$23:$H$598)/SUMIF($V$23:$V$598,V450,$O$23:O1025),IF(O450&lt;&gt;"",SUMIF($S$23:$S$598,S450,$H$23:$H$598)/O450,""))</f>
        <v/>
      </c>
      <c r="J450" s="12"/>
      <c r="K450" s="19">
        <f t="shared" si="73"/>
        <v>0</v>
      </c>
      <c r="L450" s="19">
        <f t="shared" si="75"/>
        <v>0</v>
      </c>
      <c r="M450" s="19">
        <f t="shared" si="76"/>
        <v>0</v>
      </c>
      <c r="N450" s="19">
        <f t="shared" si="74"/>
        <v>0</v>
      </c>
      <c r="O450" s="9" t="str">
        <f t="shared" si="81"/>
        <v/>
      </c>
      <c r="S450" s="2" t="str">
        <f t="shared" si="79"/>
        <v>ORD - DOLLARU</v>
      </c>
      <c r="T450" s="18" t="str">
        <f t="shared" si="77"/>
        <v/>
      </c>
      <c r="V450" s="2" t="str">
        <f t="shared" si="80"/>
        <v>INCIDENTS</v>
      </c>
      <c r="W450" s="16" t="str">
        <f t="shared" si="78"/>
        <v/>
      </c>
    </row>
    <row r="451" spans="2:23" x14ac:dyDescent="0.2">
      <c r="B451" s="59" t="str">
        <f>IF(Collage!B444="","",Collage!B444)</f>
        <v/>
      </c>
      <c r="C451" s="59" t="str">
        <f>IF(Collage!C444="","",Collage!C444)</f>
        <v/>
      </c>
      <c r="D451" s="35" t="str">
        <f>IF(Collage!D444="","",Collage!D444)</f>
        <v>Erreur 12</v>
      </c>
      <c r="E451" s="29"/>
      <c r="F451" s="10"/>
      <c r="G451" s="11"/>
      <c r="H451" s="13">
        <f t="shared" si="72"/>
        <v>0</v>
      </c>
      <c r="I451" s="8" t="str">
        <f>IF(B451&lt;&gt;"",SUMIF($V$23:$V$598,V451,$H$23:$H$598)/SUMIF($V$23:$V$598,V451,$O$23:O1026),IF(O451&lt;&gt;"",SUMIF($S$23:$S$598,S451,$H$23:$H$598)/O451,""))</f>
        <v/>
      </c>
      <c r="J451" s="12"/>
      <c r="K451" s="19">
        <f t="shared" si="73"/>
        <v>0</v>
      </c>
      <c r="L451" s="19">
        <f t="shared" si="75"/>
        <v>0</v>
      </c>
      <c r="M451" s="19">
        <f t="shared" si="76"/>
        <v>0</v>
      </c>
      <c r="N451" s="19">
        <f t="shared" si="74"/>
        <v>0</v>
      </c>
      <c r="O451" s="9" t="str">
        <f t="shared" si="81"/>
        <v/>
      </c>
      <c r="S451" s="2" t="str">
        <f t="shared" si="79"/>
        <v>ORD - DOLLARU</v>
      </c>
      <c r="T451" s="18" t="str">
        <f t="shared" si="77"/>
        <v/>
      </c>
      <c r="V451" s="2" t="str">
        <f t="shared" si="80"/>
        <v>INCIDENTS</v>
      </c>
      <c r="W451" s="16" t="str">
        <f t="shared" si="78"/>
        <v/>
      </c>
    </row>
    <row r="452" spans="2:23" x14ac:dyDescent="0.2">
      <c r="B452" s="59" t="str">
        <f>IF(Collage!B445="","",Collage!B445)</f>
        <v/>
      </c>
      <c r="C452" s="59" t="str">
        <f>IF(Collage!C445="","",Collage!C445)</f>
        <v/>
      </c>
      <c r="D452" s="35" t="str">
        <f>IF(Collage!D445="","",Collage!D445)</f>
        <v>Erreur 13</v>
      </c>
      <c r="E452" s="29"/>
      <c r="F452" s="10"/>
      <c r="G452" s="11"/>
      <c r="H452" s="13">
        <f t="shared" si="72"/>
        <v>0</v>
      </c>
      <c r="I452" s="8" t="str">
        <f>IF(B452&lt;&gt;"",SUMIF($V$23:$V$598,V452,$H$23:$H$598)/SUMIF($V$23:$V$598,V452,$O$23:O1027),IF(O452&lt;&gt;"",SUMIF($S$23:$S$598,S452,$H$23:$H$598)/O452,""))</f>
        <v/>
      </c>
      <c r="J452" s="12"/>
      <c r="K452" s="19">
        <f t="shared" si="73"/>
        <v>0</v>
      </c>
      <c r="L452" s="19">
        <f t="shared" si="75"/>
        <v>0</v>
      </c>
      <c r="M452" s="19">
        <f t="shared" si="76"/>
        <v>0</v>
      </c>
      <c r="N452" s="19">
        <f t="shared" si="74"/>
        <v>0</v>
      </c>
      <c r="O452" s="9" t="str">
        <f t="shared" si="81"/>
        <v/>
      </c>
      <c r="S452" s="2" t="str">
        <f t="shared" si="79"/>
        <v>ORD - DOLLARU</v>
      </c>
      <c r="T452" s="18" t="str">
        <f t="shared" si="77"/>
        <v/>
      </c>
      <c r="V452" s="2" t="str">
        <f t="shared" si="80"/>
        <v>INCIDENTS</v>
      </c>
      <c r="W452" s="16" t="str">
        <f t="shared" si="78"/>
        <v/>
      </c>
    </row>
    <row r="453" spans="2:23" x14ac:dyDescent="0.2">
      <c r="B453" s="59" t="str">
        <f>IF(Collage!B446="","",Collage!B446)</f>
        <v/>
      </c>
      <c r="C453" s="59" t="str">
        <f>IF(Collage!C446="","",Collage!C446)</f>
        <v/>
      </c>
      <c r="D453" s="35" t="str">
        <f>IF(Collage!D446="","",Collage!D446)</f>
        <v>Erreur 14</v>
      </c>
      <c r="E453" s="29"/>
      <c r="F453" s="10"/>
      <c r="G453" s="11"/>
      <c r="H453" s="13">
        <f t="shared" si="72"/>
        <v>0</v>
      </c>
      <c r="I453" s="8" t="str">
        <f>IF(B453&lt;&gt;"",SUMIF($V$23:$V$598,V453,$H$23:$H$598)/SUMIF($V$23:$V$598,V453,$O$23:O1028),IF(O453&lt;&gt;"",SUMIF($S$23:$S$598,S453,$H$23:$H$598)/O453,""))</f>
        <v/>
      </c>
      <c r="J453" s="12"/>
      <c r="K453" s="19">
        <f t="shared" si="73"/>
        <v>0</v>
      </c>
      <c r="L453" s="19">
        <f t="shared" si="75"/>
        <v>0</v>
      </c>
      <c r="M453" s="19">
        <f t="shared" si="76"/>
        <v>0</v>
      </c>
      <c r="N453" s="19">
        <f t="shared" si="74"/>
        <v>0</v>
      </c>
      <c r="O453" s="9" t="str">
        <f t="shared" si="81"/>
        <v/>
      </c>
      <c r="S453" s="2" t="str">
        <f t="shared" si="79"/>
        <v>ORD - DOLLARU</v>
      </c>
      <c r="T453" s="18" t="str">
        <f t="shared" si="77"/>
        <v/>
      </c>
      <c r="V453" s="2" t="str">
        <f t="shared" si="80"/>
        <v>INCIDENTS</v>
      </c>
      <c r="W453" s="16" t="str">
        <f t="shared" si="78"/>
        <v/>
      </c>
    </row>
    <row r="454" spans="2:23" x14ac:dyDescent="0.2">
      <c r="B454" s="59" t="str">
        <f>IF(Collage!B447="","",Collage!B447)</f>
        <v/>
      </c>
      <c r="C454" s="59" t="str">
        <f>IF(Collage!C447="","",Collage!C447)</f>
        <v/>
      </c>
      <c r="D454" s="35" t="str">
        <f>IF(Collage!D447="","",Collage!D447)</f>
        <v>Erreur 15</v>
      </c>
      <c r="E454" s="29"/>
      <c r="F454" s="10"/>
      <c r="G454" s="11"/>
      <c r="H454" s="13">
        <f t="shared" ref="H454:H517" si="82">IF(D454="","",SUM(N454/3))</f>
        <v>0</v>
      </c>
      <c r="I454" s="8" t="str">
        <f>IF(B454&lt;&gt;"",SUMIF($V$23:$V$598,V454,$H$23:$H$598)/SUMIF($V$23:$V$598,V454,$O$23:O1029),IF(O454&lt;&gt;"",SUMIF($S$23:$S$598,S454,$H$23:$H$598)/O454,""))</f>
        <v/>
      </c>
      <c r="J454" s="12"/>
      <c r="K454" s="19">
        <f t="shared" ref="K454:K517" si="83">IF(D454&lt;&gt;"",IF(E454="X",1,0),"")</f>
        <v>0</v>
      </c>
      <c r="L454" s="19">
        <f t="shared" si="75"/>
        <v>0</v>
      </c>
      <c r="M454" s="19">
        <f t="shared" si="76"/>
        <v>0</v>
      </c>
      <c r="N454" s="19">
        <f t="shared" ref="N454:N517" si="84">IF(D454&lt;&gt;"",SUM(K454:M454),IF(O454&lt;&gt;"","Procédures :",""))</f>
        <v>0</v>
      </c>
      <c r="O454" s="9" t="str">
        <f t="shared" si="81"/>
        <v/>
      </c>
      <c r="S454" s="2" t="str">
        <f t="shared" si="79"/>
        <v>ORD - DOLLARU</v>
      </c>
      <c r="T454" s="18" t="str">
        <f t="shared" si="77"/>
        <v/>
      </c>
      <c r="V454" s="2" t="str">
        <f t="shared" si="80"/>
        <v>INCIDENTS</v>
      </c>
      <c r="W454" s="16" t="str">
        <f t="shared" si="78"/>
        <v/>
      </c>
    </row>
    <row r="455" spans="2:23" x14ac:dyDescent="0.2">
      <c r="B455" s="59" t="str">
        <f>IF(Collage!B448="","",Collage!B448)</f>
        <v/>
      </c>
      <c r="C455" s="59" t="str">
        <f>IF(Collage!C448="","",Collage!C448)</f>
        <v/>
      </c>
      <c r="D455" s="35" t="str">
        <f>IF(Collage!D448="","",Collage!D448)</f>
        <v>Erreur 16</v>
      </c>
      <c r="E455" s="29"/>
      <c r="F455" s="10"/>
      <c r="G455" s="11"/>
      <c r="H455" s="13">
        <f t="shared" si="82"/>
        <v>0</v>
      </c>
      <c r="I455" s="8" t="str">
        <f>IF(B455&lt;&gt;"",SUMIF($V$23:$V$598,V455,$H$23:$H$598)/SUMIF($V$23:$V$598,V455,$O$23:O1030),IF(O455&lt;&gt;"",SUMIF($S$23:$S$598,S455,$H$23:$H$598)/O455,""))</f>
        <v/>
      </c>
      <c r="J455" s="12"/>
      <c r="K455" s="19">
        <f t="shared" si="83"/>
        <v>0</v>
      </c>
      <c r="L455" s="19">
        <f t="shared" si="75"/>
        <v>0</v>
      </c>
      <c r="M455" s="19">
        <f t="shared" si="76"/>
        <v>0</v>
      </c>
      <c r="N455" s="19">
        <f t="shared" si="84"/>
        <v>0</v>
      </c>
      <c r="O455" s="9" t="str">
        <f t="shared" si="81"/>
        <v/>
      </c>
      <c r="S455" s="2" t="str">
        <f t="shared" si="79"/>
        <v>ORD - DOLLARU</v>
      </c>
      <c r="T455" s="18" t="str">
        <f t="shared" si="77"/>
        <v/>
      </c>
      <c r="V455" s="2" t="str">
        <f t="shared" si="80"/>
        <v>INCIDENTS</v>
      </c>
      <c r="W455" s="16" t="str">
        <f t="shared" si="78"/>
        <v/>
      </c>
    </row>
    <row r="456" spans="2:23" x14ac:dyDescent="0.2">
      <c r="B456" s="59" t="str">
        <f>IF(Collage!B449="","",Collage!B449)</f>
        <v/>
      </c>
      <c r="C456" s="59" t="str">
        <f>IF(Collage!C449="","",Collage!C449)</f>
        <v/>
      </c>
      <c r="D456" s="35" t="str">
        <f>IF(Collage!D449="","",Collage!D449)</f>
        <v>Erreur 17</v>
      </c>
      <c r="E456" s="29"/>
      <c r="F456" s="10"/>
      <c r="G456" s="11"/>
      <c r="H456" s="13">
        <f t="shared" si="82"/>
        <v>0</v>
      </c>
      <c r="I456" s="8" t="str">
        <f>IF(B456&lt;&gt;"",SUMIF($V$23:$V$598,V456,$H$23:$H$598)/SUMIF($V$23:$V$598,V456,$O$23:O1031),IF(O456&lt;&gt;"",SUMIF($S$23:$S$598,S456,$H$23:$H$598)/O456,""))</f>
        <v/>
      </c>
      <c r="J456" s="12"/>
      <c r="K456" s="19">
        <f t="shared" si="83"/>
        <v>0</v>
      </c>
      <c r="L456" s="19">
        <f t="shared" si="75"/>
        <v>0</v>
      </c>
      <c r="M456" s="19">
        <f t="shared" si="76"/>
        <v>0</v>
      </c>
      <c r="N456" s="19">
        <f t="shared" si="84"/>
        <v>0</v>
      </c>
      <c r="O456" s="9" t="str">
        <f t="shared" si="81"/>
        <v/>
      </c>
      <c r="S456" s="2" t="str">
        <f t="shared" si="79"/>
        <v>ORD - DOLLARU</v>
      </c>
      <c r="T456" s="18" t="str">
        <f t="shared" si="77"/>
        <v/>
      </c>
      <c r="V456" s="2" t="str">
        <f t="shared" si="80"/>
        <v>INCIDENTS</v>
      </c>
      <c r="W456" s="16" t="str">
        <f t="shared" si="78"/>
        <v/>
      </c>
    </row>
    <row r="457" spans="2:23" x14ac:dyDescent="0.2">
      <c r="B457" s="59" t="str">
        <f>IF(Collage!B450="","",Collage!B450)</f>
        <v/>
      </c>
      <c r="C457" s="59" t="str">
        <f>IF(Collage!C450="","",Collage!C450)</f>
        <v/>
      </c>
      <c r="D457" s="35" t="str">
        <f>IF(Collage!D450="","",Collage!D450)</f>
        <v>Erreur 18</v>
      </c>
      <c r="E457" s="29"/>
      <c r="F457" s="10"/>
      <c r="G457" s="11"/>
      <c r="H457" s="13">
        <f t="shared" si="82"/>
        <v>0</v>
      </c>
      <c r="I457" s="8" t="str">
        <f>IF(B457&lt;&gt;"",SUMIF($V$23:$V$598,V457,$H$23:$H$598)/SUMIF($V$23:$V$598,V457,$O$23:O1032),IF(O457&lt;&gt;"",SUMIF($S$23:$S$598,S457,$H$23:$H$598)/O457,""))</f>
        <v/>
      </c>
      <c r="J457" s="12"/>
      <c r="K457" s="19">
        <f t="shared" si="83"/>
        <v>0</v>
      </c>
      <c r="L457" s="19">
        <f t="shared" si="75"/>
        <v>0</v>
      </c>
      <c r="M457" s="19">
        <f t="shared" si="76"/>
        <v>0</v>
      </c>
      <c r="N457" s="19">
        <f t="shared" si="84"/>
        <v>0</v>
      </c>
      <c r="O457" s="9" t="str">
        <f t="shared" si="81"/>
        <v/>
      </c>
      <c r="S457" s="2" t="str">
        <f t="shared" si="79"/>
        <v>ORD - DOLLARU</v>
      </c>
      <c r="T457" s="18" t="str">
        <f t="shared" si="77"/>
        <v/>
      </c>
      <c r="V457" s="2" t="str">
        <f t="shared" si="80"/>
        <v>INCIDENTS</v>
      </c>
      <c r="W457" s="16" t="str">
        <f t="shared" si="78"/>
        <v/>
      </c>
    </row>
    <row r="458" spans="2:23" x14ac:dyDescent="0.2">
      <c r="B458" s="59" t="str">
        <f>IF(Collage!B451="","",Collage!B451)</f>
        <v/>
      </c>
      <c r="C458" s="59" t="str">
        <f>IF(Collage!C451="","",Collage!C451)</f>
        <v/>
      </c>
      <c r="D458" s="35" t="str">
        <f>IF(Collage!D451="","",Collage!D451)</f>
        <v>Erreur 19</v>
      </c>
      <c r="E458" s="29"/>
      <c r="F458" s="10"/>
      <c r="G458" s="11"/>
      <c r="H458" s="13">
        <f t="shared" si="82"/>
        <v>0</v>
      </c>
      <c r="I458" s="8" t="str">
        <f>IF(B458&lt;&gt;"",SUMIF($V$23:$V$598,V458,$H$23:$H$598)/SUMIF($V$23:$V$598,V458,$O$23:O1033),IF(O458&lt;&gt;"",SUMIF($S$23:$S$598,S458,$H$23:$H$598)/O458,""))</f>
        <v/>
      </c>
      <c r="J458" s="12"/>
      <c r="K458" s="19">
        <f t="shared" si="83"/>
        <v>0</v>
      </c>
      <c r="L458" s="19">
        <f t="shared" si="75"/>
        <v>0</v>
      </c>
      <c r="M458" s="19">
        <f t="shared" si="76"/>
        <v>0</v>
      </c>
      <c r="N458" s="19">
        <f t="shared" si="84"/>
        <v>0</v>
      </c>
      <c r="O458" s="9" t="str">
        <f t="shared" si="81"/>
        <v/>
      </c>
      <c r="S458" s="2" t="str">
        <f t="shared" si="79"/>
        <v>ORD - DOLLARU</v>
      </c>
      <c r="T458" s="18" t="str">
        <f t="shared" si="77"/>
        <v/>
      </c>
      <c r="V458" s="2" t="str">
        <f t="shared" si="80"/>
        <v>INCIDENTS</v>
      </c>
      <c r="W458" s="16" t="str">
        <f t="shared" si="78"/>
        <v/>
      </c>
    </row>
    <row r="459" spans="2:23" x14ac:dyDescent="0.2">
      <c r="B459" s="59" t="str">
        <f>IF(Collage!B452="","",Collage!B452)</f>
        <v/>
      </c>
      <c r="C459" s="59" t="str">
        <f>IF(Collage!C452="","",Collage!C452)</f>
        <v/>
      </c>
      <c r="D459" s="35" t="str">
        <f>IF(Collage!D452="","",Collage!D452)</f>
        <v>Erreur 20</v>
      </c>
      <c r="E459" s="29"/>
      <c r="F459" s="10"/>
      <c r="G459" s="11"/>
      <c r="H459" s="13">
        <f t="shared" si="82"/>
        <v>0</v>
      </c>
      <c r="I459" s="8" t="str">
        <f>IF(B459&lt;&gt;"",SUMIF($V$23:$V$598,V459,$H$23:$H$598)/SUMIF($V$23:$V$598,V459,$O$23:O1034),IF(O459&lt;&gt;"",SUMIF($S$23:$S$598,S459,$H$23:$H$598)/O459,""))</f>
        <v/>
      </c>
      <c r="J459" s="12"/>
      <c r="K459" s="19">
        <f t="shared" si="83"/>
        <v>0</v>
      </c>
      <c r="L459" s="19">
        <f t="shared" si="75"/>
        <v>0</v>
      </c>
      <c r="M459" s="19">
        <f t="shared" si="76"/>
        <v>0</v>
      </c>
      <c r="N459" s="19">
        <f t="shared" si="84"/>
        <v>0</v>
      </c>
      <c r="O459" s="9" t="str">
        <f t="shared" si="81"/>
        <v/>
      </c>
      <c r="S459" s="2" t="str">
        <f t="shared" si="79"/>
        <v>ORD - DOLLARU</v>
      </c>
      <c r="T459" s="18" t="str">
        <f t="shared" si="77"/>
        <v/>
      </c>
      <c r="V459" s="2" t="str">
        <f t="shared" si="80"/>
        <v>INCIDENTS</v>
      </c>
      <c r="W459" s="16" t="str">
        <f t="shared" si="78"/>
        <v/>
      </c>
    </row>
    <row r="460" spans="2:23" x14ac:dyDescent="0.2">
      <c r="B460" s="59" t="str">
        <f>IF(Collage!B453="","",Collage!B453)</f>
        <v/>
      </c>
      <c r="C460" s="59" t="str">
        <f>IF(Collage!C453="","",Collage!C453)</f>
        <v/>
      </c>
      <c r="D460" s="35" t="str">
        <f>IF(Collage!D453="","",Collage!D453)</f>
        <v>Erreur 21</v>
      </c>
      <c r="E460" s="29"/>
      <c r="F460" s="10"/>
      <c r="G460" s="11"/>
      <c r="H460" s="13">
        <f t="shared" si="82"/>
        <v>0</v>
      </c>
      <c r="I460" s="8" t="str">
        <f>IF(B460&lt;&gt;"",SUMIF($V$23:$V$598,V460,$H$23:$H$598)/SUMIF($V$23:$V$598,V460,$O$23:O1035),IF(O460&lt;&gt;"",SUMIF($S$23:$S$598,S460,$H$23:$H$598)/O460,""))</f>
        <v/>
      </c>
      <c r="J460" s="12"/>
      <c r="K460" s="19">
        <f t="shared" si="83"/>
        <v>0</v>
      </c>
      <c r="L460" s="19">
        <f t="shared" si="75"/>
        <v>0</v>
      </c>
      <c r="M460" s="19">
        <f t="shared" si="76"/>
        <v>0</v>
      </c>
      <c r="N460" s="19">
        <f t="shared" si="84"/>
        <v>0</v>
      </c>
      <c r="O460" s="9" t="str">
        <f t="shared" si="81"/>
        <v/>
      </c>
      <c r="S460" s="2" t="str">
        <f t="shared" si="79"/>
        <v>ORD - DOLLARU</v>
      </c>
      <c r="T460" s="18" t="str">
        <f t="shared" si="77"/>
        <v/>
      </c>
      <c r="V460" s="2" t="str">
        <f t="shared" si="80"/>
        <v>INCIDENTS</v>
      </c>
      <c r="W460" s="16" t="str">
        <f t="shared" si="78"/>
        <v/>
      </c>
    </row>
    <row r="461" spans="2:23" x14ac:dyDescent="0.2">
      <c r="B461" s="59" t="str">
        <f>IF(Collage!B454="","",Collage!B454)</f>
        <v/>
      </c>
      <c r="C461" s="59" t="str">
        <f>IF(Collage!C454="","",Collage!C454)</f>
        <v/>
      </c>
      <c r="D461" s="35" t="str">
        <f>IF(Collage!D454="","",Collage!D454)</f>
        <v>Erreur 22</v>
      </c>
      <c r="E461" s="29"/>
      <c r="F461" s="10"/>
      <c r="G461" s="11"/>
      <c r="H461" s="13">
        <f t="shared" si="82"/>
        <v>0</v>
      </c>
      <c r="I461" s="8" t="str">
        <f>IF(B461&lt;&gt;"",SUMIF($V$23:$V$598,V461,$H$23:$H$598)/SUMIF($V$23:$V$598,V461,$O$23:O1036),IF(O461&lt;&gt;"",SUMIF($S$23:$S$598,S461,$H$23:$H$598)/O461,""))</f>
        <v/>
      </c>
      <c r="J461" s="12"/>
      <c r="K461" s="19">
        <f t="shared" si="83"/>
        <v>0</v>
      </c>
      <c r="L461" s="19">
        <f t="shared" si="75"/>
        <v>0</v>
      </c>
      <c r="M461" s="19">
        <f t="shared" si="76"/>
        <v>0</v>
      </c>
      <c r="N461" s="19">
        <f t="shared" si="84"/>
        <v>0</v>
      </c>
      <c r="O461" s="9" t="str">
        <f t="shared" si="81"/>
        <v/>
      </c>
      <c r="S461" s="2" t="str">
        <f t="shared" si="79"/>
        <v>ORD - DOLLARU</v>
      </c>
      <c r="T461" s="18" t="str">
        <f t="shared" si="77"/>
        <v/>
      </c>
      <c r="V461" s="2" t="str">
        <f t="shared" si="80"/>
        <v>INCIDENTS</v>
      </c>
      <c r="W461" s="16" t="str">
        <f t="shared" si="78"/>
        <v/>
      </c>
    </row>
    <row r="462" spans="2:23" x14ac:dyDescent="0.2">
      <c r="B462" s="59" t="str">
        <f>IF(Collage!B455="","",Collage!B455)</f>
        <v/>
      </c>
      <c r="C462" s="59" t="str">
        <f>IF(Collage!C455="","",Collage!C455)</f>
        <v/>
      </c>
      <c r="D462" s="35" t="str">
        <f>IF(Collage!D455="","",Collage!D455)</f>
        <v>Erreur 23</v>
      </c>
      <c r="E462" s="29"/>
      <c r="F462" s="10"/>
      <c r="G462" s="11"/>
      <c r="H462" s="13">
        <f t="shared" si="82"/>
        <v>0</v>
      </c>
      <c r="I462" s="8" t="str">
        <f>IF(B462&lt;&gt;"",SUMIF($V$23:$V$598,V462,$H$23:$H$598)/SUMIF($V$23:$V$598,V462,$O$23:O1037),IF(O462&lt;&gt;"",SUMIF($S$23:$S$598,S462,$H$23:$H$598)/O462,""))</f>
        <v/>
      </c>
      <c r="J462" s="12"/>
      <c r="K462" s="19">
        <f t="shared" si="83"/>
        <v>0</v>
      </c>
      <c r="L462" s="19">
        <f t="shared" si="75"/>
        <v>0</v>
      </c>
      <c r="M462" s="19">
        <f t="shared" si="76"/>
        <v>0</v>
      </c>
      <c r="N462" s="19">
        <f t="shared" si="84"/>
        <v>0</v>
      </c>
      <c r="O462" s="9" t="str">
        <f t="shared" si="81"/>
        <v/>
      </c>
      <c r="S462" s="2" t="str">
        <f t="shared" si="79"/>
        <v>ORD - DOLLARU</v>
      </c>
      <c r="T462" s="18" t="str">
        <f t="shared" si="77"/>
        <v/>
      </c>
      <c r="V462" s="2" t="str">
        <f t="shared" si="80"/>
        <v>INCIDENTS</v>
      </c>
      <c r="W462" s="16" t="str">
        <f t="shared" si="78"/>
        <v/>
      </c>
    </row>
    <row r="463" spans="2:23" x14ac:dyDescent="0.2">
      <c r="B463" s="59" t="str">
        <f>IF(Collage!B456="","",Collage!B456)</f>
        <v/>
      </c>
      <c r="C463" s="59" t="str">
        <f>IF(Collage!C456="","",Collage!C456)</f>
        <v/>
      </c>
      <c r="D463" s="35" t="str">
        <f>IF(Collage!D456="","",Collage!D456)</f>
        <v>Erreur 24</v>
      </c>
      <c r="E463" s="29"/>
      <c r="F463" s="10"/>
      <c r="G463" s="11"/>
      <c r="H463" s="13">
        <f t="shared" si="82"/>
        <v>0</v>
      </c>
      <c r="I463" s="8" t="str">
        <f>IF(B463&lt;&gt;"",SUMIF($V$23:$V$598,V463,$H$23:$H$598)/SUMIF($V$23:$V$598,V463,$O$23:O1038),IF(O463&lt;&gt;"",SUMIF($S$23:$S$598,S463,$H$23:$H$598)/O463,""))</f>
        <v/>
      </c>
      <c r="J463" s="12"/>
      <c r="K463" s="19">
        <f t="shared" si="83"/>
        <v>0</v>
      </c>
      <c r="L463" s="19">
        <f t="shared" si="75"/>
        <v>0</v>
      </c>
      <c r="M463" s="19">
        <f t="shared" si="76"/>
        <v>0</v>
      </c>
      <c r="N463" s="19">
        <f t="shared" si="84"/>
        <v>0</v>
      </c>
      <c r="O463" s="9" t="str">
        <f t="shared" si="81"/>
        <v/>
      </c>
      <c r="S463" s="2" t="str">
        <f t="shared" si="79"/>
        <v>ORD - DOLLARU</v>
      </c>
      <c r="T463" s="18" t="str">
        <f t="shared" si="77"/>
        <v/>
      </c>
      <c r="V463" s="2" t="str">
        <f t="shared" si="80"/>
        <v>INCIDENTS</v>
      </c>
      <c r="W463" s="16" t="str">
        <f t="shared" si="78"/>
        <v/>
      </c>
    </row>
    <row r="464" spans="2:23" x14ac:dyDescent="0.2">
      <c r="B464" s="59" t="str">
        <f>IF(Collage!B457="","",Collage!B457)</f>
        <v/>
      </c>
      <c r="C464" s="59" t="str">
        <f>IF(Collage!C457="","",Collage!C457)</f>
        <v/>
      </c>
      <c r="D464" s="35" t="str">
        <f>IF(Collage!D457="","",Collage!D457)</f>
        <v>Erreur 25</v>
      </c>
      <c r="E464" s="29"/>
      <c r="F464" s="10"/>
      <c r="G464" s="11"/>
      <c r="H464" s="13">
        <f t="shared" si="82"/>
        <v>0</v>
      </c>
      <c r="I464" s="8" t="str">
        <f>IF(B464&lt;&gt;"",SUMIF($V$23:$V$598,V464,$H$23:$H$598)/SUMIF($V$23:$V$598,V464,$O$23:O1039),IF(O464&lt;&gt;"",SUMIF($S$23:$S$598,S464,$H$23:$H$598)/O464,""))</f>
        <v/>
      </c>
      <c r="J464" s="12"/>
      <c r="K464" s="19">
        <f t="shared" si="83"/>
        <v>0</v>
      </c>
      <c r="L464" s="19">
        <f t="shared" si="75"/>
        <v>0</v>
      </c>
      <c r="M464" s="19">
        <f t="shared" si="76"/>
        <v>0</v>
      </c>
      <c r="N464" s="19">
        <f t="shared" si="84"/>
        <v>0</v>
      </c>
      <c r="O464" s="9" t="str">
        <f t="shared" si="81"/>
        <v/>
      </c>
      <c r="S464" s="2" t="str">
        <f t="shared" si="79"/>
        <v>ORD - DOLLARU</v>
      </c>
      <c r="T464" s="18" t="str">
        <f t="shared" si="77"/>
        <v/>
      </c>
      <c r="V464" s="2" t="str">
        <f t="shared" si="80"/>
        <v>INCIDENTS</v>
      </c>
      <c r="W464" s="16" t="str">
        <f t="shared" si="78"/>
        <v/>
      </c>
    </row>
    <row r="465" spans="2:23" x14ac:dyDescent="0.2">
      <c r="B465" s="59" t="str">
        <f>IF(Collage!B458="","",Collage!B458)</f>
        <v/>
      </c>
      <c r="C465" s="59" t="str">
        <f>IF(Collage!C458="","",Collage!C458)</f>
        <v/>
      </c>
      <c r="D465" s="35" t="str">
        <f>IF(Collage!D458="","",Collage!D458)</f>
        <v>Erreur 26</v>
      </c>
      <c r="E465" s="29"/>
      <c r="F465" s="10"/>
      <c r="G465" s="11"/>
      <c r="H465" s="13">
        <f t="shared" si="82"/>
        <v>0</v>
      </c>
      <c r="I465" s="8" t="str">
        <f>IF(B465&lt;&gt;"",SUMIF($V$23:$V$598,V465,$H$23:$H$598)/SUMIF($V$23:$V$598,V465,$O$23:O1040),IF(O465&lt;&gt;"",SUMIF($S$23:$S$598,S465,$H$23:$H$598)/O465,""))</f>
        <v/>
      </c>
      <c r="J465" s="12"/>
      <c r="K465" s="19">
        <f t="shared" si="83"/>
        <v>0</v>
      </c>
      <c r="L465" s="19">
        <f t="shared" si="75"/>
        <v>0</v>
      </c>
      <c r="M465" s="19">
        <f t="shared" si="76"/>
        <v>0</v>
      </c>
      <c r="N465" s="19">
        <f t="shared" si="84"/>
        <v>0</v>
      </c>
      <c r="O465" s="9" t="str">
        <f t="shared" si="81"/>
        <v/>
      </c>
      <c r="S465" s="2" t="str">
        <f t="shared" si="79"/>
        <v>ORD - DOLLARU</v>
      </c>
      <c r="T465" s="18" t="str">
        <f t="shared" si="77"/>
        <v/>
      </c>
      <c r="V465" s="2" t="str">
        <f t="shared" si="80"/>
        <v>INCIDENTS</v>
      </c>
      <c r="W465" s="16" t="str">
        <f t="shared" si="78"/>
        <v/>
      </c>
    </row>
    <row r="466" spans="2:23" x14ac:dyDescent="0.2">
      <c r="B466" s="59" t="str">
        <f>IF(Collage!B459="","",Collage!B459)</f>
        <v/>
      </c>
      <c r="C466" s="59" t="str">
        <f>IF(Collage!C459="","",Collage!C459)</f>
        <v/>
      </c>
      <c r="D466" s="35" t="str">
        <f>IF(Collage!D459="","",Collage!D459)</f>
        <v>Erreur 27</v>
      </c>
      <c r="E466" s="29"/>
      <c r="F466" s="10"/>
      <c r="G466" s="11"/>
      <c r="H466" s="13">
        <f t="shared" si="82"/>
        <v>0</v>
      </c>
      <c r="I466" s="8" t="str">
        <f>IF(B466&lt;&gt;"",SUMIF($V$23:$V$598,V466,$H$23:$H$598)/SUMIF($V$23:$V$598,V466,$O$23:O1041),IF(O466&lt;&gt;"",SUMIF($S$23:$S$598,S466,$H$23:$H$598)/O466,""))</f>
        <v/>
      </c>
      <c r="J466" s="12"/>
      <c r="K466" s="19">
        <f t="shared" si="83"/>
        <v>0</v>
      </c>
      <c r="L466" s="19">
        <f t="shared" si="75"/>
        <v>0</v>
      </c>
      <c r="M466" s="19">
        <f t="shared" si="76"/>
        <v>0</v>
      </c>
      <c r="N466" s="19">
        <f t="shared" si="84"/>
        <v>0</v>
      </c>
      <c r="O466" s="9" t="str">
        <f t="shared" si="81"/>
        <v/>
      </c>
      <c r="S466" s="2" t="str">
        <f t="shared" si="79"/>
        <v>ORD - DOLLARU</v>
      </c>
      <c r="T466" s="18" t="str">
        <f t="shared" si="77"/>
        <v/>
      </c>
      <c r="V466" s="2" t="str">
        <f t="shared" si="80"/>
        <v>INCIDENTS</v>
      </c>
      <c r="W466" s="16" t="str">
        <f t="shared" si="78"/>
        <v/>
      </c>
    </row>
    <row r="467" spans="2:23" x14ac:dyDescent="0.2">
      <c r="B467" s="59" t="str">
        <f>IF(Collage!B460="","",Collage!B460)</f>
        <v/>
      </c>
      <c r="C467" s="59" t="str">
        <f>IF(Collage!C460="","",Collage!C460)</f>
        <v/>
      </c>
      <c r="D467" s="35" t="str">
        <f>IF(Collage!D460="","",Collage!D460)</f>
        <v>Erreur 28</v>
      </c>
      <c r="E467" s="29"/>
      <c r="F467" s="10"/>
      <c r="G467" s="11"/>
      <c r="H467" s="13">
        <f t="shared" si="82"/>
        <v>0</v>
      </c>
      <c r="I467" s="8" t="str">
        <f>IF(B467&lt;&gt;"",SUMIF($V$23:$V$598,V467,$H$23:$H$598)/SUMIF($V$23:$V$598,V467,$O$23:O1042),IF(O467&lt;&gt;"",SUMIF($S$23:$S$598,S467,$H$23:$H$598)/O467,""))</f>
        <v/>
      </c>
      <c r="J467" s="12"/>
      <c r="K467" s="19">
        <f t="shared" si="83"/>
        <v>0</v>
      </c>
      <c r="L467" s="19">
        <f t="shared" si="75"/>
        <v>0</v>
      </c>
      <c r="M467" s="19">
        <f t="shared" si="76"/>
        <v>0</v>
      </c>
      <c r="N467" s="19">
        <f t="shared" si="84"/>
        <v>0</v>
      </c>
      <c r="O467" s="9" t="str">
        <f t="shared" si="81"/>
        <v/>
      </c>
      <c r="S467" s="2" t="str">
        <f t="shared" si="79"/>
        <v>ORD - DOLLARU</v>
      </c>
      <c r="T467" s="18" t="str">
        <f t="shared" si="77"/>
        <v/>
      </c>
      <c r="V467" s="2" t="str">
        <f t="shared" si="80"/>
        <v>INCIDENTS</v>
      </c>
      <c r="W467" s="16" t="str">
        <f t="shared" si="78"/>
        <v/>
      </c>
    </row>
    <row r="468" spans="2:23" x14ac:dyDescent="0.2">
      <c r="B468" s="59" t="str">
        <f>IF(Collage!B461="","",Collage!B461)</f>
        <v/>
      </c>
      <c r="C468" s="59" t="str">
        <f>IF(Collage!C461="","",Collage!C461)</f>
        <v/>
      </c>
      <c r="D468" s="35" t="str">
        <f>IF(Collage!D461="","",Collage!D461)</f>
        <v>Erreur 29</v>
      </c>
      <c r="E468" s="29"/>
      <c r="F468" s="10"/>
      <c r="G468" s="11"/>
      <c r="H468" s="13">
        <f t="shared" si="82"/>
        <v>0</v>
      </c>
      <c r="I468" s="8" t="str">
        <f>IF(B468&lt;&gt;"",SUMIF($V$23:$V$598,V468,$H$23:$H$598)/SUMIF($V$23:$V$598,V468,$O$23:O1043),IF(O468&lt;&gt;"",SUMIF($S$23:$S$598,S468,$H$23:$H$598)/O468,""))</f>
        <v/>
      </c>
      <c r="J468" s="12"/>
      <c r="K468" s="19">
        <f t="shared" si="83"/>
        <v>0</v>
      </c>
      <c r="L468" s="19">
        <f t="shared" si="75"/>
        <v>0</v>
      </c>
      <c r="M468" s="19">
        <f t="shared" si="76"/>
        <v>0</v>
      </c>
      <c r="N468" s="19">
        <f t="shared" si="84"/>
        <v>0</v>
      </c>
      <c r="O468" s="9" t="str">
        <f t="shared" si="81"/>
        <v/>
      </c>
      <c r="S468" s="2" t="str">
        <f t="shared" si="79"/>
        <v>ORD - DOLLARU</v>
      </c>
      <c r="T468" s="18" t="str">
        <f t="shared" si="77"/>
        <v/>
      </c>
      <c r="V468" s="2" t="str">
        <f t="shared" si="80"/>
        <v>INCIDENTS</v>
      </c>
      <c r="W468" s="16" t="str">
        <f t="shared" si="78"/>
        <v/>
      </c>
    </row>
    <row r="469" spans="2:23" x14ac:dyDescent="0.2">
      <c r="B469" s="59" t="str">
        <f>IF(Collage!B462="","",Collage!B462)</f>
        <v/>
      </c>
      <c r="C469" s="59" t="str">
        <f>IF(Collage!C462="","",Collage!C462)</f>
        <v/>
      </c>
      <c r="D469" s="35" t="str">
        <f>IF(Collage!D462="","",Collage!D462)</f>
        <v>Erreur 30</v>
      </c>
      <c r="E469" s="29"/>
      <c r="F469" s="10"/>
      <c r="G469" s="11"/>
      <c r="H469" s="13">
        <f t="shared" si="82"/>
        <v>0</v>
      </c>
      <c r="I469" s="8" t="str">
        <f>IF(B469&lt;&gt;"",SUMIF($V$23:$V$598,V469,$H$23:$H$598)/SUMIF($V$23:$V$598,V469,$O$23:O1044),IF(O469&lt;&gt;"",SUMIF($S$23:$S$598,S469,$H$23:$H$598)/O469,""))</f>
        <v/>
      </c>
      <c r="J469" s="12"/>
      <c r="K469" s="19">
        <f t="shared" si="83"/>
        <v>0</v>
      </c>
      <c r="L469" s="19">
        <f t="shared" si="75"/>
        <v>0</v>
      </c>
      <c r="M469" s="19">
        <f t="shared" si="76"/>
        <v>0</v>
      </c>
      <c r="N469" s="19">
        <f t="shared" si="84"/>
        <v>0</v>
      </c>
      <c r="O469" s="9" t="str">
        <f t="shared" si="81"/>
        <v/>
      </c>
      <c r="S469" s="2" t="str">
        <f t="shared" si="79"/>
        <v>ORD - DOLLARU</v>
      </c>
      <c r="T469" s="18" t="str">
        <f t="shared" si="77"/>
        <v/>
      </c>
      <c r="V469" s="2" t="str">
        <f t="shared" si="80"/>
        <v>INCIDENTS</v>
      </c>
      <c r="W469" s="16" t="str">
        <f t="shared" si="78"/>
        <v/>
      </c>
    </row>
    <row r="470" spans="2:23" x14ac:dyDescent="0.2">
      <c r="B470" s="59" t="str">
        <f>IF(Collage!B463="","",Collage!B463)</f>
        <v/>
      </c>
      <c r="C470" s="59" t="str">
        <f>IF(Collage!C463="","",Collage!C463)</f>
        <v/>
      </c>
      <c r="D470" s="35" t="str">
        <f>IF(Collage!D463="","",Collage!D463)</f>
        <v>Erreur 31</v>
      </c>
      <c r="E470" s="29"/>
      <c r="F470" s="10"/>
      <c r="G470" s="11"/>
      <c r="H470" s="13">
        <f t="shared" si="82"/>
        <v>0</v>
      </c>
      <c r="I470" s="8" t="str">
        <f>IF(B470&lt;&gt;"",SUMIF($V$23:$V$598,V470,$H$23:$H$598)/SUMIF($V$23:$V$598,V470,$O$23:O1045),IF(O470&lt;&gt;"",SUMIF($S$23:$S$598,S470,$H$23:$H$598)/O470,""))</f>
        <v/>
      </c>
      <c r="J470" s="12"/>
      <c r="K470" s="19">
        <f t="shared" si="83"/>
        <v>0</v>
      </c>
      <c r="L470" s="19">
        <f t="shared" si="75"/>
        <v>0</v>
      </c>
      <c r="M470" s="19">
        <f t="shared" si="76"/>
        <v>0</v>
      </c>
      <c r="N470" s="19">
        <f t="shared" si="84"/>
        <v>0</v>
      </c>
      <c r="O470" s="9" t="str">
        <f t="shared" si="81"/>
        <v/>
      </c>
      <c r="S470" s="2" t="str">
        <f t="shared" si="79"/>
        <v>ORD - DOLLARU</v>
      </c>
      <c r="T470" s="18" t="str">
        <f t="shared" si="77"/>
        <v/>
      </c>
      <c r="V470" s="2" t="str">
        <f t="shared" si="80"/>
        <v>INCIDENTS</v>
      </c>
      <c r="W470" s="16" t="str">
        <f t="shared" si="78"/>
        <v/>
      </c>
    </row>
    <row r="471" spans="2:23" x14ac:dyDescent="0.2">
      <c r="B471" s="59" t="str">
        <f>IF(Collage!B464="","",Collage!B464)</f>
        <v/>
      </c>
      <c r="C471" s="59" t="str">
        <f>IF(Collage!C464="","",Collage!C464)</f>
        <v/>
      </c>
      <c r="D471" s="35" t="str">
        <f>IF(Collage!D464="","",Collage!D464)</f>
        <v>Erreur 32</v>
      </c>
      <c r="E471" s="29"/>
      <c r="F471" s="10"/>
      <c r="G471" s="11"/>
      <c r="H471" s="13">
        <f t="shared" si="82"/>
        <v>0</v>
      </c>
      <c r="I471" s="8" t="str">
        <f>IF(B471&lt;&gt;"",SUMIF($V$23:$V$598,V471,$H$23:$H$598)/SUMIF($V$23:$V$598,V471,$O$23:O1046),IF(O471&lt;&gt;"",SUMIF($S$23:$S$598,S471,$H$23:$H$598)/O471,""))</f>
        <v/>
      </c>
      <c r="J471" s="12"/>
      <c r="K471" s="19">
        <f t="shared" si="83"/>
        <v>0</v>
      </c>
      <c r="L471" s="19">
        <f t="shared" ref="L471:L534" si="85">IF($D471&lt;&gt;"",IF($F471="X",1,0),"")</f>
        <v>0</v>
      </c>
      <c r="M471" s="19">
        <f t="shared" ref="M471:M534" si="86">IF($D471&lt;&gt;"",IF($G471="X",1,0),"")</f>
        <v>0</v>
      </c>
      <c r="N471" s="19">
        <f t="shared" si="84"/>
        <v>0</v>
      </c>
      <c r="O471" s="9" t="str">
        <f t="shared" si="81"/>
        <v/>
      </c>
      <c r="S471" s="2" t="str">
        <f t="shared" si="79"/>
        <v>ORD - DOLLARU</v>
      </c>
      <c r="T471" s="18" t="str">
        <f t="shared" ref="T471:T534" si="87">IF(C471&lt;&gt;"",I471,"")</f>
        <v/>
      </c>
      <c r="V471" s="2" t="str">
        <f t="shared" si="80"/>
        <v>INCIDENTS</v>
      </c>
      <c r="W471" s="16" t="str">
        <f t="shared" ref="W471:W534" si="88">IF(B471&lt;&gt;"",I471,"")</f>
        <v/>
      </c>
    </row>
    <row r="472" spans="2:23" x14ac:dyDescent="0.2">
      <c r="B472" s="59" t="str">
        <f>IF(Collage!B465="","",Collage!B465)</f>
        <v/>
      </c>
      <c r="C472" s="59" t="str">
        <f>IF(Collage!C465="","",Collage!C465)</f>
        <v/>
      </c>
      <c r="D472" s="35" t="str">
        <f>IF(Collage!D465="","",Collage!D465)</f>
        <v>Erreur 33</v>
      </c>
      <c r="E472" s="29"/>
      <c r="F472" s="10"/>
      <c r="G472" s="11"/>
      <c r="H472" s="13">
        <f t="shared" si="82"/>
        <v>0</v>
      </c>
      <c r="I472" s="8" t="str">
        <f>IF(B472&lt;&gt;"",SUMIF($V$23:$V$598,V472,$H$23:$H$598)/SUMIF($V$23:$V$598,V472,$O$23:O1047),IF(O472&lt;&gt;"",SUMIF($S$23:$S$598,S472,$H$23:$H$598)/O472,""))</f>
        <v/>
      </c>
      <c r="J472" s="12"/>
      <c r="K472" s="19">
        <f t="shared" si="83"/>
        <v>0</v>
      </c>
      <c r="L472" s="19">
        <f t="shared" si="85"/>
        <v>0</v>
      </c>
      <c r="M472" s="19">
        <f t="shared" si="86"/>
        <v>0</v>
      </c>
      <c r="N472" s="19">
        <f t="shared" si="84"/>
        <v>0</v>
      </c>
      <c r="O472" s="9" t="str">
        <f t="shared" si="81"/>
        <v/>
      </c>
      <c r="S472" s="2" t="str">
        <f t="shared" ref="S472:S535" si="89">IF(C472&lt;&gt;"",C472,IF(V472=V471,S471,""))</f>
        <v>ORD - DOLLARU</v>
      </c>
      <c r="T472" s="18" t="str">
        <f t="shared" si="87"/>
        <v/>
      </c>
      <c r="V472" s="2" t="str">
        <f t="shared" ref="V472:V535" si="90">IF(B472="",V471,B472)</f>
        <v>INCIDENTS</v>
      </c>
      <c r="W472" s="16" t="str">
        <f t="shared" si="88"/>
        <v/>
      </c>
    </row>
    <row r="473" spans="2:23" x14ac:dyDescent="0.2">
      <c r="B473" s="59" t="str">
        <f>IF(Collage!B466="","",Collage!B466)</f>
        <v/>
      </c>
      <c r="C473" s="59" t="str">
        <f>IF(Collage!C466="","",Collage!C466)</f>
        <v/>
      </c>
      <c r="D473" s="35" t="str">
        <f>IF(Collage!D466="","",Collage!D466)</f>
        <v>Erreur 34</v>
      </c>
      <c r="E473" s="29"/>
      <c r="F473" s="10"/>
      <c r="G473" s="11"/>
      <c r="H473" s="13">
        <f t="shared" si="82"/>
        <v>0</v>
      </c>
      <c r="I473" s="8" t="str">
        <f>IF(B473&lt;&gt;"",SUMIF($V$23:$V$598,V473,$H$23:$H$598)/SUMIF($V$23:$V$598,V473,$O$23:O1048),IF(O473&lt;&gt;"",SUMIF($S$23:$S$598,S473,$H$23:$H$598)/O473,""))</f>
        <v/>
      </c>
      <c r="J473" s="12"/>
      <c r="K473" s="19">
        <f t="shared" si="83"/>
        <v>0</v>
      </c>
      <c r="L473" s="19">
        <f t="shared" si="85"/>
        <v>0</v>
      </c>
      <c r="M473" s="19">
        <f t="shared" si="86"/>
        <v>0</v>
      </c>
      <c r="N473" s="19">
        <f t="shared" si="84"/>
        <v>0</v>
      </c>
      <c r="O473" s="9" t="str">
        <f t="shared" ref="O473:O536" si="91">IF(C473="","",IF(S472&lt;&gt;S473,SUMPRODUCT((D473:D949&lt;&gt;"")*(S473:S949=S473)),""))</f>
        <v/>
      </c>
      <c r="S473" s="2" t="str">
        <f t="shared" si="89"/>
        <v>ORD - DOLLARU</v>
      </c>
      <c r="T473" s="18" t="str">
        <f t="shared" si="87"/>
        <v/>
      </c>
      <c r="V473" s="2" t="str">
        <f t="shared" si="90"/>
        <v>INCIDENTS</v>
      </c>
      <c r="W473" s="16" t="str">
        <f t="shared" si="88"/>
        <v/>
      </c>
    </row>
    <row r="474" spans="2:23" x14ac:dyDescent="0.2">
      <c r="B474" s="59" t="str">
        <f>IF(Collage!B467="","",Collage!B467)</f>
        <v/>
      </c>
      <c r="C474" s="59" t="str">
        <f>IF(Collage!C467="","",Collage!C467)</f>
        <v/>
      </c>
      <c r="D474" s="35" t="str">
        <f>IF(Collage!D467="","",Collage!D467)</f>
        <v>Erreur 35</v>
      </c>
      <c r="E474" s="29"/>
      <c r="F474" s="10"/>
      <c r="G474" s="11"/>
      <c r="H474" s="13">
        <f t="shared" si="82"/>
        <v>0</v>
      </c>
      <c r="I474" s="8" t="str">
        <f>IF(B474&lt;&gt;"",SUMIF($V$23:$V$598,V474,$H$23:$H$598)/SUMIF($V$23:$V$598,V474,$O$23:O1049),IF(O474&lt;&gt;"",SUMIF($S$23:$S$598,S474,$H$23:$H$598)/O474,""))</f>
        <v/>
      </c>
      <c r="J474" s="12"/>
      <c r="K474" s="19">
        <f t="shared" si="83"/>
        <v>0</v>
      </c>
      <c r="L474" s="19">
        <f t="shared" si="85"/>
        <v>0</v>
      </c>
      <c r="M474" s="19">
        <f t="shared" si="86"/>
        <v>0</v>
      </c>
      <c r="N474" s="19">
        <f t="shared" si="84"/>
        <v>0</v>
      </c>
      <c r="O474" s="9" t="str">
        <f t="shared" si="91"/>
        <v/>
      </c>
      <c r="S474" s="2" t="str">
        <f t="shared" si="89"/>
        <v>ORD - DOLLARU</v>
      </c>
      <c r="T474" s="18" t="str">
        <f t="shared" si="87"/>
        <v/>
      </c>
      <c r="V474" s="2" t="str">
        <f t="shared" si="90"/>
        <v>INCIDENTS</v>
      </c>
      <c r="W474" s="16" t="str">
        <f t="shared" si="88"/>
        <v/>
      </c>
    </row>
    <row r="475" spans="2:23" x14ac:dyDescent="0.2">
      <c r="B475" s="59" t="str">
        <f>IF(Collage!B468="","",Collage!B468)</f>
        <v/>
      </c>
      <c r="C475" s="59" t="str">
        <f>IF(Collage!C468="","",Collage!C468)</f>
        <v/>
      </c>
      <c r="D475" s="35" t="str">
        <f>IF(Collage!D468="","",Collage!D468)</f>
        <v>Erreur 36</v>
      </c>
      <c r="E475" s="29"/>
      <c r="F475" s="10"/>
      <c r="G475" s="11"/>
      <c r="H475" s="13">
        <f t="shared" si="82"/>
        <v>0</v>
      </c>
      <c r="I475" s="8" t="str">
        <f>IF(B475&lt;&gt;"",SUMIF($V$23:$V$598,V475,$H$23:$H$598)/SUMIF($V$23:$V$598,V475,$O$23:O1050),IF(O475&lt;&gt;"",SUMIF($S$23:$S$598,S475,$H$23:$H$598)/O475,""))</f>
        <v/>
      </c>
      <c r="J475" s="12"/>
      <c r="K475" s="19">
        <f t="shared" si="83"/>
        <v>0</v>
      </c>
      <c r="L475" s="19">
        <f t="shared" si="85"/>
        <v>0</v>
      </c>
      <c r="M475" s="19">
        <f t="shared" si="86"/>
        <v>0</v>
      </c>
      <c r="N475" s="19">
        <f t="shared" si="84"/>
        <v>0</v>
      </c>
      <c r="O475" s="9" t="str">
        <f t="shared" si="91"/>
        <v/>
      </c>
      <c r="S475" s="2" t="str">
        <f t="shared" si="89"/>
        <v>ORD - DOLLARU</v>
      </c>
      <c r="T475" s="18" t="str">
        <f t="shared" si="87"/>
        <v/>
      </c>
      <c r="V475" s="2" t="str">
        <f t="shared" si="90"/>
        <v>INCIDENTS</v>
      </c>
      <c r="W475" s="16" t="str">
        <f t="shared" si="88"/>
        <v/>
      </c>
    </row>
    <row r="476" spans="2:23" x14ac:dyDescent="0.2">
      <c r="B476" s="59" t="str">
        <f>IF(Collage!B469="","",Collage!B469)</f>
        <v/>
      </c>
      <c r="C476" s="59" t="str">
        <f>IF(Collage!C469="","",Collage!C469)</f>
        <v/>
      </c>
      <c r="D476" s="35" t="str">
        <f>IF(Collage!D469="","",Collage!D469)</f>
        <v>Erreur 37</v>
      </c>
      <c r="E476" s="29"/>
      <c r="F476" s="10"/>
      <c r="G476" s="11"/>
      <c r="H476" s="13">
        <f t="shared" si="82"/>
        <v>0</v>
      </c>
      <c r="I476" s="8" t="str">
        <f>IF(B476&lt;&gt;"",SUMIF($V$23:$V$598,V476,$H$23:$H$598)/SUMIF($V$23:$V$598,V476,$O$23:O1051),IF(O476&lt;&gt;"",SUMIF($S$23:$S$598,S476,$H$23:$H$598)/O476,""))</f>
        <v/>
      </c>
      <c r="J476" s="12"/>
      <c r="K476" s="19">
        <f t="shared" si="83"/>
        <v>0</v>
      </c>
      <c r="L476" s="19">
        <f t="shared" si="85"/>
        <v>0</v>
      </c>
      <c r="M476" s="19">
        <f t="shared" si="86"/>
        <v>0</v>
      </c>
      <c r="N476" s="19">
        <f t="shared" si="84"/>
        <v>0</v>
      </c>
      <c r="O476" s="9" t="str">
        <f t="shared" si="91"/>
        <v/>
      </c>
      <c r="S476" s="2" t="str">
        <f t="shared" si="89"/>
        <v>ORD - DOLLARU</v>
      </c>
      <c r="T476" s="18" t="str">
        <f t="shared" si="87"/>
        <v/>
      </c>
      <c r="V476" s="2" t="str">
        <f t="shared" si="90"/>
        <v>INCIDENTS</v>
      </c>
      <c r="W476" s="16" t="str">
        <f t="shared" si="88"/>
        <v/>
      </c>
    </row>
    <row r="477" spans="2:23" x14ac:dyDescent="0.2">
      <c r="B477" s="59" t="str">
        <f>IF(Collage!B470="","",Collage!B470)</f>
        <v/>
      </c>
      <c r="C477" s="59" t="str">
        <f>IF(Collage!C470="","",Collage!C470)</f>
        <v/>
      </c>
      <c r="D477" s="35" t="str">
        <f>IF(Collage!D470="","",Collage!D470)</f>
        <v>Erreur 38</v>
      </c>
      <c r="E477" s="29"/>
      <c r="F477" s="10"/>
      <c r="G477" s="11"/>
      <c r="H477" s="13">
        <f t="shared" si="82"/>
        <v>0</v>
      </c>
      <c r="I477" s="8" t="str">
        <f>IF(B477&lt;&gt;"",SUMIF($V$23:$V$598,V477,$H$23:$H$598)/SUMIF($V$23:$V$598,V477,$O$23:O1052),IF(O477&lt;&gt;"",SUMIF($S$23:$S$598,S477,$H$23:$H$598)/O477,""))</f>
        <v/>
      </c>
      <c r="J477" s="12"/>
      <c r="K477" s="19">
        <f t="shared" si="83"/>
        <v>0</v>
      </c>
      <c r="L477" s="19">
        <f t="shared" si="85"/>
        <v>0</v>
      </c>
      <c r="M477" s="19">
        <f t="shared" si="86"/>
        <v>0</v>
      </c>
      <c r="N477" s="19">
        <f t="shared" si="84"/>
        <v>0</v>
      </c>
      <c r="O477" s="9" t="str">
        <f t="shared" si="91"/>
        <v/>
      </c>
      <c r="S477" s="2" t="str">
        <f t="shared" si="89"/>
        <v>ORD - DOLLARU</v>
      </c>
      <c r="T477" s="18" t="str">
        <f t="shared" si="87"/>
        <v/>
      </c>
      <c r="V477" s="2" t="str">
        <f t="shared" si="90"/>
        <v>INCIDENTS</v>
      </c>
      <c r="W477" s="16" t="str">
        <f t="shared" si="88"/>
        <v/>
      </c>
    </row>
    <row r="478" spans="2:23" x14ac:dyDescent="0.2">
      <c r="B478" s="59" t="str">
        <f>IF(Collage!B471="","",Collage!B471)</f>
        <v/>
      </c>
      <c r="C478" s="59" t="str">
        <f>IF(Collage!C471="","",Collage!C471)</f>
        <v/>
      </c>
      <c r="D478" s="35" t="str">
        <f>IF(Collage!D471="","",Collage!D471)</f>
        <v>Erreur 39</v>
      </c>
      <c r="E478" s="29"/>
      <c r="F478" s="10"/>
      <c r="G478" s="11"/>
      <c r="H478" s="13">
        <f t="shared" si="82"/>
        <v>0</v>
      </c>
      <c r="I478" s="8" t="str">
        <f>IF(B478&lt;&gt;"",SUMIF($V$23:$V$598,V478,$H$23:$H$598)/SUMIF($V$23:$V$598,V478,$O$23:O1053),IF(O478&lt;&gt;"",SUMIF($S$23:$S$598,S478,$H$23:$H$598)/O478,""))</f>
        <v/>
      </c>
      <c r="J478" s="12"/>
      <c r="K478" s="19">
        <f t="shared" si="83"/>
        <v>0</v>
      </c>
      <c r="L478" s="19">
        <f t="shared" si="85"/>
        <v>0</v>
      </c>
      <c r="M478" s="19">
        <f t="shared" si="86"/>
        <v>0</v>
      </c>
      <c r="N478" s="19">
        <f t="shared" si="84"/>
        <v>0</v>
      </c>
      <c r="O478" s="9" t="str">
        <f t="shared" si="91"/>
        <v/>
      </c>
      <c r="S478" s="2" t="str">
        <f t="shared" si="89"/>
        <v>ORD - DOLLARU</v>
      </c>
      <c r="T478" s="18" t="str">
        <f t="shared" si="87"/>
        <v/>
      </c>
      <c r="V478" s="2" t="str">
        <f t="shared" si="90"/>
        <v>INCIDENTS</v>
      </c>
      <c r="W478" s="16" t="str">
        <f t="shared" si="88"/>
        <v/>
      </c>
    </row>
    <row r="479" spans="2:23" x14ac:dyDescent="0.2">
      <c r="B479" s="59" t="str">
        <f>IF(Collage!B472="","",Collage!B472)</f>
        <v/>
      </c>
      <c r="C479" s="59" t="str">
        <f>IF(Collage!C472="","",Collage!C472)</f>
        <v/>
      </c>
      <c r="D479" s="35" t="str">
        <f>IF(Collage!D472="","",Collage!D472)</f>
        <v>Erreur 40</v>
      </c>
      <c r="E479" s="29"/>
      <c r="F479" s="10"/>
      <c r="G479" s="11"/>
      <c r="H479" s="13">
        <f t="shared" si="82"/>
        <v>0</v>
      </c>
      <c r="I479" s="8" t="str">
        <f>IF(B479&lt;&gt;"",SUMIF($V$23:$V$598,V479,$H$23:$H$598)/SUMIF($V$23:$V$598,V479,$O$23:O1054),IF(O479&lt;&gt;"",SUMIF($S$23:$S$598,S479,$H$23:$H$598)/O479,""))</f>
        <v/>
      </c>
      <c r="J479" s="12"/>
      <c r="K479" s="19">
        <f t="shared" si="83"/>
        <v>0</v>
      </c>
      <c r="L479" s="19">
        <f t="shared" si="85"/>
        <v>0</v>
      </c>
      <c r="M479" s="19">
        <f t="shared" si="86"/>
        <v>0</v>
      </c>
      <c r="N479" s="19">
        <f t="shared" si="84"/>
        <v>0</v>
      </c>
      <c r="O479" s="9" t="str">
        <f t="shared" si="91"/>
        <v/>
      </c>
      <c r="S479" s="2" t="str">
        <f t="shared" si="89"/>
        <v>ORD - DOLLARU</v>
      </c>
      <c r="T479" s="18" t="str">
        <f t="shared" si="87"/>
        <v/>
      </c>
      <c r="V479" s="2" t="str">
        <f t="shared" si="90"/>
        <v>INCIDENTS</v>
      </c>
      <c r="W479" s="16" t="str">
        <f t="shared" si="88"/>
        <v/>
      </c>
    </row>
    <row r="480" spans="2:23" x14ac:dyDescent="0.2">
      <c r="B480" s="59" t="str">
        <f>IF(Collage!B473="","",Collage!B473)</f>
        <v/>
      </c>
      <c r="C480" s="59" t="str">
        <f>IF(Collage!C473="","",Collage!C473)</f>
        <v/>
      </c>
      <c r="D480" s="35" t="str">
        <f>IF(Collage!D473="","",Collage!D473)</f>
        <v>Erreur 41</v>
      </c>
      <c r="E480" s="29"/>
      <c r="F480" s="10"/>
      <c r="G480" s="11"/>
      <c r="H480" s="13">
        <f t="shared" si="82"/>
        <v>0</v>
      </c>
      <c r="I480" s="8" t="str">
        <f>IF(B480&lt;&gt;"",SUMIF($V$23:$V$598,V480,$H$23:$H$598)/SUMIF($V$23:$V$598,V480,$O$23:O1055),IF(O480&lt;&gt;"",SUMIF($S$23:$S$598,S480,$H$23:$H$598)/O480,""))</f>
        <v/>
      </c>
      <c r="J480" s="12"/>
      <c r="K480" s="19">
        <f t="shared" si="83"/>
        <v>0</v>
      </c>
      <c r="L480" s="19">
        <f t="shared" si="85"/>
        <v>0</v>
      </c>
      <c r="M480" s="19">
        <f t="shared" si="86"/>
        <v>0</v>
      </c>
      <c r="N480" s="19">
        <f t="shared" si="84"/>
        <v>0</v>
      </c>
      <c r="O480" s="9" t="str">
        <f t="shared" si="91"/>
        <v/>
      </c>
      <c r="S480" s="2" t="str">
        <f t="shared" si="89"/>
        <v>ORD - DOLLARU</v>
      </c>
      <c r="T480" s="18" t="str">
        <f t="shared" si="87"/>
        <v/>
      </c>
      <c r="V480" s="2" t="str">
        <f t="shared" si="90"/>
        <v>INCIDENTS</v>
      </c>
      <c r="W480" s="16" t="str">
        <f t="shared" si="88"/>
        <v/>
      </c>
    </row>
    <row r="481" spans="2:23" x14ac:dyDescent="0.2">
      <c r="B481" s="59" t="str">
        <f>IF(Collage!B474="","",Collage!B474)</f>
        <v/>
      </c>
      <c r="C481" s="59" t="str">
        <f>IF(Collage!C474="","",Collage!C474)</f>
        <v/>
      </c>
      <c r="D481" s="35" t="str">
        <f>IF(Collage!D474="","",Collage!D474)</f>
        <v>Erreur 42</v>
      </c>
      <c r="E481" s="29"/>
      <c r="F481" s="10"/>
      <c r="G481" s="11"/>
      <c r="H481" s="13">
        <f t="shared" si="82"/>
        <v>0</v>
      </c>
      <c r="I481" s="8" t="str">
        <f>IF(B481&lt;&gt;"",SUMIF($V$23:$V$598,V481,$H$23:$H$598)/SUMIF($V$23:$V$598,V481,$O$23:O1056),IF(O481&lt;&gt;"",SUMIF($S$23:$S$598,S481,$H$23:$H$598)/O481,""))</f>
        <v/>
      </c>
      <c r="J481" s="12"/>
      <c r="K481" s="19">
        <f t="shared" si="83"/>
        <v>0</v>
      </c>
      <c r="L481" s="19">
        <f t="shared" si="85"/>
        <v>0</v>
      </c>
      <c r="M481" s="19">
        <f t="shared" si="86"/>
        <v>0</v>
      </c>
      <c r="N481" s="19">
        <f t="shared" si="84"/>
        <v>0</v>
      </c>
      <c r="O481" s="9" t="str">
        <f t="shared" si="91"/>
        <v/>
      </c>
      <c r="S481" s="2" t="str">
        <f t="shared" si="89"/>
        <v>ORD - DOLLARU</v>
      </c>
      <c r="T481" s="18" t="str">
        <f t="shared" si="87"/>
        <v/>
      </c>
      <c r="V481" s="2" t="str">
        <f t="shared" si="90"/>
        <v>INCIDENTS</v>
      </c>
      <c r="W481" s="16" t="str">
        <f t="shared" si="88"/>
        <v/>
      </c>
    </row>
    <row r="482" spans="2:23" x14ac:dyDescent="0.2">
      <c r="B482" s="59" t="str">
        <f>IF(Collage!B475="","",Collage!B475)</f>
        <v/>
      </c>
      <c r="C482" s="59" t="str">
        <f>IF(Collage!C475="","",Collage!C475)</f>
        <v/>
      </c>
      <c r="D482" s="35" t="str">
        <f>IF(Collage!D475="","",Collage!D475)</f>
        <v>Erreur 43</v>
      </c>
      <c r="E482" s="29"/>
      <c r="F482" s="10"/>
      <c r="G482" s="11"/>
      <c r="H482" s="13">
        <f t="shared" ref="H482:H494" si="92">IF(D482="","",SUM(N482/3))</f>
        <v>0</v>
      </c>
      <c r="I482" s="8" t="str">
        <f>IF(B482&lt;&gt;"",SUMIF($V$23:$V$598,V482,$H$23:$H$598)/SUMIF($V$23:$V$598,V482,$O$23:O1057),IF(O482&lt;&gt;"",SUMIF($S$23:$S$598,S482,$H$23:$H$598)/O482,""))</f>
        <v/>
      </c>
      <c r="J482" s="12"/>
      <c r="K482" s="19">
        <f t="shared" ref="K482:K494" si="93">IF(D482&lt;&gt;"",IF(E482="X",1,0),"")</f>
        <v>0</v>
      </c>
      <c r="L482" s="19">
        <f t="shared" si="85"/>
        <v>0</v>
      </c>
      <c r="M482" s="19">
        <f t="shared" si="86"/>
        <v>0</v>
      </c>
      <c r="N482" s="19">
        <f t="shared" ref="N482:N494" si="94">IF(D482&lt;&gt;"",SUM(K482:M482),IF(O482&lt;&gt;"","Procédures :",""))</f>
        <v>0</v>
      </c>
      <c r="O482" s="9" t="str">
        <f t="shared" si="91"/>
        <v/>
      </c>
      <c r="S482" s="2" t="str">
        <f t="shared" ref="S482:S494" si="95">IF(C482&lt;&gt;"",C482,IF(V482=V481,S481,""))</f>
        <v>ORD - DOLLARU</v>
      </c>
      <c r="T482" s="18" t="str">
        <f t="shared" ref="T482:T494" si="96">IF(C482&lt;&gt;"",I482,"")</f>
        <v/>
      </c>
      <c r="V482" s="2" t="str">
        <f t="shared" ref="V482:V494" si="97">IF(B482="",V481,B482)</f>
        <v>INCIDENTS</v>
      </c>
      <c r="W482" s="16" t="str">
        <f t="shared" si="88"/>
        <v/>
      </c>
    </row>
    <row r="483" spans="2:23" x14ac:dyDescent="0.2">
      <c r="B483" s="59" t="str">
        <f>IF(Collage!B476="","",Collage!B476)</f>
        <v/>
      </c>
      <c r="C483" s="59" t="str">
        <f>IF(Collage!C476="","",Collage!C476)</f>
        <v/>
      </c>
      <c r="D483" s="35" t="str">
        <f>IF(Collage!D476="","",Collage!D476)</f>
        <v>Erreur 44</v>
      </c>
      <c r="E483" s="29"/>
      <c r="F483" s="10"/>
      <c r="G483" s="11"/>
      <c r="H483" s="13">
        <f t="shared" si="92"/>
        <v>0</v>
      </c>
      <c r="I483" s="8" t="str">
        <f>IF(B483&lt;&gt;"",SUMIF($V$23:$V$598,V483,$H$23:$H$598)/SUMIF($V$23:$V$598,V483,$O$23:O1058),IF(O483&lt;&gt;"",SUMIF($S$23:$S$598,S483,$H$23:$H$598)/O483,""))</f>
        <v/>
      </c>
      <c r="J483" s="12"/>
      <c r="K483" s="19">
        <f t="shared" si="93"/>
        <v>0</v>
      </c>
      <c r="L483" s="19">
        <f t="shared" si="85"/>
        <v>0</v>
      </c>
      <c r="M483" s="19">
        <f t="shared" si="86"/>
        <v>0</v>
      </c>
      <c r="N483" s="19">
        <f t="shared" si="94"/>
        <v>0</v>
      </c>
      <c r="O483" s="9" t="str">
        <f t="shared" si="91"/>
        <v/>
      </c>
      <c r="S483" s="2" t="str">
        <f t="shared" si="95"/>
        <v>ORD - DOLLARU</v>
      </c>
      <c r="T483" s="18" t="str">
        <f t="shared" si="96"/>
        <v/>
      </c>
      <c r="V483" s="2" t="str">
        <f t="shared" si="97"/>
        <v>INCIDENTS</v>
      </c>
      <c r="W483" s="16" t="str">
        <f t="shared" si="88"/>
        <v/>
      </c>
    </row>
    <row r="484" spans="2:23" x14ac:dyDescent="0.2">
      <c r="B484" s="59" t="str">
        <f>IF(Collage!B477="","",Collage!B477)</f>
        <v/>
      </c>
      <c r="C484" s="59" t="str">
        <f>IF(Collage!C477="","",Collage!C477)</f>
        <v/>
      </c>
      <c r="D484" s="35" t="str">
        <f>IF(Collage!D477="","",Collage!D477)</f>
        <v>Erreur 45</v>
      </c>
      <c r="E484" s="29"/>
      <c r="F484" s="10"/>
      <c r="G484" s="11"/>
      <c r="H484" s="13">
        <f t="shared" si="92"/>
        <v>0</v>
      </c>
      <c r="I484" s="8" t="str">
        <f>IF(B484&lt;&gt;"",SUMIF($V$23:$V$598,V484,$H$23:$H$598)/SUMIF($V$23:$V$598,V484,$O$23:O1059),IF(O484&lt;&gt;"",SUMIF($S$23:$S$598,S484,$H$23:$H$598)/O484,""))</f>
        <v/>
      </c>
      <c r="J484" s="12"/>
      <c r="K484" s="19">
        <f t="shared" si="93"/>
        <v>0</v>
      </c>
      <c r="L484" s="19">
        <f t="shared" si="85"/>
        <v>0</v>
      </c>
      <c r="M484" s="19">
        <f t="shared" si="86"/>
        <v>0</v>
      </c>
      <c r="N484" s="19">
        <f t="shared" si="94"/>
        <v>0</v>
      </c>
      <c r="O484" s="9" t="str">
        <f t="shared" si="91"/>
        <v/>
      </c>
      <c r="S484" s="2" t="str">
        <f t="shared" si="95"/>
        <v>ORD - DOLLARU</v>
      </c>
      <c r="T484" s="18" t="str">
        <f t="shared" si="96"/>
        <v/>
      </c>
      <c r="V484" s="2" t="str">
        <f t="shared" si="97"/>
        <v>INCIDENTS</v>
      </c>
      <c r="W484" s="16" t="str">
        <f t="shared" si="88"/>
        <v/>
      </c>
    </row>
    <row r="485" spans="2:23" x14ac:dyDescent="0.2">
      <c r="B485" s="59" t="str">
        <f>IF(Collage!B478="","",Collage!B478)</f>
        <v/>
      </c>
      <c r="C485" s="59" t="str">
        <f>IF(Collage!C478="","",Collage!C478)</f>
        <v/>
      </c>
      <c r="D485" s="35" t="str">
        <f>IF(Collage!D478="","",Collage!D478)</f>
        <v>Erreur 46</v>
      </c>
      <c r="E485" s="29"/>
      <c r="F485" s="10"/>
      <c r="G485" s="11"/>
      <c r="H485" s="13">
        <f t="shared" si="92"/>
        <v>0</v>
      </c>
      <c r="I485" s="8" t="str">
        <f>IF(B485&lt;&gt;"",SUMIF($V$23:$V$598,V485,$H$23:$H$598)/SUMIF($V$23:$V$598,V485,$O$23:O1060),IF(O485&lt;&gt;"",SUMIF($S$23:$S$598,S485,$H$23:$H$598)/O485,""))</f>
        <v/>
      </c>
      <c r="J485" s="12"/>
      <c r="K485" s="19">
        <f t="shared" si="93"/>
        <v>0</v>
      </c>
      <c r="L485" s="19">
        <f t="shared" si="85"/>
        <v>0</v>
      </c>
      <c r="M485" s="19">
        <f t="shared" si="86"/>
        <v>0</v>
      </c>
      <c r="N485" s="19">
        <f t="shared" si="94"/>
        <v>0</v>
      </c>
      <c r="O485" s="9" t="str">
        <f t="shared" si="91"/>
        <v/>
      </c>
      <c r="S485" s="2" t="str">
        <f t="shared" si="95"/>
        <v>ORD - DOLLARU</v>
      </c>
      <c r="T485" s="18" t="str">
        <f t="shared" si="96"/>
        <v/>
      </c>
      <c r="V485" s="2" t="str">
        <f t="shared" si="97"/>
        <v>INCIDENTS</v>
      </c>
      <c r="W485" s="16" t="str">
        <f t="shared" si="88"/>
        <v/>
      </c>
    </row>
    <row r="486" spans="2:23" x14ac:dyDescent="0.2">
      <c r="B486" s="59" t="str">
        <f>IF(Collage!B479="","",Collage!B479)</f>
        <v/>
      </c>
      <c r="C486" s="59" t="str">
        <f>IF(Collage!C479="","",Collage!C479)</f>
        <v/>
      </c>
      <c r="D486" s="35" t="str">
        <f>IF(Collage!D479="","",Collage!D479)</f>
        <v>Erreur 47</v>
      </c>
      <c r="E486" s="29"/>
      <c r="F486" s="10"/>
      <c r="G486" s="11"/>
      <c r="H486" s="13">
        <f t="shared" si="92"/>
        <v>0</v>
      </c>
      <c r="I486" s="8" t="str">
        <f>IF(B486&lt;&gt;"",SUMIF($V$23:$V$598,V486,$H$23:$H$598)/SUMIF($V$23:$V$598,V486,$O$23:O1061),IF(O486&lt;&gt;"",SUMIF($S$23:$S$598,S486,$H$23:$H$598)/O486,""))</f>
        <v/>
      </c>
      <c r="J486" s="12"/>
      <c r="K486" s="19">
        <f t="shared" si="93"/>
        <v>0</v>
      </c>
      <c r="L486" s="19">
        <f t="shared" si="85"/>
        <v>0</v>
      </c>
      <c r="M486" s="19">
        <f t="shared" si="86"/>
        <v>0</v>
      </c>
      <c r="N486" s="19">
        <f t="shared" si="94"/>
        <v>0</v>
      </c>
      <c r="O486" s="9" t="str">
        <f t="shared" si="91"/>
        <v/>
      </c>
      <c r="S486" s="2" t="str">
        <f t="shared" si="95"/>
        <v>ORD - DOLLARU</v>
      </c>
      <c r="T486" s="18" t="str">
        <f t="shared" si="96"/>
        <v/>
      </c>
      <c r="V486" s="2" t="str">
        <f t="shared" si="97"/>
        <v>INCIDENTS</v>
      </c>
      <c r="W486" s="16" t="str">
        <f t="shared" si="88"/>
        <v/>
      </c>
    </row>
    <row r="487" spans="2:23" x14ac:dyDescent="0.2">
      <c r="B487" s="59" t="str">
        <f>IF(Collage!B480="","",Collage!B480)</f>
        <v/>
      </c>
      <c r="C487" s="59" t="str">
        <f>IF(Collage!C480="","",Collage!C480)</f>
        <v/>
      </c>
      <c r="D487" s="35" t="str">
        <f>IF(Collage!D480="","",Collage!D480)</f>
        <v>Erreur 48</v>
      </c>
      <c r="E487" s="29"/>
      <c r="F487" s="10"/>
      <c r="G487" s="11"/>
      <c r="H487" s="13">
        <f t="shared" si="92"/>
        <v>0</v>
      </c>
      <c r="I487" s="8" t="str">
        <f>IF(B487&lt;&gt;"",SUMIF($V$23:$V$598,V487,$H$23:$H$598)/SUMIF($V$23:$V$598,V487,$O$23:O1062),IF(O487&lt;&gt;"",SUMIF($S$23:$S$598,S487,$H$23:$H$598)/O487,""))</f>
        <v/>
      </c>
      <c r="J487" s="12"/>
      <c r="K487" s="19">
        <f t="shared" si="93"/>
        <v>0</v>
      </c>
      <c r="L487" s="19">
        <f t="shared" si="85"/>
        <v>0</v>
      </c>
      <c r="M487" s="19">
        <f t="shared" si="86"/>
        <v>0</v>
      </c>
      <c r="N487" s="19">
        <f t="shared" si="94"/>
        <v>0</v>
      </c>
      <c r="O487" s="9" t="str">
        <f t="shared" si="91"/>
        <v/>
      </c>
      <c r="S487" s="2" t="str">
        <f t="shared" si="95"/>
        <v>ORD - DOLLARU</v>
      </c>
      <c r="T487" s="18" t="str">
        <f t="shared" si="96"/>
        <v/>
      </c>
      <c r="V487" s="2" t="str">
        <f t="shared" si="97"/>
        <v>INCIDENTS</v>
      </c>
      <c r="W487" s="16" t="str">
        <f t="shared" si="88"/>
        <v/>
      </c>
    </row>
    <row r="488" spans="2:23" x14ac:dyDescent="0.2">
      <c r="B488" s="59" t="str">
        <f>IF(Collage!B481="","",Collage!B481)</f>
        <v/>
      </c>
      <c r="C488" s="59" t="str">
        <f>IF(Collage!C481="","",Collage!C481)</f>
        <v/>
      </c>
      <c r="D488" s="35" t="str">
        <f>IF(Collage!D481="","",Collage!D481)</f>
        <v>Erreur 49</v>
      </c>
      <c r="E488" s="29"/>
      <c r="F488" s="10"/>
      <c r="G488" s="11"/>
      <c r="H488" s="13">
        <f t="shared" si="92"/>
        <v>0</v>
      </c>
      <c r="I488" s="8" t="str">
        <f>IF(B488&lt;&gt;"",SUMIF($V$23:$V$598,V488,$H$23:$H$598)/SUMIF($V$23:$V$598,V488,$O$23:O1063),IF(O488&lt;&gt;"",SUMIF($S$23:$S$598,S488,$H$23:$H$598)/O488,""))</f>
        <v/>
      </c>
      <c r="J488" s="12"/>
      <c r="K488" s="19">
        <f t="shared" si="93"/>
        <v>0</v>
      </c>
      <c r="L488" s="19">
        <f t="shared" si="85"/>
        <v>0</v>
      </c>
      <c r="M488" s="19">
        <f t="shared" si="86"/>
        <v>0</v>
      </c>
      <c r="N488" s="19">
        <f t="shared" si="94"/>
        <v>0</v>
      </c>
      <c r="O488" s="9" t="str">
        <f t="shared" si="91"/>
        <v/>
      </c>
      <c r="S488" s="2" t="str">
        <f t="shared" si="95"/>
        <v>ORD - DOLLARU</v>
      </c>
      <c r="T488" s="18" t="str">
        <f t="shared" si="96"/>
        <v/>
      </c>
      <c r="V488" s="2" t="str">
        <f t="shared" si="97"/>
        <v>INCIDENTS</v>
      </c>
      <c r="W488" s="16" t="str">
        <f t="shared" si="88"/>
        <v/>
      </c>
    </row>
    <row r="489" spans="2:23" x14ac:dyDescent="0.2">
      <c r="B489" s="59" t="str">
        <f>IF(Collage!B482="","",Collage!B482)</f>
        <v/>
      </c>
      <c r="C489" s="59" t="str">
        <f>IF(Collage!C482="","",Collage!C482)</f>
        <v/>
      </c>
      <c r="D489" s="35" t="str">
        <f>IF(Collage!D482="","",Collage!D482)</f>
        <v>Erreur 50</v>
      </c>
      <c r="E489" s="29"/>
      <c r="F489" s="10"/>
      <c r="G489" s="11"/>
      <c r="H489" s="13">
        <f t="shared" si="92"/>
        <v>0</v>
      </c>
      <c r="I489" s="8" t="str">
        <f>IF(B489&lt;&gt;"",SUMIF($V$23:$V$598,V489,$H$23:$H$598)/SUMIF($V$23:$V$598,V489,$O$23:O1064),IF(O489&lt;&gt;"",SUMIF($S$23:$S$598,S489,$H$23:$H$598)/O489,""))</f>
        <v/>
      </c>
      <c r="J489" s="12"/>
      <c r="K489" s="19">
        <f t="shared" si="93"/>
        <v>0</v>
      </c>
      <c r="L489" s="19">
        <f t="shared" si="85"/>
        <v>0</v>
      </c>
      <c r="M489" s="19">
        <f t="shared" si="86"/>
        <v>0</v>
      </c>
      <c r="N489" s="19">
        <f t="shared" si="94"/>
        <v>0</v>
      </c>
      <c r="O489" s="9" t="str">
        <f t="shared" si="91"/>
        <v/>
      </c>
      <c r="S489" s="2" t="str">
        <f t="shared" si="95"/>
        <v>ORD - DOLLARU</v>
      </c>
      <c r="T489" s="18" t="str">
        <f t="shared" si="96"/>
        <v/>
      </c>
      <c r="V489" s="2" t="str">
        <f t="shared" si="97"/>
        <v>INCIDENTS</v>
      </c>
      <c r="W489" s="16" t="str">
        <f t="shared" si="88"/>
        <v/>
      </c>
    </row>
    <row r="490" spans="2:23" x14ac:dyDescent="0.2">
      <c r="B490" s="59" t="str">
        <f>IF(Collage!B483="","",Collage!B483)</f>
        <v/>
      </c>
      <c r="C490" s="59" t="str">
        <f>IF(Collage!C483="","",Collage!C483)</f>
        <v/>
      </c>
      <c r="D490" s="35" t="str">
        <f>IF(Collage!D483="","",Collage!D483)</f>
        <v>Erreur 51</v>
      </c>
      <c r="E490" s="29"/>
      <c r="F490" s="10"/>
      <c r="G490" s="11"/>
      <c r="H490" s="13">
        <f t="shared" si="92"/>
        <v>0</v>
      </c>
      <c r="I490" s="8" t="str">
        <f>IF(B490&lt;&gt;"",SUMIF($V$23:$V$598,V490,$H$23:$H$598)/SUMIF($V$23:$V$598,V490,$O$23:O1065),IF(O490&lt;&gt;"",SUMIF($S$23:$S$598,S490,$H$23:$H$598)/O490,""))</f>
        <v/>
      </c>
      <c r="J490" s="12"/>
      <c r="K490" s="19">
        <f t="shared" si="93"/>
        <v>0</v>
      </c>
      <c r="L490" s="19">
        <f t="shared" si="85"/>
        <v>0</v>
      </c>
      <c r="M490" s="19">
        <f t="shared" si="86"/>
        <v>0</v>
      </c>
      <c r="N490" s="19">
        <f t="shared" si="94"/>
        <v>0</v>
      </c>
      <c r="O490" s="9" t="str">
        <f t="shared" si="91"/>
        <v/>
      </c>
      <c r="S490" s="2" t="str">
        <f t="shared" si="95"/>
        <v>ORD - DOLLARU</v>
      </c>
      <c r="T490" s="18" t="str">
        <f t="shared" si="96"/>
        <v/>
      </c>
      <c r="V490" s="2" t="str">
        <f t="shared" si="97"/>
        <v>INCIDENTS</v>
      </c>
      <c r="W490" s="16" t="str">
        <f t="shared" si="88"/>
        <v/>
      </c>
    </row>
    <row r="491" spans="2:23" x14ac:dyDescent="0.2">
      <c r="B491" s="59" t="str">
        <f>IF(Collage!B484="","",Collage!B484)</f>
        <v/>
      </c>
      <c r="C491" s="59" t="str">
        <f>IF(Collage!C484="","",Collage!C484)</f>
        <v/>
      </c>
      <c r="D491" s="35" t="str">
        <f>IF(Collage!D484="","",Collage!D484)</f>
        <v>Erreur 52</v>
      </c>
      <c r="E491" s="29"/>
      <c r="F491" s="10"/>
      <c r="G491" s="11"/>
      <c r="H491" s="13">
        <f t="shared" si="92"/>
        <v>0</v>
      </c>
      <c r="I491" s="8" t="str">
        <f>IF(B491&lt;&gt;"",SUMIF($V$23:$V$598,V491,$H$23:$H$598)/SUMIF($V$23:$V$598,V491,$O$23:O1066),IF(O491&lt;&gt;"",SUMIF($S$23:$S$598,S491,$H$23:$H$598)/O491,""))</f>
        <v/>
      </c>
      <c r="J491" s="12"/>
      <c r="K491" s="19">
        <f t="shared" si="93"/>
        <v>0</v>
      </c>
      <c r="L491" s="19">
        <f t="shared" si="85"/>
        <v>0</v>
      </c>
      <c r="M491" s="19">
        <f t="shared" si="86"/>
        <v>0</v>
      </c>
      <c r="N491" s="19">
        <f t="shared" si="94"/>
        <v>0</v>
      </c>
      <c r="O491" s="9" t="str">
        <f t="shared" si="91"/>
        <v/>
      </c>
      <c r="S491" s="2" t="str">
        <f t="shared" si="95"/>
        <v>ORD - DOLLARU</v>
      </c>
      <c r="T491" s="18" t="str">
        <f t="shared" si="96"/>
        <v/>
      </c>
      <c r="V491" s="2" t="str">
        <f t="shared" si="97"/>
        <v>INCIDENTS</v>
      </c>
      <c r="W491" s="16" t="str">
        <f t="shared" si="88"/>
        <v/>
      </c>
    </row>
    <row r="492" spans="2:23" x14ac:dyDescent="0.2">
      <c r="B492" s="59" t="str">
        <f>IF(Collage!B485="","",Collage!B485)</f>
        <v/>
      </c>
      <c r="C492" s="59" t="str">
        <f>IF(Collage!C485="","",Collage!C485)</f>
        <v/>
      </c>
      <c r="D492" s="35" t="str">
        <f>IF(Collage!D485="","",Collage!D485)</f>
        <v>Erreur 53</v>
      </c>
      <c r="E492" s="29"/>
      <c r="F492" s="10"/>
      <c r="G492" s="11"/>
      <c r="H492" s="13">
        <f t="shared" si="92"/>
        <v>0</v>
      </c>
      <c r="I492" s="8" t="str">
        <f>IF(B492&lt;&gt;"",SUMIF($V$23:$V$598,V492,$H$23:$H$598)/SUMIF($V$23:$V$598,V492,$O$23:O1067),IF(O492&lt;&gt;"",SUMIF($S$23:$S$598,S492,$H$23:$H$598)/O492,""))</f>
        <v/>
      </c>
      <c r="J492" s="12"/>
      <c r="K492" s="19">
        <f t="shared" si="93"/>
        <v>0</v>
      </c>
      <c r="L492" s="19">
        <f t="shared" si="85"/>
        <v>0</v>
      </c>
      <c r="M492" s="19">
        <f t="shared" si="86"/>
        <v>0</v>
      </c>
      <c r="N492" s="19">
        <f t="shared" si="94"/>
        <v>0</v>
      </c>
      <c r="O492" s="9" t="str">
        <f t="shared" si="91"/>
        <v/>
      </c>
      <c r="S492" s="2" t="str">
        <f t="shared" si="95"/>
        <v>ORD - DOLLARU</v>
      </c>
      <c r="T492" s="18" t="str">
        <f t="shared" si="96"/>
        <v/>
      </c>
      <c r="V492" s="2" t="str">
        <f t="shared" si="97"/>
        <v>INCIDENTS</v>
      </c>
      <c r="W492" s="16" t="str">
        <f t="shared" si="88"/>
        <v/>
      </c>
    </row>
    <row r="493" spans="2:23" x14ac:dyDescent="0.2">
      <c r="B493" s="59" t="str">
        <f>IF(Collage!B486="","",Collage!B486)</f>
        <v/>
      </c>
      <c r="C493" s="59" t="str">
        <f>IF(Collage!C486="","",Collage!C486)</f>
        <v/>
      </c>
      <c r="D493" s="35" t="str">
        <f>IF(Collage!D486="","",Collage!D486)</f>
        <v>Erreur 54</v>
      </c>
      <c r="E493" s="29"/>
      <c r="F493" s="10"/>
      <c r="G493" s="11"/>
      <c r="H493" s="13">
        <f t="shared" si="92"/>
        <v>0</v>
      </c>
      <c r="I493" s="8" t="str">
        <f>IF(B493&lt;&gt;"",SUMIF($V$23:$V$598,V493,$H$23:$H$598)/SUMIF($V$23:$V$598,V493,$O$23:O1068),IF(O493&lt;&gt;"",SUMIF($S$23:$S$598,S493,$H$23:$H$598)/O493,""))</f>
        <v/>
      </c>
      <c r="J493" s="12"/>
      <c r="K493" s="19">
        <f t="shared" si="93"/>
        <v>0</v>
      </c>
      <c r="L493" s="19">
        <f t="shared" si="85"/>
        <v>0</v>
      </c>
      <c r="M493" s="19">
        <f t="shared" si="86"/>
        <v>0</v>
      </c>
      <c r="N493" s="19">
        <f t="shared" si="94"/>
        <v>0</v>
      </c>
      <c r="O493" s="9" t="str">
        <f t="shared" si="91"/>
        <v/>
      </c>
      <c r="S493" s="2" t="str">
        <f t="shared" si="95"/>
        <v>ORD - DOLLARU</v>
      </c>
      <c r="T493" s="18" t="str">
        <f t="shared" si="96"/>
        <v/>
      </c>
      <c r="V493" s="2" t="str">
        <f t="shared" si="97"/>
        <v>INCIDENTS</v>
      </c>
      <c r="W493" s="16" t="str">
        <f t="shared" si="88"/>
        <v/>
      </c>
    </row>
    <row r="494" spans="2:23" x14ac:dyDescent="0.2">
      <c r="B494" s="59" t="str">
        <f>IF(Collage!B487="","",Collage!B487)</f>
        <v/>
      </c>
      <c r="C494" s="59" t="str">
        <f>IF(Collage!C487="","",Collage!C487)</f>
        <v/>
      </c>
      <c r="D494" s="35" t="str">
        <f>IF(Collage!D487="","",Collage!D487)</f>
        <v>Erreur 55</v>
      </c>
      <c r="E494" s="29"/>
      <c r="F494" s="10"/>
      <c r="G494" s="11"/>
      <c r="H494" s="13">
        <f t="shared" si="92"/>
        <v>0</v>
      </c>
      <c r="I494" s="8" t="str">
        <f>IF(B494&lt;&gt;"",SUMIF($V$23:$V$598,V494,$H$23:$H$598)/SUMIF($V$23:$V$598,V494,$O$23:O1069),IF(O494&lt;&gt;"",SUMIF($S$23:$S$598,S494,$H$23:$H$598)/O494,""))</f>
        <v/>
      </c>
      <c r="J494" s="12"/>
      <c r="K494" s="19">
        <f t="shared" si="93"/>
        <v>0</v>
      </c>
      <c r="L494" s="19">
        <f t="shared" si="85"/>
        <v>0</v>
      </c>
      <c r="M494" s="19">
        <f t="shared" si="86"/>
        <v>0</v>
      </c>
      <c r="N494" s="19">
        <f t="shared" si="94"/>
        <v>0</v>
      </c>
      <c r="O494" s="9" t="str">
        <f t="shared" si="91"/>
        <v/>
      </c>
      <c r="S494" s="2" t="str">
        <f t="shared" si="95"/>
        <v>ORD - DOLLARU</v>
      </c>
      <c r="T494" s="18" t="str">
        <f t="shared" si="96"/>
        <v/>
      </c>
      <c r="V494" s="2" t="str">
        <f t="shared" si="97"/>
        <v>INCIDENTS</v>
      </c>
      <c r="W494" s="16" t="str">
        <f t="shared" si="88"/>
        <v/>
      </c>
    </row>
    <row r="495" spans="2:23" x14ac:dyDescent="0.2">
      <c r="B495" s="59" t="str">
        <f>IF(Collage!B488="","",Collage!B488)</f>
        <v/>
      </c>
      <c r="C495" s="59" t="str">
        <f>IF(Collage!C488="","",Collage!C488)</f>
        <v/>
      </c>
      <c r="D495" s="35" t="str">
        <f>IF(Collage!D488="","",Collage!D488)</f>
        <v>Erreur 56</v>
      </c>
      <c r="E495" s="29"/>
      <c r="F495" s="10"/>
      <c r="G495" s="11"/>
      <c r="H495" s="13">
        <f t="shared" si="82"/>
        <v>0</v>
      </c>
      <c r="I495" s="8" t="str">
        <f>IF(B495&lt;&gt;"",SUMIF($V$23:$V$598,V495,$H$23:$H$598)/SUMIF($V$23:$V$598,V495,$O$23:O1070),IF(O495&lt;&gt;"",SUMIF($S$23:$S$598,S495,$H$23:$H$598)/O495,""))</f>
        <v/>
      </c>
      <c r="J495" s="12"/>
      <c r="K495" s="19">
        <f t="shared" si="83"/>
        <v>0</v>
      </c>
      <c r="L495" s="19">
        <f t="shared" si="85"/>
        <v>0</v>
      </c>
      <c r="M495" s="19">
        <f t="shared" si="86"/>
        <v>0</v>
      </c>
      <c r="N495" s="19">
        <f t="shared" si="84"/>
        <v>0</v>
      </c>
      <c r="O495" s="9" t="str">
        <f t="shared" si="91"/>
        <v/>
      </c>
      <c r="S495" s="2" t="str">
        <f t="shared" si="89"/>
        <v>ORD - DOLLARU</v>
      </c>
      <c r="T495" s="18" t="str">
        <f t="shared" si="87"/>
        <v/>
      </c>
      <c r="V495" s="2" t="str">
        <f t="shared" si="90"/>
        <v>INCIDENTS</v>
      </c>
      <c r="W495" s="16" t="str">
        <f t="shared" si="88"/>
        <v/>
      </c>
    </row>
    <row r="496" spans="2:23" x14ac:dyDescent="0.2">
      <c r="B496" s="59" t="str">
        <f>IF(Collage!B489="","",Collage!B489)</f>
        <v/>
      </c>
      <c r="C496" s="59" t="str">
        <f>IF(Collage!C489="","",Collage!C489)</f>
        <v/>
      </c>
      <c r="D496" s="35" t="str">
        <f>IF(Collage!D489="","",Collage!D489)</f>
        <v>Erreur 57</v>
      </c>
      <c r="E496" s="29"/>
      <c r="F496" s="10"/>
      <c r="G496" s="11"/>
      <c r="H496" s="13">
        <f t="shared" si="82"/>
        <v>0</v>
      </c>
      <c r="I496" s="8" t="str">
        <f>IF(B496&lt;&gt;"",SUMIF($V$23:$V$598,V496,$H$23:$H$598)/SUMIF($V$23:$V$598,V496,$O$23:O1071),IF(O496&lt;&gt;"",SUMIF($S$23:$S$598,S496,$H$23:$H$598)/O496,""))</f>
        <v/>
      </c>
      <c r="J496" s="12"/>
      <c r="K496" s="19">
        <f t="shared" si="83"/>
        <v>0</v>
      </c>
      <c r="L496" s="19">
        <f t="shared" si="85"/>
        <v>0</v>
      </c>
      <c r="M496" s="19">
        <f t="shared" si="86"/>
        <v>0</v>
      </c>
      <c r="N496" s="19">
        <f t="shared" si="84"/>
        <v>0</v>
      </c>
      <c r="O496" s="9" t="str">
        <f t="shared" si="91"/>
        <v/>
      </c>
      <c r="S496" s="2" t="str">
        <f t="shared" si="89"/>
        <v>ORD - DOLLARU</v>
      </c>
      <c r="T496" s="18" t="str">
        <f t="shared" si="87"/>
        <v/>
      </c>
      <c r="V496" s="2" t="str">
        <f t="shared" si="90"/>
        <v>INCIDENTS</v>
      </c>
      <c r="W496" s="16" t="str">
        <f t="shared" si="88"/>
        <v/>
      </c>
    </row>
    <row r="497" spans="2:23" x14ac:dyDescent="0.2">
      <c r="B497" s="59" t="str">
        <f>IF(Collage!B490="","",Collage!B490)</f>
        <v/>
      </c>
      <c r="C497" s="59" t="str">
        <f>IF(Collage!C490="","",Collage!C490)</f>
        <v/>
      </c>
      <c r="D497" s="35" t="str">
        <f>IF(Collage!D490="","",Collage!D490)</f>
        <v>Erreur 58</v>
      </c>
      <c r="E497" s="29"/>
      <c r="F497" s="10"/>
      <c r="G497" s="11"/>
      <c r="H497" s="13">
        <f t="shared" si="82"/>
        <v>0</v>
      </c>
      <c r="I497" s="8" t="str">
        <f>IF(B497&lt;&gt;"",SUMIF($V$23:$V$598,V497,$H$23:$H$598)/SUMIF($V$23:$V$598,V497,$O$23:O1072),IF(O497&lt;&gt;"",SUMIF($S$23:$S$598,S497,$H$23:$H$598)/O497,""))</f>
        <v/>
      </c>
      <c r="J497" s="12"/>
      <c r="K497" s="19">
        <f t="shared" si="83"/>
        <v>0</v>
      </c>
      <c r="L497" s="19">
        <f t="shared" si="85"/>
        <v>0</v>
      </c>
      <c r="M497" s="19">
        <f t="shared" si="86"/>
        <v>0</v>
      </c>
      <c r="N497" s="19">
        <f t="shared" si="84"/>
        <v>0</v>
      </c>
      <c r="O497" s="9" t="str">
        <f t="shared" si="91"/>
        <v/>
      </c>
      <c r="S497" s="2" t="str">
        <f t="shared" si="89"/>
        <v>ORD - DOLLARU</v>
      </c>
      <c r="T497" s="18" t="str">
        <f t="shared" si="87"/>
        <v/>
      </c>
      <c r="V497" s="2" t="str">
        <f t="shared" si="90"/>
        <v>INCIDENTS</v>
      </c>
      <c r="W497" s="16" t="str">
        <f t="shared" si="88"/>
        <v/>
      </c>
    </row>
    <row r="498" spans="2:23" x14ac:dyDescent="0.2">
      <c r="B498" s="59" t="str">
        <f>IF(Collage!B491="","",Collage!B491)</f>
        <v/>
      </c>
      <c r="C498" s="59" t="str">
        <f>IF(Collage!C491="","",Collage!C491)</f>
        <v/>
      </c>
      <c r="D498" s="35" t="str">
        <f>IF(Collage!D491="","",Collage!D491)</f>
        <v>Erreur 59</v>
      </c>
      <c r="E498" s="29"/>
      <c r="F498" s="10"/>
      <c r="G498" s="11"/>
      <c r="H498" s="13">
        <f t="shared" si="82"/>
        <v>0</v>
      </c>
      <c r="I498" s="8" t="str">
        <f>IF(B498&lt;&gt;"",SUMIF($V$23:$V$598,V498,$H$23:$H$598)/SUMIF($V$23:$V$598,V498,$O$23:O1073),IF(O498&lt;&gt;"",SUMIF($S$23:$S$598,S498,$H$23:$H$598)/O498,""))</f>
        <v/>
      </c>
      <c r="J498" s="12"/>
      <c r="K498" s="19">
        <f t="shared" si="83"/>
        <v>0</v>
      </c>
      <c r="L498" s="19">
        <f t="shared" si="85"/>
        <v>0</v>
      </c>
      <c r="M498" s="19">
        <f t="shared" si="86"/>
        <v>0</v>
      </c>
      <c r="N498" s="19">
        <f t="shared" si="84"/>
        <v>0</v>
      </c>
      <c r="O498" s="9" t="str">
        <f t="shared" si="91"/>
        <v/>
      </c>
      <c r="S498" s="2" t="str">
        <f t="shared" si="89"/>
        <v>ORD - DOLLARU</v>
      </c>
      <c r="T498" s="18" t="str">
        <f t="shared" si="87"/>
        <v/>
      </c>
      <c r="V498" s="2" t="str">
        <f t="shared" si="90"/>
        <v>INCIDENTS</v>
      </c>
      <c r="W498" s="16" t="str">
        <f t="shared" si="88"/>
        <v/>
      </c>
    </row>
    <row r="499" spans="2:23" x14ac:dyDescent="0.2">
      <c r="B499" s="59" t="str">
        <f>IF(Collage!B492="","",Collage!B492)</f>
        <v/>
      </c>
      <c r="C499" s="59" t="str">
        <f>IF(Collage!C492="","",Collage!C492)</f>
        <v/>
      </c>
      <c r="D499" s="35" t="str">
        <f>IF(Collage!D492="","",Collage!D492)</f>
        <v/>
      </c>
      <c r="E499" s="29"/>
      <c r="F499" s="10"/>
      <c r="G499" s="11"/>
      <c r="H499" s="13" t="str">
        <f t="shared" si="82"/>
        <v/>
      </c>
      <c r="I499" s="8" t="str">
        <f>IF(B499&lt;&gt;"",SUMIF($V$23:$V$598,V499,$H$23:$H$598)/SUMIF($V$23:$V$598,V499,$O$23:O1074),IF(O499&lt;&gt;"",SUMIF($S$23:$S$598,S499,$H$23:$H$598)/O499,""))</f>
        <v/>
      </c>
      <c r="J499" s="12"/>
      <c r="K499" s="19" t="str">
        <f t="shared" si="83"/>
        <v/>
      </c>
      <c r="L499" s="19" t="str">
        <f t="shared" si="85"/>
        <v/>
      </c>
      <c r="M499" s="19" t="str">
        <f t="shared" si="86"/>
        <v/>
      </c>
      <c r="N499" s="19" t="str">
        <f t="shared" si="84"/>
        <v/>
      </c>
      <c r="O499" s="9" t="str">
        <f t="shared" si="91"/>
        <v/>
      </c>
      <c r="S499" s="2" t="str">
        <f t="shared" si="89"/>
        <v>ORD - DOLLARU</v>
      </c>
      <c r="T499" s="18" t="str">
        <f t="shared" si="87"/>
        <v/>
      </c>
      <c r="V499" s="2" t="str">
        <f t="shared" si="90"/>
        <v>INCIDENTS</v>
      </c>
      <c r="W499" s="16" t="str">
        <f t="shared" si="88"/>
        <v/>
      </c>
    </row>
    <row r="500" spans="2:23" x14ac:dyDescent="0.2">
      <c r="B500" s="59" t="str">
        <f>IF(Collage!B493="","",Collage!B493)</f>
        <v/>
      </c>
      <c r="C500" s="59" t="str">
        <f>IF(Collage!C493="","",Collage!C493)</f>
        <v>SAUVEGARDES</v>
      </c>
      <c r="D500" s="35" t="str">
        <f>IF(Collage!D493="","",Collage!D493)</f>
        <v/>
      </c>
      <c r="E500" s="29"/>
      <c r="F500" s="10"/>
      <c r="G500" s="11"/>
      <c r="H500" s="13" t="str">
        <f t="shared" si="82"/>
        <v/>
      </c>
      <c r="I500" s="8">
        <f>IF(B500&lt;&gt;"",SUMIF($V$23:$V$598,V500,$H$23:$H$598)/SUMIF($V$23:$V$598,V500,$O$23:O1075),IF(O500&lt;&gt;"",SUMIF($S$23:$S$598,S500,$H$23:$H$598)/O500,""))</f>
        <v>0</v>
      </c>
      <c r="J500" s="12"/>
      <c r="K500" s="19" t="str">
        <f t="shared" si="83"/>
        <v/>
      </c>
      <c r="L500" s="19" t="str">
        <f t="shared" si="85"/>
        <v/>
      </c>
      <c r="M500" s="19" t="str">
        <f t="shared" si="86"/>
        <v/>
      </c>
      <c r="N500" s="19" t="str">
        <f t="shared" si="84"/>
        <v>Procédures :</v>
      </c>
      <c r="O500" s="9">
        <f t="shared" si="91"/>
        <v>5</v>
      </c>
      <c r="S500" s="2" t="str">
        <f t="shared" si="89"/>
        <v>SAUVEGARDES</v>
      </c>
      <c r="T500" s="18">
        <f t="shared" si="87"/>
        <v>0</v>
      </c>
      <c r="V500" s="2" t="str">
        <f t="shared" si="90"/>
        <v>INCIDENTS</v>
      </c>
      <c r="W500" s="16" t="str">
        <f t="shared" si="88"/>
        <v/>
      </c>
    </row>
    <row r="501" spans="2:23" x14ac:dyDescent="0.2">
      <c r="B501" s="59" t="str">
        <f>IF(Collage!B494="","",Collage!B494)</f>
        <v/>
      </c>
      <c r="C501" s="59" t="str">
        <f>IF(Collage!C494="","",Collage!C494)</f>
        <v/>
      </c>
      <c r="D501" s="35" t="str">
        <f>IF(Collage!D494="","",Collage!D494)</f>
        <v/>
      </c>
      <c r="E501" s="29"/>
      <c r="F501" s="10"/>
      <c r="G501" s="11"/>
      <c r="H501" s="13" t="str">
        <f t="shared" si="82"/>
        <v/>
      </c>
      <c r="I501" s="8" t="str">
        <f>IF(B501&lt;&gt;"",SUMIF($V$23:$V$598,V501,$H$23:$H$598)/SUMIF($V$23:$V$598,V501,$O$23:O1076),IF(O501&lt;&gt;"",SUMIF($S$23:$S$598,S501,$H$23:$H$598)/O501,""))</f>
        <v/>
      </c>
      <c r="J501" s="12"/>
      <c r="K501" s="19" t="str">
        <f t="shared" si="83"/>
        <v/>
      </c>
      <c r="L501" s="19" t="str">
        <f t="shared" si="85"/>
        <v/>
      </c>
      <c r="M501" s="19" t="str">
        <f t="shared" si="86"/>
        <v/>
      </c>
      <c r="N501" s="19" t="str">
        <f t="shared" si="84"/>
        <v/>
      </c>
      <c r="O501" s="9" t="str">
        <f t="shared" si="91"/>
        <v/>
      </c>
      <c r="S501" s="2" t="str">
        <f t="shared" si="89"/>
        <v>SAUVEGARDES</v>
      </c>
      <c r="T501" s="18" t="str">
        <f t="shared" si="87"/>
        <v/>
      </c>
      <c r="V501" s="2" t="str">
        <f t="shared" si="90"/>
        <v>INCIDENTS</v>
      </c>
      <c r="W501" s="16" t="str">
        <f t="shared" si="88"/>
        <v/>
      </c>
    </row>
    <row r="502" spans="2:23" x14ac:dyDescent="0.2">
      <c r="B502" s="59" t="str">
        <f>IF(Collage!B495="","",Collage!B495)</f>
        <v/>
      </c>
      <c r="C502" s="59" t="str">
        <f>IF(Collage!C495="","",Collage!C495)</f>
        <v/>
      </c>
      <c r="D502" s="35" t="str">
        <f>IF(Collage!D495="","",Collage!D495)</f>
        <v>Erreur 1</v>
      </c>
      <c r="E502" s="29"/>
      <c r="F502" s="10"/>
      <c r="G502" s="11"/>
      <c r="H502" s="13">
        <f t="shared" si="82"/>
        <v>0</v>
      </c>
      <c r="I502" s="8" t="str">
        <f>IF(B502&lt;&gt;"",SUMIF($V$23:$V$598,V502,$H$23:$H$598)/SUMIF($V$23:$V$598,V502,$O$23:O1077),IF(O502&lt;&gt;"",SUMIF($S$23:$S$598,S502,$H$23:$H$598)/O502,""))</f>
        <v/>
      </c>
      <c r="J502" s="12"/>
      <c r="K502" s="19">
        <f t="shared" si="83"/>
        <v>0</v>
      </c>
      <c r="L502" s="19">
        <f t="shared" si="85"/>
        <v>0</v>
      </c>
      <c r="M502" s="19">
        <f t="shared" si="86"/>
        <v>0</v>
      </c>
      <c r="N502" s="19">
        <f t="shared" si="84"/>
        <v>0</v>
      </c>
      <c r="O502" s="9" t="str">
        <f t="shared" si="91"/>
        <v/>
      </c>
      <c r="S502" s="2" t="str">
        <f t="shared" si="89"/>
        <v>SAUVEGARDES</v>
      </c>
      <c r="T502" s="18" t="str">
        <f t="shared" si="87"/>
        <v/>
      </c>
      <c r="V502" s="2" t="str">
        <f t="shared" si="90"/>
        <v>INCIDENTS</v>
      </c>
      <c r="W502" s="16" t="str">
        <f t="shared" si="88"/>
        <v/>
      </c>
    </row>
    <row r="503" spans="2:23" x14ac:dyDescent="0.2">
      <c r="B503" s="59" t="str">
        <f>IF(Collage!B496="","",Collage!B496)</f>
        <v/>
      </c>
      <c r="C503" s="59" t="str">
        <f>IF(Collage!C496="","",Collage!C496)</f>
        <v/>
      </c>
      <c r="D503" s="35" t="str">
        <f>IF(Collage!D496="","",Collage!D496)</f>
        <v>Erreur 2</v>
      </c>
      <c r="E503" s="29"/>
      <c r="F503" s="10"/>
      <c r="G503" s="11"/>
      <c r="H503" s="13">
        <f t="shared" si="82"/>
        <v>0</v>
      </c>
      <c r="I503" s="8" t="str">
        <f>IF(B503&lt;&gt;"",SUMIF($V$23:$V$598,V503,$H$23:$H$598)/SUMIF($V$23:$V$598,V503,$O$23:O1078),IF(O503&lt;&gt;"",SUMIF($S$23:$S$598,S503,$H$23:$H$598)/O503,""))</f>
        <v/>
      </c>
      <c r="J503" s="12"/>
      <c r="K503" s="19">
        <f t="shared" si="83"/>
        <v>0</v>
      </c>
      <c r="L503" s="19">
        <f t="shared" si="85"/>
        <v>0</v>
      </c>
      <c r="M503" s="19">
        <f t="shared" si="86"/>
        <v>0</v>
      </c>
      <c r="N503" s="19">
        <f t="shared" si="84"/>
        <v>0</v>
      </c>
      <c r="O503" s="9" t="str">
        <f t="shared" si="91"/>
        <v/>
      </c>
      <c r="S503" s="2" t="str">
        <f t="shared" si="89"/>
        <v>SAUVEGARDES</v>
      </c>
      <c r="T503" s="18" t="str">
        <f t="shared" si="87"/>
        <v/>
      </c>
      <c r="V503" s="2" t="str">
        <f t="shared" si="90"/>
        <v>INCIDENTS</v>
      </c>
      <c r="W503" s="16" t="str">
        <f t="shared" si="88"/>
        <v/>
      </c>
    </row>
    <row r="504" spans="2:23" x14ac:dyDescent="0.2">
      <c r="B504" s="59" t="str">
        <f>IF(Collage!B497="","",Collage!B497)</f>
        <v/>
      </c>
      <c r="C504" s="59" t="str">
        <f>IF(Collage!C497="","",Collage!C497)</f>
        <v/>
      </c>
      <c r="D504" s="35" t="str">
        <f>IF(Collage!D497="","",Collage!D497)</f>
        <v>Erreur 3</v>
      </c>
      <c r="E504" s="29"/>
      <c r="F504" s="10"/>
      <c r="G504" s="11"/>
      <c r="H504" s="13">
        <f t="shared" si="82"/>
        <v>0</v>
      </c>
      <c r="I504" s="8" t="str">
        <f>IF(B504&lt;&gt;"",SUMIF($V$23:$V$598,V504,$H$23:$H$598)/SUMIF($V$23:$V$598,V504,$O$23:O1079),IF(O504&lt;&gt;"",SUMIF($S$23:$S$598,S504,$H$23:$H$598)/O504,""))</f>
        <v/>
      </c>
      <c r="J504" s="12"/>
      <c r="K504" s="19">
        <f t="shared" si="83"/>
        <v>0</v>
      </c>
      <c r="L504" s="19">
        <f t="shared" si="85"/>
        <v>0</v>
      </c>
      <c r="M504" s="19">
        <f t="shared" si="86"/>
        <v>0</v>
      </c>
      <c r="N504" s="19">
        <f t="shared" si="84"/>
        <v>0</v>
      </c>
      <c r="O504" s="9" t="str">
        <f t="shared" si="91"/>
        <v/>
      </c>
      <c r="S504" s="2" t="str">
        <f t="shared" si="89"/>
        <v>SAUVEGARDES</v>
      </c>
      <c r="T504" s="18" t="str">
        <f t="shared" si="87"/>
        <v/>
      </c>
      <c r="V504" s="2" t="str">
        <f t="shared" si="90"/>
        <v>INCIDENTS</v>
      </c>
      <c r="W504" s="16" t="str">
        <f t="shared" si="88"/>
        <v/>
      </c>
    </row>
    <row r="505" spans="2:23" x14ac:dyDescent="0.2">
      <c r="B505" s="59" t="str">
        <f>IF(Collage!B498="","",Collage!B498)</f>
        <v/>
      </c>
      <c r="C505" s="59" t="str">
        <f>IF(Collage!C498="","",Collage!C498)</f>
        <v/>
      </c>
      <c r="D505" s="35" t="str">
        <f>IF(Collage!D498="","",Collage!D498)</f>
        <v>Erreur 4</v>
      </c>
      <c r="E505" s="29"/>
      <c r="F505" s="10"/>
      <c r="G505" s="11"/>
      <c r="H505" s="13">
        <f t="shared" si="82"/>
        <v>0</v>
      </c>
      <c r="I505" s="8" t="str">
        <f>IF(B505&lt;&gt;"",SUMIF($V$23:$V$598,V505,$H$23:$H$598)/SUMIF($V$23:$V$598,V505,$O$23:O1080),IF(O505&lt;&gt;"",SUMIF($S$23:$S$598,S505,$H$23:$H$598)/O505,""))</f>
        <v/>
      </c>
      <c r="J505" s="12"/>
      <c r="K505" s="19">
        <f t="shared" si="83"/>
        <v>0</v>
      </c>
      <c r="L505" s="19">
        <f t="shared" si="85"/>
        <v>0</v>
      </c>
      <c r="M505" s="19">
        <f t="shared" si="86"/>
        <v>0</v>
      </c>
      <c r="N505" s="19">
        <f t="shared" si="84"/>
        <v>0</v>
      </c>
      <c r="O505" s="9" t="str">
        <f t="shared" si="91"/>
        <v/>
      </c>
      <c r="S505" s="2" t="str">
        <f t="shared" si="89"/>
        <v>SAUVEGARDES</v>
      </c>
      <c r="T505" s="18" t="str">
        <f t="shared" si="87"/>
        <v/>
      </c>
      <c r="V505" s="2" t="str">
        <f t="shared" si="90"/>
        <v>INCIDENTS</v>
      </c>
      <c r="W505" s="16" t="str">
        <f t="shared" si="88"/>
        <v/>
      </c>
    </row>
    <row r="506" spans="2:23" x14ac:dyDescent="0.2">
      <c r="B506" s="59" t="str">
        <f>IF(Collage!B499="","",Collage!B499)</f>
        <v/>
      </c>
      <c r="C506" s="59" t="str">
        <f>IF(Collage!C499="","",Collage!C499)</f>
        <v/>
      </c>
      <c r="D506" s="35" t="str">
        <f>IF(Collage!D499="","",Collage!D499)</f>
        <v>Erreur 5</v>
      </c>
      <c r="E506" s="29"/>
      <c r="F506" s="10"/>
      <c r="G506" s="11"/>
      <c r="H506" s="13">
        <f t="shared" si="82"/>
        <v>0</v>
      </c>
      <c r="I506" s="8" t="str">
        <f>IF(B506&lt;&gt;"",SUMIF($V$23:$V$598,V506,$H$23:$H$598)/SUMIF($V$23:$V$598,V506,$O$23:O1081),IF(O506&lt;&gt;"",SUMIF($S$23:$S$598,S506,$H$23:$H$598)/O506,""))</f>
        <v/>
      </c>
      <c r="J506" s="12"/>
      <c r="K506" s="19">
        <f t="shared" si="83"/>
        <v>0</v>
      </c>
      <c r="L506" s="19">
        <f t="shared" si="85"/>
        <v>0</v>
      </c>
      <c r="M506" s="19">
        <f t="shared" si="86"/>
        <v>0</v>
      </c>
      <c r="N506" s="19">
        <f t="shared" si="84"/>
        <v>0</v>
      </c>
      <c r="O506" s="9" t="str">
        <f t="shared" si="91"/>
        <v/>
      </c>
      <c r="S506" s="2" t="str">
        <f t="shared" si="89"/>
        <v>SAUVEGARDES</v>
      </c>
      <c r="T506" s="18" t="str">
        <f t="shared" si="87"/>
        <v/>
      </c>
      <c r="V506" s="2" t="str">
        <f t="shared" si="90"/>
        <v>INCIDENTS</v>
      </c>
      <c r="W506" s="16" t="str">
        <f t="shared" si="88"/>
        <v/>
      </c>
    </row>
    <row r="507" spans="2:23" x14ac:dyDescent="0.2">
      <c r="B507" s="59" t="str">
        <f>IF(Collage!B500="","",Collage!B500)</f>
        <v/>
      </c>
      <c r="C507" s="59" t="str">
        <f>IF(Collage!C500="","",Collage!C500)</f>
        <v/>
      </c>
      <c r="D507" s="35" t="str">
        <f>IF(Collage!D500="","",Collage!D500)</f>
        <v/>
      </c>
      <c r="E507" s="29"/>
      <c r="F507" s="10"/>
      <c r="G507" s="11"/>
      <c r="H507" s="13" t="str">
        <f t="shared" si="82"/>
        <v/>
      </c>
      <c r="I507" s="8" t="str">
        <f>IF(B507&lt;&gt;"",SUMIF($V$23:$V$598,V507,$H$23:$H$598)/SUMIF($V$23:$V$598,V507,$O$23:O1082),IF(O507&lt;&gt;"",SUMIF($S$23:$S$598,S507,$H$23:$H$598)/O507,""))</f>
        <v/>
      </c>
      <c r="J507" s="12"/>
      <c r="K507" s="19" t="str">
        <f t="shared" si="83"/>
        <v/>
      </c>
      <c r="L507" s="19" t="str">
        <f t="shared" si="85"/>
        <v/>
      </c>
      <c r="M507" s="19" t="str">
        <f t="shared" si="86"/>
        <v/>
      </c>
      <c r="N507" s="19" t="str">
        <f t="shared" si="84"/>
        <v/>
      </c>
      <c r="O507" s="9" t="str">
        <f t="shared" si="91"/>
        <v/>
      </c>
      <c r="S507" s="2" t="str">
        <f t="shared" si="89"/>
        <v>SAUVEGARDES</v>
      </c>
      <c r="T507" s="18" t="str">
        <f t="shared" si="87"/>
        <v/>
      </c>
      <c r="V507" s="2" t="str">
        <f t="shared" si="90"/>
        <v>INCIDENTS</v>
      </c>
      <c r="W507" s="16" t="str">
        <f t="shared" si="88"/>
        <v/>
      </c>
    </row>
    <row r="508" spans="2:23" x14ac:dyDescent="0.2">
      <c r="B508" s="59" t="str">
        <f>IF(Collage!B501="","",Collage!B501)</f>
        <v/>
      </c>
      <c r="C508" s="59" t="str">
        <f>IF(Collage!C501="","",Collage!C501)</f>
        <v>-VMS-</v>
      </c>
      <c r="D508" s="35" t="str">
        <f>IF(Collage!D501="","",Collage!D501)</f>
        <v/>
      </c>
      <c r="E508" s="29"/>
      <c r="F508" s="10"/>
      <c r="G508" s="11"/>
      <c r="H508" s="13" t="str">
        <f t="shared" si="82"/>
        <v/>
      </c>
      <c r="I508" s="8">
        <f>IF(B508&lt;&gt;"",SUMIF($V$23:$V$598,V508,$H$23:$H$598)/SUMIF($V$23:$V$598,V508,$O$23:O1083),IF(O508&lt;&gt;"",SUMIF($S$23:$S$598,S508,$H$23:$H$598)/O508,""))</f>
        <v>0</v>
      </c>
      <c r="J508" s="12"/>
      <c r="K508" s="19" t="str">
        <f t="shared" si="83"/>
        <v/>
      </c>
      <c r="L508" s="19" t="str">
        <f t="shared" si="85"/>
        <v/>
      </c>
      <c r="M508" s="19" t="str">
        <f t="shared" si="86"/>
        <v/>
      </c>
      <c r="N508" s="19" t="str">
        <f t="shared" si="84"/>
        <v>Procédures :</v>
      </c>
      <c r="O508" s="9">
        <f t="shared" si="91"/>
        <v>9</v>
      </c>
      <c r="S508" s="2" t="str">
        <f t="shared" si="89"/>
        <v>-VMS-</v>
      </c>
      <c r="T508" s="18">
        <f t="shared" si="87"/>
        <v>0</v>
      </c>
      <c r="V508" s="2" t="str">
        <f t="shared" si="90"/>
        <v>INCIDENTS</v>
      </c>
      <c r="W508" s="16" t="str">
        <f t="shared" si="88"/>
        <v/>
      </c>
    </row>
    <row r="509" spans="2:23" x14ac:dyDescent="0.2">
      <c r="B509" s="59" t="str">
        <f>IF(Collage!B502="","",Collage!B502)</f>
        <v/>
      </c>
      <c r="C509" s="59" t="str">
        <f>IF(Collage!C502="","",Collage!C502)</f>
        <v/>
      </c>
      <c r="D509" s="35" t="str">
        <f>IF(Collage!D502="","",Collage!D502)</f>
        <v/>
      </c>
      <c r="E509" s="29"/>
      <c r="F509" s="10"/>
      <c r="G509" s="11"/>
      <c r="H509" s="13" t="str">
        <f t="shared" si="82"/>
        <v/>
      </c>
      <c r="I509" s="8" t="str">
        <f>IF(B509&lt;&gt;"",SUMIF($V$23:$V$598,V509,$H$23:$H$598)/SUMIF($V$23:$V$598,V509,$O$23:O1084),IF(O509&lt;&gt;"",SUMIF($S$23:$S$598,S509,$H$23:$H$598)/O509,""))</f>
        <v/>
      </c>
      <c r="J509" s="12"/>
      <c r="K509" s="19" t="str">
        <f t="shared" si="83"/>
        <v/>
      </c>
      <c r="L509" s="19" t="str">
        <f t="shared" si="85"/>
        <v/>
      </c>
      <c r="M509" s="19" t="str">
        <f t="shared" si="86"/>
        <v/>
      </c>
      <c r="N509" s="19" t="str">
        <f t="shared" si="84"/>
        <v/>
      </c>
      <c r="O509" s="9" t="str">
        <f t="shared" si="91"/>
        <v/>
      </c>
      <c r="S509" s="2" t="str">
        <f t="shared" si="89"/>
        <v>-VMS-</v>
      </c>
      <c r="T509" s="18" t="str">
        <f t="shared" si="87"/>
        <v/>
      </c>
      <c r="V509" s="2" t="str">
        <f t="shared" si="90"/>
        <v>INCIDENTS</v>
      </c>
      <c r="W509" s="16" t="str">
        <f t="shared" si="88"/>
        <v/>
      </c>
    </row>
    <row r="510" spans="2:23" x14ac:dyDescent="0.2">
      <c r="B510" s="59" t="str">
        <f>IF(Collage!B503="","",Collage!B503)</f>
        <v/>
      </c>
      <c r="C510" s="59" t="str">
        <f>IF(Collage!C503="","",Collage!C503)</f>
        <v/>
      </c>
      <c r="D510" s="35" t="str">
        <f>IF(Collage!D503="","",Collage!D503)</f>
        <v>Erreur 1</v>
      </c>
      <c r="E510" s="29"/>
      <c r="F510" s="10"/>
      <c r="G510" s="11"/>
      <c r="H510" s="13">
        <f t="shared" si="82"/>
        <v>0</v>
      </c>
      <c r="I510" s="8" t="str">
        <f>IF(B510&lt;&gt;"",SUMIF($V$23:$V$598,V510,$H$23:$H$598)/SUMIF($V$23:$V$598,V510,$O$23:O1085),IF(O510&lt;&gt;"",SUMIF($S$23:$S$598,S510,$H$23:$H$598)/O510,""))</f>
        <v/>
      </c>
      <c r="J510" s="12"/>
      <c r="K510" s="19">
        <f t="shared" si="83"/>
        <v>0</v>
      </c>
      <c r="L510" s="19">
        <f t="shared" si="85"/>
        <v>0</v>
      </c>
      <c r="M510" s="19">
        <f t="shared" si="86"/>
        <v>0</v>
      </c>
      <c r="N510" s="19">
        <f t="shared" si="84"/>
        <v>0</v>
      </c>
      <c r="O510" s="9" t="str">
        <f t="shared" si="91"/>
        <v/>
      </c>
      <c r="S510" s="2" t="str">
        <f t="shared" si="89"/>
        <v>-VMS-</v>
      </c>
      <c r="T510" s="18" t="str">
        <f t="shared" si="87"/>
        <v/>
      </c>
      <c r="V510" s="2" t="str">
        <f t="shared" si="90"/>
        <v>INCIDENTS</v>
      </c>
      <c r="W510" s="16" t="str">
        <f t="shared" si="88"/>
        <v/>
      </c>
    </row>
    <row r="511" spans="2:23" x14ac:dyDescent="0.2">
      <c r="B511" s="59" t="str">
        <f>IF(Collage!B504="","",Collage!B504)</f>
        <v/>
      </c>
      <c r="C511" s="59" t="str">
        <f>IF(Collage!C504="","",Collage!C504)</f>
        <v/>
      </c>
      <c r="D511" s="35" t="str">
        <f>IF(Collage!D504="","",Collage!D504)</f>
        <v>Erreur 2</v>
      </c>
      <c r="E511" s="29"/>
      <c r="F511" s="10"/>
      <c r="G511" s="11"/>
      <c r="H511" s="13">
        <f t="shared" si="82"/>
        <v>0</v>
      </c>
      <c r="I511" s="8" t="str">
        <f>IF(B511&lt;&gt;"",SUMIF($V$23:$V$598,V511,$H$23:$H$598)/SUMIF($V$23:$V$598,V511,$O$23:O1086),IF(O511&lt;&gt;"",SUMIF($S$23:$S$598,S511,$H$23:$H$598)/O511,""))</f>
        <v/>
      </c>
      <c r="J511" s="12"/>
      <c r="K511" s="19">
        <f t="shared" si="83"/>
        <v>0</v>
      </c>
      <c r="L511" s="19">
        <f t="shared" si="85"/>
        <v>0</v>
      </c>
      <c r="M511" s="19">
        <f t="shared" si="86"/>
        <v>0</v>
      </c>
      <c r="N511" s="19">
        <f t="shared" si="84"/>
        <v>0</v>
      </c>
      <c r="O511" s="9" t="str">
        <f t="shared" si="91"/>
        <v/>
      </c>
      <c r="S511" s="2" t="str">
        <f t="shared" si="89"/>
        <v>-VMS-</v>
      </c>
      <c r="T511" s="18" t="str">
        <f t="shared" si="87"/>
        <v/>
      </c>
      <c r="V511" s="2" t="str">
        <f t="shared" si="90"/>
        <v>INCIDENTS</v>
      </c>
      <c r="W511" s="16" t="str">
        <f t="shared" si="88"/>
        <v/>
      </c>
    </row>
    <row r="512" spans="2:23" x14ac:dyDescent="0.2">
      <c r="B512" s="59" t="str">
        <f>IF(Collage!B505="","",Collage!B505)</f>
        <v/>
      </c>
      <c r="C512" s="59" t="str">
        <f>IF(Collage!C505="","",Collage!C505)</f>
        <v/>
      </c>
      <c r="D512" s="35" t="str">
        <f>IF(Collage!D505="","",Collage!D505)</f>
        <v>Erreur 3</v>
      </c>
      <c r="E512" s="29"/>
      <c r="F512" s="10"/>
      <c r="G512" s="11"/>
      <c r="H512" s="13">
        <f t="shared" si="82"/>
        <v>0</v>
      </c>
      <c r="I512" s="8" t="str">
        <f>IF(B512&lt;&gt;"",SUMIF($V$23:$V$598,V512,$H$23:$H$598)/SUMIF($V$23:$V$598,V512,$O$23:O1087),IF(O512&lt;&gt;"",SUMIF($S$23:$S$598,S512,$H$23:$H$598)/O512,""))</f>
        <v/>
      </c>
      <c r="J512" s="12"/>
      <c r="K512" s="19">
        <f t="shared" si="83"/>
        <v>0</v>
      </c>
      <c r="L512" s="19">
        <f t="shared" si="85"/>
        <v>0</v>
      </c>
      <c r="M512" s="19">
        <f t="shared" si="86"/>
        <v>0</v>
      </c>
      <c r="N512" s="19">
        <f t="shared" si="84"/>
        <v>0</v>
      </c>
      <c r="O512" s="9" t="str">
        <f t="shared" si="91"/>
        <v/>
      </c>
      <c r="S512" s="2" t="str">
        <f t="shared" si="89"/>
        <v>-VMS-</v>
      </c>
      <c r="T512" s="18" t="str">
        <f t="shared" si="87"/>
        <v/>
      </c>
      <c r="V512" s="2" t="str">
        <f t="shared" si="90"/>
        <v>INCIDENTS</v>
      </c>
      <c r="W512" s="16" t="str">
        <f t="shared" si="88"/>
        <v/>
      </c>
    </row>
    <row r="513" spans="2:23" x14ac:dyDescent="0.2">
      <c r="B513" s="59" t="str">
        <f>IF(Collage!B506="","",Collage!B506)</f>
        <v/>
      </c>
      <c r="C513" s="59" t="str">
        <f>IF(Collage!C506="","",Collage!C506)</f>
        <v/>
      </c>
      <c r="D513" s="35" t="str">
        <f>IF(Collage!D506="","",Collage!D506)</f>
        <v>Erreur 4</v>
      </c>
      <c r="E513" s="29"/>
      <c r="F513" s="10"/>
      <c r="G513" s="11"/>
      <c r="H513" s="13">
        <f t="shared" si="82"/>
        <v>0</v>
      </c>
      <c r="I513" s="8" t="str">
        <f>IF(B513&lt;&gt;"",SUMIF($V$23:$V$598,V513,$H$23:$H$598)/SUMIF($V$23:$V$598,V513,$O$23:O1088),IF(O513&lt;&gt;"",SUMIF($S$23:$S$598,S513,$H$23:$H$598)/O513,""))</f>
        <v/>
      </c>
      <c r="J513" s="12"/>
      <c r="K513" s="19">
        <f t="shared" si="83"/>
        <v>0</v>
      </c>
      <c r="L513" s="19">
        <f t="shared" si="85"/>
        <v>0</v>
      </c>
      <c r="M513" s="19">
        <f t="shared" si="86"/>
        <v>0</v>
      </c>
      <c r="N513" s="19">
        <f t="shared" si="84"/>
        <v>0</v>
      </c>
      <c r="O513" s="9" t="str">
        <f t="shared" si="91"/>
        <v/>
      </c>
      <c r="S513" s="2" t="str">
        <f t="shared" si="89"/>
        <v>-VMS-</v>
      </c>
      <c r="T513" s="18" t="str">
        <f t="shared" si="87"/>
        <v/>
      </c>
      <c r="V513" s="2" t="str">
        <f t="shared" si="90"/>
        <v>INCIDENTS</v>
      </c>
      <c r="W513" s="16" t="str">
        <f t="shared" si="88"/>
        <v/>
      </c>
    </row>
    <row r="514" spans="2:23" x14ac:dyDescent="0.2">
      <c r="B514" s="59" t="str">
        <f>IF(Collage!B507="","",Collage!B507)</f>
        <v/>
      </c>
      <c r="C514" s="59" t="str">
        <f>IF(Collage!C507="","",Collage!C507)</f>
        <v/>
      </c>
      <c r="D514" s="35" t="str">
        <f>IF(Collage!D507="","",Collage!D507)</f>
        <v>Erreur 5</v>
      </c>
      <c r="E514" s="29"/>
      <c r="F514" s="10"/>
      <c r="G514" s="11"/>
      <c r="H514" s="13">
        <f t="shared" si="82"/>
        <v>0</v>
      </c>
      <c r="I514" s="8" t="str">
        <f>IF(B514&lt;&gt;"",SUMIF($V$23:$V$598,V514,$H$23:$H$598)/SUMIF($V$23:$V$598,V514,$O$23:O1089),IF(O514&lt;&gt;"",SUMIF($S$23:$S$598,S514,$H$23:$H$598)/O514,""))</f>
        <v/>
      </c>
      <c r="J514" s="12"/>
      <c r="K514" s="19">
        <f t="shared" si="83"/>
        <v>0</v>
      </c>
      <c r="L514" s="19">
        <f t="shared" si="85"/>
        <v>0</v>
      </c>
      <c r="M514" s="19">
        <f t="shared" si="86"/>
        <v>0</v>
      </c>
      <c r="N514" s="19">
        <f t="shared" si="84"/>
        <v>0</v>
      </c>
      <c r="O514" s="9" t="str">
        <f t="shared" si="91"/>
        <v/>
      </c>
      <c r="S514" s="2" t="str">
        <f t="shared" si="89"/>
        <v>-VMS-</v>
      </c>
      <c r="T514" s="18" t="str">
        <f t="shared" si="87"/>
        <v/>
      </c>
      <c r="V514" s="2" t="str">
        <f t="shared" si="90"/>
        <v>INCIDENTS</v>
      </c>
      <c r="W514" s="16" t="str">
        <f t="shared" si="88"/>
        <v/>
      </c>
    </row>
    <row r="515" spans="2:23" x14ac:dyDescent="0.2">
      <c r="B515" s="59" t="str">
        <f>IF(Collage!B508="","",Collage!B508)</f>
        <v/>
      </c>
      <c r="C515" s="59" t="str">
        <f>IF(Collage!C508="","",Collage!C508)</f>
        <v/>
      </c>
      <c r="D515" s="35" t="str">
        <f>IF(Collage!D508="","",Collage!D508)</f>
        <v>Erreur 6</v>
      </c>
      <c r="E515" s="29"/>
      <c r="F515" s="10"/>
      <c r="G515" s="11"/>
      <c r="H515" s="13">
        <f t="shared" si="82"/>
        <v>0</v>
      </c>
      <c r="I515" s="8" t="str">
        <f>IF(B515&lt;&gt;"",SUMIF($V$23:$V$598,V515,$H$23:$H$598)/SUMIF($V$23:$V$598,V515,$O$23:O1090),IF(O515&lt;&gt;"",SUMIF($S$23:$S$598,S515,$H$23:$H$598)/O515,""))</f>
        <v/>
      </c>
      <c r="J515" s="12"/>
      <c r="K515" s="19">
        <f t="shared" si="83"/>
        <v>0</v>
      </c>
      <c r="L515" s="19">
        <f t="shared" si="85"/>
        <v>0</v>
      </c>
      <c r="M515" s="19">
        <f t="shared" si="86"/>
        <v>0</v>
      </c>
      <c r="N515" s="19">
        <f t="shared" si="84"/>
        <v>0</v>
      </c>
      <c r="O515" s="9" t="str">
        <f t="shared" si="91"/>
        <v/>
      </c>
      <c r="S515" s="2" t="str">
        <f t="shared" si="89"/>
        <v>-VMS-</v>
      </c>
      <c r="T515" s="18" t="str">
        <f t="shared" si="87"/>
        <v/>
      </c>
      <c r="V515" s="2" t="str">
        <f t="shared" si="90"/>
        <v>INCIDENTS</v>
      </c>
      <c r="W515" s="16" t="str">
        <f t="shared" si="88"/>
        <v/>
      </c>
    </row>
    <row r="516" spans="2:23" x14ac:dyDescent="0.2">
      <c r="B516" s="59" t="str">
        <f>IF(Collage!B509="","",Collage!B509)</f>
        <v/>
      </c>
      <c r="C516" s="59" t="str">
        <f>IF(Collage!C509="","",Collage!C509)</f>
        <v/>
      </c>
      <c r="D516" s="35" t="str">
        <f>IF(Collage!D509="","",Collage!D509)</f>
        <v>Erreur 7</v>
      </c>
      <c r="E516" s="29"/>
      <c r="F516" s="10"/>
      <c r="G516" s="11"/>
      <c r="H516" s="13">
        <f t="shared" si="82"/>
        <v>0</v>
      </c>
      <c r="I516" s="8" t="str">
        <f>IF(B516&lt;&gt;"",SUMIF($V$23:$V$598,V516,$H$23:$H$598)/SUMIF($V$23:$V$598,V516,$O$23:O1091),IF(O516&lt;&gt;"",SUMIF($S$23:$S$598,S516,$H$23:$H$598)/O516,""))</f>
        <v/>
      </c>
      <c r="J516" s="12"/>
      <c r="K516" s="19">
        <f t="shared" si="83"/>
        <v>0</v>
      </c>
      <c r="L516" s="19">
        <f t="shared" si="85"/>
        <v>0</v>
      </c>
      <c r="M516" s="19">
        <f t="shared" si="86"/>
        <v>0</v>
      </c>
      <c r="N516" s="19">
        <f t="shared" si="84"/>
        <v>0</v>
      </c>
      <c r="O516" s="9" t="str">
        <f t="shared" si="91"/>
        <v/>
      </c>
      <c r="S516" s="2" t="str">
        <f t="shared" si="89"/>
        <v>-VMS-</v>
      </c>
      <c r="T516" s="18" t="str">
        <f t="shared" si="87"/>
        <v/>
      </c>
      <c r="V516" s="2" t="str">
        <f t="shared" si="90"/>
        <v>INCIDENTS</v>
      </c>
      <c r="W516" s="16" t="str">
        <f t="shared" si="88"/>
        <v/>
      </c>
    </row>
    <row r="517" spans="2:23" x14ac:dyDescent="0.2">
      <c r="B517" s="59" t="str">
        <f>IF(Collage!B510="","",Collage!B510)</f>
        <v/>
      </c>
      <c r="C517" s="59" t="str">
        <f>IF(Collage!C510="","",Collage!C510)</f>
        <v/>
      </c>
      <c r="D517" s="35" t="str">
        <f>IF(Collage!D510="","",Collage!D510)</f>
        <v>Erreur 8</v>
      </c>
      <c r="E517" s="29"/>
      <c r="F517" s="10"/>
      <c r="G517" s="11"/>
      <c r="H517" s="13">
        <f t="shared" si="82"/>
        <v>0</v>
      </c>
      <c r="I517" s="8" t="str">
        <f>IF(B517&lt;&gt;"",SUMIF($V$23:$V$598,V517,$H$23:$H$598)/SUMIF($V$23:$V$598,V517,$O$23:O1092),IF(O517&lt;&gt;"",SUMIF($S$23:$S$598,S517,$H$23:$H$598)/O517,""))</f>
        <v/>
      </c>
      <c r="J517" s="12"/>
      <c r="K517" s="19">
        <f t="shared" si="83"/>
        <v>0</v>
      </c>
      <c r="L517" s="19">
        <f t="shared" si="85"/>
        <v>0</v>
      </c>
      <c r="M517" s="19">
        <f t="shared" si="86"/>
        <v>0</v>
      </c>
      <c r="N517" s="19">
        <f t="shared" si="84"/>
        <v>0</v>
      </c>
      <c r="O517" s="9" t="str">
        <f t="shared" si="91"/>
        <v/>
      </c>
      <c r="S517" s="2" t="str">
        <f t="shared" si="89"/>
        <v>-VMS-</v>
      </c>
      <c r="T517" s="18" t="str">
        <f t="shared" si="87"/>
        <v/>
      </c>
      <c r="V517" s="2" t="str">
        <f t="shared" si="90"/>
        <v>INCIDENTS</v>
      </c>
      <c r="W517" s="16" t="str">
        <f t="shared" si="88"/>
        <v/>
      </c>
    </row>
    <row r="518" spans="2:23" x14ac:dyDescent="0.2">
      <c r="B518" s="59" t="str">
        <f>IF(Collage!B511="","",Collage!B511)</f>
        <v/>
      </c>
      <c r="C518" s="59" t="str">
        <f>IF(Collage!C511="","",Collage!C511)</f>
        <v/>
      </c>
      <c r="D518" s="35" t="str">
        <f>IF(Collage!D511="","",Collage!D511)</f>
        <v>Erreur 9</v>
      </c>
      <c r="E518" s="29"/>
      <c r="F518" s="10"/>
      <c r="G518" s="11"/>
      <c r="H518" s="13">
        <f t="shared" ref="H518:H569" si="98">IF(D518="","",SUM(N518/3))</f>
        <v>0</v>
      </c>
      <c r="I518" s="8" t="str">
        <f>IF(B518&lt;&gt;"",SUMIF($V$23:$V$598,V518,$H$23:$H$598)/SUMIF($V$23:$V$598,V518,$O$23:O1093),IF(O518&lt;&gt;"",SUMIF($S$23:$S$598,S518,$H$23:$H$598)/O518,""))</f>
        <v/>
      </c>
      <c r="J518" s="12"/>
      <c r="K518" s="19">
        <f t="shared" ref="K518:K569" si="99">IF(D518&lt;&gt;"",IF(E518="X",1,0),"")</f>
        <v>0</v>
      </c>
      <c r="L518" s="19">
        <f t="shared" si="85"/>
        <v>0</v>
      </c>
      <c r="M518" s="19">
        <f t="shared" si="86"/>
        <v>0</v>
      </c>
      <c r="N518" s="19">
        <f t="shared" ref="N518:N569" si="100">IF(D518&lt;&gt;"",SUM(K518:M518),IF(O518&lt;&gt;"","Procédures :",""))</f>
        <v>0</v>
      </c>
      <c r="O518" s="9" t="str">
        <f t="shared" si="91"/>
        <v/>
      </c>
      <c r="S518" s="2" t="str">
        <f t="shared" si="89"/>
        <v>-VMS-</v>
      </c>
      <c r="T518" s="18" t="str">
        <f t="shared" si="87"/>
        <v/>
      </c>
      <c r="V518" s="2" t="str">
        <f t="shared" si="90"/>
        <v>INCIDENTS</v>
      </c>
      <c r="W518" s="16" t="str">
        <f t="shared" si="88"/>
        <v/>
      </c>
    </row>
    <row r="519" spans="2:23" x14ac:dyDescent="0.2">
      <c r="B519" s="59" t="str">
        <f>IF(Collage!B512="","",Collage!B512)</f>
        <v/>
      </c>
      <c r="C519" s="59" t="str">
        <f>IF(Collage!C512="","",Collage!C512)</f>
        <v/>
      </c>
      <c r="D519" s="35" t="str">
        <f>IF(Collage!D512="","",Collage!D512)</f>
        <v/>
      </c>
      <c r="E519" s="29"/>
      <c r="F519" s="10"/>
      <c r="G519" s="11"/>
      <c r="H519" s="13" t="str">
        <f t="shared" si="98"/>
        <v/>
      </c>
      <c r="I519" s="8" t="str">
        <f>IF(B519&lt;&gt;"",SUMIF($V$23:$V$598,V519,$H$23:$H$598)/SUMIF($V$23:$V$598,V519,$O$23:O1094),IF(O519&lt;&gt;"",SUMIF($S$23:$S$598,S519,$H$23:$H$598)/O519,""))</f>
        <v/>
      </c>
      <c r="J519" s="12"/>
      <c r="K519" s="19" t="str">
        <f t="shared" si="99"/>
        <v/>
      </c>
      <c r="L519" s="19" t="str">
        <f t="shared" si="85"/>
        <v/>
      </c>
      <c r="M519" s="19" t="str">
        <f t="shared" si="86"/>
        <v/>
      </c>
      <c r="N519" s="19" t="str">
        <f t="shared" si="100"/>
        <v/>
      </c>
      <c r="O519" s="9" t="str">
        <f t="shared" si="91"/>
        <v/>
      </c>
      <c r="S519" s="2" t="str">
        <f t="shared" si="89"/>
        <v>-VMS-</v>
      </c>
      <c r="T519" s="18" t="str">
        <f t="shared" si="87"/>
        <v/>
      </c>
      <c r="V519" s="2" t="str">
        <f t="shared" si="90"/>
        <v>INCIDENTS</v>
      </c>
      <c r="W519" s="16" t="str">
        <f t="shared" si="88"/>
        <v/>
      </c>
    </row>
    <row r="520" spans="2:23" x14ac:dyDescent="0.2">
      <c r="B520" s="59" t="str">
        <f>IF(Collage!B513="","",Collage!B513)</f>
        <v/>
      </c>
      <c r="C520" s="59" t="str">
        <f>IF(Collage!C513="","",Collage!C513)</f>
        <v>INDEX</v>
      </c>
      <c r="D520" s="35" t="str">
        <f>IF(Collage!D513="","",Collage!D513)</f>
        <v/>
      </c>
      <c r="E520" s="29"/>
      <c r="F520" s="10"/>
      <c r="G520" s="11"/>
      <c r="H520" s="13" t="str">
        <f t="shared" si="98"/>
        <v/>
      </c>
      <c r="I520" s="8">
        <f>IF(B520&lt;&gt;"",SUMIF($V$23:$V$598,V520,$H$23:$H$598)/SUMIF($V$23:$V$598,V520,$O$23:O1095),IF(O520&lt;&gt;"",SUMIF($S$23:$S$598,S520,$H$23:$H$598)/O520,""))</f>
        <v>0</v>
      </c>
      <c r="J520" s="12"/>
      <c r="K520" s="19" t="str">
        <f t="shared" si="99"/>
        <v/>
      </c>
      <c r="L520" s="19" t="str">
        <f t="shared" si="85"/>
        <v/>
      </c>
      <c r="M520" s="19" t="str">
        <f t="shared" si="86"/>
        <v/>
      </c>
      <c r="N520" s="19" t="str">
        <f t="shared" si="100"/>
        <v>Procédures :</v>
      </c>
      <c r="O520" s="9">
        <f t="shared" si="91"/>
        <v>44</v>
      </c>
      <c r="S520" s="2" t="str">
        <f t="shared" si="89"/>
        <v>INDEX</v>
      </c>
      <c r="T520" s="18">
        <f t="shared" si="87"/>
        <v>0</v>
      </c>
      <c r="V520" s="2" t="str">
        <f t="shared" si="90"/>
        <v>INCIDENTS</v>
      </c>
      <c r="W520" s="16" t="str">
        <f t="shared" si="88"/>
        <v/>
      </c>
    </row>
    <row r="521" spans="2:23" x14ac:dyDescent="0.2">
      <c r="B521" s="59" t="str">
        <f>IF(Collage!B514="","",Collage!B514)</f>
        <v/>
      </c>
      <c r="C521" s="59" t="str">
        <f>IF(Collage!C514="","",Collage!C514)</f>
        <v/>
      </c>
      <c r="D521" s="35" t="str">
        <f>IF(Collage!D514="","",Collage!D514)</f>
        <v/>
      </c>
      <c r="E521" s="29"/>
      <c r="F521" s="10"/>
      <c r="G521" s="11"/>
      <c r="H521" s="13" t="str">
        <f t="shared" si="98"/>
        <v/>
      </c>
      <c r="I521" s="8" t="str">
        <f>IF(B521&lt;&gt;"",SUMIF($V$23:$V$598,V521,$H$23:$H$598)/SUMIF($V$23:$V$598,V521,$O$23:O1096),IF(O521&lt;&gt;"",SUMIF($S$23:$S$598,S521,$H$23:$H$598)/O521,""))</f>
        <v/>
      </c>
      <c r="J521" s="12"/>
      <c r="K521" s="19" t="str">
        <f t="shared" si="99"/>
        <v/>
      </c>
      <c r="L521" s="19" t="str">
        <f t="shared" si="85"/>
        <v/>
      </c>
      <c r="M521" s="19" t="str">
        <f t="shared" si="86"/>
        <v/>
      </c>
      <c r="N521" s="19" t="str">
        <f t="shared" si="100"/>
        <v/>
      </c>
      <c r="O521" s="9" t="str">
        <f t="shared" si="91"/>
        <v/>
      </c>
      <c r="S521" s="2" t="str">
        <f t="shared" si="89"/>
        <v>INDEX</v>
      </c>
      <c r="T521" s="18" t="str">
        <f t="shared" si="87"/>
        <v/>
      </c>
      <c r="V521" s="2" t="str">
        <f t="shared" si="90"/>
        <v>INCIDENTS</v>
      </c>
      <c r="W521" s="16" t="str">
        <f t="shared" si="88"/>
        <v/>
      </c>
    </row>
    <row r="522" spans="2:23" x14ac:dyDescent="0.2">
      <c r="B522" s="59" t="str">
        <f>IF(Collage!B515="","",Collage!B515)</f>
        <v/>
      </c>
      <c r="C522" s="59" t="str">
        <f>IF(Collage!C515="","",Collage!C515)</f>
        <v/>
      </c>
      <c r="D522" s="35" t="str">
        <f>IF(Collage!D515="","",Collage!D515)</f>
        <v>Erreur 1</v>
      </c>
      <c r="E522" s="29"/>
      <c r="F522" s="10"/>
      <c r="G522" s="11"/>
      <c r="H522" s="13">
        <f t="shared" si="98"/>
        <v>0</v>
      </c>
      <c r="I522" s="8" t="str">
        <f>IF(B522&lt;&gt;"",SUMIF($V$23:$V$598,V522,$H$23:$H$598)/SUMIF($V$23:$V$598,V522,$O$23:O1097),IF(O522&lt;&gt;"",SUMIF($S$23:$S$598,S522,$H$23:$H$598)/O522,""))</f>
        <v/>
      </c>
      <c r="J522" s="12"/>
      <c r="K522" s="19">
        <f t="shared" si="99"/>
        <v>0</v>
      </c>
      <c r="L522" s="19">
        <f t="shared" si="85"/>
        <v>0</v>
      </c>
      <c r="M522" s="19">
        <f t="shared" si="86"/>
        <v>0</v>
      </c>
      <c r="N522" s="19">
        <f t="shared" si="100"/>
        <v>0</v>
      </c>
      <c r="O522" s="9" t="str">
        <f t="shared" si="91"/>
        <v/>
      </c>
      <c r="S522" s="2" t="str">
        <f t="shared" si="89"/>
        <v>INDEX</v>
      </c>
      <c r="T522" s="18" t="str">
        <f t="shared" si="87"/>
        <v/>
      </c>
      <c r="V522" s="2" t="str">
        <f t="shared" si="90"/>
        <v>INCIDENTS</v>
      </c>
      <c r="W522" s="16" t="str">
        <f t="shared" si="88"/>
        <v/>
      </c>
    </row>
    <row r="523" spans="2:23" x14ac:dyDescent="0.2">
      <c r="B523" s="59" t="str">
        <f>IF(Collage!B516="","",Collage!B516)</f>
        <v/>
      </c>
      <c r="C523" s="59" t="str">
        <f>IF(Collage!C516="","",Collage!C516)</f>
        <v/>
      </c>
      <c r="D523" s="35" t="str">
        <f>IF(Collage!D516="","",Collage!D516)</f>
        <v>Erreur 2</v>
      </c>
      <c r="E523" s="29"/>
      <c r="F523" s="10"/>
      <c r="G523" s="11"/>
      <c r="H523" s="13">
        <f t="shared" si="98"/>
        <v>0</v>
      </c>
      <c r="I523" s="8" t="str">
        <f>IF(B523&lt;&gt;"",SUMIF($V$23:$V$598,V523,$H$23:$H$598)/SUMIF($V$23:$V$598,V523,$O$23:O1098),IF(O523&lt;&gt;"",SUMIF($S$23:$S$598,S523,$H$23:$H$598)/O523,""))</f>
        <v/>
      </c>
      <c r="J523" s="12"/>
      <c r="K523" s="19">
        <f t="shared" si="99"/>
        <v>0</v>
      </c>
      <c r="L523" s="19">
        <f t="shared" si="85"/>
        <v>0</v>
      </c>
      <c r="M523" s="19">
        <f t="shared" si="86"/>
        <v>0</v>
      </c>
      <c r="N523" s="19">
        <f t="shared" si="100"/>
        <v>0</v>
      </c>
      <c r="O523" s="9" t="str">
        <f t="shared" si="91"/>
        <v/>
      </c>
      <c r="S523" s="2" t="str">
        <f t="shared" si="89"/>
        <v>INDEX</v>
      </c>
      <c r="T523" s="18" t="str">
        <f t="shared" si="87"/>
        <v/>
      </c>
      <c r="V523" s="2" t="str">
        <f t="shared" si="90"/>
        <v>INCIDENTS</v>
      </c>
      <c r="W523" s="16" t="str">
        <f t="shared" si="88"/>
        <v/>
      </c>
    </row>
    <row r="524" spans="2:23" x14ac:dyDescent="0.2">
      <c r="B524" s="59" t="str">
        <f>IF(Collage!B517="","",Collage!B517)</f>
        <v/>
      </c>
      <c r="C524" s="59" t="str">
        <f>IF(Collage!C517="","",Collage!C517)</f>
        <v/>
      </c>
      <c r="D524" s="35" t="str">
        <f>IF(Collage!D517="","",Collage!D517)</f>
        <v>Erreur 3</v>
      </c>
      <c r="E524" s="29"/>
      <c r="F524" s="10"/>
      <c r="G524" s="11"/>
      <c r="H524" s="13">
        <f t="shared" si="98"/>
        <v>0</v>
      </c>
      <c r="I524" s="8" t="str">
        <f>IF(B524&lt;&gt;"",SUMIF($V$23:$V$598,V524,$H$23:$H$598)/SUMIF($V$23:$V$598,V524,$O$23:O1099),IF(O524&lt;&gt;"",SUMIF($S$23:$S$598,S524,$H$23:$H$598)/O524,""))</f>
        <v/>
      </c>
      <c r="J524" s="12"/>
      <c r="K524" s="19">
        <f t="shared" si="99"/>
        <v>0</v>
      </c>
      <c r="L524" s="19">
        <f t="shared" si="85"/>
        <v>0</v>
      </c>
      <c r="M524" s="19">
        <f t="shared" si="86"/>
        <v>0</v>
      </c>
      <c r="N524" s="19">
        <f t="shared" si="100"/>
        <v>0</v>
      </c>
      <c r="O524" s="9" t="str">
        <f t="shared" si="91"/>
        <v/>
      </c>
      <c r="S524" s="2" t="str">
        <f t="shared" si="89"/>
        <v>INDEX</v>
      </c>
      <c r="T524" s="18" t="str">
        <f t="shared" si="87"/>
        <v/>
      </c>
      <c r="V524" s="2" t="str">
        <f t="shared" si="90"/>
        <v>INCIDENTS</v>
      </c>
      <c r="W524" s="16" t="str">
        <f t="shared" si="88"/>
        <v/>
      </c>
    </row>
    <row r="525" spans="2:23" x14ac:dyDescent="0.2">
      <c r="B525" s="59" t="str">
        <f>IF(Collage!B518="","",Collage!B518)</f>
        <v/>
      </c>
      <c r="C525" s="59" t="str">
        <f>IF(Collage!C518="","",Collage!C518)</f>
        <v/>
      </c>
      <c r="D525" s="35" t="str">
        <f>IF(Collage!D518="","",Collage!D518)</f>
        <v>Erreur 4</v>
      </c>
      <c r="E525" s="29"/>
      <c r="F525" s="10"/>
      <c r="G525" s="11"/>
      <c r="H525" s="13">
        <f t="shared" si="98"/>
        <v>0</v>
      </c>
      <c r="I525" s="8" t="str">
        <f>IF(B525&lt;&gt;"",SUMIF($V$23:$V$598,V525,$H$23:$H$598)/SUMIF($V$23:$V$598,V525,$O$23:O1100),IF(O525&lt;&gt;"",SUMIF($S$23:$S$598,S525,$H$23:$H$598)/O525,""))</f>
        <v/>
      </c>
      <c r="J525" s="12"/>
      <c r="K525" s="19">
        <f t="shared" si="99"/>
        <v>0</v>
      </c>
      <c r="L525" s="19">
        <f t="shared" si="85"/>
        <v>0</v>
      </c>
      <c r="M525" s="19">
        <f t="shared" si="86"/>
        <v>0</v>
      </c>
      <c r="N525" s="19">
        <f t="shared" si="100"/>
        <v>0</v>
      </c>
      <c r="O525" s="9" t="str">
        <f t="shared" si="91"/>
        <v/>
      </c>
      <c r="S525" s="2" t="str">
        <f t="shared" si="89"/>
        <v>INDEX</v>
      </c>
      <c r="T525" s="18" t="str">
        <f t="shared" si="87"/>
        <v/>
      </c>
      <c r="V525" s="2" t="str">
        <f t="shared" si="90"/>
        <v>INCIDENTS</v>
      </c>
      <c r="W525" s="16" t="str">
        <f t="shared" si="88"/>
        <v/>
      </c>
    </row>
    <row r="526" spans="2:23" x14ac:dyDescent="0.2">
      <c r="B526" s="59" t="str">
        <f>IF(Collage!B519="","",Collage!B519)</f>
        <v/>
      </c>
      <c r="C526" s="59" t="str">
        <f>IF(Collage!C519="","",Collage!C519)</f>
        <v/>
      </c>
      <c r="D526" s="35" t="str">
        <f>IF(Collage!D519="","",Collage!D519)</f>
        <v>Erreur 5</v>
      </c>
      <c r="E526" s="29"/>
      <c r="F526" s="10"/>
      <c r="G526" s="11"/>
      <c r="H526" s="13">
        <f t="shared" si="98"/>
        <v>0</v>
      </c>
      <c r="I526" s="8" t="str">
        <f>IF(B526&lt;&gt;"",SUMIF($V$23:$V$598,V526,$H$23:$H$598)/SUMIF($V$23:$V$598,V526,$O$23:O1101),IF(O526&lt;&gt;"",SUMIF($S$23:$S$598,S526,$H$23:$H$598)/O526,""))</f>
        <v/>
      </c>
      <c r="J526" s="12"/>
      <c r="K526" s="19">
        <f t="shared" si="99"/>
        <v>0</v>
      </c>
      <c r="L526" s="19">
        <f t="shared" si="85"/>
        <v>0</v>
      </c>
      <c r="M526" s="19">
        <f t="shared" si="86"/>
        <v>0</v>
      </c>
      <c r="N526" s="19">
        <f t="shared" si="100"/>
        <v>0</v>
      </c>
      <c r="O526" s="9" t="str">
        <f t="shared" si="91"/>
        <v/>
      </c>
      <c r="S526" s="2" t="str">
        <f t="shared" si="89"/>
        <v>INDEX</v>
      </c>
      <c r="T526" s="18" t="str">
        <f t="shared" si="87"/>
        <v/>
      </c>
      <c r="V526" s="2" t="str">
        <f t="shared" si="90"/>
        <v>INCIDENTS</v>
      </c>
      <c r="W526" s="16" t="str">
        <f t="shared" si="88"/>
        <v/>
      </c>
    </row>
    <row r="527" spans="2:23" x14ac:dyDescent="0.2">
      <c r="B527" s="59" t="str">
        <f>IF(Collage!B520="","",Collage!B520)</f>
        <v/>
      </c>
      <c r="C527" s="59" t="str">
        <f>IF(Collage!C520="","",Collage!C520)</f>
        <v/>
      </c>
      <c r="D527" s="35" t="str">
        <f>IF(Collage!D520="","",Collage!D520)</f>
        <v>Erreur 6</v>
      </c>
      <c r="E527" s="29"/>
      <c r="F527" s="10"/>
      <c r="G527" s="11"/>
      <c r="H527" s="13">
        <f t="shared" si="98"/>
        <v>0</v>
      </c>
      <c r="I527" s="8" t="str">
        <f>IF(B527&lt;&gt;"",SUMIF($V$23:$V$598,V527,$H$23:$H$598)/SUMIF($V$23:$V$598,V527,$O$23:O1102),IF(O527&lt;&gt;"",SUMIF($S$23:$S$598,S527,$H$23:$H$598)/O527,""))</f>
        <v/>
      </c>
      <c r="J527" s="12"/>
      <c r="K527" s="19">
        <f t="shared" si="99"/>
        <v>0</v>
      </c>
      <c r="L527" s="19">
        <f t="shared" si="85"/>
        <v>0</v>
      </c>
      <c r="M527" s="19">
        <f t="shared" si="86"/>
        <v>0</v>
      </c>
      <c r="N527" s="19">
        <f t="shared" si="100"/>
        <v>0</v>
      </c>
      <c r="O527" s="9" t="str">
        <f t="shared" si="91"/>
        <v/>
      </c>
      <c r="S527" s="2" t="str">
        <f t="shared" si="89"/>
        <v>INDEX</v>
      </c>
      <c r="T527" s="18" t="str">
        <f t="shared" si="87"/>
        <v/>
      </c>
      <c r="V527" s="2" t="str">
        <f t="shared" si="90"/>
        <v>INCIDENTS</v>
      </c>
      <c r="W527" s="16" t="str">
        <f t="shared" si="88"/>
        <v/>
      </c>
    </row>
    <row r="528" spans="2:23" x14ac:dyDescent="0.2">
      <c r="B528" s="59" t="str">
        <f>IF(Collage!B521="","",Collage!B521)</f>
        <v/>
      </c>
      <c r="C528" s="59" t="str">
        <f>IF(Collage!C521="","",Collage!C521)</f>
        <v/>
      </c>
      <c r="D528" s="35" t="str">
        <f>IF(Collage!D521="","",Collage!D521)</f>
        <v>Erreur 7</v>
      </c>
      <c r="E528" s="29"/>
      <c r="F528" s="10"/>
      <c r="G528" s="11"/>
      <c r="H528" s="13">
        <f t="shared" si="98"/>
        <v>0</v>
      </c>
      <c r="I528" s="8" t="str">
        <f>IF(B528&lt;&gt;"",SUMIF($V$23:$V$598,V528,$H$23:$H$598)/SUMIF($V$23:$V$598,V528,$O$23:O1103),IF(O528&lt;&gt;"",SUMIF($S$23:$S$598,S528,$H$23:$H$598)/O528,""))</f>
        <v/>
      </c>
      <c r="J528" s="12"/>
      <c r="K528" s="19">
        <f t="shared" si="99"/>
        <v>0</v>
      </c>
      <c r="L528" s="19">
        <f t="shared" si="85"/>
        <v>0</v>
      </c>
      <c r="M528" s="19">
        <f t="shared" si="86"/>
        <v>0</v>
      </c>
      <c r="N528" s="19">
        <f t="shared" si="100"/>
        <v>0</v>
      </c>
      <c r="O528" s="9" t="str">
        <f t="shared" si="91"/>
        <v/>
      </c>
      <c r="S528" s="2" t="str">
        <f t="shared" si="89"/>
        <v>INDEX</v>
      </c>
      <c r="T528" s="18" t="str">
        <f t="shared" si="87"/>
        <v/>
      </c>
      <c r="V528" s="2" t="str">
        <f t="shared" si="90"/>
        <v>INCIDENTS</v>
      </c>
      <c r="W528" s="16" t="str">
        <f t="shared" si="88"/>
        <v/>
      </c>
    </row>
    <row r="529" spans="2:23" x14ac:dyDescent="0.2">
      <c r="B529" s="59" t="str">
        <f>IF(Collage!B522="","",Collage!B522)</f>
        <v/>
      </c>
      <c r="C529" s="59" t="str">
        <f>IF(Collage!C522="","",Collage!C522)</f>
        <v/>
      </c>
      <c r="D529" s="35" t="str">
        <f>IF(Collage!D522="","",Collage!D522)</f>
        <v>Erreur 8</v>
      </c>
      <c r="E529" s="29"/>
      <c r="F529" s="10"/>
      <c r="G529" s="11"/>
      <c r="H529" s="13">
        <f t="shared" si="98"/>
        <v>0</v>
      </c>
      <c r="I529" s="8" t="str">
        <f>IF(B529&lt;&gt;"",SUMIF($V$23:$V$598,V529,$H$23:$H$598)/SUMIF($V$23:$V$598,V529,$O$23:O1104),IF(O529&lt;&gt;"",SUMIF($S$23:$S$598,S529,$H$23:$H$598)/O529,""))</f>
        <v/>
      </c>
      <c r="J529" s="12"/>
      <c r="K529" s="19">
        <f t="shared" si="99"/>
        <v>0</v>
      </c>
      <c r="L529" s="19">
        <f t="shared" si="85"/>
        <v>0</v>
      </c>
      <c r="M529" s="19">
        <f t="shared" si="86"/>
        <v>0</v>
      </c>
      <c r="N529" s="19">
        <f t="shared" si="100"/>
        <v>0</v>
      </c>
      <c r="O529" s="9" t="str">
        <f t="shared" si="91"/>
        <v/>
      </c>
      <c r="S529" s="2" t="str">
        <f t="shared" si="89"/>
        <v>INDEX</v>
      </c>
      <c r="T529" s="18" t="str">
        <f t="shared" si="87"/>
        <v/>
      </c>
      <c r="V529" s="2" t="str">
        <f t="shared" si="90"/>
        <v>INCIDENTS</v>
      </c>
      <c r="W529" s="16" t="str">
        <f t="shared" si="88"/>
        <v/>
      </c>
    </row>
    <row r="530" spans="2:23" x14ac:dyDescent="0.2">
      <c r="B530" s="59" t="str">
        <f>IF(Collage!B523="","",Collage!B523)</f>
        <v/>
      </c>
      <c r="C530" s="59" t="str">
        <f>IF(Collage!C523="","",Collage!C523)</f>
        <v/>
      </c>
      <c r="D530" s="35" t="str">
        <f>IF(Collage!D523="","",Collage!D523)</f>
        <v>Erreur 9</v>
      </c>
      <c r="E530" s="29"/>
      <c r="F530" s="10"/>
      <c r="G530" s="11"/>
      <c r="H530" s="13">
        <f t="shared" si="98"/>
        <v>0</v>
      </c>
      <c r="I530" s="8" t="str">
        <f>IF(B530&lt;&gt;"",SUMIF($V$23:$V$598,V530,$H$23:$H$598)/SUMIF($V$23:$V$598,V530,$O$23:O1105),IF(O530&lt;&gt;"",SUMIF($S$23:$S$598,S530,$H$23:$H$598)/O530,""))</f>
        <v/>
      </c>
      <c r="J530" s="12"/>
      <c r="K530" s="19">
        <f t="shared" si="99"/>
        <v>0</v>
      </c>
      <c r="L530" s="19">
        <f t="shared" si="85"/>
        <v>0</v>
      </c>
      <c r="M530" s="19">
        <f t="shared" si="86"/>
        <v>0</v>
      </c>
      <c r="N530" s="19">
        <f t="shared" si="100"/>
        <v>0</v>
      </c>
      <c r="O530" s="9" t="str">
        <f t="shared" si="91"/>
        <v/>
      </c>
      <c r="S530" s="2" t="str">
        <f t="shared" si="89"/>
        <v>INDEX</v>
      </c>
      <c r="T530" s="18" t="str">
        <f t="shared" si="87"/>
        <v/>
      </c>
      <c r="V530" s="2" t="str">
        <f t="shared" si="90"/>
        <v>INCIDENTS</v>
      </c>
      <c r="W530" s="16" t="str">
        <f t="shared" si="88"/>
        <v/>
      </c>
    </row>
    <row r="531" spans="2:23" x14ac:dyDescent="0.2">
      <c r="B531" s="59" t="str">
        <f>IF(Collage!B524="","",Collage!B524)</f>
        <v/>
      </c>
      <c r="C531" s="59" t="str">
        <f>IF(Collage!C524="","",Collage!C524)</f>
        <v/>
      </c>
      <c r="D531" s="35" t="str">
        <f>IF(Collage!D524="","",Collage!D524)</f>
        <v>Erreur 10</v>
      </c>
      <c r="E531" s="29"/>
      <c r="F531" s="10"/>
      <c r="G531" s="11"/>
      <c r="H531" s="13">
        <f t="shared" si="98"/>
        <v>0</v>
      </c>
      <c r="I531" s="8" t="str">
        <f>IF(B531&lt;&gt;"",SUMIF($V$23:$V$598,V531,$H$23:$H$598)/SUMIF($V$23:$V$598,V531,$O$23:O1106),IF(O531&lt;&gt;"",SUMIF($S$23:$S$598,S531,$H$23:$H$598)/O531,""))</f>
        <v/>
      </c>
      <c r="J531" s="12"/>
      <c r="K531" s="19">
        <f t="shared" si="99"/>
        <v>0</v>
      </c>
      <c r="L531" s="19">
        <f t="shared" si="85"/>
        <v>0</v>
      </c>
      <c r="M531" s="19">
        <f t="shared" si="86"/>
        <v>0</v>
      </c>
      <c r="N531" s="19">
        <f t="shared" si="100"/>
        <v>0</v>
      </c>
      <c r="O531" s="9" t="str">
        <f t="shared" si="91"/>
        <v/>
      </c>
      <c r="S531" s="2" t="str">
        <f t="shared" si="89"/>
        <v>INDEX</v>
      </c>
      <c r="T531" s="18" t="str">
        <f t="shared" si="87"/>
        <v/>
      </c>
      <c r="V531" s="2" t="str">
        <f t="shared" si="90"/>
        <v>INCIDENTS</v>
      </c>
      <c r="W531" s="16" t="str">
        <f t="shared" si="88"/>
        <v/>
      </c>
    </row>
    <row r="532" spans="2:23" x14ac:dyDescent="0.2">
      <c r="B532" s="59" t="str">
        <f>IF(Collage!B525="","",Collage!B525)</f>
        <v/>
      </c>
      <c r="C532" s="59" t="str">
        <f>IF(Collage!C525="","",Collage!C525)</f>
        <v/>
      </c>
      <c r="D532" s="35" t="str">
        <f>IF(Collage!D525="","",Collage!D525)</f>
        <v>Erreur 11</v>
      </c>
      <c r="E532" s="29"/>
      <c r="F532" s="10"/>
      <c r="G532" s="11"/>
      <c r="H532" s="13">
        <f t="shared" si="98"/>
        <v>0</v>
      </c>
      <c r="I532" s="8" t="str">
        <f>IF(B532&lt;&gt;"",SUMIF($V$23:$V$598,V532,$H$23:$H$598)/SUMIF($V$23:$V$598,V532,$O$23:O1107),IF(O532&lt;&gt;"",SUMIF($S$23:$S$598,S532,$H$23:$H$598)/O532,""))</f>
        <v/>
      </c>
      <c r="J532" s="12"/>
      <c r="K532" s="19">
        <f t="shared" si="99"/>
        <v>0</v>
      </c>
      <c r="L532" s="19">
        <f t="shared" si="85"/>
        <v>0</v>
      </c>
      <c r="M532" s="19">
        <f t="shared" si="86"/>
        <v>0</v>
      </c>
      <c r="N532" s="19">
        <f t="shared" si="100"/>
        <v>0</v>
      </c>
      <c r="O532" s="9" t="str">
        <f t="shared" si="91"/>
        <v/>
      </c>
      <c r="S532" s="2" t="str">
        <f t="shared" si="89"/>
        <v>INDEX</v>
      </c>
      <c r="T532" s="18" t="str">
        <f t="shared" si="87"/>
        <v/>
      </c>
      <c r="V532" s="2" t="str">
        <f t="shared" si="90"/>
        <v>INCIDENTS</v>
      </c>
      <c r="W532" s="16" t="str">
        <f t="shared" si="88"/>
        <v/>
      </c>
    </row>
    <row r="533" spans="2:23" x14ac:dyDescent="0.2">
      <c r="B533" s="59" t="str">
        <f>IF(Collage!B526="","",Collage!B526)</f>
        <v/>
      </c>
      <c r="C533" s="59" t="str">
        <f>IF(Collage!C526="","",Collage!C526)</f>
        <v/>
      </c>
      <c r="D533" s="35" t="str">
        <f>IF(Collage!D526="","",Collage!D526)</f>
        <v>Erreur 12</v>
      </c>
      <c r="E533" s="29"/>
      <c r="F533" s="10"/>
      <c r="G533" s="11"/>
      <c r="H533" s="13">
        <f t="shared" si="98"/>
        <v>0</v>
      </c>
      <c r="I533" s="8" t="str">
        <f>IF(B533&lt;&gt;"",SUMIF($V$23:$V$598,V533,$H$23:$H$598)/SUMIF($V$23:$V$598,V533,$O$23:O1108),IF(O533&lt;&gt;"",SUMIF($S$23:$S$598,S533,$H$23:$H$598)/O533,""))</f>
        <v/>
      </c>
      <c r="J533" s="12"/>
      <c r="K533" s="19">
        <f t="shared" si="99"/>
        <v>0</v>
      </c>
      <c r="L533" s="19">
        <f t="shared" si="85"/>
        <v>0</v>
      </c>
      <c r="M533" s="19">
        <f t="shared" si="86"/>
        <v>0</v>
      </c>
      <c r="N533" s="19">
        <f t="shared" si="100"/>
        <v>0</v>
      </c>
      <c r="O533" s="9" t="str">
        <f t="shared" si="91"/>
        <v/>
      </c>
      <c r="S533" s="2" t="str">
        <f t="shared" si="89"/>
        <v>INDEX</v>
      </c>
      <c r="T533" s="18" t="str">
        <f t="shared" si="87"/>
        <v/>
      </c>
      <c r="V533" s="2" t="str">
        <f t="shared" si="90"/>
        <v>INCIDENTS</v>
      </c>
      <c r="W533" s="16" t="str">
        <f t="shared" si="88"/>
        <v/>
      </c>
    </row>
    <row r="534" spans="2:23" x14ac:dyDescent="0.2">
      <c r="B534" s="59" t="str">
        <f>IF(Collage!B527="","",Collage!B527)</f>
        <v/>
      </c>
      <c r="C534" s="59" t="str">
        <f>IF(Collage!C527="","",Collage!C527)</f>
        <v/>
      </c>
      <c r="D534" s="35" t="str">
        <f>IF(Collage!D527="","",Collage!D527)</f>
        <v>Erreur 13</v>
      </c>
      <c r="E534" s="29"/>
      <c r="F534" s="10"/>
      <c r="G534" s="11"/>
      <c r="H534" s="13">
        <f t="shared" si="98"/>
        <v>0</v>
      </c>
      <c r="I534" s="8" t="str">
        <f>IF(B534&lt;&gt;"",SUMIF($V$23:$V$598,V534,$H$23:$H$598)/SUMIF($V$23:$V$598,V534,$O$23:O1109),IF(O534&lt;&gt;"",SUMIF($S$23:$S$598,S534,$H$23:$H$598)/O534,""))</f>
        <v/>
      </c>
      <c r="J534" s="12"/>
      <c r="K534" s="19">
        <f t="shared" si="99"/>
        <v>0</v>
      </c>
      <c r="L534" s="19">
        <f t="shared" si="85"/>
        <v>0</v>
      </c>
      <c r="M534" s="19">
        <f t="shared" si="86"/>
        <v>0</v>
      </c>
      <c r="N534" s="19">
        <f t="shared" si="100"/>
        <v>0</v>
      </c>
      <c r="O534" s="9" t="str">
        <f t="shared" si="91"/>
        <v/>
      </c>
      <c r="S534" s="2" t="str">
        <f t="shared" si="89"/>
        <v>INDEX</v>
      </c>
      <c r="T534" s="18" t="str">
        <f t="shared" si="87"/>
        <v/>
      </c>
      <c r="V534" s="2" t="str">
        <f t="shared" si="90"/>
        <v>INCIDENTS</v>
      </c>
      <c r="W534" s="16" t="str">
        <f t="shared" si="88"/>
        <v/>
      </c>
    </row>
    <row r="535" spans="2:23" x14ac:dyDescent="0.2">
      <c r="B535" s="59" t="str">
        <f>IF(Collage!B528="","",Collage!B528)</f>
        <v/>
      </c>
      <c r="C535" s="59" t="str">
        <f>IF(Collage!C528="","",Collage!C528)</f>
        <v/>
      </c>
      <c r="D535" s="35" t="str">
        <f>IF(Collage!D528="","",Collage!D528)</f>
        <v>Erreur 14</v>
      </c>
      <c r="E535" s="29"/>
      <c r="F535" s="10"/>
      <c r="G535" s="11"/>
      <c r="H535" s="13">
        <f t="shared" si="98"/>
        <v>0</v>
      </c>
      <c r="I535" s="8" t="str">
        <f>IF(B535&lt;&gt;"",SUMIF($V$23:$V$598,V535,$H$23:$H$598)/SUMIF($V$23:$V$598,V535,$O$23:O1110),IF(O535&lt;&gt;"",SUMIF($S$23:$S$598,S535,$H$23:$H$598)/O535,""))</f>
        <v/>
      </c>
      <c r="J535" s="12"/>
      <c r="K535" s="19">
        <f t="shared" si="99"/>
        <v>0</v>
      </c>
      <c r="L535" s="19">
        <f t="shared" ref="L535:L598" si="101">IF($D535&lt;&gt;"",IF($F535="X",1,0),"")</f>
        <v>0</v>
      </c>
      <c r="M535" s="19">
        <f t="shared" ref="M535:M598" si="102">IF($D535&lt;&gt;"",IF($G535="X",1,0),"")</f>
        <v>0</v>
      </c>
      <c r="N535" s="19">
        <f t="shared" si="100"/>
        <v>0</v>
      </c>
      <c r="O535" s="9" t="str">
        <f t="shared" si="91"/>
        <v/>
      </c>
      <c r="S535" s="2" t="str">
        <f t="shared" si="89"/>
        <v>INDEX</v>
      </c>
      <c r="T535" s="18" t="str">
        <f t="shared" ref="T535:T569" si="103">IF(C535&lt;&gt;"",I535,"")</f>
        <v/>
      </c>
      <c r="V535" s="2" t="str">
        <f t="shared" si="90"/>
        <v>INCIDENTS</v>
      </c>
      <c r="W535" s="16" t="str">
        <f t="shared" ref="W535:W569" si="104">IF(B535&lt;&gt;"",I535,"")</f>
        <v/>
      </c>
    </row>
    <row r="536" spans="2:23" x14ac:dyDescent="0.2">
      <c r="B536" s="59" t="str">
        <f>IF(Collage!B529="","",Collage!B529)</f>
        <v/>
      </c>
      <c r="C536" s="59" t="str">
        <f>IF(Collage!C529="","",Collage!C529)</f>
        <v/>
      </c>
      <c r="D536" s="35" t="str">
        <f>IF(Collage!D529="","",Collage!D529)</f>
        <v>Erreur 15</v>
      </c>
      <c r="E536" s="29"/>
      <c r="F536" s="10"/>
      <c r="G536" s="11"/>
      <c r="H536" s="13">
        <f t="shared" si="98"/>
        <v>0</v>
      </c>
      <c r="I536" s="8" t="str">
        <f>IF(B536&lt;&gt;"",SUMIF($V$23:$V$598,V536,$H$23:$H$598)/SUMIF($V$23:$V$598,V536,$O$23:O1111),IF(O536&lt;&gt;"",SUMIF($S$23:$S$598,S536,$H$23:$H$598)/O536,""))</f>
        <v/>
      </c>
      <c r="J536" s="12"/>
      <c r="K536" s="19">
        <f t="shared" si="99"/>
        <v>0</v>
      </c>
      <c r="L536" s="19">
        <f t="shared" si="101"/>
        <v>0</v>
      </c>
      <c r="M536" s="19">
        <f t="shared" si="102"/>
        <v>0</v>
      </c>
      <c r="N536" s="19">
        <f t="shared" si="100"/>
        <v>0</v>
      </c>
      <c r="O536" s="9" t="str">
        <f t="shared" si="91"/>
        <v/>
      </c>
      <c r="S536" s="2" t="str">
        <f t="shared" ref="S536:S569" si="105">IF(C536&lt;&gt;"",C536,IF(V536=V535,S535,""))</f>
        <v>INDEX</v>
      </c>
      <c r="T536" s="18" t="str">
        <f t="shared" si="103"/>
        <v/>
      </c>
      <c r="V536" s="2" t="str">
        <f t="shared" ref="V536:V569" si="106">IF(B536="",V535,B536)</f>
        <v>INCIDENTS</v>
      </c>
      <c r="W536" s="16" t="str">
        <f t="shared" si="104"/>
        <v/>
      </c>
    </row>
    <row r="537" spans="2:23" x14ac:dyDescent="0.2">
      <c r="B537" s="59" t="str">
        <f>IF(Collage!B530="","",Collage!B530)</f>
        <v/>
      </c>
      <c r="C537" s="59" t="str">
        <f>IF(Collage!C530="","",Collage!C530)</f>
        <v/>
      </c>
      <c r="D537" s="35" t="str">
        <f>IF(Collage!D530="","",Collage!D530)</f>
        <v>Erreur 16</v>
      </c>
      <c r="E537" s="29"/>
      <c r="F537" s="10"/>
      <c r="G537" s="11"/>
      <c r="H537" s="13">
        <f t="shared" si="98"/>
        <v>0</v>
      </c>
      <c r="I537" s="8" t="str">
        <f>IF(B537&lt;&gt;"",SUMIF($V$23:$V$598,V537,$H$23:$H$598)/SUMIF($V$23:$V$598,V537,$O$23:O1112),IF(O537&lt;&gt;"",SUMIF($S$23:$S$598,S537,$H$23:$H$598)/O537,""))</f>
        <v/>
      </c>
      <c r="J537" s="12"/>
      <c r="K537" s="19">
        <f t="shared" si="99"/>
        <v>0</v>
      </c>
      <c r="L537" s="19">
        <f t="shared" si="101"/>
        <v>0</v>
      </c>
      <c r="M537" s="19">
        <f t="shared" si="102"/>
        <v>0</v>
      </c>
      <c r="N537" s="19">
        <f t="shared" si="100"/>
        <v>0</v>
      </c>
      <c r="O537" s="9" t="str">
        <f t="shared" ref="O537:O569" si="107">IF(C537="","",IF(S536&lt;&gt;S537,SUMPRODUCT((D537:D1013&lt;&gt;"")*(S537:S1013=S537)),""))</f>
        <v/>
      </c>
      <c r="S537" s="2" t="str">
        <f t="shared" si="105"/>
        <v>INDEX</v>
      </c>
      <c r="T537" s="18" t="str">
        <f t="shared" si="103"/>
        <v/>
      </c>
      <c r="V537" s="2" t="str">
        <f t="shared" si="106"/>
        <v>INCIDENTS</v>
      </c>
      <c r="W537" s="16" t="str">
        <f t="shared" si="104"/>
        <v/>
      </c>
    </row>
    <row r="538" spans="2:23" x14ac:dyDescent="0.2">
      <c r="B538" s="59" t="str">
        <f>IF(Collage!B531="","",Collage!B531)</f>
        <v/>
      </c>
      <c r="C538" s="59" t="str">
        <f>IF(Collage!C531="","",Collage!C531)</f>
        <v/>
      </c>
      <c r="D538" s="35" t="str">
        <f>IF(Collage!D531="","",Collage!D531)</f>
        <v>Erreur 17</v>
      </c>
      <c r="E538" s="29"/>
      <c r="F538" s="10"/>
      <c r="G538" s="11"/>
      <c r="H538" s="13">
        <f t="shared" si="98"/>
        <v>0</v>
      </c>
      <c r="I538" s="8" t="str">
        <f>IF(B538&lt;&gt;"",SUMIF($V$23:$V$598,V538,$H$23:$H$598)/SUMIF($V$23:$V$598,V538,$O$23:O1113),IF(O538&lt;&gt;"",SUMIF($S$23:$S$598,S538,$H$23:$H$598)/O538,""))</f>
        <v/>
      </c>
      <c r="J538" s="12"/>
      <c r="K538" s="19">
        <f t="shared" si="99"/>
        <v>0</v>
      </c>
      <c r="L538" s="19">
        <f t="shared" si="101"/>
        <v>0</v>
      </c>
      <c r="M538" s="19">
        <f t="shared" si="102"/>
        <v>0</v>
      </c>
      <c r="N538" s="19">
        <f t="shared" si="100"/>
        <v>0</v>
      </c>
      <c r="O538" s="9" t="str">
        <f t="shared" si="107"/>
        <v/>
      </c>
      <c r="S538" s="2" t="str">
        <f t="shared" si="105"/>
        <v>INDEX</v>
      </c>
      <c r="T538" s="18" t="str">
        <f t="shared" si="103"/>
        <v/>
      </c>
      <c r="V538" s="2" t="str">
        <f t="shared" si="106"/>
        <v>INCIDENTS</v>
      </c>
      <c r="W538" s="16" t="str">
        <f t="shared" si="104"/>
        <v/>
      </c>
    </row>
    <row r="539" spans="2:23" x14ac:dyDescent="0.2">
      <c r="B539" s="59" t="str">
        <f>IF(Collage!B532="","",Collage!B532)</f>
        <v/>
      </c>
      <c r="C539" s="59" t="str">
        <f>IF(Collage!C532="","",Collage!C532)</f>
        <v/>
      </c>
      <c r="D539" s="35" t="str">
        <f>IF(Collage!D532="","",Collage!D532)</f>
        <v>Erreur 18</v>
      </c>
      <c r="E539" s="29"/>
      <c r="F539" s="10"/>
      <c r="G539" s="11"/>
      <c r="H539" s="13">
        <f t="shared" si="98"/>
        <v>0</v>
      </c>
      <c r="I539" s="8" t="str">
        <f>IF(B539&lt;&gt;"",SUMIF($V$23:$V$598,V539,$H$23:$H$598)/SUMIF($V$23:$V$598,V539,$O$23:O1114),IF(O539&lt;&gt;"",SUMIF($S$23:$S$598,S539,$H$23:$H$598)/O539,""))</f>
        <v/>
      </c>
      <c r="J539" s="12"/>
      <c r="K539" s="19">
        <f t="shared" si="99"/>
        <v>0</v>
      </c>
      <c r="L539" s="19">
        <f t="shared" si="101"/>
        <v>0</v>
      </c>
      <c r="M539" s="19">
        <f t="shared" si="102"/>
        <v>0</v>
      </c>
      <c r="N539" s="19">
        <f t="shared" si="100"/>
        <v>0</v>
      </c>
      <c r="O539" s="9" t="str">
        <f t="shared" si="107"/>
        <v/>
      </c>
      <c r="S539" s="2" t="str">
        <f t="shared" si="105"/>
        <v>INDEX</v>
      </c>
      <c r="T539" s="18" t="str">
        <f t="shared" si="103"/>
        <v/>
      </c>
      <c r="V539" s="2" t="str">
        <f t="shared" si="106"/>
        <v>INCIDENTS</v>
      </c>
      <c r="W539" s="16" t="str">
        <f t="shared" si="104"/>
        <v/>
      </c>
    </row>
    <row r="540" spans="2:23" x14ac:dyDescent="0.2">
      <c r="B540" s="59" t="str">
        <f>IF(Collage!B533="","",Collage!B533)</f>
        <v/>
      </c>
      <c r="C540" s="59" t="str">
        <f>IF(Collage!C533="","",Collage!C533)</f>
        <v/>
      </c>
      <c r="D540" s="35" t="str">
        <f>IF(Collage!D533="","",Collage!D533)</f>
        <v>Erreur 19</v>
      </c>
      <c r="E540" s="29"/>
      <c r="F540" s="10"/>
      <c r="G540" s="11"/>
      <c r="H540" s="13">
        <f t="shared" si="98"/>
        <v>0</v>
      </c>
      <c r="I540" s="8" t="str">
        <f>IF(B540&lt;&gt;"",SUMIF($V$23:$V$598,V540,$H$23:$H$598)/SUMIF($V$23:$V$598,V540,$O$23:O1115),IF(O540&lt;&gt;"",SUMIF($S$23:$S$598,S540,$H$23:$H$598)/O540,""))</f>
        <v/>
      </c>
      <c r="J540" s="12"/>
      <c r="K540" s="19">
        <f t="shared" si="99"/>
        <v>0</v>
      </c>
      <c r="L540" s="19">
        <f t="shared" si="101"/>
        <v>0</v>
      </c>
      <c r="M540" s="19">
        <f t="shared" si="102"/>
        <v>0</v>
      </c>
      <c r="N540" s="19">
        <f t="shared" si="100"/>
        <v>0</v>
      </c>
      <c r="O540" s="9" t="str">
        <f t="shared" si="107"/>
        <v/>
      </c>
      <c r="S540" s="2" t="str">
        <f t="shared" si="105"/>
        <v>INDEX</v>
      </c>
      <c r="T540" s="18" t="str">
        <f t="shared" si="103"/>
        <v/>
      </c>
      <c r="V540" s="2" t="str">
        <f t="shared" si="106"/>
        <v>INCIDENTS</v>
      </c>
      <c r="W540" s="16" t="str">
        <f t="shared" si="104"/>
        <v/>
      </c>
    </row>
    <row r="541" spans="2:23" x14ac:dyDescent="0.2">
      <c r="B541" s="59" t="str">
        <f>IF(Collage!B534="","",Collage!B534)</f>
        <v/>
      </c>
      <c r="C541" s="59" t="str">
        <f>IF(Collage!C534="","",Collage!C534)</f>
        <v/>
      </c>
      <c r="D541" s="35" t="str">
        <f>IF(Collage!D534="","",Collage!D534)</f>
        <v>Erreur 20</v>
      </c>
      <c r="E541" s="29"/>
      <c r="F541" s="10"/>
      <c r="G541" s="11"/>
      <c r="H541" s="13">
        <f t="shared" si="98"/>
        <v>0</v>
      </c>
      <c r="I541" s="8" t="str">
        <f>IF(B541&lt;&gt;"",SUMIF($V$23:$V$598,V541,$H$23:$H$598)/SUMIF($V$23:$V$598,V541,$O$23:O1116),IF(O541&lt;&gt;"",SUMIF($S$23:$S$598,S541,$H$23:$H$598)/O541,""))</f>
        <v/>
      </c>
      <c r="J541" s="12"/>
      <c r="K541" s="19">
        <f t="shared" si="99"/>
        <v>0</v>
      </c>
      <c r="L541" s="19">
        <f t="shared" si="101"/>
        <v>0</v>
      </c>
      <c r="M541" s="19">
        <f t="shared" si="102"/>
        <v>0</v>
      </c>
      <c r="N541" s="19">
        <f t="shared" si="100"/>
        <v>0</v>
      </c>
      <c r="O541" s="9" t="str">
        <f t="shared" si="107"/>
        <v/>
      </c>
      <c r="S541" s="2" t="str">
        <f t="shared" si="105"/>
        <v>INDEX</v>
      </c>
      <c r="T541" s="18" t="str">
        <f t="shared" si="103"/>
        <v/>
      </c>
      <c r="V541" s="2" t="str">
        <f t="shared" si="106"/>
        <v>INCIDENTS</v>
      </c>
      <c r="W541" s="16" t="str">
        <f t="shared" si="104"/>
        <v/>
      </c>
    </row>
    <row r="542" spans="2:23" x14ac:dyDescent="0.2">
      <c r="B542" s="59" t="str">
        <f>IF(Collage!B535="","",Collage!B535)</f>
        <v/>
      </c>
      <c r="C542" s="59" t="str">
        <f>IF(Collage!C535="","",Collage!C535)</f>
        <v/>
      </c>
      <c r="D542" s="35" t="str">
        <f>IF(Collage!D535="","",Collage!D535)</f>
        <v>Erreur 21</v>
      </c>
      <c r="E542" s="29"/>
      <c r="F542" s="10"/>
      <c r="G542" s="11"/>
      <c r="H542" s="13">
        <f t="shared" si="98"/>
        <v>0</v>
      </c>
      <c r="I542" s="8" t="str">
        <f>IF(B542&lt;&gt;"",SUMIF($V$23:$V$598,V542,$H$23:$H$598)/SUMIF($V$23:$V$598,V542,$O$23:O1117),IF(O542&lt;&gt;"",SUMIF($S$23:$S$598,S542,$H$23:$H$598)/O542,""))</f>
        <v/>
      </c>
      <c r="J542" s="12"/>
      <c r="K542" s="19">
        <f t="shared" si="99"/>
        <v>0</v>
      </c>
      <c r="L542" s="19">
        <f t="shared" si="101"/>
        <v>0</v>
      </c>
      <c r="M542" s="19">
        <f t="shared" si="102"/>
        <v>0</v>
      </c>
      <c r="N542" s="19">
        <f t="shared" si="100"/>
        <v>0</v>
      </c>
      <c r="O542" s="9" t="str">
        <f t="shared" si="107"/>
        <v/>
      </c>
      <c r="S542" s="2" t="str">
        <f t="shared" si="105"/>
        <v>INDEX</v>
      </c>
      <c r="T542" s="18" t="str">
        <f t="shared" si="103"/>
        <v/>
      </c>
      <c r="V542" s="2" t="str">
        <f t="shared" si="106"/>
        <v>INCIDENTS</v>
      </c>
      <c r="W542" s="16" t="str">
        <f t="shared" si="104"/>
        <v/>
      </c>
    </row>
    <row r="543" spans="2:23" x14ac:dyDescent="0.2">
      <c r="B543" s="59" t="str">
        <f>IF(Collage!B536="","",Collage!B536)</f>
        <v/>
      </c>
      <c r="C543" s="59" t="str">
        <f>IF(Collage!C536="","",Collage!C536)</f>
        <v/>
      </c>
      <c r="D543" s="35" t="str">
        <f>IF(Collage!D536="","",Collage!D536)</f>
        <v>Erreur 22</v>
      </c>
      <c r="E543" s="29"/>
      <c r="F543" s="10"/>
      <c r="G543" s="11"/>
      <c r="H543" s="13">
        <f t="shared" si="98"/>
        <v>0</v>
      </c>
      <c r="I543" s="8" t="str">
        <f>IF(B543&lt;&gt;"",SUMIF($V$23:$V$598,V543,$H$23:$H$598)/SUMIF($V$23:$V$598,V543,$O$23:O1118),IF(O543&lt;&gt;"",SUMIF($S$23:$S$598,S543,$H$23:$H$598)/O543,""))</f>
        <v/>
      </c>
      <c r="J543" s="12"/>
      <c r="K543" s="19">
        <f t="shared" si="99"/>
        <v>0</v>
      </c>
      <c r="L543" s="19">
        <f t="shared" si="101"/>
        <v>0</v>
      </c>
      <c r="M543" s="19">
        <f t="shared" si="102"/>
        <v>0</v>
      </c>
      <c r="N543" s="19">
        <f t="shared" si="100"/>
        <v>0</v>
      </c>
      <c r="O543" s="9" t="str">
        <f t="shared" si="107"/>
        <v/>
      </c>
      <c r="S543" s="2" t="str">
        <f t="shared" si="105"/>
        <v>INDEX</v>
      </c>
      <c r="T543" s="18" t="str">
        <f t="shared" si="103"/>
        <v/>
      </c>
      <c r="V543" s="2" t="str">
        <f t="shared" si="106"/>
        <v>INCIDENTS</v>
      </c>
      <c r="W543" s="16" t="str">
        <f t="shared" si="104"/>
        <v/>
      </c>
    </row>
    <row r="544" spans="2:23" x14ac:dyDescent="0.2">
      <c r="B544" s="59" t="str">
        <f>IF(Collage!B537="","",Collage!B537)</f>
        <v/>
      </c>
      <c r="C544" s="59" t="str">
        <f>IF(Collage!C537="","",Collage!C537)</f>
        <v/>
      </c>
      <c r="D544" s="35" t="str">
        <f>IF(Collage!D537="","",Collage!D537)</f>
        <v>Erreur 23</v>
      </c>
      <c r="E544" s="29"/>
      <c r="F544" s="10"/>
      <c r="G544" s="11"/>
      <c r="H544" s="13">
        <f t="shared" si="98"/>
        <v>0</v>
      </c>
      <c r="I544" s="8" t="str">
        <f>IF(B544&lt;&gt;"",SUMIF($V$23:$V$598,V544,$H$23:$H$598)/SUMIF($V$23:$V$598,V544,$O$23:O1119),IF(O544&lt;&gt;"",SUMIF($S$23:$S$598,S544,$H$23:$H$598)/O544,""))</f>
        <v/>
      </c>
      <c r="J544" s="12"/>
      <c r="K544" s="19">
        <f t="shared" si="99"/>
        <v>0</v>
      </c>
      <c r="L544" s="19">
        <f t="shared" si="101"/>
        <v>0</v>
      </c>
      <c r="M544" s="19">
        <f t="shared" si="102"/>
        <v>0</v>
      </c>
      <c r="N544" s="19">
        <f t="shared" si="100"/>
        <v>0</v>
      </c>
      <c r="O544" s="9" t="str">
        <f t="shared" si="107"/>
        <v/>
      </c>
      <c r="S544" s="2" t="str">
        <f t="shared" si="105"/>
        <v>INDEX</v>
      </c>
      <c r="T544" s="18" t="str">
        <f t="shared" si="103"/>
        <v/>
      </c>
      <c r="V544" s="2" t="str">
        <f t="shared" si="106"/>
        <v>INCIDENTS</v>
      </c>
      <c r="W544" s="16" t="str">
        <f t="shared" si="104"/>
        <v/>
      </c>
    </row>
    <row r="545" spans="2:23" x14ac:dyDescent="0.2">
      <c r="B545" s="59" t="str">
        <f>IF(Collage!B538="","",Collage!B538)</f>
        <v/>
      </c>
      <c r="C545" s="59" t="str">
        <f>IF(Collage!C538="","",Collage!C538)</f>
        <v/>
      </c>
      <c r="D545" s="35" t="str">
        <f>IF(Collage!D538="","",Collage!D538)</f>
        <v>Erreur 24</v>
      </c>
      <c r="E545" s="29"/>
      <c r="F545" s="10"/>
      <c r="G545" s="11"/>
      <c r="H545" s="13">
        <f t="shared" si="98"/>
        <v>0</v>
      </c>
      <c r="I545" s="8" t="str">
        <f>IF(B545&lt;&gt;"",SUMIF($V$23:$V$598,V545,$H$23:$H$598)/SUMIF($V$23:$V$598,V545,$O$23:O1120),IF(O545&lt;&gt;"",SUMIF($S$23:$S$598,S545,$H$23:$H$598)/O545,""))</f>
        <v/>
      </c>
      <c r="J545" s="12"/>
      <c r="K545" s="19">
        <f t="shared" si="99"/>
        <v>0</v>
      </c>
      <c r="L545" s="19">
        <f t="shared" si="101"/>
        <v>0</v>
      </c>
      <c r="M545" s="19">
        <f t="shared" si="102"/>
        <v>0</v>
      </c>
      <c r="N545" s="19">
        <f t="shared" si="100"/>
        <v>0</v>
      </c>
      <c r="O545" s="9" t="str">
        <f t="shared" si="107"/>
        <v/>
      </c>
      <c r="S545" s="2" t="str">
        <f t="shared" si="105"/>
        <v>INDEX</v>
      </c>
      <c r="T545" s="18" t="str">
        <f t="shared" si="103"/>
        <v/>
      </c>
      <c r="V545" s="2" t="str">
        <f t="shared" si="106"/>
        <v>INCIDENTS</v>
      </c>
      <c r="W545" s="16" t="str">
        <f t="shared" si="104"/>
        <v/>
      </c>
    </row>
    <row r="546" spans="2:23" x14ac:dyDescent="0.2">
      <c r="B546" s="59" t="str">
        <f>IF(Collage!B539="","",Collage!B539)</f>
        <v/>
      </c>
      <c r="C546" s="59" t="str">
        <f>IF(Collage!C539="","",Collage!C539)</f>
        <v/>
      </c>
      <c r="D546" s="35" t="str">
        <f>IF(Collage!D539="","",Collage!D539)</f>
        <v>Erreur 25</v>
      </c>
      <c r="E546" s="29"/>
      <c r="F546" s="10"/>
      <c r="G546" s="11"/>
      <c r="H546" s="13">
        <f t="shared" si="98"/>
        <v>0</v>
      </c>
      <c r="I546" s="8" t="str">
        <f>IF(B546&lt;&gt;"",SUMIF($V$23:$V$598,V546,$H$23:$H$598)/SUMIF($V$23:$V$598,V546,$O$23:O1121),IF(O546&lt;&gt;"",SUMIF($S$23:$S$598,S546,$H$23:$H$598)/O546,""))</f>
        <v/>
      </c>
      <c r="J546" s="12"/>
      <c r="K546" s="19">
        <f t="shared" si="99"/>
        <v>0</v>
      </c>
      <c r="L546" s="19">
        <f t="shared" si="101"/>
        <v>0</v>
      </c>
      <c r="M546" s="19">
        <f t="shared" si="102"/>
        <v>0</v>
      </c>
      <c r="N546" s="19">
        <f t="shared" si="100"/>
        <v>0</v>
      </c>
      <c r="O546" s="9" t="str">
        <f t="shared" si="107"/>
        <v/>
      </c>
      <c r="S546" s="2" t="str">
        <f t="shared" si="105"/>
        <v>INDEX</v>
      </c>
      <c r="T546" s="18" t="str">
        <f t="shared" si="103"/>
        <v/>
      </c>
      <c r="V546" s="2" t="str">
        <f t="shared" si="106"/>
        <v>INCIDENTS</v>
      </c>
      <c r="W546" s="16" t="str">
        <f t="shared" si="104"/>
        <v/>
      </c>
    </row>
    <row r="547" spans="2:23" x14ac:dyDescent="0.2">
      <c r="B547" s="59" t="str">
        <f>IF(Collage!B540="","",Collage!B540)</f>
        <v/>
      </c>
      <c r="C547" s="59" t="str">
        <f>IF(Collage!C540="","",Collage!C540)</f>
        <v/>
      </c>
      <c r="D547" s="35" t="str">
        <f>IF(Collage!D540="","",Collage!D540)</f>
        <v>Erreur 26</v>
      </c>
      <c r="E547" s="29"/>
      <c r="F547" s="10"/>
      <c r="G547" s="11"/>
      <c r="H547" s="13">
        <f t="shared" si="98"/>
        <v>0</v>
      </c>
      <c r="I547" s="8" t="str">
        <f>IF(B547&lt;&gt;"",SUMIF($V$23:$V$598,V547,$H$23:$H$598)/SUMIF($V$23:$V$598,V547,$O$23:O1122),IF(O547&lt;&gt;"",SUMIF($S$23:$S$598,S547,$H$23:$H$598)/O547,""))</f>
        <v/>
      </c>
      <c r="J547" s="12"/>
      <c r="K547" s="19">
        <f t="shared" si="99"/>
        <v>0</v>
      </c>
      <c r="L547" s="19">
        <f t="shared" si="101"/>
        <v>0</v>
      </c>
      <c r="M547" s="19">
        <f t="shared" si="102"/>
        <v>0</v>
      </c>
      <c r="N547" s="19">
        <f t="shared" si="100"/>
        <v>0</v>
      </c>
      <c r="O547" s="9" t="str">
        <f t="shared" si="107"/>
        <v/>
      </c>
      <c r="S547" s="2" t="str">
        <f t="shared" si="105"/>
        <v>INDEX</v>
      </c>
      <c r="T547" s="18" t="str">
        <f t="shared" si="103"/>
        <v/>
      </c>
      <c r="V547" s="2" t="str">
        <f t="shared" si="106"/>
        <v>INCIDENTS</v>
      </c>
      <c r="W547" s="16" t="str">
        <f t="shared" si="104"/>
        <v/>
      </c>
    </row>
    <row r="548" spans="2:23" x14ac:dyDescent="0.2">
      <c r="B548" s="59" t="str">
        <f>IF(Collage!B541="","",Collage!B541)</f>
        <v/>
      </c>
      <c r="C548" s="59" t="str">
        <f>IF(Collage!C541="","",Collage!C541)</f>
        <v/>
      </c>
      <c r="D548" s="35" t="str">
        <f>IF(Collage!D541="","",Collage!D541)</f>
        <v>Erreur 27</v>
      </c>
      <c r="E548" s="29"/>
      <c r="F548" s="10"/>
      <c r="G548" s="11"/>
      <c r="H548" s="13">
        <f t="shared" si="98"/>
        <v>0</v>
      </c>
      <c r="I548" s="8" t="str">
        <f>IF(B548&lt;&gt;"",SUMIF($V$23:$V$598,V548,$H$23:$H$598)/SUMIF($V$23:$V$598,V548,$O$23:O1123),IF(O548&lt;&gt;"",SUMIF($S$23:$S$598,S548,$H$23:$H$598)/O548,""))</f>
        <v/>
      </c>
      <c r="J548" s="12"/>
      <c r="K548" s="19">
        <f t="shared" si="99"/>
        <v>0</v>
      </c>
      <c r="L548" s="19">
        <f t="shared" si="101"/>
        <v>0</v>
      </c>
      <c r="M548" s="19">
        <f t="shared" si="102"/>
        <v>0</v>
      </c>
      <c r="N548" s="19">
        <f t="shared" si="100"/>
        <v>0</v>
      </c>
      <c r="O548" s="9" t="str">
        <f t="shared" si="107"/>
        <v/>
      </c>
      <c r="S548" s="2" t="str">
        <f t="shared" si="105"/>
        <v>INDEX</v>
      </c>
      <c r="T548" s="18" t="str">
        <f t="shared" si="103"/>
        <v/>
      </c>
      <c r="V548" s="2" t="str">
        <f t="shared" si="106"/>
        <v>INCIDENTS</v>
      </c>
      <c r="W548" s="16" t="str">
        <f t="shared" si="104"/>
        <v/>
      </c>
    </row>
    <row r="549" spans="2:23" x14ac:dyDescent="0.2">
      <c r="B549" s="59" t="str">
        <f>IF(Collage!B542="","",Collage!B542)</f>
        <v/>
      </c>
      <c r="C549" s="59" t="str">
        <f>IF(Collage!C542="","",Collage!C542)</f>
        <v/>
      </c>
      <c r="D549" s="35" t="str">
        <f>IF(Collage!D542="","",Collage!D542)</f>
        <v>Erreur 28</v>
      </c>
      <c r="E549" s="29"/>
      <c r="F549" s="10"/>
      <c r="G549" s="11"/>
      <c r="H549" s="13">
        <f t="shared" si="98"/>
        <v>0</v>
      </c>
      <c r="I549" s="8" t="str">
        <f>IF(B549&lt;&gt;"",SUMIF($V$23:$V$598,V549,$H$23:$H$598)/SUMIF($V$23:$V$598,V549,$O$23:O1124),IF(O549&lt;&gt;"",SUMIF($S$23:$S$598,S549,$H$23:$H$598)/O549,""))</f>
        <v/>
      </c>
      <c r="J549" s="12"/>
      <c r="K549" s="19">
        <f t="shared" si="99"/>
        <v>0</v>
      </c>
      <c r="L549" s="19">
        <f t="shared" si="101"/>
        <v>0</v>
      </c>
      <c r="M549" s="19">
        <f t="shared" si="102"/>
        <v>0</v>
      </c>
      <c r="N549" s="19">
        <f t="shared" si="100"/>
        <v>0</v>
      </c>
      <c r="O549" s="9" t="str">
        <f t="shared" si="107"/>
        <v/>
      </c>
      <c r="S549" s="2" t="str">
        <f t="shared" si="105"/>
        <v>INDEX</v>
      </c>
      <c r="T549" s="18" t="str">
        <f t="shared" si="103"/>
        <v/>
      </c>
      <c r="V549" s="2" t="str">
        <f t="shared" si="106"/>
        <v>INCIDENTS</v>
      </c>
      <c r="W549" s="16" t="str">
        <f t="shared" si="104"/>
        <v/>
      </c>
    </row>
    <row r="550" spans="2:23" x14ac:dyDescent="0.2">
      <c r="B550" s="59" t="str">
        <f>IF(Collage!B543="","",Collage!B543)</f>
        <v/>
      </c>
      <c r="C550" s="59" t="str">
        <f>IF(Collage!C543="","",Collage!C543)</f>
        <v/>
      </c>
      <c r="D550" s="35" t="str">
        <f>IF(Collage!D543="","",Collage!D543)</f>
        <v>Erreur 29</v>
      </c>
      <c r="E550" s="29"/>
      <c r="F550" s="10"/>
      <c r="G550" s="11"/>
      <c r="H550" s="13">
        <f t="shared" si="98"/>
        <v>0</v>
      </c>
      <c r="I550" s="8" t="str">
        <f>IF(B550&lt;&gt;"",SUMIF($V$23:$V$598,V550,$H$23:$H$598)/SUMIF($V$23:$V$598,V550,$O$23:O1125),IF(O550&lt;&gt;"",SUMIF($S$23:$S$598,S550,$H$23:$H$598)/O550,""))</f>
        <v/>
      </c>
      <c r="J550" s="12"/>
      <c r="K550" s="19">
        <f t="shared" si="99"/>
        <v>0</v>
      </c>
      <c r="L550" s="19">
        <f t="shared" si="101"/>
        <v>0</v>
      </c>
      <c r="M550" s="19">
        <f t="shared" si="102"/>
        <v>0</v>
      </c>
      <c r="N550" s="19">
        <f t="shared" si="100"/>
        <v>0</v>
      </c>
      <c r="O550" s="9" t="str">
        <f t="shared" si="107"/>
        <v/>
      </c>
      <c r="S550" s="2" t="str">
        <f t="shared" si="105"/>
        <v>INDEX</v>
      </c>
      <c r="T550" s="18" t="str">
        <f t="shared" si="103"/>
        <v/>
      </c>
      <c r="V550" s="2" t="str">
        <f t="shared" si="106"/>
        <v>INCIDENTS</v>
      </c>
      <c r="W550" s="16" t="str">
        <f t="shared" si="104"/>
        <v/>
      </c>
    </row>
    <row r="551" spans="2:23" x14ac:dyDescent="0.2">
      <c r="B551" s="59" t="str">
        <f>IF(Collage!B544="","",Collage!B544)</f>
        <v/>
      </c>
      <c r="C551" s="59" t="str">
        <f>IF(Collage!C544="","",Collage!C544)</f>
        <v/>
      </c>
      <c r="D551" s="35" t="str">
        <f>IF(Collage!D544="","",Collage!D544)</f>
        <v>Erreur 30</v>
      </c>
      <c r="E551" s="29"/>
      <c r="F551" s="10"/>
      <c r="G551" s="11"/>
      <c r="H551" s="13">
        <f t="shared" si="98"/>
        <v>0</v>
      </c>
      <c r="I551" s="8" t="str">
        <f>IF(B551&lt;&gt;"",SUMIF($V$23:$V$598,V551,$H$23:$H$598)/SUMIF($V$23:$V$598,V551,$O$23:O1126),IF(O551&lt;&gt;"",SUMIF($S$23:$S$598,S551,$H$23:$H$598)/O551,""))</f>
        <v/>
      </c>
      <c r="J551" s="12"/>
      <c r="K551" s="19">
        <f t="shared" si="99"/>
        <v>0</v>
      </c>
      <c r="L551" s="19">
        <f t="shared" si="101"/>
        <v>0</v>
      </c>
      <c r="M551" s="19">
        <f t="shared" si="102"/>
        <v>0</v>
      </c>
      <c r="N551" s="19">
        <f t="shared" si="100"/>
        <v>0</v>
      </c>
      <c r="O551" s="9" t="str">
        <f t="shared" si="107"/>
        <v/>
      </c>
      <c r="S551" s="2" t="str">
        <f t="shared" si="105"/>
        <v>INDEX</v>
      </c>
      <c r="T551" s="18" t="str">
        <f t="shared" si="103"/>
        <v/>
      </c>
      <c r="V551" s="2" t="str">
        <f t="shared" si="106"/>
        <v>INCIDENTS</v>
      </c>
      <c r="W551" s="16" t="str">
        <f t="shared" si="104"/>
        <v/>
      </c>
    </row>
    <row r="552" spans="2:23" x14ac:dyDescent="0.2">
      <c r="B552" s="59" t="str">
        <f>IF(Collage!B545="","",Collage!B545)</f>
        <v/>
      </c>
      <c r="C552" s="59" t="str">
        <f>IF(Collage!C545="","",Collage!C545)</f>
        <v/>
      </c>
      <c r="D552" s="35" t="str">
        <f>IF(Collage!D545="","",Collage!D545)</f>
        <v>Erreur 31</v>
      </c>
      <c r="E552" s="29"/>
      <c r="F552" s="10"/>
      <c r="G552" s="11"/>
      <c r="H552" s="13">
        <f t="shared" si="98"/>
        <v>0</v>
      </c>
      <c r="I552" s="8" t="str">
        <f>IF(B552&lt;&gt;"",SUMIF($V$23:$V$598,V552,$H$23:$H$598)/SUMIF($V$23:$V$598,V552,$O$23:O1127),IF(O552&lt;&gt;"",SUMIF($S$23:$S$598,S552,$H$23:$H$598)/O552,""))</f>
        <v/>
      </c>
      <c r="J552" s="12"/>
      <c r="K552" s="19">
        <f t="shared" si="99"/>
        <v>0</v>
      </c>
      <c r="L552" s="19">
        <f t="shared" si="101"/>
        <v>0</v>
      </c>
      <c r="M552" s="19">
        <f t="shared" si="102"/>
        <v>0</v>
      </c>
      <c r="N552" s="19">
        <f t="shared" si="100"/>
        <v>0</v>
      </c>
      <c r="O552" s="9" t="str">
        <f t="shared" si="107"/>
        <v/>
      </c>
      <c r="S552" s="2" t="str">
        <f t="shared" si="105"/>
        <v>INDEX</v>
      </c>
      <c r="T552" s="18" t="str">
        <f t="shared" si="103"/>
        <v/>
      </c>
      <c r="V552" s="2" t="str">
        <f t="shared" si="106"/>
        <v>INCIDENTS</v>
      </c>
      <c r="W552" s="16" t="str">
        <f t="shared" si="104"/>
        <v/>
      </c>
    </row>
    <row r="553" spans="2:23" x14ac:dyDescent="0.2">
      <c r="B553" s="59" t="str">
        <f>IF(Collage!B546="","",Collage!B546)</f>
        <v/>
      </c>
      <c r="C553" s="59" t="str">
        <f>IF(Collage!C546="","",Collage!C546)</f>
        <v/>
      </c>
      <c r="D553" s="35" t="str">
        <f>IF(Collage!D546="","",Collage!D546)</f>
        <v>Erreur 32</v>
      </c>
      <c r="E553" s="29"/>
      <c r="F553" s="10"/>
      <c r="G553" s="11"/>
      <c r="H553" s="13">
        <f t="shared" si="98"/>
        <v>0</v>
      </c>
      <c r="I553" s="8" t="str">
        <f>IF(B553&lt;&gt;"",SUMIF($V$23:$V$598,V553,$H$23:$H$598)/SUMIF($V$23:$V$598,V553,$O$23:O1128),IF(O553&lt;&gt;"",SUMIF($S$23:$S$598,S553,$H$23:$H$598)/O553,""))</f>
        <v/>
      </c>
      <c r="J553" s="12"/>
      <c r="K553" s="19">
        <f t="shared" si="99"/>
        <v>0</v>
      </c>
      <c r="L553" s="19">
        <f t="shared" si="101"/>
        <v>0</v>
      </c>
      <c r="M553" s="19">
        <f t="shared" si="102"/>
        <v>0</v>
      </c>
      <c r="N553" s="19">
        <f t="shared" si="100"/>
        <v>0</v>
      </c>
      <c r="O553" s="9" t="str">
        <f t="shared" si="107"/>
        <v/>
      </c>
      <c r="S553" s="2" t="str">
        <f t="shared" si="105"/>
        <v>INDEX</v>
      </c>
      <c r="T553" s="18" t="str">
        <f t="shared" si="103"/>
        <v/>
      </c>
      <c r="V553" s="2" t="str">
        <f t="shared" si="106"/>
        <v>INCIDENTS</v>
      </c>
      <c r="W553" s="16" t="str">
        <f t="shared" si="104"/>
        <v/>
      </c>
    </row>
    <row r="554" spans="2:23" x14ac:dyDescent="0.2">
      <c r="B554" s="59" t="str">
        <f>IF(Collage!B547="","",Collage!B547)</f>
        <v/>
      </c>
      <c r="C554" s="59" t="str">
        <f>IF(Collage!C547="","",Collage!C547)</f>
        <v/>
      </c>
      <c r="D554" s="35" t="str">
        <f>IF(Collage!D547="","",Collage!D547)</f>
        <v>Erreur 33</v>
      </c>
      <c r="E554" s="29"/>
      <c r="F554" s="10"/>
      <c r="G554" s="11"/>
      <c r="H554" s="13">
        <f t="shared" si="98"/>
        <v>0</v>
      </c>
      <c r="I554" s="8" t="str">
        <f>IF(B554&lt;&gt;"",SUMIF($V$23:$V$598,V554,$H$23:$H$598)/SUMIF($V$23:$V$598,V554,$O$23:O1129),IF(O554&lt;&gt;"",SUMIF($S$23:$S$598,S554,$H$23:$H$598)/O554,""))</f>
        <v/>
      </c>
      <c r="J554" s="12"/>
      <c r="K554" s="19">
        <f t="shared" si="99"/>
        <v>0</v>
      </c>
      <c r="L554" s="19">
        <f t="shared" si="101"/>
        <v>0</v>
      </c>
      <c r="M554" s="19">
        <f t="shared" si="102"/>
        <v>0</v>
      </c>
      <c r="N554" s="19">
        <f t="shared" si="100"/>
        <v>0</v>
      </c>
      <c r="O554" s="9" t="str">
        <f t="shared" si="107"/>
        <v/>
      </c>
      <c r="S554" s="2" t="str">
        <f t="shared" si="105"/>
        <v>INDEX</v>
      </c>
      <c r="T554" s="18" t="str">
        <f t="shared" si="103"/>
        <v/>
      </c>
      <c r="V554" s="2" t="str">
        <f t="shared" si="106"/>
        <v>INCIDENTS</v>
      </c>
      <c r="W554" s="16" t="str">
        <f t="shared" si="104"/>
        <v/>
      </c>
    </row>
    <row r="555" spans="2:23" x14ac:dyDescent="0.2">
      <c r="B555" s="59" t="str">
        <f>IF(Collage!B548="","",Collage!B548)</f>
        <v/>
      </c>
      <c r="C555" s="59" t="str">
        <f>IF(Collage!C548="","",Collage!C548)</f>
        <v/>
      </c>
      <c r="D555" s="35" t="str">
        <f>IF(Collage!D548="","",Collage!D548)</f>
        <v>Erreur 34</v>
      </c>
      <c r="E555" s="29"/>
      <c r="F555" s="10"/>
      <c r="G555" s="11"/>
      <c r="H555" s="13">
        <f t="shared" si="98"/>
        <v>0</v>
      </c>
      <c r="I555" s="8" t="str">
        <f>IF(B555&lt;&gt;"",SUMIF($V$23:$V$598,V555,$H$23:$H$598)/SUMIF($V$23:$V$598,V555,$O$23:O1130),IF(O555&lt;&gt;"",SUMIF($S$23:$S$598,S555,$H$23:$H$598)/O555,""))</f>
        <v/>
      </c>
      <c r="J555" s="12"/>
      <c r="K555" s="19">
        <f t="shared" si="99"/>
        <v>0</v>
      </c>
      <c r="L555" s="19">
        <f t="shared" si="101"/>
        <v>0</v>
      </c>
      <c r="M555" s="19">
        <f t="shared" si="102"/>
        <v>0</v>
      </c>
      <c r="N555" s="19">
        <f t="shared" si="100"/>
        <v>0</v>
      </c>
      <c r="O555" s="9" t="str">
        <f t="shared" si="107"/>
        <v/>
      </c>
      <c r="S555" s="2" t="str">
        <f t="shared" si="105"/>
        <v>INDEX</v>
      </c>
      <c r="T555" s="18" t="str">
        <f t="shared" si="103"/>
        <v/>
      </c>
      <c r="V555" s="2" t="str">
        <f t="shared" si="106"/>
        <v>INCIDENTS</v>
      </c>
      <c r="W555" s="16" t="str">
        <f t="shared" si="104"/>
        <v/>
      </c>
    </row>
    <row r="556" spans="2:23" x14ac:dyDescent="0.2">
      <c r="B556" s="59" t="str">
        <f>IF(Collage!B549="","",Collage!B549)</f>
        <v/>
      </c>
      <c r="C556" s="59" t="str">
        <f>IF(Collage!C549="","",Collage!C549)</f>
        <v/>
      </c>
      <c r="D556" s="35" t="str">
        <f>IF(Collage!D549="","",Collage!D549)</f>
        <v>Erreur 35</v>
      </c>
      <c r="E556" s="29"/>
      <c r="F556" s="10"/>
      <c r="G556" s="11"/>
      <c r="H556" s="13">
        <f t="shared" si="98"/>
        <v>0</v>
      </c>
      <c r="I556" s="8" t="str">
        <f>IF(B556&lt;&gt;"",SUMIF($V$23:$V$598,V556,$H$23:$H$598)/SUMIF($V$23:$V$598,V556,$O$23:O1131),IF(O556&lt;&gt;"",SUMIF($S$23:$S$598,S556,$H$23:$H$598)/O556,""))</f>
        <v/>
      </c>
      <c r="J556" s="12"/>
      <c r="K556" s="19">
        <f t="shared" si="99"/>
        <v>0</v>
      </c>
      <c r="L556" s="19">
        <f t="shared" si="101"/>
        <v>0</v>
      </c>
      <c r="M556" s="19">
        <f t="shared" si="102"/>
        <v>0</v>
      </c>
      <c r="N556" s="19">
        <f t="shared" si="100"/>
        <v>0</v>
      </c>
      <c r="O556" s="9" t="str">
        <f t="shared" si="107"/>
        <v/>
      </c>
      <c r="S556" s="2" t="str">
        <f t="shared" si="105"/>
        <v>INDEX</v>
      </c>
      <c r="T556" s="18" t="str">
        <f t="shared" si="103"/>
        <v/>
      </c>
      <c r="V556" s="2" t="str">
        <f t="shared" si="106"/>
        <v>INCIDENTS</v>
      </c>
      <c r="W556" s="16" t="str">
        <f t="shared" si="104"/>
        <v/>
      </c>
    </row>
    <row r="557" spans="2:23" x14ac:dyDescent="0.2">
      <c r="B557" s="59" t="str">
        <f>IF(Collage!B550="","",Collage!B550)</f>
        <v/>
      </c>
      <c r="C557" s="59" t="str">
        <f>IF(Collage!C550="","",Collage!C550)</f>
        <v/>
      </c>
      <c r="D557" s="35" t="str">
        <f>IF(Collage!D550="","",Collage!D550)</f>
        <v>Erreur 36</v>
      </c>
      <c r="E557" s="29"/>
      <c r="F557" s="10"/>
      <c r="G557" s="11"/>
      <c r="H557" s="13">
        <f t="shared" si="98"/>
        <v>0</v>
      </c>
      <c r="I557" s="8" t="str">
        <f>IF(B557&lt;&gt;"",SUMIF($V$23:$V$598,V557,$H$23:$H$598)/SUMIF($V$23:$V$598,V557,$O$23:O1132),IF(O557&lt;&gt;"",SUMIF($S$23:$S$598,S557,$H$23:$H$598)/O557,""))</f>
        <v/>
      </c>
      <c r="J557" s="12"/>
      <c r="K557" s="19">
        <f t="shared" si="99"/>
        <v>0</v>
      </c>
      <c r="L557" s="19">
        <f t="shared" si="101"/>
        <v>0</v>
      </c>
      <c r="M557" s="19">
        <f t="shared" si="102"/>
        <v>0</v>
      </c>
      <c r="N557" s="19">
        <f t="shared" si="100"/>
        <v>0</v>
      </c>
      <c r="O557" s="9" t="str">
        <f t="shared" si="107"/>
        <v/>
      </c>
      <c r="S557" s="2" t="str">
        <f t="shared" si="105"/>
        <v>INDEX</v>
      </c>
      <c r="T557" s="18" t="str">
        <f t="shared" si="103"/>
        <v/>
      </c>
      <c r="V557" s="2" t="str">
        <f t="shared" si="106"/>
        <v>INCIDENTS</v>
      </c>
      <c r="W557" s="16" t="str">
        <f t="shared" si="104"/>
        <v/>
      </c>
    </row>
    <row r="558" spans="2:23" x14ac:dyDescent="0.2">
      <c r="B558" s="59" t="str">
        <f>IF(Collage!B551="","",Collage!B551)</f>
        <v/>
      </c>
      <c r="C558" s="59" t="str">
        <f>IF(Collage!C551="","",Collage!C551)</f>
        <v/>
      </c>
      <c r="D558" s="35" t="str">
        <f>IF(Collage!D551="","",Collage!D551)</f>
        <v>Erreur 37</v>
      </c>
      <c r="E558" s="29"/>
      <c r="F558" s="10"/>
      <c r="G558" s="11"/>
      <c r="H558" s="13">
        <f t="shared" si="98"/>
        <v>0</v>
      </c>
      <c r="I558" s="8" t="str">
        <f>IF(B558&lt;&gt;"",SUMIF($V$23:$V$598,V558,$H$23:$H$598)/SUMIF($V$23:$V$598,V558,$O$23:O1133),IF(O558&lt;&gt;"",SUMIF($S$23:$S$598,S558,$H$23:$H$598)/O558,""))</f>
        <v/>
      </c>
      <c r="J558" s="12"/>
      <c r="K558" s="19">
        <f t="shared" si="99"/>
        <v>0</v>
      </c>
      <c r="L558" s="19">
        <f t="shared" si="101"/>
        <v>0</v>
      </c>
      <c r="M558" s="19">
        <f t="shared" si="102"/>
        <v>0</v>
      </c>
      <c r="N558" s="19">
        <f t="shared" si="100"/>
        <v>0</v>
      </c>
      <c r="O558" s="9" t="str">
        <f t="shared" si="107"/>
        <v/>
      </c>
      <c r="S558" s="2" t="str">
        <f t="shared" si="105"/>
        <v>INDEX</v>
      </c>
      <c r="T558" s="18" t="str">
        <f t="shared" si="103"/>
        <v/>
      </c>
      <c r="V558" s="2" t="str">
        <f t="shared" si="106"/>
        <v>INCIDENTS</v>
      </c>
      <c r="W558" s="16" t="str">
        <f t="shared" si="104"/>
        <v/>
      </c>
    </row>
    <row r="559" spans="2:23" x14ac:dyDescent="0.2">
      <c r="B559" s="59" t="str">
        <f>IF(Collage!B552="","",Collage!B552)</f>
        <v/>
      </c>
      <c r="C559" s="59" t="str">
        <f>IF(Collage!C552="","",Collage!C552)</f>
        <v/>
      </c>
      <c r="D559" s="35" t="str">
        <f>IF(Collage!D552="","",Collage!D552)</f>
        <v>Erreur 38</v>
      </c>
      <c r="E559" s="29"/>
      <c r="F559" s="10"/>
      <c r="G559" s="11"/>
      <c r="H559" s="13">
        <f t="shared" si="98"/>
        <v>0</v>
      </c>
      <c r="I559" s="8" t="str">
        <f>IF(B559&lt;&gt;"",SUMIF($V$23:$V$598,V559,$H$23:$H$598)/SUMIF($V$23:$V$598,V559,$O$23:O1134),IF(O559&lt;&gt;"",SUMIF($S$23:$S$598,S559,$H$23:$H$598)/O559,""))</f>
        <v/>
      </c>
      <c r="J559" s="12"/>
      <c r="K559" s="19">
        <f t="shared" si="99"/>
        <v>0</v>
      </c>
      <c r="L559" s="19">
        <f t="shared" si="101"/>
        <v>0</v>
      </c>
      <c r="M559" s="19">
        <f t="shared" si="102"/>
        <v>0</v>
      </c>
      <c r="N559" s="19">
        <f t="shared" si="100"/>
        <v>0</v>
      </c>
      <c r="O559" s="9" t="str">
        <f t="shared" si="107"/>
        <v/>
      </c>
      <c r="S559" s="2" t="str">
        <f t="shared" si="105"/>
        <v>INDEX</v>
      </c>
      <c r="T559" s="18" t="str">
        <f t="shared" si="103"/>
        <v/>
      </c>
      <c r="V559" s="2" t="str">
        <f t="shared" si="106"/>
        <v>INCIDENTS</v>
      </c>
      <c r="W559" s="16" t="str">
        <f t="shared" si="104"/>
        <v/>
      </c>
    </row>
    <row r="560" spans="2:23" x14ac:dyDescent="0.2">
      <c r="B560" s="59" t="str">
        <f>IF(Collage!B553="","",Collage!B553)</f>
        <v/>
      </c>
      <c r="C560" s="59" t="str">
        <f>IF(Collage!C553="","",Collage!C553)</f>
        <v/>
      </c>
      <c r="D560" s="35" t="str">
        <f>IF(Collage!D553="","",Collage!D553)</f>
        <v>Erreur 39</v>
      </c>
      <c r="E560" s="29"/>
      <c r="F560" s="10"/>
      <c r="G560" s="11"/>
      <c r="H560" s="13">
        <f t="shared" si="98"/>
        <v>0</v>
      </c>
      <c r="I560" s="8" t="str">
        <f>IF(B560&lt;&gt;"",SUMIF($V$23:$V$598,V560,$H$23:$H$598)/SUMIF($V$23:$V$598,V560,$O$23:O1135),IF(O560&lt;&gt;"",SUMIF($S$23:$S$598,S560,$H$23:$H$598)/O560,""))</f>
        <v/>
      </c>
      <c r="J560" s="12"/>
      <c r="K560" s="19">
        <f t="shared" si="99"/>
        <v>0</v>
      </c>
      <c r="L560" s="19">
        <f t="shared" si="101"/>
        <v>0</v>
      </c>
      <c r="M560" s="19">
        <f t="shared" si="102"/>
        <v>0</v>
      </c>
      <c r="N560" s="19">
        <f t="shared" si="100"/>
        <v>0</v>
      </c>
      <c r="O560" s="9" t="str">
        <f t="shared" si="107"/>
        <v/>
      </c>
      <c r="S560" s="2" t="str">
        <f t="shared" si="105"/>
        <v>INDEX</v>
      </c>
      <c r="T560" s="18" t="str">
        <f t="shared" si="103"/>
        <v/>
      </c>
      <c r="V560" s="2" t="str">
        <f t="shared" si="106"/>
        <v>INCIDENTS</v>
      </c>
      <c r="W560" s="16" t="str">
        <f t="shared" si="104"/>
        <v/>
      </c>
    </row>
    <row r="561" spans="2:23" x14ac:dyDescent="0.2">
      <c r="B561" s="59" t="str">
        <f>IF(Collage!B554="","",Collage!B554)</f>
        <v/>
      </c>
      <c r="C561" s="59" t="str">
        <f>IF(Collage!C554="","",Collage!C554)</f>
        <v/>
      </c>
      <c r="D561" s="35" t="str">
        <f>IF(Collage!D554="","",Collage!D554)</f>
        <v>Erreur 40</v>
      </c>
      <c r="E561" s="29"/>
      <c r="F561" s="10"/>
      <c r="G561" s="11"/>
      <c r="H561" s="13">
        <f t="shared" si="98"/>
        <v>0</v>
      </c>
      <c r="I561" s="8" t="str">
        <f>IF(B561&lt;&gt;"",SUMIF($V$23:$V$598,V561,$H$23:$H$598)/SUMIF($V$23:$V$598,V561,$O$23:O1136),IF(O561&lt;&gt;"",SUMIF($S$23:$S$598,S561,$H$23:$H$598)/O561,""))</f>
        <v/>
      </c>
      <c r="J561" s="12"/>
      <c r="K561" s="19">
        <f t="shared" si="99"/>
        <v>0</v>
      </c>
      <c r="L561" s="19">
        <f t="shared" si="101"/>
        <v>0</v>
      </c>
      <c r="M561" s="19">
        <f t="shared" si="102"/>
        <v>0</v>
      </c>
      <c r="N561" s="19">
        <f t="shared" si="100"/>
        <v>0</v>
      </c>
      <c r="O561" s="9" t="str">
        <f t="shared" si="107"/>
        <v/>
      </c>
      <c r="S561" s="2" t="str">
        <f t="shared" si="105"/>
        <v>INDEX</v>
      </c>
      <c r="T561" s="18" t="str">
        <f t="shared" si="103"/>
        <v/>
      </c>
      <c r="V561" s="2" t="str">
        <f t="shared" si="106"/>
        <v>INCIDENTS</v>
      </c>
      <c r="W561" s="16" t="str">
        <f t="shared" si="104"/>
        <v/>
      </c>
    </row>
    <row r="562" spans="2:23" x14ac:dyDescent="0.2">
      <c r="B562" s="59" t="str">
        <f>IF(Collage!B555="","",Collage!B555)</f>
        <v/>
      </c>
      <c r="C562" s="59" t="str">
        <f>IF(Collage!C555="","",Collage!C555)</f>
        <v/>
      </c>
      <c r="D562" s="35" t="str">
        <f>IF(Collage!D555="","",Collage!D555)</f>
        <v>Erreur 41</v>
      </c>
      <c r="E562" s="29"/>
      <c r="F562" s="10"/>
      <c r="G562" s="11"/>
      <c r="H562" s="13">
        <f t="shared" si="98"/>
        <v>0</v>
      </c>
      <c r="I562" s="8" t="str">
        <f>IF(B562&lt;&gt;"",SUMIF($V$23:$V$598,V562,$H$23:$H$598)/SUMIF($V$23:$V$598,V562,$O$23:O1137),IF(O562&lt;&gt;"",SUMIF($S$23:$S$598,S562,$H$23:$H$598)/O562,""))</f>
        <v/>
      </c>
      <c r="J562" s="12"/>
      <c r="K562" s="19">
        <f t="shared" si="99"/>
        <v>0</v>
      </c>
      <c r="L562" s="19">
        <f t="shared" si="101"/>
        <v>0</v>
      </c>
      <c r="M562" s="19">
        <f t="shared" si="102"/>
        <v>0</v>
      </c>
      <c r="N562" s="19">
        <f t="shared" si="100"/>
        <v>0</v>
      </c>
      <c r="O562" s="9" t="str">
        <f t="shared" si="107"/>
        <v/>
      </c>
      <c r="S562" s="2" t="str">
        <f t="shared" si="105"/>
        <v>INDEX</v>
      </c>
      <c r="T562" s="18" t="str">
        <f t="shared" si="103"/>
        <v/>
      </c>
      <c r="V562" s="2" t="str">
        <f t="shared" si="106"/>
        <v>INCIDENTS</v>
      </c>
      <c r="W562" s="16" t="str">
        <f t="shared" si="104"/>
        <v/>
      </c>
    </row>
    <row r="563" spans="2:23" x14ac:dyDescent="0.2">
      <c r="B563" s="59" t="str">
        <f>IF(Collage!B556="","",Collage!B556)</f>
        <v/>
      </c>
      <c r="C563" s="59" t="str">
        <f>IF(Collage!C556="","",Collage!C556)</f>
        <v/>
      </c>
      <c r="D563" s="35" t="str">
        <f>IF(Collage!D556="","",Collage!D556)</f>
        <v>Erreur 42</v>
      </c>
      <c r="E563" s="29"/>
      <c r="F563" s="10"/>
      <c r="G563" s="11"/>
      <c r="H563" s="13">
        <f t="shared" si="98"/>
        <v>0</v>
      </c>
      <c r="I563" s="8" t="str">
        <f>IF(B563&lt;&gt;"",SUMIF($V$23:$V$598,V563,$H$23:$H$598)/SUMIF($V$23:$V$598,V563,$O$23:O1138),IF(O563&lt;&gt;"",SUMIF($S$23:$S$598,S563,$H$23:$H$598)/O563,""))</f>
        <v/>
      </c>
      <c r="J563" s="12"/>
      <c r="K563" s="19">
        <f t="shared" si="99"/>
        <v>0</v>
      </c>
      <c r="L563" s="19">
        <f t="shared" si="101"/>
        <v>0</v>
      </c>
      <c r="M563" s="19">
        <f t="shared" si="102"/>
        <v>0</v>
      </c>
      <c r="N563" s="19">
        <f t="shared" si="100"/>
        <v>0</v>
      </c>
      <c r="O563" s="9" t="str">
        <f t="shared" si="107"/>
        <v/>
      </c>
      <c r="S563" s="2" t="str">
        <f t="shared" si="105"/>
        <v>INDEX</v>
      </c>
      <c r="T563" s="18" t="str">
        <f t="shared" si="103"/>
        <v/>
      </c>
      <c r="V563" s="2" t="str">
        <f t="shared" si="106"/>
        <v>INCIDENTS</v>
      </c>
      <c r="W563" s="16" t="str">
        <f t="shared" si="104"/>
        <v/>
      </c>
    </row>
    <row r="564" spans="2:23" x14ac:dyDescent="0.2">
      <c r="B564" s="59" t="str">
        <f>IF(Collage!B557="","",Collage!B557)</f>
        <v/>
      </c>
      <c r="C564" s="59" t="str">
        <f>IF(Collage!C557="","",Collage!C557)</f>
        <v/>
      </c>
      <c r="D564" s="35" t="str">
        <f>IF(Collage!D557="","",Collage!D557)</f>
        <v>Erreur 43</v>
      </c>
      <c r="E564" s="29"/>
      <c r="F564" s="10"/>
      <c r="G564" s="11"/>
      <c r="H564" s="13">
        <f t="shared" si="98"/>
        <v>0</v>
      </c>
      <c r="I564" s="8" t="str">
        <f>IF(B564&lt;&gt;"",SUMIF($V$23:$V$598,V564,$H$23:$H$598)/SUMIF($V$23:$V$598,V564,$O$23:O1139),IF(O564&lt;&gt;"",SUMIF($S$23:$S$598,S564,$H$23:$H$598)/O564,""))</f>
        <v/>
      </c>
      <c r="J564" s="12"/>
      <c r="K564" s="19">
        <f t="shared" si="99"/>
        <v>0</v>
      </c>
      <c r="L564" s="19">
        <f t="shared" si="101"/>
        <v>0</v>
      </c>
      <c r="M564" s="19">
        <f t="shared" si="102"/>
        <v>0</v>
      </c>
      <c r="N564" s="19">
        <f t="shared" si="100"/>
        <v>0</v>
      </c>
      <c r="O564" s="9" t="str">
        <f t="shared" si="107"/>
        <v/>
      </c>
      <c r="S564" s="2" t="str">
        <f t="shared" si="105"/>
        <v>INDEX</v>
      </c>
      <c r="T564" s="18" t="str">
        <f t="shared" si="103"/>
        <v/>
      </c>
      <c r="V564" s="2" t="str">
        <f t="shared" si="106"/>
        <v>INCIDENTS</v>
      </c>
      <c r="W564" s="16" t="str">
        <f t="shared" si="104"/>
        <v/>
      </c>
    </row>
    <row r="565" spans="2:23" x14ac:dyDescent="0.2">
      <c r="B565" s="59" t="str">
        <f>IF(Collage!B558="","",Collage!B558)</f>
        <v/>
      </c>
      <c r="C565" s="59" t="str">
        <f>IF(Collage!C558="","",Collage!C558)</f>
        <v/>
      </c>
      <c r="D565" s="35" t="str">
        <f>IF(Collage!D558="","",Collage!D558)</f>
        <v>Erreur 44</v>
      </c>
      <c r="E565" s="29"/>
      <c r="F565" s="10"/>
      <c r="G565" s="11"/>
      <c r="H565" s="13">
        <f t="shared" si="98"/>
        <v>0</v>
      </c>
      <c r="I565" s="8" t="str">
        <f>IF(B565&lt;&gt;"",SUMIF($V$23:$V$598,V565,$H$23:$H$598)/SUMIF($V$23:$V$598,V565,$O$23:O1140),IF(O565&lt;&gt;"",SUMIF($S$23:$S$598,S565,$H$23:$H$598)/O565,""))</f>
        <v/>
      </c>
      <c r="J565" s="12"/>
      <c r="K565" s="19">
        <f t="shared" si="99"/>
        <v>0</v>
      </c>
      <c r="L565" s="19">
        <f t="shared" si="101"/>
        <v>0</v>
      </c>
      <c r="M565" s="19">
        <f t="shared" si="102"/>
        <v>0</v>
      </c>
      <c r="N565" s="19">
        <f t="shared" si="100"/>
        <v>0</v>
      </c>
      <c r="O565" s="9" t="str">
        <f t="shared" si="107"/>
        <v/>
      </c>
      <c r="S565" s="2" t="str">
        <f t="shared" si="105"/>
        <v>INDEX</v>
      </c>
      <c r="T565" s="18" t="str">
        <f t="shared" si="103"/>
        <v/>
      </c>
      <c r="V565" s="2" t="str">
        <f t="shared" si="106"/>
        <v>INCIDENTS</v>
      </c>
      <c r="W565" s="16" t="str">
        <f t="shared" si="104"/>
        <v/>
      </c>
    </row>
    <row r="566" spans="2:23" x14ac:dyDescent="0.2">
      <c r="B566" s="59" t="str">
        <f>IF(Collage!B559="","",Collage!B559)</f>
        <v/>
      </c>
      <c r="C566" s="59" t="str">
        <f>IF(Collage!C559="","",Collage!C559)</f>
        <v/>
      </c>
      <c r="D566" s="35" t="str">
        <f>IF(Collage!D559="","",Collage!D559)</f>
        <v/>
      </c>
      <c r="E566" s="29"/>
      <c r="F566" s="10"/>
      <c r="G566" s="11"/>
      <c r="H566" s="13" t="str">
        <f t="shared" si="98"/>
        <v/>
      </c>
      <c r="I566" s="8" t="str">
        <f>IF(B566&lt;&gt;"",SUMIF($V$23:$V$598,V566,$H$23:$H$598)/SUMIF($V$23:$V$598,V566,$O$23:O1141),IF(O566&lt;&gt;"",SUMIF($S$23:$S$598,S566,$H$23:$H$598)/O566,""))</f>
        <v/>
      </c>
      <c r="J566" s="12"/>
      <c r="K566" s="19" t="str">
        <f t="shared" si="99"/>
        <v/>
      </c>
      <c r="L566" s="19" t="str">
        <f t="shared" si="101"/>
        <v/>
      </c>
      <c r="M566" s="19" t="str">
        <f t="shared" si="102"/>
        <v/>
      </c>
      <c r="N566" s="19" t="str">
        <f t="shared" si="100"/>
        <v/>
      </c>
      <c r="O566" s="9" t="str">
        <f t="shared" si="107"/>
        <v/>
      </c>
      <c r="S566" s="2" t="str">
        <f t="shared" si="105"/>
        <v>INDEX</v>
      </c>
      <c r="T566" s="18" t="str">
        <f t="shared" si="103"/>
        <v/>
      </c>
      <c r="V566" s="2" t="str">
        <f t="shared" si="106"/>
        <v>INCIDENTS</v>
      </c>
      <c r="W566" s="16" t="str">
        <f t="shared" si="104"/>
        <v/>
      </c>
    </row>
    <row r="567" spans="2:23" x14ac:dyDescent="0.2">
      <c r="B567" s="59" t="str">
        <f>IF(Collage!B560="","",Collage!B560)</f>
        <v/>
      </c>
      <c r="C567" s="59" t="str">
        <f>IF(Collage!C560="","",Collage!C560)</f>
        <v/>
      </c>
      <c r="D567" s="35" t="str">
        <f>IF(Collage!D560="","",Collage!D560)</f>
        <v/>
      </c>
      <c r="E567" s="29"/>
      <c r="F567" s="10"/>
      <c r="G567" s="11"/>
      <c r="H567" s="13" t="str">
        <f t="shared" si="98"/>
        <v/>
      </c>
      <c r="I567" s="8" t="str">
        <f>IF(B567&lt;&gt;"",SUMIF($V$23:$V$598,V567,$H$23:$H$598)/SUMIF($V$23:$V$598,V567,$O$23:O1142),IF(O567&lt;&gt;"",SUMIF($S$23:$S$598,S567,$H$23:$H$598)/O567,""))</f>
        <v/>
      </c>
      <c r="J567" s="12"/>
      <c r="K567" s="19" t="str">
        <f t="shared" si="99"/>
        <v/>
      </c>
      <c r="L567" s="19" t="str">
        <f t="shared" si="101"/>
        <v/>
      </c>
      <c r="M567" s="19" t="str">
        <f t="shared" si="102"/>
        <v/>
      </c>
      <c r="N567" s="19" t="str">
        <f t="shared" si="100"/>
        <v/>
      </c>
      <c r="O567" s="9" t="str">
        <f t="shared" si="107"/>
        <v/>
      </c>
      <c r="S567" s="2" t="str">
        <f t="shared" si="105"/>
        <v>INDEX</v>
      </c>
      <c r="T567" s="18" t="str">
        <f t="shared" si="103"/>
        <v/>
      </c>
      <c r="V567" s="2" t="str">
        <f t="shared" si="106"/>
        <v>INCIDENTS</v>
      </c>
      <c r="W567" s="16" t="str">
        <f t="shared" si="104"/>
        <v/>
      </c>
    </row>
    <row r="568" spans="2:23" x14ac:dyDescent="0.2">
      <c r="B568" s="59" t="str">
        <f>IF(Collage!B561="","",Collage!B561)</f>
        <v/>
      </c>
      <c r="C568" s="59" t="str">
        <f>IF(Collage!C561="","",Collage!C561)</f>
        <v/>
      </c>
      <c r="D568" s="35" t="str">
        <f>IF(Collage!D561="","",Collage!D561)</f>
        <v/>
      </c>
      <c r="E568" s="29"/>
      <c r="F568" s="10"/>
      <c r="G568" s="11"/>
      <c r="H568" s="13" t="str">
        <f t="shared" si="98"/>
        <v/>
      </c>
      <c r="I568" s="8" t="str">
        <f>IF(B568&lt;&gt;"",SUMIF($V$23:$V$598,V568,$H$23:$H$598)/SUMIF($V$23:$V$598,V568,$O$23:O1143),IF(O568&lt;&gt;"",SUMIF($S$23:$S$598,S568,$H$23:$H$598)/O568,""))</f>
        <v/>
      </c>
      <c r="J568" s="12"/>
      <c r="K568" s="19" t="str">
        <f t="shared" si="99"/>
        <v/>
      </c>
      <c r="L568" s="19" t="str">
        <f t="shared" si="101"/>
        <v/>
      </c>
      <c r="M568" s="19" t="str">
        <f t="shared" si="102"/>
        <v/>
      </c>
      <c r="N568" s="19" t="str">
        <f t="shared" si="100"/>
        <v/>
      </c>
      <c r="O568" s="9" t="str">
        <f t="shared" si="107"/>
        <v/>
      </c>
      <c r="S568" s="2" t="str">
        <f t="shared" si="105"/>
        <v>INDEX</v>
      </c>
      <c r="T568" s="18" t="str">
        <f t="shared" si="103"/>
        <v/>
      </c>
      <c r="V568" s="2" t="str">
        <f t="shared" si="106"/>
        <v>INCIDENTS</v>
      </c>
      <c r="W568" s="16" t="str">
        <f t="shared" si="104"/>
        <v/>
      </c>
    </row>
    <row r="569" spans="2:23" x14ac:dyDescent="0.2">
      <c r="B569" s="59" t="str">
        <f>IF(Collage!B562="","",Collage!B562)</f>
        <v/>
      </c>
      <c r="C569" s="59" t="str">
        <f>IF(Collage!C562="","",Collage!C562)</f>
        <v/>
      </c>
      <c r="D569" s="35" t="str">
        <f>IF(Collage!D562="","",Collage!D562)</f>
        <v/>
      </c>
      <c r="E569" s="29"/>
      <c r="F569" s="10"/>
      <c r="G569" s="11"/>
      <c r="H569" s="13" t="str">
        <f t="shared" si="98"/>
        <v/>
      </c>
      <c r="I569" s="8" t="str">
        <f>IF(B569&lt;&gt;"",SUMIF($V$23:$V$598,V569,$H$23:$H$598)/SUMIF($V$23:$V$598,V569,$O$23:O1144),IF(O569&lt;&gt;"",SUMIF($S$23:$S$598,S569,$H$23:$H$598)/O569,""))</f>
        <v/>
      </c>
      <c r="J569" s="12"/>
      <c r="K569" s="19" t="str">
        <f t="shared" si="99"/>
        <v/>
      </c>
      <c r="L569" s="19" t="str">
        <f t="shared" si="101"/>
        <v/>
      </c>
      <c r="M569" s="19" t="str">
        <f t="shared" si="102"/>
        <v/>
      </c>
      <c r="N569" s="19" t="str">
        <f t="shared" si="100"/>
        <v/>
      </c>
      <c r="O569" s="9" t="str">
        <f t="shared" si="107"/>
        <v/>
      </c>
      <c r="S569" s="2" t="str">
        <f t="shared" si="105"/>
        <v>INDEX</v>
      </c>
      <c r="T569" s="18" t="str">
        <f t="shared" si="103"/>
        <v/>
      </c>
      <c r="V569" s="2" t="str">
        <f t="shared" si="106"/>
        <v>INCIDENTS</v>
      </c>
      <c r="W569" s="16" t="str">
        <f t="shared" si="104"/>
        <v/>
      </c>
    </row>
    <row r="570" spans="2:23" x14ac:dyDescent="0.2">
      <c r="B570" s="59" t="str">
        <f>IF(Collage!B563="","",Collage!B563)</f>
        <v/>
      </c>
      <c r="C570" s="59" t="str">
        <f>IF(Collage!C563="","",Collage!C563)</f>
        <v/>
      </c>
      <c r="D570" s="35" t="str">
        <f>IF(Collage!D563="","",Collage!D563)</f>
        <v/>
      </c>
      <c r="E570" s="29"/>
      <c r="F570" s="10"/>
      <c r="G570" s="11"/>
      <c r="H570" s="13" t="str">
        <f t="shared" ref="H570:H633" si="108">IF(D570="","",SUM(N570/3))</f>
        <v/>
      </c>
      <c r="I570" s="8" t="str">
        <f>IF(B570&lt;&gt;"",SUMIF($V$23:$V$598,V570,$H$23:$H$598)/SUMIF($V$23:$V$598,V570,$O$23:O1145),IF(O570&lt;&gt;"",SUMIF($S$23:$S$598,S570,$H$23:$H$598)/O570,""))</f>
        <v/>
      </c>
      <c r="J570" s="12"/>
      <c r="K570" s="19" t="str">
        <f t="shared" ref="K570:K633" si="109">IF(D570&lt;&gt;"",IF(E570="X",1,0),"")</f>
        <v/>
      </c>
      <c r="L570" s="19" t="str">
        <f t="shared" si="101"/>
        <v/>
      </c>
      <c r="M570" s="19" t="str">
        <f t="shared" si="102"/>
        <v/>
      </c>
      <c r="N570" s="19" t="str">
        <f t="shared" ref="N570:N633" si="110">IF(D570&lt;&gt;"",SUM(K570:M570),IF(O570&lt;&gt;"","Procédures :",""))</f>
        <v/>
      </c>
      <c r="O570" s="9" t="str">
        <f t="shared" ref="O570:O633" si="111">IF(C570="","",IF(S569&lt;&gt;S570,SUMPRODUCT((D570:D1046&lt;&gt;"")*(S570:S1046=S570)),""))</f>
        <v/>
      </c>
      <c r="S570" s="2" t="str">
        <f t="shared" ref="S570:S633" si="112">IF(C570&lt;&gt;"",C570,IF(V570=V569,S569,""))</f>
        <v>INDEX</v>
      </c>
      <c r="T570" s="18" t="str">
        <f t="shared" ref="T570:T633" si="113">IF(C570&lt;&gt;"",I570,"")</f>
        <v/>
      </c>
      <c r="V570" s="2" t="str">
        <f t="shared" ref="V570:V633" si="114">IF(B570="",V569,B570)</f>
        <v>INCIDENTS</v>
      </c>
      <c r="W570" s="16" t="str">
        <f t="shared" ref="W570:W633" si="115">IF(B570&lt;&gt;"",I570,"")</f>
        <v/>
      </c>
    </row>
    <row r="571" spans="2:23" x14ac:dyDescent="0.2">
      <c r="B571" s="59" t="str">
        <f>IF(Collage!B564="","",Collage!B564)</f>
        <v/>
      </c>
      <c r="C571" s="59" t="str">
        <f>IF(Collage!C564="","",Collage!C564)</f>
        <v/>
      </c>
      <c r="D571" s="35" t="str">
        <f>IF(Collage!D564="","",Collage!D564)</f>
        <v/>
      </c>
      <c r="E571" s="29"/>
      <c r="F571" s="10"/>
      <c r="G571" s="11"/>
      <c r="H571" s="13" t="str">
        <f t="shared" si="108"/>
        <v/>
      </c>
      <c r="I571" s="8" t="str">
        <f>IF(B571&lt;&gt;"",SUMIF($V$23:$V$598,V571,$H$23:$H$598)/SUMIF($V$23:$V$598,V571,$O$23:O1146),IF(O571&lt;&gt;"",SUMIF($S$23:$S$598,S571,$H$23:$H$598)/O571,""))</f>
        <v/>
      </c>
      <c r="J571" s="12"/>
      <c r="K571" s="19" t="str">
        <f t="shared" si="109"/>
        <v/>
      </c>
      <c r="L571" s="19" t="str">
        <f t="shared" si="101"/>
        <v/>
      </c>
      <c r="M571" s="19" t="str">
        <f t="shared" si="102"/>
        <v/>
      </c>
      <c r="N571" s="19" t="str">
        <f t="shared" si="110"/>
        <v/>
      </c>
      <c r="O571" s="9" t="str">
        <f t="shared" si="111"/>
        <v/>
      </c>
      <c r="S571" s="2" t="str">
        <f t="shared" si="112"/>
        <v>INDEX</v>
      </c>
      <c r="T571" s="18" t="str">
        <f t="shared" si="113"/>
        <v/>
      </c>
      <c r="V571" s="2" t="str">
        <f t="shared" si="114"/>
        <v>INCIDENTS</v>
      </c>
      <c r="W571" s="16" t="str">
        <f t="shared" si="115"/>
        <v/>
      </c>
    </row>
    <row r="572" spans="2:23" x14ac:dyDescent="0.2">
      <c r="B572" s="59" t="str">
        <f>IF(Collage!B565="","",Collage!B565)</f>
        <v/>
      </c>
      <c r="C572" s="59" t="str">
        <f>IF(Collage!C565="","",Collage!C565)</f>
        <v/>
      </c>
      <c r="D572" s="35" t="str">
        <f>IF(Collage!D565="","",Collage!D565)</f>
        <v/>
      </c>
      <c r="E572" s="29"/>
      <c r="F572" s="10"/>
      <c r="G572" s="11"/>
      <c r="H572" s="13" t="str">
        <f t="shared" si="108"/>
        <v/>
      </c>
      <c r="I572" s="8" t="str">
        <f>IF(B572&lt;&gt;"",SUMIF($V$23:$V$598,V572,$H$23:$H$598)/SUMIF($V$23:$V$598,V572,$O$23:O1147),IF(O572&lt;&gt;"",SUMIF($S$23:$S$598,S572,$H$23:$H$598)/O572,""))</f>
        <v/>
      </c>
      <c r="J572" s="12"/>
      <c r="K572" s="19" t="str">
        <f t="shared" si="109"/>
        <v/>
      </c>
      <c r="L572" s="19" t="str">
        <f t="shared" si="101"/>
        <v/>
      </c>
      <c r="M572" s="19" t="str">
        <f t="shared" si="102"/>
        <v/>
      </c>
      <c r="N572" s="19" t="str">
        <f t="shared" si="110"/>
        <v/>
      </c>
      <c r="O572" s="9" t="str">
        <f t="shared" si="111"/>
        <v/>
      </c>
      <c r="S572" s="2" t="str">
        <f t="shared" si="112"/>
        <v>INDEX</v>
      </c>
      <c r="T572" s="18" t="str">
        <f t="shared" si="113"/>
        <v/>
      </c>
      <c r="V572" s="2" t="str">
        <f t="shared" si="114"/>
        <v>INCIDENTS</v>
      </c>
      <c r="W572" s="16" t="str">
        <f t="shared" si="115"/>
        <v/>
      </c>
    </row>
    <row r="573" spans="2:23" x14ac:dyDescent="0.2">
      <c r="B573" s="59" t="str">
        <f>IF(Collage!B566="","",Collage!B566)</f>
        <v/>
      </c>
      <c r="C573" s="59" t="str">
        <f>IF(Collage!C566="","",Collage!C566)</f>
        <v/>
      </c>
      <c r="D573" s="35" t="str">
        <f>IF(Collage!D566="","",Collage!D566)</f>
        <v/>
      </c>
      <c r="E573" s="29"/>
      <c r="F573" s="10"/>
      <c r="G573" s="11"/>
      <c r="H573" s="13" t="str">
        <f t="shared" si="108"/>
        <v/>
      </c>
      <c r="I573" s="8" t="str">
        <f>IF(B573&lt;&gt;"",SUMIF($V$23:$V$598,V573,$H$23:$H$598)/SUMIF($V$23:$V$598,V573,$O$23:O1148),IF(O573&lt;&gt;"",SUMIF($S$23:$S$598,S573,$H$23:$H$598)/O573,""))</f>
        <v/>
      </c>
      <c r="J573" s="12"/>
      <c r="K573" s="19" t="str">
        <f t="shared" si="109"/>
        <v/>
      </c>
      <c r="L573" s="19" t="str">
        <f t="shared" si="101"/>
        <v/>
      </c>
      <c r="M573" s="19" t="str">
        <f t="shared" si="102"/>
        <v/>
      </c>
      <c r="N573" s="19" t="str">
        <f t="shared" si="110"/>
        <v/>
      </c>
      <c r="O573" s="9" t="str">
        <f t="shared" si="111"/>
        <v/>
      </c>
      <c r="S573" s="2" t="str">
        <f t="shared" si="112"/>
        <v>INDEX</v>
      </c>
      <c r="T573" s="18" t="str">
        <f t="shared" si="113"/>
        <v/>
      </c>
      <c r="V573" s="2" t="str">
        <f t="shared" si="114"/>
        <v>INCIDENTS</v>
      </c>
      <c r="W573" s="16" t="str">
        <f t="shared" si="115"/>
        <v/>
      </c>
    </row>
    <row r="574" spans="2:23" x14ac:dyDescent="0.2">
      <c r="B574" s="59" t="str">
        <f>IF(Collage!B567="","",Collage!B567)</f>
        <v/>
      </c>
      <c r="C574" s="59" t="str">
        <f>IF(Collage!C567="","",Collage!C567)</f>
        <v/>
      </c>
      <c r="D574" s="35" t="str">
        <f>IF(Collage!D567="","",Collage!D567)</f>
        <v/>
      </c>
      <c r="E574" s="29"/>
      <c r="F574" s="10"/>
      <c r="G574" s="11"/>
      <c r="H574" s="13" t="str">
        <f t="shared" si="108"/>
        <v/>
      </c>
      <c r="I574" s="8" t="str">
        <f>IF(B574&lt;&gt;"",SUMIF($V$23:$V$598,V574,$H$23:$H$598)/SUMIF($V$23:$V$598,V574,$O$23:O1149),IF(O574&lt;&gt;"",SUMIF($S$23:$S$598,S574,$H$23:$H$598)/O574,""))</f>
        <v/>
      </c>
      <c r="J574" s="12"/>
      <c r="K574" s="19" t="str">
        <f t="shared" si="109"/>
        <v/>
      </c>
      <c r="L574" s="19" t="str">
        <f t="shared" si="101"/>
        <v/>
      </c>
      <c r="M574" s="19" t="str">
        <f t="shared" si="102"/>
        <v/>
      </c>
      <c r="N574" s="19" t="str">
        <f t="shared" si="110"/>
        <v/>
      </c>
      <c r="O574" s="9" t="str">
        <f t="shared" si="111"/>
        <v/>
      </c>
      <c r="S574" s="2" t="str">
        <f t="shared" si="112"/>
        <v>INDEX</v>
      </c>
      <c r="T574" s="18" t="str">
        <f t="shared" si="113"/>
        <v/>
      </c>
      <c r="V574" s="2" t="str">
        <f t="shared" si="114"/>
        <v>INCIDENTS</v>
      </c>
      <c r="W574" s="16" t="str">
        <f t="shared" si="115"/>
        <v/>
      </c>
    </row>
    <row r="575" spans="2:23" x14ac:dyDescent="0.2">
      <c r="B575" s="59" t="str">
        <f>IF(Collage!B568="","",Collage!B568)</f>
        <v/>
      </c>
      <c r="C575" s="59" t="str">
        <f>IF(Collage!C568="","",Collage!C568)</f>
        <v/>
      </c>
      <c r="D575" s="35" t="str">
        <f>IF(Collage!D568="","",Collage!D568)</f>
        <v/>
      </c>
      <c r="E575" s="29"/>
      <c r="F575" s="10"/>
      <c r="G575" s="11"/>
      <c r="H575" s="13" t="str">
        <f t="shared" si="108"/>
        <v/>
      </c>
      <c r="I575" s="8" t="str">
        <f>IF(B575&lt;&gt;"",SUMIF($V$23:$V$598,V575,$H$23:$H$598)/SUMIF($V$23:$V$598,V575,$O$23:O1150),IF(O575&lt;&gt;"",SUMIF($S$23:$S$598,S575,$H$23:$H$598)/O575,""))</f>
        <v/>
      </c>
      <c r="J575" s="12"/>
      <c r="K575" s="19" t="str">
        <f t="shared" si="109"/>
        <v/>
      </c>
      <c r="L575" s="19" t="str">
        <f t="shared" si="101"/>
        <v/>
      </c>
      <c r="M575" s="19" t="str">
        <f t="shared" si="102"/>
        <v/>
      </c>
      <c r="N575" s="19" t="str">
        <f t="shared" si="110"/>
        <v/>
      </c>
      <c r="O575" s="9" t="str">
        <f t="shared" si="111"/>
        <v/>
      </c>
      <c r="S575" s="2" t="str">
        <f t="shared" si="112"/>
        <v>INDEX</v>
      </c>
      <c r="T575" s="18" t="str">
        <f t="shared" si="113"/>
        <v/>
      </c>
      <c r="V575" s="2" t="str">
        <f t="shared" si="114"/>
        <v>INCIDENTS</v>
      </c>
      <c r="W575" s="16" t="str">
        <f t="shared" si="115"/>
        <v/>
      </c>
    </row>
    <row r="576" spans="2:23" x14ac:dyDescent="0.2">
      <c r="B576" s="59" t="str">
        <f>IF(Collage!B569="","",Collage!B569)</f>
        <v/>
      </c>
      <c r="C576" s="59" t="str">
        <f>IF(Collage!C569="","",Collage!C569)</f>
        <v/>
      </c>
      <c r="D576" s="35" t="str">
        <f>IF(Collage!D569="","",Collage!D569)</f>
        <v/>
      </c>
      <c r="E576" s="29"/>
      <c r="F576" s="10"/>
      <c r="G576" s="11"/>
      <c r="H576" s="13" t="str">
        <f t="shared" si="108"/>
        <v/>
      </c>
      <c r="I576" s="8" t="str">
        <f>IF(B576&lt;&gt;"",SUMIF($V$23:$V$598,V576,$H$23:$H$598)/SUMIF($V$23:$V$598,V576,$O$23:O1151),IF(O576&lt;&gt;"",SUMIF($S$23:$S$598,S576,$H$23:$H$598)/O576,""))</f>
        <v/>
      </c>
      <c r="J576" s="12"/>
      <c r="K576" s="19" t="str">
        <f t="shared" si="109"/>
        <v/>
      </c>
      <c r="L576" s="19" t="str">
        <f t="shared" si="101"/>
        <v/>
      </c>
      <c r="M576" s="19" t="str">
        <f t="shared" si="102"/>
        <v/>
      </c>
      <c r="N576" s="19" t="str">
        <f t="shared" si="110"/>
        <v/>
      </c>
      <c r="O576" s="9" t="str">
        <f t="shared" si="111"/>
        <v/>
      </c>
      <c r="S576" s="2" t="str">
        <f t="shared" si="112"/>
        <v>INDEX</v>
      </c>
      <c r="T576" s="18" t="str">
        <f t="shared" si="113"/>
        <v/>
      </c>
      <c r="V576" s="2" t="str">
        <f t="shared" si="114"/>
        <v>INCIDENTS</v>
      </c>
      <c r="W576" s="16" t="str">
        <f t="shared" si="115"/>
        <v/>
      </c>
    </row>
    <row r="577" spans="2:23" x14ac:dyDescent="0.2">
      <c r="B577" s="59" t="str">
        <f>IF(Collage!B570="","",Collage!B570)</f>
        <v/>
      </c>
      <c r="C577" s="59" t="str">
        <f>IF(Collage!C570="","",Collage!C570)</f>
        <v/>
      </c>
      <c r="D577" s="35" t="str">
        <f>IF(Collage!D570="","",Collage!D570)</f>
        <v/>
      </c>
      <c r="E577" s="29"/>
      <c r="F577" s="10"/>
      <c r="G577" s="11"/>
      <c r="H577" s="13" t="str">
        <f t="shared" si="108"/>
        <v/>
      </c>
      <c r="I577" s="8" t="str">
        <f>IF(B577&lt;&gt;"",SUMIF($V$23:$V$598,V577,$H$23:$H$598)/SUMIF($V$23:$V$598,V577,$O$23:O1152),IF(O577&lt;&gt;"",SUMIF($S$23:$S$598,S577,$H$23:$H$598)/O577,""))</f>
        <v/>
      </c>
      <c r="J577" s="12"/>
      <c r="K577" s="19" t="str">
        <f t="shared" si="109"/>
        <v/>
      </c>
      <c r="L577" s="19" t="str">
        <f t="shared" si="101"/>
        <v/>
      </c>
      <c r="M577" s="19" t="str">
        <f t="shared" si="102"/>
        <v/>
      </c>
      <c r="N577" s="19" t="str">
        <f t="shared" si="110"/>
        <v/>
      </c>
      <c r="O577" s="9" t="str">
        <f t="shared" si="111"/>
        <v/>
      </c>
      <c r="S577" s="2" t="str">
        <f t="shared" si="112"/>
        <v>INDEX</v>
      </c>
      <c r="T577" s="18" t="str">
        <f t="shared" si="113"/>
        <v/>
      </c>
      <c r="V577" s="2" t="str">
        <f t="shared" si="114"/>
        <v>INCIDENTS</v>
      </c>
      <c r="W577" s="16" t="str">
        <f t="shared" si="115"/>
        <v/>
      </c>
    </row>
    <row r="578" spans="2:23" x14ac:dyDescent="0.2">
      <c r="B578" s="59" t="str">
        <f>IF(Collage!B571="","",Collage!B571)</f>
        <v/>
      </c>
      <c r="C578" s="59" t="str">
        <f>IF(Collage!C571="","",Collage!C571)</f>
        <v/>
      </c>
      <c r="D578" s="35" t="str">
        <f>IF(Collage!D571="","",Collage!D571)</f>
        <v/>
      </c>
      <c r="E578" s="29"/>
      <c r="F578" s="10"/>
      <c r="G578" s="11"/>
      <c r="H578" s="13" t="str">
        <f t="shared" si="108"/>
        <v/>
      </c>
      <c r="I578" s="8" t="str">
        <f>IF(B578&lt;&gt;"",SUMIF($V$23:$V$598,V578,$H$23:$H$598)/SUMIF($V$23:$V$598,V578,$O$23:O1153),IF(O578&lt;&gt;"",SUMIF($S$23:$S$598,S578,$H$23:$H$598)/O578,""))</f>
        <v/>
      </c>
      <c r="J578" s="12"/>
      <c r="K578" s="19" t="str">
        <f t="shared" si="109"/>
        <v/>
      </c>
      <c r="L578" s="19" t="str">
        <f t="shared" si="101"/>
        <v/>
      </c>
      <c r="M578" s="19" t="str">
        <f t="shared" si="102"/>
        <v/>
      </c>
      <c r="N578" s="19" t="str">
        <f t="shared" si="110"/>
        <v/>
      </c>
      <c r="O578" s="9" t="str">
        <f t="shared" si="111"/>
        <v/>
      </c>
      <c r="S578" s="2" t="str">
        <f t="shared" si="112"/>
        <v>INDEX</v>
      </c>
      <c r="T578" s="18" t="str">
        <f t="shared" si="113"/>
        <v/>
      </c>
      <c r="V578" s="2" t="str">
        <f t="shared" si="114"/>
        <v>INCIDENTS</v>
      </c>
      <c r="W578" s="16" t="str">
        <f t="shared" si="115"/>
        <v/>
      </c>
    </row>
    <row r="579" spans="2:23" x14ac:dyDescent="0.2">
      <c r="B579" s="59" t="str">
        <f>IF(Collage!B572="","",Collage!B572)</f>
        <v/>
      </c>
      <c r="C579" s="59" t="str">
        <f>IF(Collage!C572="","",Collage!C572)</f>
        <v/>
      </c>
      <c r="D579" s="35" t="str">
        <f>IF(Collage!D572="","",Collage!D572)</f>
        <v/>
      </c>
      <c r="E579" s="29"/>
      <c r="F579" s="10"/>
      <c r="G579" s="11"/>
      <c r="H579" s="13" t="str">
        <f t="shared" si="108"/>
        <v/>
      </c>
      <c r="I579" s="8" t="str">
        <f>IF(B579&lt;&gt;"",SUMIF($V$23:$V$598,V579,$H$23:$H$598)/SUMIF($V$23:$V$598,V579,$O$23:O1154),IF(O579&lt;&gt;"",SUMIF($S$23:$S$598,S579,$H$23:$H$598)/O579,""))</f>
        <v/>
      </c>
      <c r="J579" s="12"/>
      <c r="K579" s="19" t="str">
        <f t="shared" si="109"/>
        <v/>
      </c>
      <c r="L579" s="19" t="str">
        <f t="shared" si="101"/>
        <v/>
      </c>
      <c r="M579" s="19" t="str">
        <f t="shared" si="102"/>
        <v/>
      </c>
      <c r="N579" s="19" t="str">
        <f t="shared" si="110"/>
        <v/>
      </c>
      <c r="O579" s="9" t="str">
        <f t="shared" si="111"/>
        <v/>
      </c>
      <c r="S579" s="2" t="str">
        <f t="shared" si="112"/>
        <v>INDEX</v>
      </c>
      <c r="T579" s="18" t="str">
        <f t="shared" si="113"/>
        <v/>
      </c>
      <c r="V579" s="2" t="str">
        <f t="shared" si="114"/>
        <v>INCIDENTS</v>
      </c>
      <c r="W579" s="16" t="str">
        <f t="shared" si="115"/>
        <v/>
      </c>
    </row>
    <row r="580" spans="2:23" x14ac:dyDescent="0.2">
      <c r="B580" s="59" t="str">
        <f>IF(Collage!B573="","",Collage!B573)</f>
        <v/>
      </c>
      <c r="C580" s="59" t="str">
        <f>IF(Collage!C573="","",Collage!C573)</f>
        <v/>
      </c>
      <c r="D580" s="35" t="str">
        <f>IF(Collage!D573="","",Collage!D573)</f>
        <v/>
      </c>
      <c r="E580" s="29"/>
      <c r="F580" s="10"/>
      <c r="G580" s="11"/>
      <c r="H580" s="13" t="str">
        <f t="shared" si="108"/>
        <v/>
      </c>
      <c r="I580" s="8" t="str">
        <f>IF(B580&lt;&gt;"",SUMIF($V$23:$V$598,V580,$H$23:$H$598)/SUMIF($V$23:$V$598,V580,$O$23:O1155),IF(O580&lt;&gt;"",SUMIF($S$23:$S$598,S580,$H$23:$H$598)/O580,""))</f>
        <v/>
      </c>
      <c r="J580" s="12"/>
      <c r="K580" s="19" t="str">
        <f t="shared" si="109"/>
        <v/>
      </c>
      <c r="L580" s="19" t="str">
        <f t="shared" si="101"/>
        <v/>
      </c>
      <c r="M580" s="19" t="str">
        <f t="shared" si="102"/>
        <v/>
      </c>
      <c r="N580" s="19" t="str">
        <f t="shared" si="110"/>
        <v/>
      </c>
      <c r="O580" s="9" t="str">
        <f t="shared" si="111"/>
        <v/>
      </c>
      <c r="S580" s="2" t="str">
        <f t="shared" si="112"/>
        <v>INDEX</v>
      </c>
      <c r="T580" s="18" t="str">
        <f t="shared" si="113"/>
        <v/>
      </c>
      <c r="V580" s="2" t="str">
        <f t="shared" si="114"/>
        <v>INCIDENTS</v>
      </c>
      <c r="W580" s="16" t="str">
        <f t="shared" si="115"/>
        <v/>
      </c>
    </row>
    <row r="581" spans="2:23" x14ac:dyDescent="0.2">
      <c r="B581" s="59" t="str">
        <f>IF(Collage!B574="","",Collage!B574)</f>
        <v/>
      </c>
      <c r="C581" s="59" t="str">
        <f>IF(Collage!C574="","",Collage!C574)</f>
        <v/>
      </c>
      <c r="D581" s="35" t="str">
        <f>IF(Collage!D574="","",Collage!D574)</f>
        <v/>
      </c>
      <c r="E581" s="29"/>
      <c r="F581" s="10"/>
      <c r="G581" s="11"/>
      <c r="H581" s="13" t="str">
        <f t="shared" si="108"/>
        <v/>
      </c>
      <c r="I581" s="8" t="str">
        <f>IF(B581&lt;&gt;"",SUMIF($V$23:$V$598,V581,$H$23:$H$598)/SUMIF($V$23:$V$598,V581,$O$23:O1156),IF(O581&lt;&gt;"",SUMIF($S$23:$S$598,S581,$H$23:$H$598)/O581,""))</f>
        <v/>
      </c>
      <c r="J581" s="12"/>
      <c r="K581" s="19" t="str">
        <f t="shared" si="109"/>
        <v/>
      </c>
      <c r="L581" s="19" t="str">
        <f t="shared" si="101"/>
        <v/>
      </c>
      <c r="M581" s="19" t="str">
        <f t="shared" si="102"/>
        <v/>
      </c>
      <c r="N581" s="19" t="str">
        <f t="shared" si="110"/>
        <v/>
      </c>
      <c r="O581" s="9" t="str">
        <f t="shared" si="111"/>
        <v/>
      </c>
      <c r="S581" s="2" t="str">
        <f t="shared" si="112"/>
        <v>INDEX</v>
      </c>
      <c r="T581" s="18" t="str">
        <f t="shared" si="113"/>
        <v/>
      </c>
      <c r="V581" s="2" t="str">
        <f t="shared" si="114"/>
        <v>INCIDENTS</v>
      </c>
      <c r="W581" s="16" t="str">
        <f t="shared" si="115"/>
        <v/>
      </c>
    </row>
    <row r="582" spans="2:23" x14ac:dyDescent="0.2">
      <c r="B582" s="59" t="str">
        <f>IF(Collage!B575="","",Collage!B575)</f>
        <v/>
      </c>
      <c r="C582" s="59" t="str">
        <f>IF(Collage!C575="","",Collage!C575)</f>
        <v/>
      </c>
      <c r="D582" s="35" t="str">
        <f>IF(Collage!D575="","",Collage!D575)</f>
        <v/>
      </c>
      <c r="E582" s="29"/>
      <c r="F582" s="10"/>
      <c r="G582" s="11"/>
      <c r="H582" s="13" t="str">
        <f t="shared" si="108"/>
        <v/>
      </c>
      <c r="I582" s="8" t="str">
        <f>IF(B582&lt;&gt;"",SUMIF($V$23:$V$598,V582,$H$23:$H$598)/SUMIF($V$23:$V$598,V582,$O$23:O1157),IF(O582&lt;&gt;"",SUMIF($S$23:$S$598,S582,$H$23:$H$598)/O582,""))</f>
        <v/>
      </c>
      <c r="J582" s="12"/>
      <c r="K582" s="19" t="str">
        <f t="shared" si="109"/>
        <v/>
      </c>
      <c r="L582" s="19" t="str">
        <f t="shared" si="101"/>
        <v/>
      </c>
      <c r="M582" s="19" t="str">
        <f t="shared" si="102"/>
        <v/>
      </c>
      <c r="N582" s="19" t="str">
        <f t="shared" si="110"/>
        <v/>
      </c>
      <c r="O582" s="9" t="str">
        <f t="shared" si="111"/>
        <v/>
      </c>
      <c r="S582" s="2" t="str">
        <f t="shared" si="112"/>
        <v>INDEX</v>
      </c>
      <c r="T582" s="18" t="str">
        <f t="shared" si="113"/>
        <v/>
      </c>
      <c r="V582" s="2" t="str">
        <f t="shared" si="114"/>
        <v>INCIDENTS</v>
      </c>
      <c r="W582" s="16" t="str">
        <f t="shared" si="115"/>
        <v/>
      </c>
    </row>
    <row r="583" spans="2:23" x14ac:dyDescent="0.2">
      <c r="B583" s="59" t="str">
        <f>IF(Collage!B576="","",Collage!B576)</f>
        <v/>
      </c>
      <c r="C583" s="59" t="str">
        <f>IF(Collage!C576="","",Collage!C576)</f>
        <v/>
      </c>
      <c r="D583" s="35" t="str">
        <f>IF(Collage!D576="","",Collage!D576)</f>
        <v/>
      </c>
      <c r="E583" s="29"/>
      <c r="F583" s="10"/>
      <c r="G583" s="11"/>
      <c r="H583" s="13" t="str">
        <f t="shared" si="108"/>
        <v/>
      </c>
      <c r="I583" s="8" t="str">
        <f>IF(B583&lt;&gt;"",SUMIF($V$23:$V$598,V583,$H$23:$H$598)/SUMIF($V$23:$V$598,V583,$O$23:O1158),IF(O583&lt;&gt;"",SUMIF($S$23:$S$598,S583,$H$23:$H$598)/O583,""))</f>
        <v/>
      </c>
      <c r="J583" s="12"/>
      <c r="K583" s="19" t="str">
        <f t="shared" si="109"/>
        <v/>
      </c>
      <c r="L583" s="19" t="str">
        <f t="shared" si="101"/>
        <v/>
      </c>
      <c r="M583" s="19" t="str">
        <f t="shared" si="102"/>
        <v/>
      </c>
      <c r="N583" s="19" t="str">
        <f t="shared" si="110"/>
        <v/>
      </c>
      <c r="O583" s="9" t="str">
        <f t="shared" si="111"/>
        <v/>
      </c>
      <c r="S583" s="2" t="str">
        <f t="shared" si="112"/>
        <v>INDEX</v>
      </c>
      <c r="T583" s="18" t="str">
        <f t="shared" si="113"/>
        <v/>
      </c>
      <c r="V583" s="2" t="str">
        <f t="shared" si="114"/>
        <v>INCIDENTS</v>
      </c>
      <c r="W583" s="16" t="str">
        <f t="shared" si="115"/>
        <v/>
      </c>
    </row>
    <row r="584" spans="2:23" x14ac:dyDescent="0.2">
      <c r="B584" s="59" t="str">
        <f>IF(Collage!B577="","",Collage!B577)</f>
        <v/>
      </c>
      <c r="C584" s="59" t="str">
        <f>IF(Collage!C577="","",Collage!C577)</f>
        <v/>
      </c>
      <c r="D584" s="35" t="str">
        <f>IF(Collage!D577="","",Collage!D577)</f>
        <v/>
      </c>
      <c r="E584" s="29"/>
      <c r="F584" s="10"/>
      <c r="G584" s="11"/>
      <c r="H584" s="13" t="str">
        <f t="shared" si="108"/>
        <v/>
      </c>
      <c r="I584" s="8" t="str">
        <f>IF(B584&lt;&gt;"",SUMIF($V$23:$V$598,V584,$H$23:$H$598)/SUMIF($V$23:$V$598,V584,$O$23:O1159),IF(O584&lt;&gt;"",SUMIF($S$23:$S$598,S584,$H$23:$H$598)/O584,""))</f>
        <v/>
      </c>
      <c r="J584" s="12"/>
      <c r="K584" s="19" t="str">
        <f t="shared" si="109"/>
        <v/>
      </c>
      <c r="L584" s="19" t="str">
        <f t="shared" si="101"/>
        <v/>
      </c>
      <c r="M584" s="19" t="str">
        <f t="shared" si="102"/>
        <v/>
      </c>
      <c r="N584" s="19" t="str">
        <f t="shared" si="110"/>
        <v/>
      </c>
      <c r="O584" s="9" t="str">
        <f t="shared" si="111"/>
        <v/>
      </c>
      <c r="S584" s="2" t="str">
        <f t="shared" si="112"/>
        <v>INDEX</v>
      </c>
      <c r="T584" s="18" t="str">
        <f t="shared" si="113"/>
        <v/>
      </c>
      <c r="V584" s="2" t="str">
        <f t="shared" si="114"/>
        <v>INCIDENTS</v>
      </c>
      <c r="W584" s="16" t="str">
        <f t="shared" si="115"/>
        <v/>
      </c>
    </row>
    <row r="585" spans="2:23" x14ac:dyDescent="0.2">
      <c r="B585" s="59" t="str">
        <f>IF(Collage!B578="","",Collage!B578)</f>
        <v/>
      </c>
      <c r="C585" s="59" t="str">
        <f>IF(Collage!C578="","",Collage!C578)</f>
        <v/>
      </c>
      <c r="D585" s="35" t="str">
        <f>IF(Collage!D578="","",Collage!D578)</f>
        <v/>
      </c>
      <c r="E585" s="29"/>
      <c r="F585" s="10"/>
      <c r="G585" s="11"/>
      <c r="H585" s="13" t="str">
        <f t="shared" si="108"/>
        <v/>
      </c>
      <c r="I585" s="8" t="str">
        <f>IF(B585&lt;&gt;"",SUMIF($V$23:$V$598,V585,$H$23:$H$598)/SUMIF($V$23:$V$598,V585,$O$23:O1160),IF(O585&lt;&gt;"",SUMIF($S$23:$S$598,S585,$H$23:$H$598)/O585,""))</f>
        <v/>
      </c>
      <c r="J585" s="12"/>
      <c r="K585" s="19" t="str">
        <f t="shared" si="109"/>
        <v/>
      </c>
      <c r="L585" s="19" t="str">
        <f t="shared" si="101"/>
        <v/>
      </c>
      <c r="M585" s="19" t="str">
        <f t="shared" si="102"/>
        <v/>
      </c>
      <c r="N585" s="19" t="str">
        <f t="shared" si="110"/>
        <v/>
      </c>
      <c r="O585" s="9" t="str">
        <f t="shared" si="111"/>
        <v/>
      </c>
      <c r="S585" s="2" t="str">
        <f t="shared" si="112"/>
        <v>INDEX</v>
      </c>
      <c r="T585" s="18" t="str">
        <f t="shared" si="113"/>
        <v/>
      </c>
      <c r="V585" s="2" t="str">
        <f t="shared" si="114"/>
        <v>INCIDENTS</v>
      </c>
      <c r="W585" s="16" t="str">
        <f t="shared" si="115"/>
        <v/>
      </c>
    </row>
    <row r="586" spans="2:23" x14ac:dyDescent="0.2">
      <c r="B586" s="59" t="str">
        <f>IF(Collage!B579="","",Collage!B579)</f>
        <v/>
      </c>
      <c r="C586" s="59" t="str">
        <f>IF(Collage!C579="","",Collage!C579)</f>
        <v/>
      </c>
      <c r="D586" s="35" t="str">
        <f>IF(Collage!D579="","",Collage!D579)</f>
        <v/>
      </c>
      <c r="E586" s="29"/>
      <c r="F586" s="10"/>
      <c r="G586" s="11"/>
      <c r="H586" s="13" t="str">
        <f t="shared" si="108"/>
        <v/>
      </c>
      <c r="I586" s="8" t="str">
        <f>IF(B586&lt;&gt;"",SUMIF($V$23:$V$598,V586,$H$23:$H$598)/SUMIF($V$23:$V$598,V586,$O$23:O1161),IF(O586&lt;&gt;"",SUMIF($S$23:$S$598,S586,$H$23:$H$598)/O586,""))</f>
        <v/>
      </c>
      <c r="J586" s="12"/>
      <c r="K586" s="19" t="str">
        <f t="shared" si="109"/>
        <v/>
      </c>
      <c r="L586" s="19" t="str">
        <f t="shared" si="101"/>
        <v/>
      </c>
      <c r="M586" s="19" t="str">
        <f t="shared" si="102"/>
        <v/>
      </c>
      <c r="N586" s="19" t="str">
        <f t="shared" si="110"/>
        <v/>
      </c>
      <c r="O586" s="9" t="str">
        <f t="shared" si="111"/>
        <v/>
      </c>
      <c r="S586" s="2" t="str">
        <f t="shared" si="112"/>
        <v>INDEX</v>
      </c>
      <c r="T586" s="18" t="str">
        <f t="shared" si="113"/>
        <v/>
      </c>
      <c r="V586" s="2" t="str">
        <f t="shared" si="114"/>
        <v>INCIDENTS</v>
      </c>
      <c r="W586" s="16" t="str">
        <f t="shared" si="115"/>
        <v/>
      </c>
    </row>
    <row r="587" spans="2:23" x14ac:dyDescent="0.2">
      <c r="B587" s="59" t="str">
        <f>IF(Collage!B580="","",Collage!B580)</f>
        <v/>
      </c>
      <c r="C587" s="59" t="str">
        <f>IF(Collage!C580="","",Collage!C580)</f>
        <v/>
      </c>
      <c r="D587" s="35" t="str">
        <f>IF(Collage!D580="","",Collage!D580)</f>
        <v/>
      </c>
      <c r="E587" s="29"/>
      <c r="F587" s="10"/>
      <c r="G587" s="11"/>
      <c r="H587" s="13" t="str">
        <f t="shared" si="108"/>
        <v/>
      </c>
      <c r="I587" s="8" t="str">
        <f>IF(B587&lt;&gt;"",SUMIF($V$23:$V$598,V587,$H$23:$H$598)/SUMIF($V$23:$V$598,V587,$O$23:O1162),IF(O587&lt;&gt;"",SUMIF($S$23:$S$598,S587,$H$23:$H$598)/O587,""))</f>
        <v/>
      </c>
      <c r="J587" s="12"/>
      <c r="K587" s="19" t="str">
        <f t="shared" si="109"/>
        <v/>
      </c>
      <c r="L587" s="19" t="str">
        <f t="shared" si="101"/>
        <v/>
      </c>
      <c r="M587" s="19" t="str">
        <f t="shared" si="102"/>
        <v/>
      </c>
      <c r="N587" s="19" t="str">
        <f t="shared" si="110"/>
        <v/>
      </c>
      <c r="O587" s="9" t="str">
        <f t="shared" si="111"/>
        <v/>
      </c>
      <c r="S587" s="2" t="str">
        <f t="shared" si="112"/>
        <v>INDEX</v>
      </c>
      <c r="T587" s="18" t="str">
        <f t="shared" si="113"/>
        <v/>
      </c>
      <c r="V587" s="2" t="str">
        <f t="shared" si="114"/>
        <v>INCIDENTS</v>
      </c>
      <c r="W587" s="16" t="str">
        <f t="shared" si="115"/>
        <v/>
      </c>
    </row>
    <row r="588" spans="2:23" x14ac:dyDescent="0.2">
      <c r="B588" s="59" t="str">
        <f>IF(Collage!B581="","",Collage!B581)</f>
        <v/>
      </c>
      <c r="C588" s="59" t="str">
        <f>IF(Collage!C581="","",Collage!C581)</f>
        <v/>
      </c>
      <c r="D588" s="35" t="str">
        <f>IF(Collage!D581="","",Collage!D581)</f>
        <v/>
      </c>
      <c r="E588" s="29"/>
      <c r="F588" s="10"/>
      <c r="G588" s="11"/>
      <c r="H588" s="13" t="str">
        <f t="shared" si="108"/>
        <v/>
      </c>
      <c r="I588" s="8" t="str">
        <f>IF(B588&lt;&gt;"",SUMIF($V$23:$V$598,V588,$H$23:$H$598)/SUMIF($V$23:$V$598,V588,$O$23:O1163),IF(O588&lt;&gt;"",SUMIF($S$23:$S$598,S588,$H$23:$H$598)/O588,""))</f>
        <v/>
      </c>
      <c r="J588" s="12"/>
      <c r="K588" s="19" t="str">
        <f t="shared" si="109"/>
        <v/>
      </c>
      <c r="L588" s="19" t="str">
        <f t="shared" si="101"/>
        <v/>
      </c>
      <c r="M588" s="19" t="str">
        <f t="shared" si="102"/>
        <v/>
      </c>
      <c r="N588" s="19" t="str">
        <f t="shared" si="110"/>
        <v/>
      </c>
      <c r="O588" s="9" t="str">
        <f t="shared" si="111"/>
        <v/>
      </c>
      <c r="S588" s="2" t="str">
        <f t="shared" si="112"/>
        <v>INDEX</v>
      </c>
      <c r="T588" s="18" t="str">
        <f t="shared" si="113"/>
        <v/>
      </c>
      <c r="V588" s="2" t="str">
        <f t="shared" si="114"/>
        <v>INCIDENTS</v>
      </c>
      <c r="W588" s="16" t="str">
        <f t="shared" si="115"/>
        <v/>
      </c>
    </row>
    <row r="589" spans="2:23" x14ac:dyDescent="0.2">
      <c r="B589" s="59" t="str">
        <f>IF(Collage!B582="","",Collage!B582)</f>
        <v/>
      </c>
      <c r="C589" s="59" t="str">
        <f>IF(Collage!C582="","",Collage!C582)</f>
        <v/>
      </c>
      <c r="D589" s="35" t="str">
        <f>IF(Collage!D582="","",Collage!D582)</f>
        <v/>
      </c>
      <c r="E589" s="29"/>
      <c r="F589" s="10"/>
      <c r="G589" s="11"/>
      <c r="H589" s="13" t="str">
        <f t="shared" si="108"/>
        <v/>
      </c>
      <c r="I589" s="8" t="str">
        <f>IF(B589&lt;&gt;"",SUMIF($V$23:$V$598,V589,$H$23:$H$598)/SUMIF($V$23:$V$598,V589,$O$23:O1164),IF(O589&lt;&gt;"",SUMIF($S$23:$S$598,S589,$H$23:$H$598)/O589,""))</f>
        <v/>
      </c>
      <c r="J589" s="12"/>
      <c r="K589" s="19" t="str">
        <f t="shared" si="109"/>
        <v/>
      </c>
      <c r="L589" s="19" t="str">
        <f t="shared" si="101"/>
        <v/>
      </c>
      <c r="M589" s="19" t="str">
        <f t="shared" si="102"/>
        <v/>
      </c>
      <c r="N589" s="19" t="str">
        <f t="shared" si="110"/>
        <v/>
      </c>
      <c r="O589" s="9" t="str">
        <f t="shared" si="111"/>
        <v/>
      </c>
      <c r="S589" s="2" t="str">
        <f t="shared" si="112"/>
        <v>INDEX</v>
      </c>
      <c r="T589" s="18" t="str">
        <f t="shared" si="113"/>
        <v/>
      </c>
      <c r="V589" s="2" t="str">
        <f t="shared" si="114"/>
        <v>INCIDENTS</v>
      </c>
      <c r="W589" s="16" t="str">
        <f t="shared" si="115"/>
        <v/>
      </c>
    </row>
    <row r="590" spans="2:23" x14ac:dyDescent="0.2">
      <c r="B590" s="59" t="str">
        <f>IF(Collage!B583="","",Collage!B583)</f>
        <v/>
      </c>
      <c r="C590" s="59" t="str">
        <f>IF(Collage!C583="","",Collage!C583)</f>
        <v/>
      </c>
      <c r="D590" s="35" t="str">
        <f>IF(Collage!D583="","",Collage!D583)</f>
        <v/>
      </c>
      <c r="E590" s="29"/>
      <c r="F590" s="10"/>
      <c r="G590" s="11"/>
      <c r="H590" s="13" t="str">
        <f t="shared" si="108"/>
        <v/>
      </c>
      <c r="I590" s="8" t="str">
        <f>IF(B590&lt;&gt;"",SUMIF($V$23:$V$598,V590,$H$23:$H$598)/SUMIF($V$23:$V$598,V590,$O$23:O1165),IF(O590&lt;&gt;"",SUMIF($S$23:$S$598,S590,$H$23:$H$598)/O590,""))</f>
        <v/>
      </c>
      <c r="J590" s="12"/>
      <c r="K590" s="19" t="str">
        <f t="shared" si="109"/>
        <v/>
      </c>
      <c r="L590" s="19" t="str">
        <f t="shared" si="101"/>
        <v/>
      </c>
      <c r="M590" s="19" t="str">
        <f t="shared" si="102"/>
        <v/>
      </c>
      <c r="N590" s="19" t="str">
        <f t="shared" si="110"/>
        <v/>
      </c>
      <c r="O590" s="9" t="str">
        <f t="shared" si="111"/>
        <v/>
      </c>
      <c r="S590" s="2" t="str">
        <f t="shared" si="112"/>
        <v>INDEX</v>
      </c>
      <c r="T590" s="18" t="str">
        <f t="shared" si="113"/>
        <v/>
      </c>
      <c r="V590" s="2" t="str">
        <f t="shared" si="114"/>
        <v>INCIDENTS</v>
      </c>
      <c r="W590" s="16" t="str">
        <f t="shared" si="115"/>
        <v/>
      </c>
    </row>
    <row r="591" spans="2:23" x14ac:dyDescent="0.2">
      <c r="B591" s="59" t="str">
        <f>IF(Collage!B584="","",Collage!B584)</f>
        <v/>
      </c>
      <c r="C591" s="59" t="str">
        <f>IF(Collage!C584="","",Collage!C584)</f>
        <v/>
      </c>
      <c r="D591" s="35" t="str">
        <f>IF(Collage!D584="","",Collage!D584)</f>
        <v/>
      </c>
      <c r="E591" s="29"/>
      <c r="F591" s="10"/>
      <c r="G591" s="11"/>
      <c r="H591" s="13" t="str">
        <f t="shared" si="108"/>
        <v/>
      </c>
      <c r="I591" s="8" t="str">
        <f>IF(B591&lt;&gt;"",SUMIF($V$23:$V$598,V591,$H$23:$H$598)/SUMIF($V$23:$V$598,V591,$O$23:O1166),IF(O591&lt;&gt;"",SUMIF($S$23:$S$598,S591,$H$23:$H$598)/O591,""))</f>
        <v/>
      </c>
      <c r="J591" s="12"/>
      <c r="K591" s="19" t="str">
        <f t="shared" si="109"/>
        <v/>
      </c>
      <c r="L591" s="19" t="str">
        <f t="shared" si="101"/>
        <v/>
      </c>
      <c r="M591" s="19" t="str">
        <f t="shared" si="102"/>
        <v/>
      </c>
      <c r="N591" s="19" t="str">
        <f t="shared" si="110"/>
        <v/>
      </c>
      <c r="O591" s="9" t="str">
        <f t="shared" si="111"/>
        <v/>
      </c>
      <c r="S591" s="2" t="str">
        <f t="shared" si="112"/>
        <v>INDEX</v>
      </c>
      <c r="T591" s="18" t="str">
        <f t="shared" si="113"/>
        <v/>
      </c>
      <c r="V591" s="2" t="str">
        <f t="shared" si="114"/>
        <v>INCIDENTS</v>
      </c>
      <c r="W591" s="16" t="str">
        <f t="shared" si="115"/>
        <v/>
      </c>
    </row>
    <row r="592" spans="2:23" x14ac:dyDescent="0.2">
      <c r="B592" s="59" t="str">
        <f>IF(Collage!B585="","",Collage!B585)</f>
        <v/>
      </c>
      <c r="C592" s="59" t="str">
        <f>IF(Collage!C585="","",Collage!C585)</f>
        <v/>
      </c>
      <c r="D592" s="35" t="str">
        <f>IF(Collage!D585="","",Collage!D585)</f>
        <v/>
      </c>
      <c r="E592" s="29"/>
      <c r="F592" s="10"/>
      <c r="G592" s="11"/>
      <c r="H592" s="13" t="str">
        <f t="shared" si="108"/>
        <v/>
      </c>
      <c r="I592" s="8" t="str">
        <f>IF(B592&lt;&gt;"",SUMIF($V$23:$V$598,V592,$H$23:$H$598)/SUMIF($V$23:$V$598,V592,$O$23:O1167),IF(O592&lt;&gt;"",SUMIF($S$23:$S$598,S592,$H$23:$H$598)/O592,""))</f>
        <v/>
      </c>
      <c r="J592" s="12"/>
      <c r="K592" s="19" t="str">
        <f t="shared" si="109"/>
        <v/>
      </c>
      <c r="L592" s="19" t="str">
        <f t="shared" si="101"/>
        <v/>
      </c>
      <c r="M592" s="19" t="str">
        <f t="shared" si="102"/>
        <v/>
      </c>
      <c r="N592" s="19" t="str">
        <f t="shared" si="110"/>
        <v/>
      </c>
      <c r="O592" s="9" t="str">
        <f t="shared" si="111"/>
        <v/>
      </c>
      <c r="S592" s="2" t="str">
        <f t="shared" si="112"/>
        <v>INDEX</v>
      </c>
      <c r="T592" s="18" t="str">
        <f t="shared" si="113"/>
        <v/>
      </c>
      <c r="V592" s="2" t="str">
        <f t="shared" si="114"/>
        <v>INCIDENTS</v>
      </c>
      <c r="W592" s="16" t="str">
        <f t="shared" si="115"/>
        <v/>
      </c>
    </row>
    <row r="593" spans="2:23" x14ac:dyDescent="0.2">
      <c r="B593" s="59" t="str">
        <f>IF(Collage!B586="","",Collage!B586)</f>
        <v/>
      </c>
      <c r="C593" s="59" t="str">
        <f>IF(Collage!C586="","",Collage!C586)</f>
        <v/>
      </c>
      <c r="D593" s="35" t="str">
        <f>IF(Collage!D586="","",Collage!D586)</f>
        <v/>
      </c>
      <c r="E593" s="29"/>
      <c r="F593" s="10"/>
      <c r="G593" s="11"/>
      <c r="H593" s="13" t="str">
        <f t="shared" si="108"/>
        <v/>
      </c>
      <c r="I593" s="8" t="str">
        <f>IF(B593&lt;&gt;"",SUMIF($V$23:$V$598,V593,$H$23:$H$598)/SUMIF($V$23:$V$598,V593,$O$23:O1168),IF(O593&lt;&gt;"",SUMIF($S$23:$S$598,S593,$H$23:$H$598)/O593,""))</f>
        <v/>
      </c>
      <c r="J593" s="12"/>
      <c r="K593" s="19" t="str">
        <f t="shared" si="109"/>
        <v/>
      </c>
      <c r="L593" s="19" t="str">
        <f t="shared" si="101"/>
        <v/>
      </c>
      <c r="M593" s="19" t="str">
        <f t="shared" si="102"/>
        <v/>
      </c>
      <c r="N593" s="19" t="str">
        <f t="shared" si="110"/>
        <v/>
      </c>
      <c r="O593" s="9" t="str">
        <f t="shared" si="111"/>
        <v/>
      </c>
      <c r="S593" s="2" t="str">
        <f t="shared" si="112"/>
        <v>INDEX</v>
      </c>
      <c r="T593" s="18" t="str">
        <f t="shared" si="113"/>
        <v/>
      </c>
      <c r="V593" s="2" t="str">
        <f t="shared" si="114"/>
        <v>INCIDENTS</v>
      </c>
      <c r="W593" s="16" t="str">
        <f t="shared" si="115"/>
        <v/>
      </c>
    </row>
    <row r="594" spans="2:23" x14ac:dyDescent="0.2">
      <c r="B594" s="59" t="str">
        <f>IF(Collage!B587="","",Collage!B587)</f>
        <v/>
      </c>
      <c r="C594" s="59" t="str">
        <f>IF(Collage!C587="","",Collage!C587)</f>
        <v/>
      </c>
      <c r="D594" s="35" t="str">
        <f>IF(Collage!D587="","",Collage!D587)</f>
        <v/>
      </c>
      <c r="E594" s="29"/>
      <c r="F594" s="10"/>
      <c r="G594" s="11"/>
      <c r="H594" s="13" t="str">
        <f t="shared" si="108"/>
        <v/>
      </c>
      <c r="I594" s="8" t="str">
        <f>IF(B594&lt;&gt;"",SUMIF($V$23:$V$598,V594,$H$23:$H$598)/SUMIF($V$23:$V$598,V594,$O$23:O1169),IF(O594&lt;&gt;"",SUMIF($S$23:$S$598,S594,$H$23:$H$598)/O594,""))</f>
        <v/>
      </c>
      <c r="J594" s="12"/>
      <c r="K594" s="19" t="str">
        <f t="shared" si="109"/>
        <v/>
      </c>
      <c r="L594" s="19" t="str">
        <f t="shared" si="101"/>
        <v/>
      </c>
      <c r="M594" s="19" t="str">
        <f t="shared" si="102"/>
        <v/>
      </c>
      <c r="N594" s="19" t="str">
        <f t="shared" si="110"/>
        <v/>
      </c>
      <c r="O594" s="9" t="str">
        <f t="shared" si="111"/>
        <v/>
      </c>
      <c r="S594" s="2" t="str">
        <f t="shared" si="112"/>
        <v>INDEX</v>
      </c>
      <c r="T594" s="18" t="str">
        <f t="shared" si="113"/>
        <v/>
      </c>
      <c r="V594" s="2" t="str">
        <f t="shared" si="114"/>
        <v>INCIDENTS</v>
      </c>
      <c r="W594" s="16" t="str">
        <f t="shared" si="115"/>
        <v/>
      </c>
    </row>
    <row r="595" spans="2:23" x14ac:dyDescent="0.2">
      <c r="B595" s="59" t="str">
        <f>IF(Collage!B588="","",Collage!B588)</f>
        <v/>
      </c>
      <c r="C595" s="59" t="str">
        <f>IF(Collage!C588="","",Collage!C588)</f>
        <v/>
      </c>
      <c r="D595" s="35" t="str">
        <f>IF(Collage!D588="","",Collage!D588)</f>
        <v/>
      </c>
      <c r="E595" s="29"/>
      <c r="F595" s="10"/>
      <c r="G595" s="11"/>
      <c r="H595" s="13" t="str">
        <f t="shared" si="108"/>
        <v/>
      </c>
      <c r="I595" s="8" t="str">
        <f>IF(B595&lt;&gt;"",SUMIF($V$23:$V$598,V595,$H$23:$H$598)/SUMIF($V$23:$V$598,V595,$O$23:O1170),IF(O595&lt;&gt;"",SUMIF($S$23:$S$598,S595,$H$23:$H$598)/O595,""))</f>
        <v/>
      </c>
      <c r="J595" s="12"/>
      <c r="K595" s="19" t="str">
        <f t="shared" si="109"/>
        <v/>
      </c>
      <c r="L595" s="19" t="str">
        <f t="shared" si="101"/>
        <v/>
      </c>
      <c r="M595" s="19" t="str">
        <f t="shared" si="102"/>
        <v/>
      </c>
      <c r="N595" s="19" t="str">
        <f t="shared" si="110"/>
        <v/>
      </c>
      <c r="O595" s="9" t="str">
        <f t="shared" si="111"/>
        <v/>
      </c>
      <c r="S595" s="2" t="str">
        <f t="shared" si="112"/>
        <v>INDEX</v>
      </c>
      <c r="T595" s="18" t="str">
        <f t="shared" si="113"/>
        <v/>
      </c>
      <c r="V595" s="2" t="str">
        <f t="shared" si="114"/>
        <v>INCIDENTS</v>
      </c>
      <c r="W595" s="16" t="str">
        <f t="shared" si="115"/>
        <v/>
      </c>
    </row>
    <row r="596" spans="2:23" x14ac:dyDescent="0.2">
      <c r="B596" s="59" t="str">
        <f>IF(Collage!B589="","",Collage!B589)</f>
        <v/>
      </c>
      <c r="C596" s="59" t="str">
        <f>IF(Collage!C589="","",Collage!C589)</f>
        <v/>
      </c>
      <c r="D596" s="35" t="str">
        <f>IF(Collage!D589="","",Collage!D589)</f>
        <v/>
      </c>
      <c r="E596" s="29"/>
      <c r="F596" s="10"/>
      <c r="G596" s="11"/>
      <c r="H596" s="13" t="str">
        <f t="shared" si="108"/>
        <v/>
      </c>
      <c r="I596" s="8" t="str">
        <f>IF(B596&lt;&gt;"",SUMIF($V$23:$V$598,V596,$H$23:$H$598)/SUMIF($V$23:$V$598,V596,$O$23:O1171),IF(O596&lt;&gt;"",SUMIF($S$23:$S$598,S596,$H$23:$H$598)/O596,""))</f>
        <v/>
      </c>
      <c r="J596" s="12"/>
      <c r="K596" s="19" t="str">
        <f t="shared" si="109"/>
        <v/>
      </c>
      <c r="L596" s="19" t="str">
        <f t="shared" si="101"/>
        <v/>
      </c>
      <c r="M596" s="19" t="str">
        <f t="shared" si="102"/>
        <v/>
      </c>
      <c r="N596" s="19" t="str">
        <f t="shared" si="110"/>
        <v/>
      </c>
      <c r="O596" s="9" t="str">
        <f t="shared" si="111"/>
        <v/>
      </c>
      <c r="S596" s="2" t="str">
        <f t="shared" si="112"/>
        <v>INDEX</v>
      </c>
      <c r="T596" s="18" t="str">
        <f t="shared" si="113"/>
        <v/>
      </c>
      <c r="V596" s="2" t="str">
        <f t="shared" si="114"/>
        <v>INCIDENTS</v>
      </c>
      <c r="W596" s="16" t="str">
        <f t="shared" si="115"/>
        <v/>
      </c>
    </row>
    <row r="597" spans="2:23" x14ac:dyDescent="0.2">
      <c r="B597" s="59" t="str">
        <f>IF(Collage!B590="","",Collage!B590)</f>
        <v/>
      </c>
      <c r="C597" s="59" t="str">
        <f>IF(Collage!C590="","",Collage!C590)</f>
        <v/>
      </c>
      <c r="D597" s="35" t="str">
        <f>IF(Collage!D590="","",Collage!D590)</f>
        <v/>
      </c>
      <c r="E597" s="29"/>
      <c r="F597" s="10"/>
      <c r="G597" s="11"/>
      <c r="H597" s="13" t="str">
        <f t="shared" si="108"/>
        <v/>
      </c>
      <c r="I597" s="8" t="str">
        <f>IF(B597&lt;&gt;"",SUMIF($V$23:$V$598,V597,$H$23:$H$598)/SUMIF($V$23:$V$598,V597,$O$23:O1172),IF(O597&lt;&gt;"",SUMIF($S$23:$S$598,S597,$H$23:$H$598)/O597,""))</f>
        <v/>
      </c>
      <c r="J597" s="12"/>
      <c r="K597" s="19" t="str">
        <f t="shared" si="109"/>
        <v/>
      </c>
      <c r="L597" s="19" t="str">
        <f t="shared" si="101"/>
        <v/>
      </c>
      <c r="M597" s="19" t="str">
        <f t="shared" si="102"/>
        <v/>
      </c>
      <c r="N597" s="19" t="str">
        <f t="shared" si="110"/>
        <v/>
      </c>
      <c r="O597" s="9" t="str">
        <f t="shared" si="111"/>
        <v/>
      </c>
      <c r="S597" s="2" t="str">
        <f t="shared" si="112"/>
        <v>INDEX</v>
      </c>
      <c r="T597" s="18" t="str">
        <f t="shared" si="113"/>
        <v/>
      </c>
      <c r="V597" s="2" t="str">
        <f t="shared" si="114"/>
        <v>INCIDENTS</v>
      </c>
      <c r="W597" s="16" t="str">
        <f t="shared" si="115"/>
        <v/>
      </c>
    </row>
    <row r="598" spans="2:23" x14ac:dyDescent="0.2">
      <c r="B598" s="59" t="str">
        <f>IF(Collage!B591="","",Collage!B591)</f>
        <v/>
      </c>
      <c r="C598" s="59" t="str">
        <f>IF(Collage!C591="","",Collage!C591)</f>
        <v/>
      </c>
      <c r="D598" s="35" t="str">
        <f>IF(Collage!D591="","",Collage!D591)</f>
        <v/>
      </c>
      <c r="E598" s="29"/>
      <c r="F598" s="10"/>
      <c r="G598" s="11"/>
      <c r="H598" s="13" t="str">
        <f t="shared" si="108"/>
        <v/>
      </c>
      <c r="I598" s="8" t="str">
        <f>IF(B598&lt;&gt;"",SUMIF($V$23:$V$598,V598,$H$23:$H$598)/SUMIF($V$23:$V$598,V598,$O$23:O1173),IF(O598&lt;&gt;"",SUMIF($S$23:$S$598,S598,$H$23:$H$598)/O598,""))</f>
        <v/>
      </c>
      <c r="J598" s="12"/>
      <c r="K598" s="19" t="str">
        <f t="shared" si="109"/>
        <v/>
      </c>
      <c r="L598" s="19" t="str">
        <f t="shared" si="101"/>
        <v/>
      </c>
      <c r="M598" s="19" t="str">
        <f t="shared" si="102"/>
        <v/>
      </c>
      <c r="N598" s="19" t="str">
        <f t="shared" si="110"/>
        <v/>
      </c>
      <c r="O598" s="9" t="str">
        <f t="shared" si="111"/>
        <v/>
      </c>
      <c r="S598" s="2" t="str">
        <f t="shared" si="112"/>
        <v>INDEX</v>
      </c>
      <c r="T598" s="18" t="str">
        <f t="shared" si="113"/>
        <v/>
      </c>
      <c r="V598" s="2" t="str">
        <f t="shared" si="114"/>
        <v>INCIDENTS</v>
      </c>
      <c r="W598" s="16" t="str">
        <f t="shared" si="115"/>
        <v/>
      </c>
    </row>
    <row r="599" spans="2:23" x14ac:dyDescent="0.2">
      <c r="B599" s="59" t="str">
        <f>IF(Collage!B592="","",Collage!B592)</f>
        <v/>
      </c>
      <c r="C599" s="59" t="str">
        <f>IF(Collage!C592="","",Collage!C592)</f>
        <v/>
      </c>
      <c r="D599" s="35" t="str">
        <f>IF(Collage!D592="","",Collage!D592)</f>
        <v/>
      </c>
      <c r="E599" s="29"/>
      <c r="F599" s="10"/>
      <c r="G599" s="11"/>
      <c r="H599" s="13" t="str">
        <f t="shared" si="108"/>
        <v/>
      </c>
      <c r="I599" s="8" t="str">
        <f>IF(B599&lt;&gt;"",SUMIF($V$23:$V$598,V599,$H$23:$H$598)/SUMIF($V$23:$V$598,V599,$O$23:O1174),IF(O599&lt;&gt;"",SUMIF($S$23:$S$598,S599,$H$23:$H$598)/O599,""))</f>
        <v/>
      </c>
      <c r="J599" s="12"/>
      <c r="K599" s="19" t="str">
        <f t="shared" si="109"/>
        <v/>
      </c>
      <c r="L599" s="19" t="str">
        <f t="shared" ref="L599:L662" si="116">IF($D599&lt;&gt;"",IF($F599="X",1,0),"")</f>
        <v/>
      </c>
      <c r="M599" s="19" t="str">
        <f t="shared" ref="M599:M662" si="117">IF($D599&lt;&gt;"",IF($G599="X",1,0),"")</f>
        <v/>
      </c>
      <c r="N599" s="19" t="str">
        <f t="shared" si="110"/>
        <v/>
      </c>
      <c r="O599" s="9" t="str">
        <f t="shared" si="111"/>
        <v/>
      </c>
      <c r="S599" s="2" t="str">
        <f t="shared" si="112"/>
        <v>INDEX</v>
      </c>
      <c r="T599" s="18" t="str">
        <f t="shared" si="113"/>
        <v/>
      </c>
      <c r="V599" s="2" t="str">
        <f t="shared" si="114"/>
        <v>INCIDENTS</v>
      </c>
      <c r="W599" s="16" t="str">
        <f t="shared" si="115"/>
        <v/>
      </c>
    </row>
    <row r="600" spans="2:23" x14ac:dyDescent="0.2">
      <c r="B600" s="59" t="str">
        <f>IF(Collage!B593="","",Collage!B593)</f>
        <v/>
      </c>
      <c r="C600" s="59" t="str">
        <f>IF(Collage!C593="","",Collage!C593)</f>
        <v/>
      </c>
      <c r="D600" s="35" t="str">
        <f>IF(Collage!D593="","",Collage!D593)</f>
        <v/>
      </c>
      <c r="E600" s="29"/>
      <c r="F600" s="10"/>
      <c r="G600" s="11"/>
      <c r="H600" s="13" t="str">
        <f t="shared" si="108"/>
        <v/>
      </c>
      <c r="I600" s="8" t="str">
        <f>IF(B600&lt;&gt;"",SUMIF($V$23:$V$598,V600,$H$23:$H$598)/SUMIF($V$23:$V$598,V600,$O$23:O1175),IF(O600&lt;&gt;"",SUMIF($S$23:$S$598,S600,$H$23:$H$598)/O600,""))</f>
        <v/>
      </c>
      <c r="J600" s="12"/>
      <c r="K600" s="19" t="str">
        <f t="shared" si="109"/>
        <v/>
      </c>
      <c r="L600" s="19" t="str">
        <f t="shared" si="116"/>
        <v/>
      </c>
      <c r="M600" s="19" t="str">
        <f t="shared" si="117"/>
        <v/>
      </c>
      <c r="N600" s="19" t="str">
        <f t="shared" si="110"/>
        <v/>
      </c>
      <c r="O600" s="9" t="str">
        <f t="shared" si="111"/>
        <v/>
      </c>
      <c r="S600" s="2" t="str">
        <f t="shared" si="112"/>
        <v>INDEX</v>
      </c>
      <c r="T600" s="18" t="str">
        <f t="shared" si="113"/>
        <v/>
      </c>
      <c r="V600" s="2" t="str">
        <f t="shared" si="114"/>
        <v>INCIDENTS</v>
      </c>
      <c r="W600" s="16" t="str">
        <f t="shared" si="115"/>
        <v/>
      </c>
    </row>
    <row r="601" spans="2:23" x14ac:dyDescent="0.2">
      <c r="B601" s="59" t="str">
        <f>IF(Collage!B594="","",Collage!B594)</f>
        <v/>
      </c>
      <c r="C601" s="59" t="str">
        <f>IF(Collage!C594="","",Collage!C594)</f>
        <v/>
      </c>
      <c r="D601" s="35" t="str">
        <f>IF(Collage!D594="","",Collage!D594)</f>
        <v/>
      </c>
      <c r="E601" s="29"/>
      <c r="F601" s="10"/>
      <c r="G601" s="11"/>
      <c r="H601" s="13" t="str">
        <f t="shared" si="108"/>
        <v/>
      </c>
      <c r="I601" s="8" t="str">
        <f>IF(B601&lt;&gt;"",SUMIF($V$23:$V$598,V601,$H$23:$H$598)/SUMIF($V$23:$V$598,V601,$O$23:O1176),IF(O601&lt;&gt;"",SUMIF($S$23:$S$598,S601,$H$23:$H$598)/O601,""))</f>
        <v/>
      </c>
      <c r="J601" s="12"/>
      <c r="K601" s="19" t="str">
        <f t="shared" si="109"/>
        <v/>
      </c>
      <c r="L601" s="19" t="str">
        <f t="shared" si="116"/>
        <v/>
      </c>
      <c r="M601" s="19" t="str">
        <f t="shared" si="117"/>
        <v/>
      </c>
      <c r="N601" s="19" t="str">
        <f t="shared" si="110"/>
        <v/>
      </c>
      <c r="O601" s="9" t="str">
        <f t="shared" si="111"/>
        <v/>
      </c>
      <c r="S601" s="2" t="str">
        <f t="shared" si="112"/>
        <v>INDEX</v>
      </c>
      <c r="T601" s="18" t="str">
        <f t="shared" si="113"/>
        <v/>
      </c>
      <c r="V601" s="2" t="str">
        <f t="shared" si="114"/>
        <v>INCIDENTS</v>
      </c>
      <c r="W601" s="16" t="str">
        <f t="shared" si="115"/>
        <v/>
      </c>
    </row>
    <row r="602" spans="2:23" x14ac:dyDescent="0.2">
      <c r="B602" s="59" t="str">
        <f>IF(Collage!B595="","",Collage!B595)</f>
        <v/>
      </c>
      <c r="C602" s="59" t="str">
        <f>IF(Collage!C595="","",Collage!C595)</f>
        <v/>
      </c>
      <c r="D602" s="35" t="str">
        <f>IF(Collage!D595="","",Collage!D595)</f>
        <v/>
      </c>
      <c r="E602" s="29"/>
      <c r="F602" s="10"/>
      <c r="G602" s="11"/>
      <c r="H602" s="13" t="str">
        <f t="shared" si="108"/>
        <v/>
      </c>
      <c r="I602" s="8" t="str">
        <f>IF(B602&lt;&gt;"",SUMIF($V$23:$V$598,V602,$H$23:$H$598)/SUMIF($V$23:$V$598,V602,$O$23:O1177),IF(O602&lt;&gt;"",SUMIF($S$23:$S$598,S602,$H$23:$H$598)/O602,""))</f>
        <v/>
      </c>
      <c r="J602" s="12"/>
      <c r="K602" s="19" t="str">
        <f t="shared" si="109"/>
        <v/>
      </c>
      <c r="L602" s="19" t="str">
        <f t="shared" si="116"/>
        <v/>
      </c>
      <c r="M602" s="19" t="str">
        <f t="shared" si="117"/>
        <v/>
      </c>
      <c r="N602" s="19" t="str">
        <f t="shared" si="110"/>
        <v/>
      </c>
      <c r="O602" s="9" t="str">
        <f t="shared" si="111"/>
        <v/>
      </c>
      <c r="S602" s="2" t="str">
        <f t="shared" si="112"/>
        <v>INDEX</v>
      </c>
      <c r="T602" s="18" t="str">
        <f t="shared" si="113"/>
        <v/>
      </c>
      <c r="V602" s="2" t="str">
        <f t="shared" si="114"/>
        <v>INCIDENTS</v>
      </c>
      <c r="W602" s="16" t="str">
        <f t="shared" si="115"/>
        <v/>
      </c>
    </row>
    <row r="603" spans="2:23" x14ac:dyDescent="0.2">
      <c r="B603" s="59" t="str">
        <f>IF(Collage!B596="","",Collage!B596)</f>
        <v/>
      </c>
      <c r="C603" s="59" t="str">
        <f>IF(Collage!C596="","",Collage!C596)</f>
        <v/>
      </c>
      <c r="D603" s="35" t="str">
        <f>IF(Collage!D596="","",Collage!D596)</f>
        <v/>
      </c>
      <c r="E603" s="29"/>
      <c r="F603" s="10"/>
      <c r="G603" s="11"/>
      <c r="H603" s="13" t="str">
        <f t="shared" si="108"/>
        <v/>
      </c>
      <c r="I603" s="8" t="str">
        <f>IF(B603&lt;&gt;"",SUMIF($V$23:$V$598,V603,$H$23:$H$598)/SUMIF($V$23:$V$598,V603,$O$23:O1178),IF(O603&lt;&gt;"",SUMIF($S$23:$S$598,S603,$H$23:$H$598)/O603,""))</f>
        <v/>
      </c>
      <c r="J603" s="12"/>
      <c r="K603" s="19" t="str">
        <f t="shared" si="109"/>
        <v/>
      </c>
      <c r="L603" s="19" t="str">
        <f t="shared" si="116"/>
        <v/>
      </c>
      <c r="M603" s="19" t="str">
        <f t="shared" si="117"/>
        <v/>
      </c>
      <c r="N603" s="19" t="str">
        <f t="shared" si="110"/>
        <v/>
      </c>
      <c r="O603" s="9" t="str">
        <f t="shared" si="111"/>
        <v/>
      </c>
      <c r="S603" s="2" t="str">
        <f t="shared" si="112"/>
        <v>INDEX</v>
      </c>
      <c r="T603" s="18" t="str">
        <f t="shared" si="113"/>
        <v/>
      </c>
      <c r="V603" s="2" t="str">
        <f t="shared" si="114"/>
        <v>INCIDENTS</v>
      </c>
      <c r="W603" s="16" t="str">
        <f t="shared" si="115"/>
        <v/>
      </c>
    </row>
    <row r="604" spans="2:23" x14ac:dyDescent="0.2">
      <c r="B604" s="59" t="str">
        <f>IF(Collage!B597="","",Collage!B597)</f>
        <v/>
      </c>
      <c r="C604" s="59" t="str">
        <f>IF(Collage!C597="","",Collage!C597)</f>
        <v/>
      </c>
      <c r="D604" s="35" t="str">
        <f>IF(Collage!D597="","",Collage!D597)</f>
        <v/>
      </c>
      <c r="E604" s="29"/>
      <c r="F604" s="10"/>
      <c r="G604" s="11"/>
      <c r="H604" s="13" t="str">
        <f t="shared" si="108"/>
        <v/>
      </c>
      <c r="I604" s="8" t="str">
        <f>IF(B604&lt;&gt;"",SUMIF($V$23:$V$598,V604,$H$23:$H$598)/SUMIF($V$23:$V$598,V604,$O$23:O1179),IF(O604&lt;&gt;"",SUMIF($S$23:$S$598,S604,$H$23:$H$598)/O604,""))</f>
        <v/>
      </c>
      <c r="J604" s="12"/>
      <c r="K604" s="19" t="str">
        <f t="shared" si="109"/>
        <v/>
      </c>
      <c r="L604" s="19" t="str">
        <f t="shared" si="116"/>
        <v/>
      </c>
      <c r="M604" s="19" t="str">
        <f t="shared" si="117"/>
        <v/>
      </c>
      <c r="N604" s="19" t="str">
        <f t="shared" si="110"/>
        <v/>
      </c>
      <c r="O604" s="9" t="str">
        <f t="shared" si="111"/>
        <v/>
      </c>
      <c r="S604" s="2" t="str">
        <f t="shared" si="112"/>
        <v>INDEX</v>
      </c>
      <c r="T604" s="18" t="str">
        <f t="shared" si="113"/>
        <v/>
      </c>
      <c r="V604" s="2" t="str">
        <f t="shared" si="114"/>
        <v>INCIDENTS</v>
      </c>
      <c r="W604" s="16" t="str">
        <f t="shared" si="115"/>
        <v/>
      </c>
    </row>
    <row r="605" spans="2:23" x14ac:dyDescent="0.2">
      <c r="B605" s="59" t="str">
        <f>IF(Collage!B598="","",Collage!B598)</f>
        <v/>
      </c>
      <c r="C605" s="59" t="str">
        <f>IF(Collage!C598="","",Collage!C598)</f>
        <v/>
      </c>
      <c r="D605" s="35" t="str">
        <f>IF(Collage!D598="","",Collage!D598)</f>
        <v/>
      </c>
      <c r="E605" s="29"/>
      <c r="F605" s="10"/>
      <c r="G605" s="11"/>
      <c r="H605" s="13" t="str">
        <f t="shared" si="108"/>
        <v/>
      </c>
      <c r="I605" s="8" t="str">
        <f>IF(B605&lt;&gt;"",SUMIF($V$23:$V$598,V605,$H$23:$H$598)/SUMIF($V$23:$V$598,V605,$O$23:O1180),IF(O605&lt;&gt;"",SUMIF($S$23:$S$598,S605,$H$23:$H$598)/O605,""))</f>
        <v/>
      </c>
      <c r="J605" s="12"/>
      <c r="K605" s="19" t="str">
        <f t="shared" si="109"/>
        <v/>
      </c>
      <c r="L605" s="19" t="str">
        <f t="shared" si="116"/>
        <v/>
      </c>
      <c r="M605" s="19" t="str">
        <f t="shared" si="117"/>
        <v/>
      </c>
      <c r="N605" s="19" t="str">
        <f t="shared" si="110"/>
        <v/>
      </c>
      <c r="O605" s="9" t="str">
        <f t="shared" si="111"/>
        <v/>
      </c>
      <c r="S605" s="2" t="str">
        <f t="shared" si="112"/>
        <v>INDEX</v>
      </c>
      <c r="T605" s="18" t="str">
        <f t="shared" si="113"/>
        <v/>
      </c>
      <c r="V605" s="2" t="str">
        <f t="shared" si="114"/>
        <v>INCIDENTS</v>
      </c>
      <c r="W605" s="16" t="str">
        <f t="shared" si="115"/>
        <v/>
      </c>
    </row>
    <row r="606" spans="2:23" x14ac:dyDescent="0.2">
      <c r="B606" s="59" t="str">
        <f>IF(Collage!B599="","",Collage!B599)</f>
        <v/>
      </c>
      <c r="C606" s="59" t="str">
        <f>IF(Collage!C599="","",Collage!C599)</f>
        <v/>
      </c>
      <c r="D606" s="35" t="str">
        <f>IF(Collage!D599="","",Collage!D599)</f>
        <v/>
      </c>
      <c r="E606" s="29"/>
      <c r="F606" s="10"/>
      <c r="G606" s="11"/>
      <c r="H606" s="13" t="str">
        <f t="shared" si="108"/>
        <v/>
      </c>
      <c r="I606" s="8" t="str">
        <f>IF(B606&lt;&gt;"",SUMIF($V$23:$V$598,V606,$H$23:$H$598)/SUMIF($V$23:$V$598,V606,$O$23:O1181),IF(O606&lt;&gt;"",SUMIF($S$23:$S$598,S606,$H$23:$H$598)/O606,""))</f>
        <v/>
      </c>
      <c r="J606" s="12"/>
      <c r="K606" s="19" t="str">
        <f t="shared" si="109"/>
        <v/>
      </c>
      <c r="L606" s="19" t="str">
        <f t="shared" si="116"/>
        <v/>
      </c>
      <c r="M606" s="19" t="str">
        <f t="shared" si="117"/>
        <v/>
      </c>
      <c r="N606" s="19" t="str">
        <f t="shared" si="110"/>
        <v/>
      </c>
      <c r="O606" s="9" t="str">
        <f t="shared" si="111"/>
        <v/>
      </c>
      <c r="S606" s="2" t="str">
        <f t="shared" si="112"/>
        <v>INDEX</v>
      </c>
      <c r="T606" s="18" t="str">
        <f t="shared" si="113"/>
        <v/>
      </c>
      <c r="V606" s="2" t="str">
        <f t="shared" si="114"/>
        <v>INCIDENTS</v>
      </c>
      <c r="W606" s="16" t="str">
        <f t="shared" si="115"/>
        <v/>
      </c>
    </row>
    <row r="607" spans="2:23" x14ac:dyDescent="0.2">
      <c r="B607" s="59" t="str">
        <f>IF(Collage!B600="","",Collage!B600)</f>
        <v/>
      </c>
      <c r="C607" s="59" t="str">
        <f>IF(Collage!C600="","",Collage!C600)</f>
        <v/>
      </c>
      <c r="D607" s="35" t="str">
        <f>IF(Collage!D600="","",Collage!D600)</f>
        <v/>
      </c>
      <c r="E607" s="29"/>
      <c r="F607" s="10"/>
      <c r="G607" s="11"/>
      <c r="H607" s="13" t="str">
        <f t="shared" si="108"/>
        <v/>
      </c>
      <c r="I607" s="8" t="str">
        <f>IF(B607&lt;&gt;"",SUMIF($V$23:$V$598,V607,$H$23:$H$598)/SUMIF($V$23:$V$598,V607,$O$23:O1182),IF(O607&lt;&gt;"",SUMIF($S$23:$S$598,S607,$H$23:$H$598)/O607,""))</f>
        <v/>
      </c>
      <c r="J607" s="12"/>
      <c r="K607" s="19" t="str">
        <f t="shared" si="109"/>
        <v/>
      </c>
      <c r="L607" s="19" t="str">
        <f t="shared" si="116"/>
        <v/>
      </c>
      <c r="M607" s="19" t="str">
        <f t="shared" si="117"/>
        <v/>
      </c>
      <c r="N607" s="19" t="str">
        <f t="shared" si="110"/>
        <v/>
      </c>
      <c r="O607" s="9" t="str">
        <f t="shared" si="111"/>
        <v/>
      </c>
      <c r="S607" s="2" t="str">
        <f t="shared" si="112"/>
        <v>INDEX</v>
      </c>
      <c r="T607" s="18" t="str">
        <f t="shared" si="113"/>
        <v/>
      </c>
      <c r="V607" s="2" t="str">
        <f t="shared" si="114"/>
        <v>INCIDENTS</v>
      </c>
      <c r="W607" s="16" t="str">
        <f t="shared" si="115"/>
        <v/>
      </c>
    </row>
    <row r="608" spans="2:23" x14ac:dyDescent="0.2">
      <c r="B608" s="59" t="str">
        <f>IF(Collage!B601="","",Collage!B601)</f>
        <v/>
      </c>
      <c r="C608" s="59" t="str">
        <f>IF(Collage!C601="","",Collage!C601)</f>
        <v/>
      </c>
      <c r="D608" s="35" t="str">
        <f>IF(Collage!D601="","",Collage!D601)</f>
        <v/>
      </c>
      <c r="E608" s="29"/>
      <c r="F608" s="10"/>
      <c r="G608" s="11"/>
      <c r="H608" s="13" t="str">
        <f t="shared" si="108"/>
        <v/>
      </c>
      <c r="I608" s="8" t="str">
        <f>IF(B608&lt;&gt;"",SUMIF($V$23:$V$598,V608,$H$23:$H$598)/SUMIF($V$23:$V$598,V608,$O$23:O1183),IF(O608&lt;&gt;"",SUMIF($S$23:$S$598,S608,$H$23:$H$598)/O608,""))</f>
        <v/>
      </c>
      <c r="J608" s="12"/>
      <c r="K608" s="19" t="str">
        <f t="shared" si="109"/>
        <v/>
      </c>
      <c r="L608" s="19" t="str">
        <f t="shared" si="116"/>
        <v/>
      </c>
      <c r="M608" s="19" t="str">
        <f t="shared" si="117"/>
        <v/>
      </c>
      <c r="N608" s="19" t="str">
        <f t="shared" si="110"/>
        <v/>
      </c>
      <c r="O608" s="9" t="str">
        <f t="shared" si="111"/>
        <v/>
      </c>
      <c r="S608" s="2" t="str">
        <f t="shared" si="112"/>
        <v>INDEX</v>
      </c>
      <c r="T608" s="18" t="str">
        <f t="shared" si="113"/>
        <v/>
      </c>
      <c r="V608" s="2" t="str">
        <f t="shared" si="114"/>
        <v>INCIDENTS</v>
      </c>
      <c r="W608" s="16" t="str">
        <f t="shared" si="115"/>
        <v/>
      </c>
    </row>
    <row r="609" spans="2:23" x14ac:dyDescent="0.2">
      <c r="B609" s="59" t="str">
        <f>IF(Collage!B602="","",Collage!B602)</f>
        <v/>
      </c>
      <c r="C609" s="59" t="str">
        <f>IF(Collage!C602="","",Collage!C602)</f>
        <v/>
      </c>
      <c r="D609" s="35" t="str">
        <f>IF(Collage!D602="","",Collage!D602)</f>
        <v/>
      </c>
      <c r="E609" s="29"/>
      <c r="F609" s="10"/>
      <c r="G609" s="11"/>
      <c r="H609" s="13" t="str">
        <f t="shared" si="108"/>
        <v/>
      </c>
      <c r="I609" s="8" t="str">
        <f>IF(B609&lt;&gt;"",SUMIF($V$23:$V$598,V609,$H$23:$H$598)/SUMIF($V$23:$V$598,V609,$O$23:O1184),IF(O609&lt;&gt;"",SUMIF($S$23:$S$598,S609,$H$23:$H$598)/O609,""))</f>
        <v/>
      </c>
      <c r="J609" s="12"/>
      <c r="K609" s="19" t="str">
        <f t="shared" si="109"/>
        <v/>
      </c>
      <c r="L609" s="19" t="str">
        <f t="shared" si="116"/>
        <v/>
      </c>
      <c r="M609" s="19" t="str">
        <f t="shared" si="117"/>
        <v/>
      </c>
      <c r="N609" s="19" t="str">
        <f t="shared" si="110"/>
        <v/>
      </c>
      <c r="O609" s="9" t="str">
        <f t="shared" si="111"/>
        <v/>
      </c>
      <c r="S609" s="2" t="str">
        <f t="shared" si="112"/>
        <v>INDEX</v>
      </c>
      <c r="T609" s="18" t="str">
        <f t="shared" si="113"/>
        <v/>
      </c>
      <c r="V609" s="2" t="str">
        <f t="shared" si="114"/>
        <v>INCIDENTS</v>
      </c>
      <c r="W609" s="16" t="str">
        <f t="shared" si="115"/>
        <v/>
      </c>
    </row>
    <row r="610" spans="2:23" x14ac:dyDescent="0.2">
      <c r="B610" s="59" t="str">
        <f>IF(Collage!B603="","",Collage!B603)</f>
        <v/>
      </c>
      <c r="C610" s="59" t="str">
        <f>IF(Collage!C603="","",Collage!C603)</f>
        <v/>
      </c>
      <c r="D610" s="35" t="str">
        <f>IF(Collage!D603="","",Collage!D603)</f>
        <v/>
      </c>
      <c r="E610" s="29"/>
      <c r="F610" s="10"/>
      <c r="G610" s="11"/>
      <c r="H610" s="13" t="str">
        <f t="shared" si="108"/>
        <v/>
      </c>
      <c r="I610" s="8" t="str">
        <f>IF(B610&lt;&gt;"",SUMIF($V$23:$V$598,V610,$H$23:$H$598)/SUMIF($V$23:$V$598,V610,$O$23:O1185),IF(O610&lt;&gt;"",SUMIF($S$23:$S$598,S610,$H$23:$H$598)/O610,""))</f>
        <v/>
      </c>
      <c r="J610" s="12"/>
      <c r="K610" s="19" t="str">
        <f t="shared" si="109"/>
        <v/>
      </c>
      <c r="L610" s="19" t="str">
        <f t="shared" si="116"/>
        <v/>
      </c>
      <c r="M610" s="19" t="str">
        <f t="shared" si="117"/>
        <v/>
      </c>
      <c r="N610" s="19" t="str">
        <f t="shared" si="110"/>
        <v/>
      </c>
      <c r="O610" s="9" t="str">
        <f t="shared" si="111"/>
        <v/>
      </c>
      <c r="S610" s="2" t="str">
        <f t="shared" si="112"/>
        <v>INDEX</v>
      </c>
      <c r="T610" s="18" t="str">
        <f t="shared" si="113"/>
        <v/>
      </c>
      <c r="V610" s="2" t="str">
        <f t="shared" si="114"/>
        <v>INCIDENTS</v>
      </c>
      <c r="W610" s="16" t="str">
        <f t="shared" si="115"/>
        <v/>
      </c>
    </row>
    <row r="611" spans="2:23" x14ac:dyDescent="0.2">
      <c r="B611" s="59" t="str">
        <f>IF(Collage!B604="","",Collage!B604)</f>
        <v/>
      </c>
      <c r="C611" s="59" t="str">
        <f>IF(Collage!C604="","",Collage!C604)</f>
        <v/>
      </c>
      <c r="D611" s="35" t="str">
        <f>IF(Collage!D604="","",Collage!D604)</f>
        <v/>
      </c>
      <c r="E611" s="29"/>
      <c r="F611" s="10"/>
      <c r="G611" s="11"/>
      <c r="H611" s="13" t="str">
        <f t="shared" si="108"/>
        <v/>
      </c>
      <c r="I611" s="8" t="str">
        <f>IF(B611&lt;&gt;"",SUMIF($V$23:$V$598,V611,$H$23:$H$598)/SUMIF($V$23:$V$598,V611,$O$23:O1186),IF(O611&lt;&gt;"",SUMIF($S$23:$S$598,S611,$H$23:$H$598)/O611,""))</f>
        <v/>
      </c>
      <c r="J611" s="12"/>
      <c r="K611" s="19" t="str">
        <f t="shared" si="109"/>
        <v/>
      </c>
      <c r="L611" s="19" t="str">
        <f t="shared" si="116"/>
        <v/>
      </c>
      <c r="M611" s="19" t="str">
        <f t="shared" si="117"/>
        <v/>
      </c>
      <c r="N611" s="19" t="str">
        <f t="shared" si="110"/>
        <v/>
      </c>
      <c r="O611" s="9" t="str">
        <f t="shared" si="111"/>
        <v/>
      </c>
      <c r="S611" s="2" t="str">
        <f t="shared" si="112"/>
        <v>INDEX</v>
      </c>
      <c r="T611" s="18" t="str">
        <f t="shared" si="113"/>
        <v/>
      </c>
      <c r="V611" s="2" t="str">
        <f t="shared" si="114"/>
        <v>INCIDENTS</v>
      </c>
      <c r="W611" s="16" t="str">
        <f t="shared" si="115"/>
        <v/>
      </c>
    </row>
    <row r="612" spans="2:23" x14ac:dyDescent="0.2">
      <c r="B612" s="59" t="str">
        <f>IF(Collage!B605="","",Collage!B605)</f>
        <v/>
      </c>
      <c r="C612" s="59" t="str">
        <f>IF(Collage!C605="","",Collage!C605)</f>
        <v/>
      </c>
      <c r="D612" s="35" t="str">
        <f>IF(Collage!D605="","",Collage!D605)</f>
        <v/>
      </c>
      <c r="E612" s="29"/>
      <c r="F612" s="10"/>
      <c r="G612" s="11"/>
      <c r="H612" s="13" t="str">
        <f t="shared" si="108"/>
        <v/>
      </c>
      <c r="I612" s="8" t="str">
        <f>IF(B612&lt;&gt;"",SUMIF($V$23:$V$598,V612,$H$23:$H$598)/SUMIF($V$23:$V$598,V612,$O$23:O1187),IF(O612&lt;&gt;"",SUMIF($S$23:$S$598,S612,$H$23:$H$598)/O612,""))</f>
        <v/>
      </c>
      <c r="J612" s="12"/>
      <c r="K612" s="19" t="str">
        <f t="shared" si="109"/>
        <v/>
      </c>
      <c r="L612" s="19" t="str">
        <f t="shared" si="116"/>
        <v/>
      </c>
      <c r="M612" s="19" t="str">
        <f t="shared" si="117"/>
        <v/>
      </c>
      <c r="N612" s="19" t="str">
        <f t="shared" si="110"/>
        <v/>
      </c>
      <c r="O612" s="9" t="str">
        <f t="shared" si="111"/>
        <v/>
      </c>
      <c r="S612" s="2" t="str">
        <f t="shared" si="112"/>
        <v>INDEX</v>
      </c>
      <c r="T612" s="18" t="str">
        <f t="shared" si="113"/>
        <v/>
      </c>
      <c r="V612" s="2" t="str">
        <f t="shared" si="114"/>
        <v>INCIDENTS</v>
      </c>
      <c r="W612" s="16" t="str">
        <f t="shared" si="115"/>
        <v/>
      </c>
    </row>
    <row r="613" spans="2:23" x14ac:dyDescent="0.2">
      <c r="B613" s="59" t="str">
        <f>IF(Collage!B606="","",Collage!B606)</f>
        <v/>
      </c>
      <c r="C613" s="59" t="str">
        <f>IF(Collage!C606="","",Collage!C606)</f>
        <v/>
      </c>
      <c r="D613" s="35" t="str">
        <f>IF(Collage!D606="","",Collage!D606)</f>
        <v/>
      </c>
      <c r="E613" s="29"/>
      <c r="F613" s="10"/>
      <c r="G613" s="11"/>
      <c r="H613" s="13" t="str">
        <f t="shared" si="108"/>
        <v/>
      </c>
      <c r="I613" s="8" t="str">
        <f>IF(B613&lt;&gt;"",SUMIF($V$23:$V$598,V613,$H$23:$H$598)/SUMIF($V$23:$V$598,V613,$O$23:O1188),IF(O613&lt;&gt;"",SUMIF($S$23:$S$598,S613,$H$23:$H$598)/O613,""))</f>
        <v/>
      </c>
      <c r="J613" s="12"/>
      <c r="K613" s="19" t="str">
        <f t="shared" si="109"/>
        <v/>
      </c>
      <c r="L613" s="19" t="str">
        <f t="shared" si="116"/>
        <v/>
      </c>
      <c r="M613" s="19" t="str">
        <f t="shared" si="117"/>
        <v/>
      </c>
      <c r="N613" s="19" t="str">
        <f t="shared" si="110"/>
        <v/>
      </c>
      <c r="O613" s="9" t="str">
        <f t="shared" si="111"/>
        <v/>
      </c>
      <c r="S613" s="2" t="str">
        <f t="shared" si="112"/>
        <v>INDEX</v>
      </c>
      <c r="T613" s="18" t="str">
        <f t="shared" si="113"/>
        <v/>
      </c>
      <c r="V613" s="2" t="str">
        <f t="shared" si="114"/>
        <v>INCIDENTS</v>
      </c>
      <c r="W613" s="16" t="str">
        <f t="shared" si="115"/>
        <v/>
      </c>
    </row>
    <row r="614" spans="2:23" x14ac:dyDescent="0.2">
      <c r="B614" s="59" t="str">
        <f>IF(Collage!B607="","",Collage!B607)</f>
        <v/>
      </c>
      <c r="C614" s="59" t="str">
        <f>IF(Collage!C607="","",Collage!C607)</f>
        <v/>
      </c>
      <c r="D614" s="35" t="str">
        <f>IF(Collage!D607="","",Collage!D607)</f>
        <v/>
      </c>
      <c r="E614" s="29"/>
      <c r="F614" s="10"/>
      <c r="G614" s="11"/>
      <c r="H614" s="13" t="str">
        <f t="shared" si="108"/>
        <v/>
      </c>
      <c r="I614" s="8" t="str">
        <f>IF(B614&lt;&gt;"",SUMIF($V$23:$V$598,V614,$H$23:$H$598)/SUMIF($V$23:$V$598,V614,$O$23:O1189),IF(O614&lt;&gt;"",SUMIF($S$23:$S$598,S614,$H$23:$H$598)/O614,""))</f>
        <v/>
      </c>
      <c r="J614" s="12"/>
      <c r="K614" s="19" t="str">
        <f t="shared" si="109"/>
        <v/>
      </c>
      <c r="L614" s="19" t="str">
        <f t="shared" si="116"/>
        <v/>
      </c>
      <c r="M614" s="19" t="str">
        <f t="shared" si="117"/>
        <v/>
      </c>
      <c r="N614" s="19" t="str">
        <f t="shared" si="110"/>
        <v/>
      </c>
      <c r="O614" s="9" t="str">
        <f t="shared" si="111"/>
        <v/>
      </c>
      <c r="S614" s="2" t="str">
        <f t="shared" si="112"/>
        <v>INDEX</v>
      </c>
      <c r="T614" s="18" t="str">
        <f t="shared" si="113"/>
        <v/>
      </c>
      <c r="V614" s="2" t="str">
        <f t="shared" si="114"/>
        <v>INCIDENTS</v>
      </c>
      <c r="W614" s="16" t="str">
        <f t="shared" si="115"/>
        <v/>
      </c>
    </row>
    <row r="615" spans="2:23" x14ac:dyDescent="0.2">
      <c r="B615" s="59" t="str">
        <f>IF(Collage!B608="","",Collage!B608)</f>
        <v/>
      </c>
      <c r="C615" s="59" t="str">
        <f>IF(Collage!C608="","",Collage!C608)</f>
        <v/>
      </c>
      <c r="D615" s="35" t="str">
        <f>IF(Collage!D608="","",Collage!D608)</f>
        <v/>
      </c>
      <c r="E615" s="29"/>
      <c r="F615" s="10"/>
      <c r="G615" s="11"/>
      <c r="H615" s="13" t="str">
        <f t="shared" si="108"/>
        <v/>
      </c>
      <c r="I615" s="8" t="str">
        <f>IF(B615&lt;&gt;"",SUMIF($V$23:$V$598,V615,$H$23:$H$598)/SUMIF($V$23:$V$598,V615,$O$23:O1190),IF(O615&lt;&gt;"",SUMIF($S$23:$S$598,S615,$H$23:$H$598)/O615,""))</f>
        <v/>
      </c>
      <c r="J615" s="12"/>
      <c r="K615" s="19" t="str">
        <f t="shared" si="109"/>
        <v/>
      </c>
      <c r="L615" s="19" t="str">
        <f t="shared" si="116"/>
        <v/>
      </c>
      <c r="M615" s="19" t="str">
        <f t="shared" si="117"/>
        <v/>
      </c>
      <c r="N615" s="19" t="str">
        <f t="shared" si="110"/>
        <v/>
      </c>
      <c r="O615" s="9" t="str">
        <f t="shared" si="111"/>
        <v/>
      </c>
      <c r="S615" s="2" t="str">
        <f t="shared" si="112"/>
        <v>INDEX</v>
      </c>
      <c r="T615" s="18" t="str">
        <f t="shared" si="113"/>
        <v/>
      </c>
      <c r="V615" s="2" t="str">
        <f t="shared" si="114"/>
        <v>INCIDENTS</v>
      </c>
      <c r="W615" s="16" t="str">
        <f t="shared" si="115"/>
        <v/>
      </c>
    </row>
    <row r="616" spans="2:23" x14ac:dyDescent="0.2">
      <c r="B616" s="59" t="str">
        <f>IF(Collage!B609="","",Collage!B609)</f>
        <v/>
      </c>
      <c r="C616" s="59" t="str">
        <f>IF(Collage!C609="","",Collage!C609)</f>
        <v/>
      </c>
      <c r="D616" s="35" t="str">
        <f>IF(Collage!D609="","",Collage!D609)</f>
        <v/>
      </c>
      <c r="E616" s="29"/>
      <c r="F616" s="10"/>
      <c r="G616" s="11"/>
      <c r="H616" s="13" t="str">
        <f t="shared" si="108"/>
        <v/>
      </c>
      <c r="I616" s="8" t="str">
        <f>IF(B616&lt;&gt;"",SUMIF($V$23:$V$598,V616,$H$23:$H$598)/SUMIF($V$23:$V$598,V616,$O$23:O1191),IF(O616&lt;&gt;"",SUMIF($S$23:$S$598,S616,$H$23:$H$598)/O616,""))</f>
        <v/>
      </c>
      <c r="J616" s="12"/>
      <c r="K616" s="19" t="str">
        <f t="shared" si="109"/>
        <v/>
      </c>
      <c r="L616" s="19" t="str">
        <f t="shared" si="116"/>
        <v/>
      </c>
      <c r="M616" s="19" t="str">
        <f t="shared" si="117"/>
        <v/>
      </c>
      <c r="N616" s="19" t="str">
        <f t="shared" si="110"/>
        <v/>
      </c>
      <c r="O616" s="9" t="str">
        <f t="shared" si="111"/>
        <v/>
      </c>
      <c r="S616" s="2" t="str">
        <f t="shared" si="112"/>
        <v>INDEX</v>
      </c>
      <c r="T616" s="18" t="str">
        <f t="shared" si="113"/>
        <v/>
      </c>
      <c r="V616" s="2" t="str">
        <f t="shared" si="114"/>
        <v>INCIDENTS</v>
      </c>
      <c r="W616" s="16" t="str">
        <f t="shared" si="115"/>
        <v/>
      </c>
    </row>
    <row r="617" spans="2:23" x14ac:dyDescent="0.2">
      <c r="B617" s="59" t="str">
        <f>IF(Collage!B610="","",Collage!B610)</f>
        <v/>
      </c>
      <c r="C617" s="59" t="str">
        <f>IF(Collage!C610="","",Collage!C610)</f>
        <v/>
      </c>
      <c r="D617" s="35" t="str">
        <f>IF(Collage!D610="","",Collage!D610)</f>
        <v/>
      </c>
      <c r="E617" s="29"/>
      <c r="F617" s="10"/>
      <c r="G617" s="11"/>
      <c r="H617" s="13" t="str">
        <f t="shared" si="108"/>
        <v/>
      </c>
      <c r="I617" s="8" t="str">
        <f>IF(B617&lt;&gt;"",SUMIF($V$23:$V$598,V617,$H$23:$H$598)/SUMIF($V$23:$V$598,V617,$O$23:O1192),IF(O617&lt;&gt;"",SUMIF($S$23:$S$598,S617,$H$23:$H$598)/O617,""))</f>
        <v/>
      </c>
      <c r="J617" s="12"/>
      <c r="K617" s="19" t="str">
        <f t="shared" si="109"/>
        <v/>
      </c>
      <c r="L617" s="19" t="str">
        <f t="shared" si="116"/>
        <v/>
      </c>
      <c r="M617" s="19" t="str">
        <f t="shared" si="117"/>
        <v/>
      </c>
      <c r="N617" s="19" t="str">
        <f t="shared" si="110"/>
        <v/>
      </c>
      <c r="O617" s="9" t="str">
        <f t="shared" si="111"/>
        <v/>
      </c>
      <c r="S617" s="2" t="str">
        <f t="shared" si="112"/>
        <v>INDEX</v>
      </c>
      <c r="T617" s="18" t="str">
        <f t="shared" si="113"/>
        <v/>
      </c>
      <c r="V617" s="2" t="str">
        <f t="shared" si="114"/>
        <v>INCIDENTS</v>
      </c>
      <c r="W617" s="16" t="str">
        <f t="shared" si="115"/>
        <v/>
      </c>
    </row>
    <row r="618" spans="2:23" x14ac:dyDescent="0.2">
      <c r="B618" s="59" t="str">
        <f>IF(Collage!B611="","",Collage!B611)</f>
        <v/>
      </c>
      <c r="C618" s="59" t="str">
        <f>IF(Collage!C611="","",Collage!C611)</f>
        <v/>
      </c>
      <c r="D618" s="35" t="str">
        <f>IF(Collage!D611="","",Collage!D611)</f>
        <v/>
      </c>
      <c r="E618" s="29"/>
      <c r="F618" s="10"/>
      <c r="G618" s="11"/>
      <c r="H618" s="13" t="str">
        <f t="shared" si="108"/>
        <v/>
      </c>
      <c r="I618" s="8" t="str">
        <f>IF(B618&lt;&gt;"",SUMIF($V$23:$V$598,V618,$H$23:$H$598)/SUMIF($V$23:$V$598,V618,$O$23:O1193),IF(O618&lt;&gt;"",SUMIF($S$23:$S$598,S618,$H$23:$H$598)/O618,""))</f>
        <v/>
      </c>
      <c r="J618" s="12"/>
      <c r="K618" s="19" t="str">
        <f t="shared" si="109"/>
        <v/>
      </c>
      <c r="L618" s="19" t="str">
        <f t="shared" si="116"/>
        <v/>
      </c>
      <c r="M618" s="19" t="str">
        <f t="shared" si="117"/>
        <v/>
      </c>
      <c r="N618" s="19" t="str">
        <f t="shared" si="110"/>
        <v/>
      </c>
      <c r="O618" s="9" t="str">
        <f t="shared" si="111"/>
        <v/>
      </c>
      <c r="S618" s="2" t="str">
        <f t="shared" si="112"/>
        <v>INDEX</v>
      </c>
      <c r="T618" s="18" t="str">
        <f t="shared" si="113"/>
        <v/>
      </c>
      <c r="V618" s="2" t="str">
        <f t="shared" si="114"/>
        <v>INCIDENTS</v>
      </c>
      <c r="W618" s="16" t="str">
        <f t="shared" si="115"/>
        <v/>
      </c>
    </row>
    <row r="619" spans="2:23" x14ac:dyDescent="0.2">
      <c r="B619" s="59" t="str">
        <f>IF(Collage!B612="","",Collage!B612)</f>
        <v/>
      </c>
      <c r="C619" s="59" t="str">
        <f>IF(Collage!C612="","",Collage!C612)</f>
        <v/>
      </c>
      <c r="D619" s="35" t="str">
        <f>IF(Collage!D612="","",Collage!D612)</f>
        <v/>
      </c>
      <c r="E619" s="29"/>
      <c r="F619" s="10"/>
      <c r="G619" s="11"/>
      <c r="H619" s="13" t="str">
        <f t="shared" si="108"/>
        <v/>
      </c>
      <c r="I619" s="8" t="str">
        <f>IF(B619&lt;&gt;"",SUMIF($V$23:$V$598,V619,$H$23:$H$598)/SUMIF($V$23:$V$598,V619,$O$23:O1194),IF(O619&lt;&gt;"",SUMIF($S$23:$S$598,S619,$H$23:$H$598)/O619,""))</f>
        <v/>
      </c>
      <c r="J619" s="12"/>
      <c r="K619" s="19" t="str">
        <f t="shared" si="109"/>
        <v/>
      </c>
      <c r="L619" s="19" t="str">
        <f t="shared" si="116"/>
        <v/>
      </c>
      <c r="M619" s="19" t="str">
        <f t="shared" si="117"/>
        <v/>
      </c>
      <c r="N619" s="19" t="str">
        <f t="shared" si="110"/>
        <v/>
      </c>
      <c r="O619" s="9" t="str">
        <f t="shared" si="111"/>
        <v/>
      </c>
      <c r="S619" s="2" t="str">
        <f t="shared" si="112"/>
        <v>INDEX</v>
      </c>
      <c r="T619" s="18" t="str">
        <f t="shared" si="113"/>
        <v/>
      </c>
      <c r="V619" s="2" t="str">
        <f t="shared" si="114"/>
        <v>INCIDENTS</v>
      </c>
      <c r="W619" s="16" t="str">
        <f t="shared" si="115"/>
        <v/>
      </c>
    </row>
    <row r="620" spans="2:23" x14ac:dyDescent="0.2">
      <c r="B620" s="59" t="str">
        <f>IF(Collage!B613="","",Collage!B613)</f>
        <v/>
      </c>
      <c r="C620" s="59" t="str">
        <f>IF(Collage!C613="","",Collage!C613)</f>
        <v/>
      </c>
      <c r="D620" s="35" t="str">
        <f>IF(Collage!D613="","",Collage!D613)</f>
        <v/>
      </c>
      <c r="E620" s="29"/>
      <c r="F620" s="10"/>
      <c r="G620" s="11"/>
      <c r="H620" s="13" t="str">
        <f t="shared" si="108"/>
        <v/>
      </c>
      <c r="I620" s="8" t="str">
        <f>IF(B620&lt;&gt;"",SUMIF($V$23:$V$598,V620,$H$23:$H$598)/SUMIF($V$23:$V$598,V620,$O$23:O1195),IF(O620&lt;&gt;"",SUMIF($S$23:$S$598,S620,$H$23:$H$598)/O620,""))</f>
        <v/>
      </c>
      <c r="J620" s="12"/>
      <c r="K620" s="19" t="str">
        <f t="shared" si="109"/>
        <v/>
      </c>
      <c r="L620" s="19" t="str">
        <f t="shared" si="116"/>
        <v/>
      </c>
      <c r="M620" s="19" t="str">
        <f t="shared" si="117"/>
        <v/>
      </c>
      <c r="N620" s="19" t="str">
        <f t="shared" si="110"/>
        <v/>
      </c>
      <c r="O620" s="9" t="str">
        <f t="shared" si="111"/>
        <v/>
      </c>
      <c r="S620" s="2" t="str">
        <f t="shared" si="112"/>
        <v>INDEX</v>
      </c>
      <c r="T620" s="18" t="str">
        <f t="shared" si="113"/>
        <v/>
      </c>
      <c r="V620" s="2" t="str">
        <f t="shared" si="114"/>
        <v>INCIDENTS</v>
      </c>
      <c r="W620" s="16" t="str">
        <f t="shared" si="115"/>
        <v/>
      </c>
    </row>
    <row r="621" spans="2:23" x14ac:dyDescent="0.2">
      <c r="B621" s="59" t="str">
        <f>IF(Collage!B614="","",Collage!B614)</f>
        <v/>
      </c>
      <c r="C621" s="59" t="str">
        <f>IF(Collage!C614="","",Collage!C614)</f>
        <v/>
      </c>
      <c r="D621" s="35" t="str">
        <f>IF(Collage!D614="","",Collage!D614)</f>
        <v/>
      </c>
      <c r="E621" s="29"/>
      <c r="F621" s="10"/>
      <c r="G621" s="11"/>
      <c r="H621" s="13" t="str">
        <f t="shared" si="108"/>
        <v/>
      </c>
      <c r="I621" s="8" t="str">
        <f>IF(B621&lt;&gt;"",SUMIF($V$23:$V$598,V621,$H$23:$H$598)/SUMIF($V$23:$V$598,V621,$O$23:O1196),IF(O621&lt;&gt;"",SUMIF($S$23:$S$598,S621,$H$23:$H$598)/O621,""))</f>
        <v/>
      </c>
      <c r="J621" s="12"/>
      <c r="K621" s="19" t="str">
        <f t="shared" si="109"/>
        <v/>
      </c>
      <c r="L621" s="19" t="str">
        <f t="shared" si="116"/>
        <v/>
      </c>
      <c r="M621" s="19" t="str">
        <f t="shared" si="117"/>
        <v/>
      </c>
      <c r="N621" s="19" t="str">
        <f t="shared" si="110"/>
        <v/>
      </c>
      <c r="O621" s="9" t="str">
        <f t="shared" si="111"/>
        <v/>
      </c>
      <c r="S621" s="2" t="str">
        <f t="shared" si="112"/>
        <v>INDEX</v>
      </c>
      <c r="T621" s="18" t="str">
        <f t="shared" si="113"/>
        <v/>
      </c>
      <c r="V621" s="2" t="str">
        <f t="shared" si="114"/>
        <v>INCIDENTS</v>
      </c>
      <c r="W621" s="16" t="str">
        <f t="shared" si="115"/>
        <v/>
      </c>
    </row>
    <row r="622" spans="2:23" x14ac:dyDescent="0.2">
      <c r="B622" s="59" t="str">
        <f>IF(Collage!B615="","",Collage!B615)</f>
        <v/>
      </c>
      <c r="C622" s="59" t="str">
        <f>IF(Collage!C615="","",Collage!C615)</f>
        <v/>
      </c>
      <c r="D622" s="35" t="str">
        <f>IF(Collage!D615="","",Collage!D615)</f>
        <v/>
      </c>
      <c r="E622" s="29"/>
      <c r="F622" s="10"/>
      <c r="G622" s="11"/>
      <c r="H622" s="13" t="str">
        <f t="shared" si="108"/>
        <v/>
      </c>
      <c r="I622" s="8" t="str">
        <f>IF(B622&lt;&gt;"",SUMIF($V$23:$V$598,V622,$H$23:$H$598)/SUMIF($V$23:$V$598,V622,$O$23:O1197),IF(O622&lt;&gt;"",SUMIF($S$23:$S$598,S622,$H$23:$H$598)/O622,""))</f>
        <v/>
      </c>
      <c r="J622" s="12"/>
      <c r="K622" s="19" t="str">
        <f t="shared" si="109"/>
        <v/>
      </c>
      <c r="L622" s="19" t="str">
        <f t="shared" si="116"/>
        <v/>
      </c>
      <c r="M622" s="19" t="str">
        <f t="shared" si="117"/>
        <v/>
      </c>
      <c r="N622" s="19" t="str">
        <f t="shared" si="110"/>
        <v/>
      </c>
      <c r="O622" s="9" t="str">
        <f t="shared" si="111"/>
        <v/>
      </c>
      <c r="S622" s="2" t="str">
        <f t="shared" si="112"/>
        <v>INDEX</v>
      </c>
      <c r="T622" s="18" t="str">
        <f t="shared" si="113"/>
        <v/>
      </c>
      <c r="V622" s="2" t="str">
        <f t="shared" si="114"/>
        <v>INCIDENTS</v>
      </c>
      <c r="W622" s="16" t="str">
        <f t="shared" si="115"/>
        <v/>
      </c>
    </row>
    <row r="623" spans="2:23" x14ac:dyDescent="0.2">
      <c r="B623" s="59" t="str">
        <f>IF(Collage!B616="","",Collage!B616)</f>
        <v/>
      </c>
      <c r="C623" s="59" t="str">
        <f>IF(Collage!C616="","",Collage!C616)</f>
        <v/>
      </c>
      <c r="D623" s="35" t="str">
        <f>IF(Collage!D616="","",Collage!D616)</f>
        <v/>
      </c>
      <c r="E623" s="29"/>
      <c r="F623" s="10"/>
      <c r="G623" s="11"/>
      <c r="H623" s="13" t="str">
        <f t="shared" si="108"/>
        <v/>
      </c>
      <c r="I623" s="8" t="str">
        <f>IF(B623&lt;&gt;"",SUMIF($V$23:$V$598,V623,$H$23:$H$598)/SUMIF($V$23:$V$598,V623,$O$23:O1198),IF(O623&lt;&gt;"",SUMIF($S$23:$S$598,S623,$H$23:$H$598)/O623,""))</f>
        <v/>
      </c>
      <c r="J623" s="12"/>
      <c r="K623" s="19" t="str">
        <f t="shared" si="109"/>
        <v/>
      </c>
      <c r="L623" s="19" t="str">
        <f t="shared" si="116"/>
        <v/>
      </c>
      <c r="M623" s="19" t="str">
        <f t="shared" si="117"/>
        <v/>
      </c>
      <c r="N623" s="19" t="str">
        <f t="shared" si="110"/>
        <v/>
      </c>
      <c r="O623" s="9" t="str">
        <f t="shared" si="111"/>
        <v/>
      </c>
      <c r="S623" s="2" t="str">
        <f t="shared" si="112"/>
        <v>INDEX</v>
      </c>
      <c r="T623" s="18" t="str">
        <f t="shared" si="113"/>
        <v/>
      </c>
      <c r="V623" s="2" t="str">
        <f t="shared" si="114"/>
        <v>INCIDENTS</v>
      </c>
      <c r="W623" s="16" t="str">
        <f t="shared" si="115"/>
        <v/>
      </c>
    </row>
    <row r="624" spans="2:23" x14ac:dyDescent="0.2">
      <c r="B624" s="59" t="str">
        <f>IF(Collage!B617="","",Collage!B617)</f>
        <v/>
      </c>
      <c r="C624" s="59" t="str">
        <f>IF(Collage!C617="","",Collage!C617)</f>
        <v/>
      </c>
      <c r="D624" s="35" t="str">
        <f>IF(Collage!D617="","",Collage!D617)</f>
        <v/>
      </c>
      <c r="E624" s="29"/>
      <c r="F624" s="10"/>
      <c r="G624" s="11"/>
      <c r="H624" s="13" t="str">
        <f t="shared" si="108"/>
        <v/>
      </c>
      <c r="I624" s="8" t="str">
        <f>IF(B624&lt;&gt;"",SUMIF($V$23:$V$598,V624,$H$23:$H$598)/SUMIF($V$23:$V$598,V624,$O$23:O1199),IF(O624&lt;&gt;"",SUMIF($S$23:$S$598,S624,$H$23:$H$598)/O624,""))</f>
        <v/>
      </c>
      <c r="J624" s="12"/>
      <c r="K624" s="19" t="str">
        <f t="shared" si="109"/>
        <v/>
      </c>
      <c r="L624" s="19" t="str">
        <f t="shared" si="116"/>
        <v/>
      </c>
      <c r="M624" s="19" t="str">
        <f t="shared" si="117"/>
        <v/>
      </c>
      <c r="N624" s="19" t="str">
        <f t="shared" si="110"/>
        <v/>
      </c>
      <c r="O624" s="9" t="str">
        <f t="shared" si="111"/>
        <v/>
      </c>
      <c r="S624" s="2" t="str">
        <f t="shared" si="112"/>
        <v>INDEX</v>
      </c>
      <c r="T624" s="18" t="str">
        <f t="shared" si="113"/>
        <v/>
      </c>
      <c r="V624" s="2" t="str">
        <f t="shared" si="114"/>
        <v>INCIDENTS</v>
      </c>
      <c r="W624" s="16" t="str">
        <f t="shared" si="115"/>
        <v/>
      </c>
    </row>
    <row r="625" spans="2:23" x14ac:dyDescent="0.2">
      <c r="B625" s="59" t="str">
        <f>IF(Collage!B618="","",Collage!B618)</f>
        <v/>
      </c>
      <c r="C625" s="59" t="str">
        <f>IF(Collage!C618="","",Collage!C618)</f>
        <v/>
      </c>
      <c r="D625" s="35" t="str">
        <f>IF(Collage!D618="","",Collage!D618)</f>
        <v/>
      </c>
      <c r="E625" s="29"/>
      <c r="F625" s="10"/>
      <c r="G625" s="11"/>
      <c r="H625" s="13" t="str">
        <f t="shared" si="108"/>
        <v/>
      </c>
      <c r="I625" s="8" t="str">
        <f>IF(B625&lt;&gt;"",SUMIF($V$23:$V$598,V625,$H$23:$H$598)/SUMIF($V$23:$V$598,V625,$O$23:O1200),IF(O625&lt;&gt;"",SUMIF($S$23:$S$598,S625,$H$23:$H$598)/O625,""))</f>
        <v/>
      </c>
      <c r="J625" s="12"/>
      <c r="K625" s="19" t="str">
        <f t="shared" si="109"/>
        <v/>
      </c>
      <c r="L625" s="19" t="str">
        <f t="shared" si="116"/>
        <v/>
      </c>
      <c r="M625" s="19" t="str">
        <f t="shared" si="117"/>
        <v/>
      </c>
      <c r="N625" s="19" t="str">
        <f t="shared" si="110"/>
        <v/>
      </c>
      <c r="O625" s="9" t="str">
        <f t="shared" si="111"/>
        <v/>
      </c>
      <c r="S625" s="2" t="str">
        <f t="shared" si="112"/>
        <v>INDEX</v>
      </c>
      <c r="T625" s="18" t="str">
        <f t="shared" si="113"/>
        <v/>
      </c>
      <c r="V625" s="2" t="str">
        <f t="shared" si="114"/>
        <v>INCIDENTS</v>
      </c>
      <c r="W625" s="16" t="str">
        <f t="shared" si="115"/>
        <v/>
      </c>
    </row>
    <row r="626" spans="2:23" x14ac:dyDescent="0.2">
      <c r="B626" s="59" t="str">
        <f>IF(Collage!B619="","",Collage!B619)</f>
        <v/>
      </c>
      <c r="C626" s="59" t="str">
        <f>IF(Collage!C619="","",Collage!C619)</f>
        <v/>
      </c>
      <c r="D626" s="35" t="str">
        <f>IF(Collage!D619="","",Collage!D619)</f>
        <v/>
      </c>
      <c r="E626" s="29"/>
      <c r="F626" s="10"/>
      <c r="G626" s="11"/>
      <c r="H626" s="13" t="str">
        <f t="shared" si="108"/>
        <v/>
      </c>
      <c r="I626" s="8" t="str">
        <f>IF(B626&lt;&gt;"",SUMIF($V$23:$V$598,V626,$H$23:$H$598)/SUMIF($V$23:$V$598,V626,$O$23:O1201),IF(O626&lt;&gt;"",SUMIF($S$23:$S$598,S626,$H$23:$H$598)/O626,""))</f>
        <v/>
      </c>
      <c r="J626" s="12"/>
      <c r="K626" s="19" t="str">
        <f t="shared" si="109"/>
        <v/>
      </c>
      <c r="L626" s="19" t="str">
        <f t="shared" si="116"/>
        <v/>
      </c>
      <c r="M626" s="19" t="str">
        <f t="shared" si="117"/>
        <v/>
      </c>
      <c r="N626" s="19" t="str">
        <f t="shared" si="110"/>
        <v/>
      </c>
      <c r="O626" s="9" t="str">
        <f t="shared" si="111"/>
        <v/>
      </c>
      <c r="S626" s="2" t="str">
        <f t="shared" si="112"/>
        <v>INDEX</v>
      </c>
      <c r="T626" s="18" t="str">
        <f t="shared" si="113"/>
        <v/>
      </c>
      <c r="V626" s="2" t="str">
        <f t="shared" si="114"/>
        <v>INCIDENTS</v>
      </c>
      <c r="W626" s="16" t="str">
        <f t="shared" si="115"/>
        <v/>
      </c>
    </row>
    <row r="627" spans="2:23" x14ac:dyDescent="0.2">
      <c r="B627" s="59" t="str">
        <f>IF(Collage!B620="","",Collage!B620)</f>
        <v/>
      </c>
      <c r="C627" s="59" t="str">
        <f>IF(Collage!C620="","",Collage!C620)</f>
        <v/>
      </c>
      <c r="D627" s="35" t="str">
        <f>IF(Collage!D620="","",Collage!D620)</f>
        <v/>
      </c>
      <c r="E627" s="29"/>
      <c r="F627" s="10"/>
      <c r="G627" s="11"/>
      <c r="H627" s="13" t="str">
        <f t="shared" si="108"/>
        <v/>
      </c>
      <c r="I627" s="8" t="str">
        <f>IF(B627&lt;&gt;"",SUMIF($V$23:$V$598,V627,$H$23:$H$598)/SUMIF($V$23:$V$598,V627,$O$23:O1202),IF(O627&lt;&gt;"",SUMIF($S$23:$S$598,S627,$H$23:$H$598)/O627,""))</f>
        <v/>
      </c>
      <c r="J627" s="12"/>
      <c r="K627" s="19" t="str">
        <f t="shared" si="109"/>
        <v/>
      </c>
      <c r="L627" s="19" t="str">
        <f t="shared" si="116"/>
        <v/>
      </c>
      <c r="M627" s="19" t="str">
        <f t="shared" si="117"/>
        <v/>
      </c>
      <c r="N627" s="19" t="str">
        <f t="shared" si="110"/>
        <v/>
      </c>
      <c r="O627" s="9" t="str">
        <f t="shared" si="111"/>
        <v/>
      </c>
      <c r="S627" s="2" t="str">
        <f t="shared" si="112"/>
        <v>INDEX</v>
      </c>
      <c r="T627" s="18" t="str">
        <f t="shared" si="113"/>
        <v/>
      </c>
      <c r="V627" s="2" t="str">
        <f t="shared" si="114"/>
        <v>INCIDENTS</v>
      </c>
      <c r="W627" s="16" t="str">
        <f t="shared" si="115"/>
        <v/>
      </c>
    </row>
    <row r="628" spans="2:23" x14ac:dyDescent="0.2">
      <c r="B628" s="59" t="str">
        <f>IF(Collage!B621="","",Collage!B621)</f>
        <v/>
      </c>
      <c r="C628" s="59" t="str">
        <f>IF(Collage!C621="","",Collage!C621)</f>
        <v/>
      </c>
      <c r="D628" s="35" t="str">
        <f>IF(Collage!D621="","",Collage!D621)</f>
        <v/>
      </c>
      <c r="E628" s="29"/>
      <c r="F628" s="10"/>
      <c r="G628" s="11"/>
      <c r="H628" s="13" t="str">
        <f t="shared" si="108"/>
        <v/>
      </c>
      <c r="I628" s="8" t="str">
        <f>IF(B628&lt;&gt;"",SUMIF($V$23:$V$598,V628,$H$23:$H$598)/SUMIF($V$23:$V$598,V628,$O$23:O1203),IF(O628&lt;&gt;"",SUMIF($S$23:$S$598,S628,$H$23:$H$598)/O628,""))</f>
        <v/>
      </c>
      <c r="J628" s="12"/>
      <c r="K628" s="19" t="str">
        <f t="shared" si="109"/>
        <v/>
      </c>
      <c r="L628" s="19" t="str">
        <f t="shared" si="116"/>
        <v/>
      </c>
      <c r="M628" s="19" t="str">
        <f t="shared" si="117"/>
        <v/>
      </c>
      <c r="N628" s="19" t="str">
        <f t="shared" si="110"/>
        <v/>
      </c>
      <c r="O628" s="9" t="str">
        <f t="shared" si="111"/>
        <v/>
      </c>
      <c r="S628" s="2" t="str">
        <f t="shared" si="112"/>
        <v>INDEX</v>
      </c>
      <c r="T628" s="18" t="str">
        <f t="shared" si="113"/>
        <v/>
      </c>
      <c r="V628" s="2" t="str">
        <f t="shared" si="114"/>
        <v>INCIDENTS</v>
      </c>
      <c r="W628" s="16" t="str">
        <f t="shared" si="115"/>
        <v/>
      </c>
    </row>
    <row r="629" spans="2:23" x14ac:dyDescent="0.2">
      <c r="B629" s="59" t="str">
        <f>IF(Collage!B622="","",Collage!B622)</f>
        <v/>
      </c>
      <c r="C629" s="59" t="str">
        <f>IF(Collage!C622="","",Collage!C622)</f>
        <v/>
      </c>
      <c r="D629" s="35" t="str">
        <f>IF(Collage!D622="","",Collage!D622)</f>
        <v/>
      </c>
      <c r="E629" s="29"/>
      <c r="F629" s="10"/>
      <c r="G629" s="11"/>
      <c r="H629" s="13" t="str">
        <f t="shared" si="108"/>
        <v/>
      </c>
      <c r="I629" s="8" t="str">
        <f>IF(B629&lt;&gt;"",SUMIF($V$23:$V$598,V629,$H$23:$H$598)/SUMIF($V$23:$V$598,V629,$O$23:O1204),IF(O629&lt;&gt;"",SUMIF($S$23:$S$598,S629,$H$23:$H$598)/O629,""))</f>
        <v/>
      </c>
      <c r="J629" s="12"/>
      <c r="K629" s="19" t="str">
        <f t="shared" si="109"/>
        <v/>
      </c>
      <c r="L629" s="19" t="str">
        <f t="shared" si="116"/>
        <v/>
      </c>
      <c r="M629" s="19" t="str">
        <f t="shared" si="117"/>
        <v/>
      </c>
      <c r="N629" s="19" t="str">
        <f t="shared" si="110"/>
        <v/>
      </c>
      <c r="O629" s="9" t="str">
        <f t="shared" si="111"/>
        <v/>
      </c>
      <c r="S629" s="2" t="str">
        <f t="shared" si="112"/>
        <v>INDEX</v>
      </c>
      <c r="T629" s="18" t="str">
        <f t="shared" si="113"/>
        <v/>
      </c>
      <c r="V629" s="2" t="str">
        <f t="shared" si="114"/>
        <v>INCIDENTS</v>
      </c>
      <c r="W629" s="16" t="str">
        <f t="shared" si="115"/>
        <v/>
      </c>
    </row>
    <row r="630" spans="2:23" x14ac:dyDescent="0.2">
      <c r="B630" s="59" t="str">
        <f>IF(Collage!B623="","",Collage!B623)</f>
        <v/>
      </c>
      <c r="C630" s="59" t="str">
        <f>IF(Collage!C623="","",Collage!C623)</f>
        <v/>
      </c>
      <c r="D630" s="35" t="str">
        <f>IF(Collage!D623="","",Collage!D623)</f>
        <v/>
      </c>
      <c r="E630" s="29"/>
      <c r="F630" s="10"/>
      <c r="G630" s="11"/>
      <c r="H630" s="13" t="str">
        <f t="shared" si="108"/>
        <v/>
      </c>
      <c r="I630" s="8" t="str">
        <f>IF(B630&lt;&gt;"",SUMIF($V$23:$V$598,V630,$H$23:$H$598)/SUMIF($V$23:$V$598,V630,$O$23:O1205),IF(O630&lt;&gt;"",SUMIF($S$23:$S$598,S630,$H$23:$H$598)/O630,""))</f>
        <v/>
      </c>
      <c r="J630" s="12"/>
      <c r="K630" s="19" t="str">
        <f t="shared" si="109"/>
        <v/>
      </c>
      <c r="L630" s="19" t="str">
        <f t="shared" si="116"/>
        <v/>
      </c>
      <c r="M630" s="19" t="str">
        <f t="shared" si="117"/>
        <v/>
      </c>
      <c r="N630" s="19" t="str">
        <f t="shared" si="110"/>
        <v/>
      </c>
      <c r="O630" s="9" t="str">
        <f t="shared" si="111"/>
        <v/>
      </c>
      <c r="S630" s="2" t="str">
        <f t="shared" si="112"/>
        <v>INDEX</v>
      </c>
      <c r="T630" s="18" t="str">
        <f t="shared" si="113"/>
        <v/>
      </c>
      <c r="V630" s="2" t="str">
        <f t="shared" si="114"/>
        <v>INCIDENTS</v>
      </c>
      <c r="W630" s="16" t="str">
        <f t="shared" si="115"/>
        <v/>
      </c>
    </row>
    <row r="631" spans="2:23" x14ac:dyDescent="0.2">
      <c r="B631" s="59" t="str">
        <f>IF(Collage!B624="","",Collage!B624)</f>
        <v/>
      </c>
      <c r="C631" s="59" t="str">
        <f>IF(Collage!C624="","",Collage!C624)</f>
        <v/>
      </c>
      <c r="D631" s="35" t="str">
        <f>IF(Collage!D624="","",Collage!D624)</f>
        <v/>
      </c>
      <c r="E631" s="29"/>
      <c r="F631" s="10"/>
      <c r="G631" s="11"/>
      <c r="H631" s="13" t="str">
        <f t="shared" si="108"/>
        <v/>
      </c>
      <c r="I631" s="8" t="str">
        <f>IF(B631&lt;&gt;"",SUMIF($V$23:$V$598,V631,$H$23:$H$598)/SUMIF($V$23:$V$598,V631,$O$23:O1206),IF(O631&lt;&gt;"",SUMIF($S$23:$S$598,S631,$H$23:$H$598)/O631,""))</f>
        <v/>
      </c>
      <c r="J631" s="12"/>
      <c r="K631" s="19" t="str">
        <f t="shared" si="109"/>
        <v/>
      </c>
      <c r="L631" s="19" t="str">
        <f t="shared" si="116"/>
        <v/>
      </c>
      <c r="M631" s="19" t="str">
        <f t="shared" si="117"/>
        <v/>
      </c>
      <c r="N631" s="19" t="str">
        <f t="shared" si="110"/>
        <v/>
      </c>
      <c r="O631" s="9" t="str">
        <f t="shared" si="111"/>
        <v/>
      </c>
      <c r="S631" s="2" t="str">
        <f t="shared" si="112"/>
        <v>INDEX</v>
      </c>
      <c r="T631" s="18" t="str">
        <f t="shared" si="113"/>
        <v/>
      </c>
      <c r="V631" s="2" t="str">
        <f t="shared" si="114"/>
        <v>INCIDENTS</v>
      </c>
      <c r="W631" s="16" t="str">
        <f t="shared" si="115"/>
        <v/>
      </c>
    </row>
    <row r="632" spans="2:23" x14ac:dyDescent="0.2">
      <c r="B632" s="59" t="str">
        <f>IF(Collage!B625="","",Collage!B625)</f>
        <v/>
      </c>
      <c r="C632" s="59" t="str">
        <f>IF(Collage!C625="","",Collage!C625)</f>
        <v/>
      </c>
      <c r="D632" s="35" t="str">
        <f>IF(Collage!D625="","",Collage!D625)</f>
        <v/>
      </c>
      <c r="E632" s="29"/>
      <c r="F632" s="10"/>
      <c r="G632" s="11"/>
      <c r="H632" s="13" t="str">
        <f t="shared" si="108"/>
        <v/>
      </c>
      <c r="I632" s="8" t="str">
        <f>IF(B632&lt;&gt;"",SUMIF($V$23:$V$598,V632,$H$23:$H$598)/SUMIF($V$23:$V$598,V632,$O$23:O1207),IF(O632&lt;&gt;"",SUMIF($S$23:$S$598,S632,$H$23:$H$598)/O632,""))</f>
        <v/>
      </c>
      <c r="J632" s="12"/>
      <c r="K632" s="19" t="str">
        <f t="shared" si="109"/>
        <v/>
      </c>
      <c r="L632" s="19" t="str">
        <f t="shared" si="116"/>
        <v/>
      </c>
      <c r="M632" s="19" t="str">
        <f t="shared" si="117"/>
        <v/>
      </c>
      <c r="N632" s="19" t="str">
        <f t="shared" si="110"/>
        <v/>
      </c>
      <c r="O632" s="9" t="str">
        <f t="shared" si="111"/>
        <v/>
      </c>
      <c r="S632" s="2" t="str">
        <f t="shared" si="112"/>
        <v>INDEX</v>
      </c>
      <c r="T632" s="18" t="str">
        <f t="shared" si="113"/>
        <v/>
      </c>
      <c r="V632" s="2" t="str">
        <f t="shared" si="114"/>
        <v>INCIDENTS</v>
      </c>
      <c r="W632" s="16" t="str">
        <f t="shared" si="115"/>
        <v/>
      </c>
    </row>
    <row r="633" spans="2:23" x14ac:dyDescent="0.2">
      <c r="B633" s="59" t="str">
        <f>IF(Collage!B626="","",Collage!B626)</f>
        <v/>
      </c>
      <c r="C633" s="59" t="str">
        <f>IF(Collage!C626="","",Collage!C626)</f>
        <v/>
      </c>
      <c r="D633" s="35" t="str">
        <f>IF(Collage!D626="","",Collage!D626)</f>
        <v/>
      </c>
      <c r="E633" s="29"/>
      <c r="F633" s="10"/>
      <c r="G633" s="11"/>
      <c r="H633" s="13" t="str">
        <f t="shared" si="108"/>
        <v/>
      </c>
      <c r="I633" s="8" t="str">
        <f>IF(B633&lt;&gt;"",SUMIF($V$23:$V$598,V633,$H$23:$H$598)/SUMIF($V$23:$V$598,V633,$O$23:O1208),IF(O633&lt;&gt;"",SUMIF($S$23:$S$598,S633,$H$23:$H$598)/O633,""))</f>
        <v/>
      </c>
      <c r="J633" s="12"/>
      <c r="K633" s="19" t="str">
        <f t="shared" si="109"/>
        <v/>
      </c>
      <c r="L633" s="19" t="str">
        <f t="shared" si="116"/>
        <v/>
      </c>
      <c r="M633" s="19" t="str">
        <f t="shared" si="117"/>
        <v/>
      </c>
      <c r="N633" s="19" t="str">
        <f t="shared" si="110"/>
        <v/>
      </c>
      <c r="O633" s="9" t="str">
        <f t="shared" si="111"/>
        <v/>
      </c>
      <c r="S633" s="2" t="str">
        <f t="shared" si="112"/>
        <v>INDEX</v>
      </c>
      <c r="T633" s="18" t="str">
        <f t="shared" si="113"/>
        <v/>
      </c>
      <c r="V633" s="2" t="str">
        <f t="shared" si="114"/>
        <v>INCIDENTS</v>
      </c>
      <c r="W633" s="16" t="str">
        <f t="shared" si="115"/>
        <v/>
      </c>
    </row>
    <row r="634" spans="2:23" x14ac:dyDescent="0.2">
      <c r="B634" s="59" t="str">
        <f>IF(Collage!B627="","",Collage!B627)</f>
        <v/>
      </c>
      <c r="C634" s="59" t="str">
        <f>IF(Collage!C627="","",Collage!C627)</f>
        <v/>
      </c>
      <c r="D634" s="35" t="str">
        <f>IF(Collage!D627="","",Collage!D627)</f>
        <v/>
      </c>
      <c r="E634" s="29"/>
      <c r="F634" s="10"/>
      <c r="G634" s="11"/>
      <c r="H634" s="13" t="str">
        <f t="shared" ref="H634:H697" si="118">IF(D634="","",SUM(N634/3))</f>
        <v/>
      </c>
      <c r="I634" s="8" t="str">
        <f>IF(B634&lt;&gt;"",SUMIF($V$23:$V$598,V634,$H$23:$H$598)/SUMIF($V$23:$V$598,V634,$O$23:O1209),IF(O634&lt;&gt;"",SUMIF($S$23:$S$598,S634,$H$23:$H$598)/O634,""))</f>
        <v/>
      </c>
      <c r="J634" s="12"/>
      <c r="K634" s="19" t="str">
        <f t="shared" ref="K634:K697" si="119">IF(D634&lt;&gt;"",IF(E634="X",1,0),"")</f>
        <v/>
      </c>
      <c r="L634" s="19" t="str">
        <f t="shared" si="116"/>
        <v/>
      </c>
      <c r="M634" s="19" t="str">
        <f t="shared" si="117"/>
        <v/>
      </c>
      <c r="N634" s="19" t="str">
        <f t="shared" ref="N634:N697" si="120">IF(D634&lt;&gt;"",SUM(K634:M634),IF(O634&lt;&gt;"","Procédures :",""))</f>
        <v/>
      </c>
      <c r="O634" s="9" t="str">
        <f t="shared" ref="O634:O697" si="121">IF(C634="","",IF(S633&lt;&gt;S634,SUMPRODUCT((D634:D1110&lt;&gt;"")*(S634:S1110=S634)),""))</f>
        <v/>
      </c>
      <c r="S634" s="2" t="str">
        <f t="shared" ref="S634:S697" si="122">IF(C634&lt;&gt;"",C634,IF(V634=V633,S633,""))</f>
        <v>INDEX</v>
      </c>
      <c r="T634" s="18" t="str">
        <f t="shared" ref="T634:T697" si="123">IF(C634&lt;&gt;"",I634,"")</f>
        <v/>
      </c>
      <c r="V634" s="2" t="str">
        <f t="shared" ref="V634:V697" si="124">IF(B634="",V633,B634)</f>
        <v>INCIDENTS</v>
      </c>
      <c r="W634" s="16" t="str">
        <f t="shared" ref="W634:W697" si="125">IF(B634&lt;&gt;"",I634,"")</f>
        <v/>
      </c>
    </row>
    <row r="635" spans="2:23" x14ac:dyDescent="0.2">
      <c r="B635" s="59" t="str">
        <f>IF(Collage!B628="","",Collage!B628)</f>
        <v/>
      </c>
      <c r="C635" s="59" t="str">
        <f>IF(Collage!C628="","",Collage!C628)</f>
        <v/>
      </c>
      <c r="D635" s="35" t="str">
        <f>IF(Collage!D628="","",Collage!D628)</f>
        <v/>
      </c>
      <c r="E635" s="29"/>
      <c r="F635" s="10"/>
      <c r="G635" s="11"/>
      <c r="H635" s="13" t="str">
        <f t="shared" si="118"/>
        <v/>
      </c>
      <c r="I635" s="8" t="str">
        <f>IF(B635&lt;&gt;"",SUMIF($V$23:$V$598,V635,$H$23:$H$598)/SUMIF($V$23:$V$598,V635,$O$23:O1210),IF(O635&lt;&gt;"",SUMIF($S$23:$S$598,S635,$H$23:$H$598)/O635,""))</f>
        <v/>
      </c>
      <c r="J635" s="12"/>
      <c r="K635" s="19" t="str">
        <f t="shared" si="119"/>
        <v/>
      </c>
      <c r="L635" s="19" t="str">
        <f t="shared" si="116"/>
        <v/>
      </c>
      <c r="M635" s="19" t="str">
        <f t="shared" si="117"/>
        <v/>
      </c>
      <c r="N635" s="19" t="str">
        <f t="shared" si="120"/>
        <v/>
      </c>
      <c r="O635" s="9" t="str">
        <f t="shared" si="121"/>
        <v/>
      </c>
      <c r="S635" s="2" t="str">
        <f t="shared" si="122"/>
        <v>INDEX</v>
      </c>
      <c r="T635" s="18" t="str">
        <f t="shared" si="123"/>
        <v/>
      </c>
      <c r="V635" s="2" t="str">
        <f t="shared" si="124"/>
        <v>INCIDENTS</v>
      </c>
      <c r="W635" s="16" t="str">
        <f t="shared" si="125"/>
        <v/>
      </c>
    </row>
    <row r="636" spans="2:23" x14ac:dyDescent="0.2">
      <c r="B636" s="59" t="str">
        <f>IF(Collage!B629="","",Collage!B629)</f>
        <v/>
      </c>
      <c r="C636" s="59" t="str">
        <f>IF(Collage!C629="","",Collage!C629)</f>
        <v/>
      </c>
      <c r="D636" s="35" t="str">
        <f>IF(Collage!D629="","",Collage!D629)</f>
        <v/>
      </c>
      <c r="E636" s="29"/>
      <c r="F636" s="10"/>
      <c r="G636" s="11"/>
      <c r="H636" s="13" t="str">
        <f t="shared" si="118"/>
        <v/>
      </c>
      <c r="I636" s="8" t="str">
        <f>IF(B636&lt;&gt;"",SUMIF($V$23:$V$598,V636,$H$23:$H$598)/SUMIF($V$23:$V$598,V636,$O$23:O1211),IF(O636&lt;&gt;"",SUMIF($S$23:$S$598,S636,$H$23:$H$598)/O636,""))</f>
        <v/>
      </c>
      <c r="J636" s="12"/>
      <c r="K636" s="19" t="str">
        <f t="shared" si="119"/>
        <v/>
      </c>
      <c r="L636" s="19" t="str">
        <f t="shared" si="116"/>
        <v/>
      </c>
      <c r="M636" s="19" t="str">
        <f t="shared" si="117"/>
        <v/>
      </c>
      <c r="N636" s="19" t="str">
        <f t="shared" si="120"/>
        <v/>
      </c>
      <c r="O636" s="9" t="str">
        <f t="shared" si="121"/>
        <v/>
      </c>
      <c r="S636" s="2" t="str">
        <f t="shared" si="122"/>
        <v>INDEX</v>
      </c>
      <c r="T636" s="18" t="str">
        <f t="shared" si="123"/>
        <v/>
      </c>
      <c r="V636" s="2" t="str">
        <f t="shared" si="124"/>
        <v>INCIDENTS</v>
      </c>
      <c r="W636" s="16" t="str">
        <f t="shared" si="125"/>
        <v/>
      </c>
    </row>
    <row r="637" spans="2:23" x14ac:dyDescent="0.2">
      <c r="B637" s="59" t="str">
        <f>IF(Collage!B630="","",Collage!B630)</f>
        <v/>
      </c>
      <c r="C637" s="59" t="str">
        <f>IF(Collage!C630="","",Collage!C630)</f>
        <v/>
      </c>
      <c r="D637" s="35" t="str">
        <f>IF(Collage!D630="","",Collage!D630)</f>
        <v/>
      </c>
      <c r="E637" s="29"/>
      <c r="F637" s="10"/>
      <c r="G637" s="11"/>
      <c r="H637" s="13" t="str">
        <f t="shared" si="118"/>
        <v/>
      </c>
      <c r="I637" s="8" t="str">
        <f>IF(B637&lt;&gt;"",SUMIF($V$23:$V$598,V637,$H$23:$H$598)/SUMIF($V$23:$V$598,V637,$O$23:O1212),IF(O637&lt;&gt;"",SUMIF($S$23:$S$598,S637,$H$23:$H$598)/O637,""))</f>
        <v/>
      </c>
      <c r="J637" s="12"/>
      <c r="K637" s="19" t="str">
        <f t="shared" si="119"/>
        <v/>
      </c>
      <c r="L637" s="19" t="str">
        <f t="shared" si="116"/>
        <v/>
      </c>
      <c r="M637" s="19" t="str">
        <f t="shared" si="117"/>
        <v/>
      </c>
      <c r="N637" s="19" t="str">
        <f t="shared" si="120"/>
        <v/>
      </c>
      <c r="O637" s="9" t="str">
        <f t="shared" si="121"/>
        <v/>
      </c>
      <c r="S637" s="2" t="str">
        <f t="shared" si="122"/>
        <v>INDEX</v>
      </c>
      <c r="T637" s="18" t="str">
        <f t="shared" si="123"/>
        <v/>
      </c>
      <c r="V637" s="2" t="str">
        <f t="shared" si="124"/>
        <v>INCIDENTS</v>
      </c>
      <c r="W637" s="16" t="str">
        <f t="shared" si="125"/>
        <v/>
      </c>
    </row>
    <row r="638" spans="2:23" x14ac:dyDescent="0.2">
      <c r="B638" s="59" t="str">
        <f>IF(Collage!B631="","",Collage!B631)</f>
        <v/>
      </c>
      <c r="C638" s="59" t="str">
        <f>IF(Collage!C631="","",Collage!C631)</f>
        <v/>
      </c>
      <c r="D638" s="35" t="str">
        <f>IF(Collage!D631="","",Collage!D631)</f>
        <v/>
      </c>
      <c r="E638" s="29"/>
      <c r="F638" s="10"/>
      <c r="G638" s="11"/>
      <c r="H638" s="13" t="str">
        <f t="shared" si="118"/>
        <v/>
      </c>
      <c r="I638" s="8" t="str">
        <f>IF(B638&lt;&gt;"",SUMIF($V$23:$V$598,V638,$H$23:$H$598)/SUMIF($V$23:$V$598,V638,$O$23:O1213),IF(O638&lt;&gt;"",SUMIF($S$23:$S$598,S638,$H$23:$H$598)/O638,""))</f>
        <v/>
      </c>
      <c r="J638" s="12"/>
      <c r="K638" s="19" t="str">
        <f t="shared" si="119"/>
        <v/>
      </c>
      <c r="L638" s="19" t="str">
        <f t="shared" si="116"/>
        <v/>
      </c>
      <c r="M638" s="19" t="str">
        <f t="shared" si="117"/>
        <v/>
      </c>
      <c r="N638" s="19" t="str">
        <f t="shared" si="120"/>
        <v/>
      </c>
      <c r="O638" s="9" t="str">
        <f t="shared" si="121"/>
        <v/>
      </c>
      <c r="S638" s="2" t="str">
        <f t="shared" si="122"/>
        <v>INDEX</v>
      </c>
      <c r="T638" s="18" t="str">
        <f t="shared" si="123"/>
        <v/>
      </c>
      <c r="V638" s="2" t="str">
        <f t="shared" si="124"/>
        <v>INCIDENTS</v>
      </c>
      <c r="W638" s="16" t="str">
        <f t="shared" si="125"/>
        <v/>
      </c>
    </row>
    <row r="639" spans="2:23" x14ac:dyDescent="0.2">
      <c r="B639" s="59" t="str">
        <f>IF(Collage!B632="","",Collage!B632)</f>
        <v/>
      </c>
      <c r="C639" s="59" t="str">
        <f>IF(Collage!C632="","",Collage!C632)</f>
        <v/>
      </c>
      <c r="D639" s="35" t="str">
        <f>IF(Collage!D632="","",Collage!D632)</f>
        <v/>
      </c>
      <c r="E639" s="29"/>
      <c r="F639" s="10"/>
      <c r="G639" s="11"/>
      <c r="H639" s="13" t="str">
        <f t="shared" si="118"/>
        <v/>
      </c>
      <c r="I639" s="8" t="str">
        <f>IF(B639&lt;&gt;"",SUMIF($V$23:$V$598,V639,$H$23:$H$598)/SUMIF($V$23:$V$598,V639,$O$23:O1214),IF(O639&lt;&gt;"",SUMIF($S$23:$S$598,S639,$H$23:$H$598)/O639,""))</f>
        <v/>
      </c>
      <c r="J639" s="12"/>
      <c r="K639" s="19" t="str">
        <f t="shared" si="119"/>
        <v/>
      </c>
      <c r="L639" s="19" t="str">
        <f t="shared" si="116"/>
        <v/>
      </c>
      <c r="M639" s="19" t="str">
        <f t="shared" si="117"/>
        <v/>
      </c>
      <c r="N639" s="19" t="str">
        <f t="shared" si="120"/>
        <v/>
      </c>
      <c r="O639" s="9" t="str">
        <f t="shared" si="121"/>
        <v/>
      </c>
      <c r="S639" s="2" t="str">
        <f t="shared" si="122"/>
        <v>INDEX</v>
      </c>
      <c r="T639" s="18" t="str">
        <f t="shared" si="123"/>
        <v/>
      </c>
      <c r="V639" s="2" t="str">
        <f t="shared" si="124"/>
        <v>INCIDENTS</v>
      </c>
      <c r="W639" s="16" t="str">
        <f t="shared" si="125"/>
        <v/>
      </c>
    </row>
    <row r="640" spans="2:23" x14ac:dyDescent="0.2">
      <c r="B640" s="59" t="str">
        <f>IF(Collage!B633="","",Collage!B633)</f>
        <v/>
      </c>
      <c r="C640" s="59" t="str">
        <f>IF(Collage!C633="","",Collage!C633)</f>
        <v/>
      </c>
      <c r="D640" s="35" t="str">
        <f>IF(Collage!D633="","",Collage!D633)</f>
        <v/>
      </c>
      <c r="E640" s="29"/>
      <c r="F640" s="10"/>
      <c r="G640" s="11"/>
      <c r="H640" s="13" t="str">
        <f t="shared" si="118"/>
        <v/>
      </c>
      <c r="I640" s="8" t="str">
        <f>IF(B640&lt;&gt;"",SUMIF($V$23:$V$598,V640,$H$23:$H$598)/SUMIF($V$23:$V$598,V640,$O$23:O1215),IF(O640&lt;&gt;"",SUMIF($S$23:$S$598,S640,$H$23:$H$598)/O640,""))</f>
        <v/>
      </c>
      <c r="J640" s="12"/>
      <c r="K640" s="19" t="str">
        <f t="shared" si="119"/>
        <v/>
      </c>
      <c r="L640" s="19" t="str">
        <f t="shared" si="116"/>
        <v/>
      </c>
      <c r="M640" s="19" t="str">
        <f t="shared" si="117"/>
        <v/>
      </c>
      <c r="N640" s="19" t="str">
        <f t="shared" si="120"/>
        <v/>
      </c>
      <c r="O640" s="9" t="str">
        <f t="shared" si="121"/>
        <v/>
      </c>
      <c r="S640" s="2" t="str">
        <f t="shared" si="122"/>
        <v>INDEX</v>
      </c>
      <c r="T640" s="18" t="str">
        <f t="shared" si="123"/>
        <v/>
      </c>
      <c r="V640" s="2" t="str">
        <f t="shared" si="124"/>
        <v>INCIDENTS</v>
      </c>
      <c r="W640" s="16" t="str">
        <f t="shared" si="125"/>
        <v/>
      </c>
    </row>
    <row r="641" spans="2:23" x14ac:dyDescent="0.2">
      <c r="B641" s="59" t="str">
        <f>IF(Collage!B634="","",Collage!B634)</f>
        <v/>
      </c>
      <c r="C641" s="59" t="str">
        <f>IF(Collage!C634="","",Collage!C634)</f>
        <v/>
      </c>
      <c r="D641" s="35" t="str">
        <f>IF(Collage!D634="","",Collage!D634)</f>
        <v/>
      </c>
      <c r="E641" s="29"/>
      <c r="F641" s="10"/>
      <c r="G641" s="11"/>
      <c r="H641" s="13" t="str">
        <f t="shared" si="118"/>
        <v/>
      </c>
      <c r="I641" s="8" t="str">
        <f>IF(B641&lt;&gt;"",SUMIF($V$23:$V$598,V641,$H$23:$H$598)/SUMIF($V$23:$V$598,V641,$O$23:O1216),IF(O641&lt;&gt;"",SUMIF($S$23:$S$598,S641,$H$23:$H$598)/O641,""))</f>
        <v/>
      </c>
      <c r="J641" s="12"/>
      <c r="K641" s="19" t="str">
        <f t="shared" si="119"/>
        <v/>
      </c>
      <c r="L641" s="19" t="str">
        <f t="shared" si="116"/>
        <v/>
      </c>
      <c r="M641" s="19" t="str">
        <f t="shared" si="117"/>
        <v/>
      </c>
      <c r="N641" s="19" t="str">
        <f t="shared" si="120"/>
        <v/>
      </c>
      <c r="O641" s="9" t="str">
        <f t="shared" si="121"/>
        <v/>
      </c>
      <c r="S641" s="2" t="str">
        <f t="shared" si="122"/>
        <v>INDEX</v>
      </c>
      <c r="T641" s="18" t="str">
        <f t="shared" si="123"/>
        <v/>
      </c>
      <c r="V641" s="2" t="str">
        <f t="shared" si="124"/>
        <v>INCIDENTS</v>
      </c>
      <c r="W641" s="16" t="str">
        <f t="shared" si="125"/>
        <v/>
      </c>
    </row>
    <row r="642" spans="2:23" x14ac:dyDescent="0.2">
      <c r="B642" s="59" t="str">
        <f>IF(Collage!B635="","",Collage!B635)</f>
        <v/>
      </c>
      <c r="C642" s="59" t="str">
        <f>IF(Collage!C635="","",Collage!C635)</f>
        <v/>
      </c>
      <c r="D642" s="35" t="str">
        <f>IF(Collage!D635="","",Collage!D635)</f>
        <v/>
      </c>
      <c r="E642" s="29"/>
      <c r="F642" s="10"/>
      <c r="G642" s="11"/>
      <c r="H642" s="13" t="str">
        <f t="shared" si="118"/>
        <v/>
      </c>
      <c r="I642" s="8" t="str">
        <f>IF(B642&lt;&gt;"",SUMIF($V$23:$V$598,V642,$H$23:$H$598)/SUMIF($V$23:$V$598,V642,$O$23:O1217),IF(O642&lt;&gt;"",SUMIF($S$23:$S$598,S642,$H$23:$H$598)/O642,""))</f>
        <v/>
      </c>
      <c r="J642" s="12"/>
      <c r="K642" s="19" t="str">
        <f t="shared" si="119"/>
        <v/>
      </c>
      <c r="L642" s="19" t="str">
        <f t="shared" si="116"/>
        <v/>
      </c>
      <c r="M642" s="19" t="str">
        <f t="shared" si="117"/>
        <v/>
      </c>
      <c r="N642" s="19" t="str">
        <f t="shared" si="120"/>
        <v/>
      </c>
      <c r="O642" s="9" t="str">
        <f t="shared" si="121"/>
        <v/>
      </c>
      <c r="S642" s="2" t="str">
        <f t="shared" si="122"/>
        <v>INDEX</v>
      </c>
      <c r="T642" s="18" t="str">
        <f t="shared" si="123"/>
        <v/>
      </c>
      <c r="V642" s="2" t="str">
        <f t="shared" si="124"/>
        <v>INCIDENTS</v>
      </c>
      <c r="W642" s="16" t="str">
        <f t="shared" si="125"/>
        <v/>
      </c>
    </row>
    <row r="643" spans="2:23" x14ac:dyDescent="0.2">
      <c r="B643" s="59" t="str">
        <f>IF(Collage!B636="","",Collage!B636)</f>
        <v/>
      </c>
      <c r="C643" s="59" t="str">
        <f>IF(Collage!C636="","",Collage!C636)</f>
        <v/>
      </c>
      <c r="D643" s="35" t="str">
        <f>IF(Collage!D636="","",Collage!D636)</f>
        <v/>
      </c>
      <c r="E643" s="29"/>
      <c r="F643" s="10"/>
      <c r="G643" s="11"/>
      <c r="H643" s="13" t="str">
        <f t="shared" si="118"/>
        <v/>
      </c>
      <c r="I643" s="8" t="str">
        <f>IF(B643&lt;&gt;"",SUMIF($V$23:$V$598,V643,$H$23:$H$598)/SUMIF($V$23:$V$598,V643,$O$23:O1218),IF(O643&lt;&gt;"",SUMIF($S$23:$S$598,S643,$H$23:$H$598)/O643,""))</f>
        <v/>
      </c>
      <c r="J643" s="12"/>
      <c r="K643" s="19" t="str">
        <f t="shared" si="119"/>
        <v/>
      </c>
      <c r="L643" s="19" t="str">
        <f t="shared" si="116"/>
        <v/>
      </c>
      <c r="M643" s="19" t="str">
        <f t="shared" si="117"/>
        <v/>
      </c>
      <c r="N643" s="19" t="str">
        <f t="shared" si="120"/>
        <v/>
      </c>
      <c r="O643" s="9" t="str">
        <f t="shared" si="121"/>
        <v/>
      </c>
      <c r="S643" s="2" t="str">
        <f t="shared" si="122"/>
        <v>INDEX</v>
      </c>
      <c r="T643" s="18" t="str">
        <f t="shared" si="123"/>
        <v/>
      </c>
      <c r="V643" s="2" t="str">
        <f t="shared" si="124"/>
        <v>INCIDENTS</v>
      </c>
      <c r="W643" s="16" t="str">
        <f t="shared" si="125"/>
        <v/>
      </c>
    </row>
    <row r="644" spans="2:23" x14ac:dyDescent="0.2">
      <c r="B644" s="59" t="str">
        <f>IF(Collage!B637="","",Collage!B637)</f>
        <v/>
      </c>
      <c r="C644" s="59" t="str">
        <f>IF(Collage!C637="","",Collage!C637)</f>
        <v/>
      </c>
      <c r="D644" s="35" t="str">
        <f>IF(Collage!D637="","",Collage!D637)</f>
        <v/>
      </c>
      <c r="E644" s="29"/>
      <c r="F644" s="10"/>
      <c r="G644" s="11"/>
      <c r="H644" s="13" t="str">
        <f t="shared" si="118"/>
        <v/>
      </c>
      <c r="I644" s="8" t="str">
        <f>IF(B644&lt;&gt;"",SUMIF($V$23:$V$598,V644,$H$23:$H$598)/SUMIF($V$23:$V$598,V644,$O$23:O1219),IF(O644&lt;&gt;"",SUMIF($S$23:$S$598,S644,$H$23:$H$598)/O644,""))</f>
        <v/>
      </c>
      <c r="J644" s="12"/>
      <c r="K644" s="19" t="str">
        <f t="shared" si="119"/>
        <v/>
      </c>
      <c r="L644" s="19" t="str">
        <f t="shared" si="116"/>
        <v/>
      </c>
      <c r="M644" s="19" t="str">
        <f t="shared" si="117"/>
        <v/>
      </c>
      <c r="N644" s="19" t="str">
        <f t="shared" si="120"/>
        <v/>
      </c>
      <c r="O644" s="9" t="str">
        <f t="shared" si="121"/>
        <v/>
      </c>
      <c r="S644" s="2" t="str">
        <f t="shared" si="122"/>
        <v>INDEX</v>
      </c>
      <c r="T644" s="18" t="str">
        <f t="shared" si="123"/>
        <v/>
      </c>
      <c r="V644" s="2" t="str">
        <f t="shared" si="124"/>
        <v>INCIDENTS</v>
      </c>
      <c r="W644" s="16" t="str">
        <f t="shared" si="125"/>
        <v/>
      </c>
    </row>
    <row r="645" spans="2:23" x14ac:dyDescent="0.2">
      <c r="B645" s="59" t="str">
        <f>IF(Collage!B638="","",Collage!B638)</f>
        <v/>
      </c>
      <c r="C645" s="59" t="str">
        <f>IF(Collage!C638="","",Collage!C638)</f>
        <v/>
      </c>
      <c r="D645" s="35" t="str">
        <f>IF(Collage!D638="","",Collage!D638)</f>
        <v/>
      </c>
      <c r="E645" s="29"/>
      <c r="F645" s="10"/>
      <c r="G645" s="11"/>
      <c r="H645" s="13" t="str">
        <f t="shared" si="118"/>
        <v/>
      </c>
      <c r="I645" s="8" t="str">
        <f>IF(B645&lt;&gt;"",SUMIF($V$23:$V$598,V645,$H$23:$H$598)/SUMIF($V$23:$V$598,V645,$O$23:O1220),IF(O645&lt;&gt;"",SUMIF($S$23:$S$598,S645,$H$23:$H$598)/O645,""))</f>
        <v/>
      </c>
      <c r="J645" s="12"/>
      <c r="K645" s="19" t="str">
        <f t="shared" si="119"/>
        <v/>
      </c>
      <c r="L645" s="19" t="str">
        <f t="shared" si="116"/>
        <v/>
      </c>
      <c r="M645" s="19" t="str">
        <f t="shared" si="117"/>
        <v/>
      </c>
      <c r="N645" s="19" t="str">
        <f t="shared" si="120"/>
        <v/>
      </c>
      <c r="O645" s="9" t="str">
        <f t="shared" si="121"/>
        <v/>
      </c>
      <c r="S645" s="2" t="str">
        <f t="shared" si="122"/>
        <v>INDEX</v>
      </c>
      <c r="T645" s="18" t="str">
        <f t="shared" si="123"/>
        <v/>
      </c>
      <c r="V645" s="2" t="str">
        <f t="shared" si="124"/>
        <v>INCIDENTS</v>
      </c>
      <c r="W645" s="16" t="str">
        <f t="shared" si="125"/>
        <v/>
      </c>
    </row>
    <row r="646" spans="2:23" x14ac:dyDescent="0.2">
      <c r="B646" s="59" t="str">
        <f>IF(Collage!B639="","",Collage!B639)</f>
        <v/>
      </c>
      <c r="C646" s="59" t="str">
        <f>IF(Collage!C639="","",Collage!C639)</f>
        <v/>
      </c>
      <c r="D646" s="35" t="str">
        <f>IF(Collage!D639="","",Collage!D639)</f>
        <v/>
      </c>
      <c r="E646" s="29"/>
      <c r="F646" s="10"/>
      <c r="G646" s="11"/>
      <c r="H646" s="13" t="str">
        <f t="shared" si="118"/>
        <v/>
      </c>
      <c r="I646" s="8" t="str">
        <f>IF(B646&lt;&gt;"",SUMIF($V$23:$V$598,V646,$H$23:$H$598)/SUMIF($V$23:$V$598,V646,$O$23:O1221),IF(O646&lt;&gt;"",SUMIF($S$23:$S$598,S646,$H$23:$H$598)/O646,""))</f>
        <v/>
      </c>
      <c r="J646" s="12"/>
      <c r="K646" s="19" t="str">
        <f t="shared" si="119"/>
        <v/>
      </c>
      <c r="L646" s="19" t="str">
        <f t="shared" si="116"/>
        <v/>
      </c>
      <c r="M646" s="19" t="str">
        <f t="shared" si="117"/>
        <v/>
      </c>
      <c r="N646" s="19" t="str">
        <f t="shared" si="120"/>
        <v/>
      </c>
      <c r="O646" s="9" t="str">
        <f t="shared" si="121"/>
        <v/>
      </c>
      <c r="S646" s="2" t="str">
        <f t="shared" si="122"/>
        <v>INDEX</v>
      </c>
      <c r="T646" s="18" t="str">
        <f t="shared" si="123"/>
        <v/>
      </c>
      <c r="V646" s="2" t="str">
        <f t="shared" si="124"/>
        <v>INCIDENTS</v>
      </c>
      <c r="W646" s="16" t="str">
        <f t="shared" si="125"/>
        <v/>
      </c>
    </row>
    <row r="647" spans="2:23" x14ac:dyDescent="0.2">
      <c r="B647" s="59" t="str">
        <f>IF(Collage!B640="","",Collage!B640)</f>
        <v/>
      </c>
      <c r="C647" s="59" t="str">
        <f>IF(Collage!C640="","",Collage!C640)</f>
        <v/>
      </c>
      <c r="D647" s="35" t="str">
        <f>IF(Collage!D640="","",Collage!D640)</f>
        <v/>
      </c>
      <c r="E647" s="29"/>
      <c r="F647" s="10"/>
      <c r="G647" s="11"/>
      <c r="H647" s="13" t="str">
        <f t="shared" si="118"/>
        <v/>
      </c>
      <c r="I647" s="8" t="str">
        <f>IF(B647&lt;&gt;"",SUMIF($V$23:$V$598,V647,$H$23:$H$598)/SUMIF($V$23:$V$598,V647,$O$23:O1222),IF(O647&lt;&gt;"",SUMIF($S$23:$S$598,S647,$H$23:$H$598)/O647,""))</f>
        <v/>
      </c>
      <c r="J647" s="12"/>
      <c r="K647" s="19" t="str">
        <f t="shared" si="119"/>
        <v/>
      </c>
      <c r="L647" s="19" t="str">
        <f t="shared" si="116"/>
        <v/>
      </c>
      <c r="M647" s="19" t="str">
        <f t="shared" si="117"/>
        <v/>
      </c>
      <c r="N647" s="19" t="str">
        <f t="shared" si="120"/>
        <v/>
      </c>
      <c r="O647" s="9" t="str">
        <f t="shared" si="121"/>
        <v/>
      </c>
      <c r="S647" s="2" t="str">
        <f t="shared" si="122"/>
        <v>INDEX</v>
      </c>
      <c r="T647" s="18" t="str">
        <f t="shared" si="123"/>
        <v/>
      </c>
      <c r="V647" s="2" t="str">
        <f t="shared" si="124"/>
        <v>INCIDENTS</v>
      </c>
      <c r="W647" s="16" t="str">
        <f t="shared" si="125"/>
        <v/>
      </c>
    </row>
    <row r="648" spans="2:23" x14ac:dyDescent="0.2">
      <c r="B648" s="59" t="str">
        <f>IF(Collage!B641="","",Collage!B641)</f>
        <v/>
      </c>
      <c r="C648" s="59" t="str">
        <f>IF(Collage!C641="","",Collage!C641)</f>
        <v/>
      </c>
      <c r="D648" s="35" t="str">
        <f>IF(Collage!D641="","",Collage!D641)</f>
        <v/>
      </c>
      <c r="E648" s="29"/>
      <c r="F648" s="10"/>
      <c r="G648" s="11"/>
      <c r="H648" s="13" t="str">
        <f t="shared" si="118"/>
        <v/>
      </c>
      <c r="I648" s="8" t="str">
        <f>IF(B648&lt;&gt;"",SUMIF($V$23:$V$598,V648,$H$23:$H$598)/SUMIF($V$23:$V$598,V648,$O$23:O1223),IF(O648&lt;&gt;"",SUMIF($S$23:$S$598,S648,$H$23:$H$598)/O648,""))</f>
        <v/>
      </c>
      <c r="J648" s="12"/>
      <c r="K648" s="19" t="str">
        <f t="shared" si="119"/>
        <v/>
      </c>
      <c r="L648" s="19" t="str">
        <f t="shared" si="116"/>
        <v/>
      </c>
      <c r="M648" s="19" t="str">
        <f t="shared" si="117"/>
        <v/>
      </c>
      <c r="N648" s="19" t="str">
        <f t="shared" si="120"/>
        <v/>
      </c>
      <c r="O648" s="9" t="str">
        <f t="shared" si="121"/>
        <v/>
      </c>
      <c r="S648" s="2" t="str">
        <f t="shared" si="122"/>
        <v>INDEX</v>
      </c>
      <c r="T648" s="18" t="str">
        <f t="shared" si="123"/>
        <v/>
      </c>
      <c r="V648" s="2" t="str">
        <f t="shared" si="124"/>
        <v>INCIDENTS</v>
      </c>
      <c r="W648" s="16" t="str">
        <f t="shared" si="125"/>
        <v/>
      </c>
    </row>
    <row r="649" spans="2:23" x14ac:dyDescent="0.2">
      <c r="B649" s="59" t="str">
        <f>IF(Collage!B642="","",Collage!B642)</f>
        <v/>
      </c>
      <c r="C649" s="59" t="str">
        <f>IF(Collage!C642="","",Collage!C642)</f>
        <v/>
      </c>
      <c r="D649" s="35" t="str">
        <f>IF(Collage!D642="","",Collage!D642)</f>
        <v/>
      </c>
      <c r="E649" s="29"/>
      <c r="F649" s="10"/>
      <c r="G649" s="11"/>
      <c r="H649" s="13" t="str">
        <f t="shared" si="118"/>
        <v/>
      </c>
      <c r="I649" s="8" t="str">
        <f>IF(B649&lt;&gt;"",SUMIF($V$23:$V$598,V649,$H$23:$H$598)/SUMIF($V$23:$V$598,V649,$O$23:O1224),IF(O649&lt;&gt;"",SUMIF($S$23:$S$598,S649,$H$23:$H$598)/O649,""))</f>
        <v/>
      </c>
      <c r="J649" s="12"/>
      <c r="K649" s="19" t="str">
        <f t="shared" si="119"/>
        <v/>
      </c>
      <c r="L649" s="19" t="str">
        <f t="shared" si="116"/>
        <v/>
      </c>
      <c r="M649" s="19" t="str">
        <f t="shared" si="117"/>
        <v/>
      </c>
      <c r="N649" s="19" t="str">
        <f t="shared" si="120"/>
        <v/>
      </c>
      <c r="O649" s="9" t="str">
        <f t="shared" si="121"/>
        <v/>
      </c>
      <c r="S649" s="2" t="str">
        <f t="shared" si="122"/>
        <v>INDEX</v>
      </c>
      <c r="T649" s="18" t="str">
        <f t="shared" si="123"/>
        <v/>
      </c>
      <c r="V649" s="2" t="str">
        <f t="shared" si="124"/>
        <v>INCIDENTS</v>
      </c>
      <c r="W649" s="16" t="str">
        <f t="shared" si="125"/>
        <v/>
      </c>
    </row>
    <row r="650" spans="2:23" x14ac:dyDescent="0.2">
      <c r="B650" s="59" t="str">
        <f>IF(Collage!B643="","",Collage!B643)</f>
        <v/>
      </c>
      <c r="C650" s="59" t="str">
        <f>IF(Collage!C643="","",Collage!C643)</f>
        <v/>
      </c>
      <c r="D650" s="35" t="str">
        <f>IF(Collage!D643="","",Collage!D643)</f>
        <v/>
      </c>
      <c r="E650" s="29"/>
      <c r="F650" s="10"/>
      <c r="G650" s="11"/>
      <c r="H650" s="13" t="str">
        <f t="shared" si="118"/>
        <v/>
      </c>
      <c r="I650" s="8" t="str">
        <f>IF(B650&lt;&gt;"",SUMIF($V$23:$V$598,V650,$H$23:$H$598)/SUMIF($V$23:$V$598,V650,$O$23:O1225),IF(O650&lt;&gt;"",SUMIF($S$23:$S$598,S650,$H$23:$H$598)/O650,""))</f>
        <v/>
      </c>
      <c r="J650" s="12"/>
      <c r="K650" s="19" t="str">
        <f t="shared" si="119"/>
        <v/>
      </c>
      <c r="L650" s="19" t="str">
        <f t="shared" si="116"/>
        <v/>
      </c>
      <c r="M650" s="19" t="str">
        <f t="shared" si="117"/>
        <v/>
      </c>
      <c r="N650" s="19" t="str">
        <f t="shared" si="120"/>
        <v/>
      </c>
      <c r="O650" s="9" t="str">
        <f t="shared" si="121"/>
        <v/>
      </c>
      <c r="S650" s="2" t="str">
        <f t="shared" si="122"/>
        <v>INDEX</v>
      </c>
      <c r="T650" s="18" t="str">
        <f t="shared" si="123"/>
        <v/>
      </c>
      <c r="V650" s="2" t="str">
        <f t="shared" si="124"/>
        <v>INCIDENTS</v>
      </c>
      <c r="W650" s="16" t="str">
        <f t="shared" si="125"/>
        <v/>
      </c>
    </row>
    <row r="651" spans="2:23" x14ac:dyDescent="0.2">
      <c r="B651" s="59" t="str">
        <f>IF(Collage!B644="","",Collage!B644)</f>
        <v/>
      </c>
      <c r="C651" s="59" t="str">
        <f>IF(Collage!C644="","",Collage!C644)</f>
        <v/>
      </c>
      <c r="D651" s="35" t="str">
        <f>IF(Collage!D644="","",Collage!D644)</f>
        <v/>
      </c>
      <c r="E651" s="29"/>
      <c r="F651" s="10"/>
      <c r="G651" s="11"/>
      <c r="H651" s="13" t="str">
        <f t="shared" si="118"/>
        <v/>
      </c>
      <c r="I651" s="8" t="str">
        <f>IF(B651&lt;&gt;"",SUMIF($V$23:$V$598,V651,$H$23:$H$598)/SUMIF($V$23:$V$598,V651,$O$23:O1226),IF(O651&lt;&gt;"",SUMIF($S$23:$S$598,S651,$H$23:$H$598)/O651,""))</f>
        <v/>
      </c>
      <c r="J651" s="12"/>
      <c r="K651" s="19" t="str">
        <f t="shared" si="119"/>
        <v/>
      </c>
      <c r="L651" s="19" t="str">
        <f t="shared" si="116"/>
        <v/>
      </c>
      <c r="M651" s="19" t="str">
        <f t="shared" si="117"/>
        <v/>
      </c>
      <c r="N651" s="19" t="str">
        <f t="shared" si="120"/>
        <v/>
      </c>
      <c r="O651" s="9" t="str">
        <f t="shared" si="121"/>
        <v/>
      </c>
      <c r="S651" s="2" t="str">
        <f t="shared" si="122"/>
        <v>INDEX</v>
      </c>
      <c r="T651" s="18" t="str">
        <f t="shared" si="123"/>
        <v/>
      </c>
      <c r="V651" s="2" t="str">
        <f t="shared" si="124"/>
        <v>INCIDENTS</v>
      </c>
      <c r="W651" s="16" t="str">
        <f t="shared" si="125"/>
        <v/>
      </c>
    </row>
    <row r="652" spans="2:23" x14ac:dyDescent="0.2">
      <c r="B652" s="59" t="str">
        <f>IF(Collage!B645="","",Collage!B645)</f>
        <v/>
      </c>
      <c r="C652" s="59" t="str">
        <f>IF(Collage!C645="","",Collage!C645)</f>
        <v/>
      </c>
      <c r="D652" s="35" t="str">
        <f>IF(Collage!D645="","",Collage!D645)</f>
        <v/>
      </c>
      <c r="E652" s="29"/>
      <c r="F652" s="10"/>
      <c r="G652" s="11"/>
      <c r="H652" s="13" t="str">
        <f t="shared" si="118"/>
        <v/>
      </c>
      <c r="I652" s="8" t="str">
        <f>IF(B652&lt;&gt;"",SUMIF($V$23:$V$598,V652,$H$23:$H$598)/SUMIF($V$23:$V$598,V652,$O$23:O1227),IF(O652&lt;&gt;"",SUMIF($S$23:$S$598,S652,$H$23:$H$598)/O652,""))</f>
        <v/>
      </c>
      <c r="J652" s="12"/>
      <c r="K652" s="19" t="str">
        <f t="shared" si="119"/>
        <v/>
      </c>
      <c r="L652" s="19" t="str">
        <f t="shared" si="116"/>
        <v/>
      </c>
      <c r="M652" s="19" t="str">
        <f t="shared" si="117"/>
        <v/>
      </c>
      <c r="N652" s="19" t="str">
        <f t="shared" si="120"/>
        <v/>
      </c>
      <c r="O652" s="9" t="str">
        <f t="shared" si="121"/>
        <v/>
      </c>
      <c r="S652" s="2" t="str">
        <f t="shared" si="122"/>
        <v>INDEX</v>
      </c>
      <c r="T652" s="18" t="str">
        <f t="shared" si="123"/>
        <v/>
      </c>
      <c r="V652" s="2" t="str">
        <f t="shared" si="124"/>
        <v>INCIDENTS</v>
      </c>
      <c r="W652" s="16" t="str">
        <f t="shared" si="125"/>
        <v/>
      </c>
    </row>
    <row r="653" spans="2:23" x14ac:dyDescent="0.2">
      <c r="B653" s="59" t="str">
        <f>IF(Collage!B646="","",Collage!B646)</f>
        <v/>
      </c>
      <c r="C653" s="59" t="str">
        <f>IF(Collage!C646="","",Collage!C646)</f>
        <v/>
      </c>
      <c r="D653" s="35" t="str">
        <f>IF(Collage!D646="","",Collage!D646)</f>
        <v/>
      </c>
      <c r="E653" s="29"/>
      <c r="F653" s="10"/>
      <c r="G653" s="11"/>
      <c r="H653" s="13" t="str">
        <f t="shared" si="118"/>
        <v/>
      </c>
      <c r="I653" s="8" t="str">
        <f>IF(B653&lt;&gt;"",SUMIF($V$23:$V$598,V653,$H$23:$H$598)/SUMIF($V$23:$V$598,V653,$O$23:O1228),IF(O653&lt;&gt;"",SUMIF($S$23:$S$598,S653,$H$23:$H$598)/O653,""))</f>
        <v/>
      </c>
      <c r="J653" s="12"/>
      <c r="K653" s="19" t="str">
        <f t="shared" si="119"/>
        <v/>
      </c>
      <c r="L653" s="19" t="str">
        <f t="shared" si="116"/>
        <v/>
      </c>
      <c r="M653" s="19" t="str">
        <f t="shared" si="117"/>
        <v/>
      </c>
      <c r="N653" s="19" t="str">
        <f t="shared" si="120"/>
        <v/>
      </c>
      <c r="O653" s="9" t="str">
        <f t="shared" si="121"/>
        <v/>
      </c>
      <c r="S653" s="2" t="str">
        <f t="shared" si="122"/>
        <v>INDEX</v>
      </c>
      <c r="T653" s="18" t="str">
        <f t="shared" si="123"/>
        <v/>
      </c>
      <c r="V653" s="2" t="str">
        <f t="shared" si="124"/>
        <v>INCIDENTS</v>
      </c>
      <c r="W653" s="16" t="str">
        <f t="shared" si="125"/>
        <v/>
      </c>
    </row>
    <row r="654" spans="2:23" x14ac:dyDescent="0.2">
      <c r="B654" s="59" t="str">
        <f>IF(Collage!B647="","",Collage!B647)</f>
        <v/>
      </c>
      <c r="C654" s="59" t="str">
        <f>IF(Collage!C647="","",Collage!C647)</f>
        <v/>
      </c>
      <c r="D654" s="35" t="str">
        <f>IF(Collage!D647="","",Collage!D647)</f>
        <v/>
      </c>
      <c r="E654" s="29"/>
      <c r="F654" s="10"/>
      <c r="G654" s="11"/>
      <c r="H654" s="13" t="str">
        <f t="shared" si="118"/>
        <v/>
      </c>
      <c r="I654" s="8" t="str">
        <f>IF(B654&lt;&gt;"",SUMIF($V$23:$V$598,V654,$H$23:$H$598)/SUMIF($V$23:$V$598,V654,$O$23:O1229),IF(O654&lt;&gt;"",SUMIF($S$23:$S$598,S654,$H$23:$H$598)/O654,""))</f>
        <v/>
      </c>
      <c r="J654" s="12"/>
      <c r="K654" s="19" t="str">
        <f t="shared" si="119"/>
        <v/>
      </c>
      <c r="L654" s="19" t="str">
        <f t="shared" si="116"/>
        <v/>
      </c>
      <c r="M654" s="19" t="str">
        <f t="shared" si="117"/>
        <v/>
      </c>
      <c r="N654" s="19" t="str">
        <f t="shared" si="120"/>
        <v/>
      </c>
      <c r="O654" s="9" t="str">
        <f t="shared" si="121"/>
        <v/>
      </c>
      <c r="S654" s="2" t="str">
        <f t="shared" si="122"/>
        <v>INDEX</v>
      </c>
      <c r="T654" s="18" t="str">
        <f t="shared" si="123"/>
        <v/>
      </c>
      <c r="V654" s="2" t="str">
        <f t="shared" si="124"/>
        <v>INCIDENTS</v>
      </c>
      <c r="W654" s="16" t="str">
        <f t="shared" si="125"/>
        <v/>
      </c>
    </row>
    <row r="655" spans="2:23" x14ac:dyDescent="0.2">
      <c r="B655" s="59" t="str">
        <f>IF(Collage!B648="","",Collage!B648)</f>
        <v/>
      </c>
      <c r="C655" s="59" t="str">
        <f>IF(Collage!C648="","",Collage!C648)</f>
        <v/>
      </c>
      <c r="D655" s="35" t="str">
        <f>IF(Collage!D648="","",Collage!D648)</f>
        <v/>
      </c>
      <c r="E655" s="29"/>
      <c r="F655" s="10"/>
      <c r="G655" s="11"/>
      <c r="H655" s="13" t="str">
        <f t="shared" si="118"/>
        <v/>
      </c>
      <c r="I655" s="8" t="str">
        <f>IF(B655&lt;&gt;"",SUMIF($V$23:$V$598,V655,$H$23:$H$598)/SUMIF($V$23:$V$598,V655,$O$23:O1230),IF(O655&lt;&gt;"",SUMIF($S$23:$S$598,S655,$H$23:$H$598)/O655,""))</f>
        <v/>
      </c>
      <c r="J655" s="12"/>
      <c r="K655" s="19" t="str">
        <f t="shared" si="119"/>
        <v/>
      </c>
      <c r="L655" s="19" t="str">
        <f t="shared" si="116"/>
        <v/>
      </c>
      <c r="M655" s="19" t="str">
        <f t="shared" si="117"/>
        <v/>
      </c>
      <c r="N655" s="19" t="str">
        <f t="shared" si="120"/>
        <v/>
      </c>
      <c r="O655" s="9" t="str">
        <f t="shared" si="121"/>
        <v/>
      </c>
      <c r="S655" s="2" t="str">
        <f t="shared" si="122"/>
        <v>INDEX</v>
      </c>
      <c r="T655" s="18" t="str">
        <f t="shared" si="123"/>
        <v/>
      </c>
      <c r="V655" s="2" t="str">
        <f t="shared" si="124"/>
        <v>INCIDENTS</v>
      </c>
      <c r="W655" s="16" t="str">
        <f t="shared" si="125"/>
        <v/>
      </c>
    </row>
    <row r="656" spans="2:23" x14ac:dyDescent="0.2">
      <c r="B656" s="59" t="str">
        <f>IF(Collage!B649="","",Collage!B649)</f>
        <v/>
      </c>
      <c r="C656" s="59" t="str">
        <f>IF(Collage!C649="","",Collage!C649)</f>
        <v/>
      </c>
      <c r="D656" s="35" t="str">
        <f>IF(Collage!D649="","",Collage!D649)</f>
        <v/>
      </c>
      <c r="E656" s="29"/>
      <c r="F656" s="10"/>
      <c r="G656" s="11"/>
      <c r="H656" s="13" t="str">
        <f t="shared" si="118"/>
        <v/>
      </c>
      <c r="I656" s="8" t="str">
        <f>IF(B656&lt;&gt;"",SUMIF($V$23:$V$598,V656,$H$23:$H$598)/SUMIF($V$23:$V$598,V656,$O$23:O1231),IF(O656&lt;&gt;"",SUMIF($S$23:$S$598,S656,$H$23:$H$598)/O656,""))</f>
        <v/>
      </c>
      <c r="J656" s="12"/>
      <c r="K656" s="19" t="str">
        <f t="shared" si="119"/>
        <v/>
      </c>
      <c r="L656" s="19" t="str">
        <f t="shared" si="116"/>
        <v/>
      </c>
      <c r="M656" s="19" t="str">
        <f t="shared" si="117"/>
        <v/>
      </c>
      <c r="N656" s="19" t="str">
        <f t="shared" si="120"/>
        <v/>
      </c>
      <c r="O656" s="9" t="str">
        <f t="shared" si="121"/>
        <v/>
      </c>
      <c r="S656" s="2" t="str">
        <f t="shared" si="122"/>
        <v>INDEX</v>
      </c>
      <c r="T656" s="18" t="str">
        <f t="shared" si="123"/>
        <v/>
      </c>
      <c r="V656" s="2" t="str">
        <f t="shared" si="124"/>
        <v>INCIDENTS</v>
      </c>
      <c r="W656" s="16" t="str">
        <f t="shared" si="125"/>
        <v/>
      </c>
    </row>
    <row r="657" spans="2:23" x14ac:dyDescent="0.2">
      <c r="B657" s="59" t="str">
        <f>IF(Collage!B650="","",Collage!B650)</f>
        <v/>
      </c>
      <c r="C657" s="59" t="str">
        <f>IF(Collage!C650="","",Collage!C650)</f>
        <v/>
      </c>
      <c r="D657" s="35" t="str">
        <f>IF(Collage!D650="","",Collage!D650)</f>
        <v/>
      </c>
      <c r="E657" s="29"/>
      <c r="F657" s="10"/>
      <c r="G657" s="11"/>
      <c r="H657" s="13" t="str">
        <f t="shared" si="118"/>
        <v/>
      </c>
      <c r="I657" s="8" t="str">
        <f>IF(B657&lt;&gt;"",SUMIF($V$23:$V$598,V657,$H$23:$H$598)/SUMIF($V$23:$V$598,V657,$O$23:O1232),IF(O657&lt;&gt;"",SUMIF($S$23:$S$598,S657,$H$23:$H$598)/O657,""))</f>
        <v/>
      </c>
      <c r="J657" s="12"/>
      <c r="K657" s="19" t="str">
        <f t="shared" si="119"/>
        <v/>
      </c>
      <c r="L657" s="19" t="str">
        <f t="shared" si="116"/>
        <v/>
      </c>
      <c r="M657" s="19" t="str">
        <f t="shared" si="117"/>
        <v/>
      </c>
      <c r="N657" s="19" t="str">
        <f t="shared" si="120"/>
        <v/>
      </c>
      <c r="O657" s="9" t="str">
        <f t="shared" si="121"/>
        <v/>
      </c>
      <c r="S657" s="2" t="str">
        <f t="shared" si="122"/>
        <v>INDEX</v>
      </c>
      <c r="T657" s="18" t="str">
        <f t="shared" si="123"/>
        <v/>
      </c>
      <c r="V657" s="2" t="str">
        <f t="shared" si="124"/>
        <v>INCIDENTS</v>
      </c>
      <c r="W657" s="16" t="str">
        <f t="shared" si="125"/>
        <v/>
      </c>
    </row>
    <row r="658" spans="2:23" x14ac:dyDescent="0.2">
      <c r="B658" s="59" t="str">
        <f>IF(Collage!B651="","",Collage!B651)</f>
        <v/>
      </c>
      <c r="C658" s="59" t="str">
        <f>IF(Collage!C651="","",Collage!C651)</f>
        <v/>
      </c>
      <c r="D658" s="35" t="str">
        <f>IF(Collage!D651="","",Collage!D651)</f>
        <v/>
      </c>
      <c r="E658" s="29"/>
      <c r="F658" s="10"/>
      <c r="G658" s="11"/>
      <c r="H658" s="13" t="str">
        <f t="shared" si="118"/>
        <v/>
      </c>
      <c r="I658" s="8" t="str">
        <f>IF(B658&lt;&gt;"",SUMIF($V$23:$V$598,V658,$H$23:$H$598)/SUMIF($V$23:$V$598,V658,$O$23:O1233),IF(O658&lt;&gt;"",SUMIF($S$23:$S$598,S658,$H$23:$H$598)/O658,""))</f>
        <v/>
      </c>
      <c r="J658" s="12"/>
      <c r="K658" s="19" t="str">
        <f t="shared" si="119"/>
        <v/>
      </c>
      <c r="L658" s="19" t="str">
        <f t="shared" si="116"/>
        <v/>
      </c>
      <c r="M658" s="19" t="str">
        <f t="shared" si="117"/>
        <v/>
      </c>
      <c r="N658" s="19" t="str">
        <f t="shared" si="120"/>
        <v/>
      </c>
      <c r="O658" s="9" t="str">
        <f t="shared" si="121"/>
        <v/>
      </c>
      <c r="S658" s="2" t="str">
        <f t="shared" si="122"/>
        <v>INDEX</v>
      </c>
      <c r="T658" s="18" t="str">
        <f t="shared" si="123"/>
        <v/>
      </c>
      <c r="V658" s="2" t="str">
        <f t="shared" si="124"/>
        <v>INCIDENTS</v>
      </c>
      <c r="W658" s="16" t="str">
        <f t="shared" si="125"/>
        <v/>
      </c>
    </row>
    <row r="659" spans="2:23" x14ac:dyDescent="0.2">
      <c r="B659" s="59" t="str">
        <f>IF(Collage!B652="","",Collage!B652)</f>
        <v/>
      </c>
      <c r="C659" s="59" t="str">
        <f>IF(Collage!C652="","",Collage!C652)</f>
        <v/>
      </c>
      <c r="D659" s="35" t="str">
        <f>IF(Collage!D652="","",Collage!D652)</f>
        <v/>
      </c>
      <c r="E659" s="29"/>
      <c r="F659" s="10"/>
      <c r="G659" s="11"/>
      <c r="H659" s="13" t="str">
        <f t="shared" si="118"/>
        <v/>
      </c>
      <c r="I659" s="8" t="str">
        <f>IF(B659&lt;&gt;"",SUMIF($V$23:$V$598,V659,$H$23:$H$598)/SUMIF($V$23:$V$598,V659,$O$23:O1234),IF(O659&lt;&gt;"",SUMIF($S$23:$S$598,S659,$H$23:$H$598)/O659,""))</f>
        <v/>
      </c>
      <c r="J659" s="12"/>
      <c r="K659" s="19" t="str">
        <f t="shared" si="119"/>
        <v/>
      </c>
      <c r="L659" s="19" t="str">
        <f t="shared" si="116"/>
        <v/>
      </c>
      <c r="M659" s="19" t="str">
        <f t="shared" si="117"/>
        <v/>
      </c>
      <c r="N659" s="19" t="str">
        <f t="shared" si="120"/>
        <v/>
      </c>
      <c r="O659" s="9" t="str">
        <f t="shared" si="121"/>
        <v/>
      </c>
      <c r="S659" s="2" t="str">
        <f t="shared" si="122"/>
        <v>INDEX</v>
      </c>
      <c r="T659" s="18" t="str">
        <f t="shared" si="123"/>
        <v/>
      </c>
      <c r="V659" s="2" t="str">
        <f t="shared" si="124"/>
        <v>INCIDENTS</v>
      </c>
      <c r="W659" s="16" t="str">
        <f t="shared" si="125"/>
        <v/>
      </c>
    </row>
    <row r="660" spans="2:23" x14ac:dyDescent="0.2">
      <c r="B660" s="59" t="str">
        <f>IF(Collage!B653="","",Collage!B653)</f>
        <v/>
      </c>
      <c r="C660" s="59" t="str">
        <f>IF(Collage!C653="","",Collage!C653)</f>
        <v/>
      </c>
      <c r="D660" s="35" t="str">
        <f>IF(Collage!D653="","",Collage!D653)</f>
        <v/>
      </c>
      <c r="E660" s="29"/>
      <c r="F660" s="10"/>
      <c r="G660" s="11"/>
      <c r="H660" s="13" t="str">
        <f t="shared" si="118"/>
        <v/>
      </c>
      <c r="I660" s="8" t="str">
        <f>IF(B660&lt;&gt;"",SUMIF($V$23:$V$598,V660,$H$23:$H$598)/SUMIF($V$23:$V$598,V660,$O$23:O1235),IF(O660&lt;&gt;"",SUMIF($S$23:$S$598,S660,$H$23:$H$598)/O660,""))</f>
        <v/>
      </c>
      <c r="J660" s="12"/>
      <c r="K660" s="19" t="str">
        <f t="shared" si="119"/>
        <v/>
      </c>
      <c r="L660" s="19" t="str">
        <f t="shared" si="116"/>
        <v/>
      </c>
      <c r="M660" s="19" t="str">
        <f t="shared" si="117"/>
        <v/>
      </c>
      <c r="N660" s="19" t="str">
        <f t="shared" si="120"/>
        <v/>
      </c>
      <c r="O660" s="9" t="str">
        <f t="shared" si="121"/>
        <v/>
      </c>
      <c r="S660" s="2" t="str">
        <f t="shared" si="122"/>
        <v>INDEX</v>
      </c>
      <c r="T660" s="18" t="str">
        <f t="shared" si="123"/>
        <v/>
      </c>
      <c r="V660" s="2" t="str">
        <f t="shared" si="124"/>
        <v>INCIDENTS</v>
      </c>
      <c r="W660" s="16" t="str">
        <f t="shared" si="125"/>
        <v/>
      </c>
    </row>
    <row r="661" spans="2:23" x14ac:dyDescent="0.2">
      <c r="B661" s="59" t="str">
        <f>IF(Collage!B654="","",Collage!B654)</f>
        <v/>
      </c>
      <c r="C661" s="59" t="str">
        <f>IF(Collage!C654="","",Collage!C654)</f>
        <v/>
      </c>
      <c r="D661" s="35" t="str">
        <f>IF(Collage!D654="","",Collage!D654)</f>
        <v/>
      </c>
      <c r="E661" s="29"/>
      <c r="F661" s="10"/>
      <c r="G661" s="11"/>
      <c r="H661" s="13" t="str">
        <f t="shared" si="118"/>
        <v/>
      </c>
      <c r="I661" s="8" t="str">
        <f>IF(B661&lt;&gt;"",SUMIF($V$23:$V$598,V661,$H$23:$H$598)/SUMIF($V$23:$V$598,V661,$O$23:O1236),IF(O661&lt;&gt;"",SUMIF($S$23:$S$598,S661,$H$23:$H$598)/O661,""))</f>
        <v/>
      </c>
      <c r="J661" s="12"/>
      <c r="K661" s="19" t="str">
        <f t="shared" si="119"/>
        <v/>
      </c>
      <c r="L661" s="19" t="str">
        <f t="shared" si="116"/>
        <v/>
      </c>
      <c r="M661" s="19" t="str">
        <f t="shared" si="117"/>
        <v/>
      </c>
      <c r="N661" s="19" t="str">
        <f t="shared" si="120"/>
        <v/>
      </c>
      <c r="O661" s="9" t="str">
        <f t="shared" si="121"/>
        <v/>
      </c>
      <c r="S661" s="2" t="str">
        <f t="shared" si="122"/>
        <v>INDEX</v>
      </c>
      <c r="T661" s="18" t="str">
        <f t="shared" si="123"/>
        <v/>
      </c>
      <c r="V661" s="2" t="str">
        <f t="shared" si="124"/>
        <v>INCIDENTS</v>
      </c>
      <c r="W661" s="16" t="str">
        <f t="shared" si="125"/>
        <v/>
      </c>
    </row>
    <row r="662" spans="2:23" x14ac:dyDescent="0.2">
      <c r="B662" s="59" t="str">
        <f>IF(Collage!B655="","",Collage!B655)</f>
        <v/>
      </c>
      <c r="C662" s="59" t="str">
        <f>IF(Collage!C655="","",Collage!C655)</f>
        <v/>
      </c>
      <c r="D662" s="35" t="str">
        <f>IF(Collage!D655="","",Collage!D655)</f>
        <v/>
      </c>
      <c r="E662" s="29"/>
      <c r="F662" s="10"/>
      <c r="G662" s="11"/>
      <c r="H662" s="13" t="str">
        <f t="shared" si="118"/>
        <v/>
      </c>
      <c r="I662" s="8" t="str">
        <f>IF(B662&lt;&gt;"",SUMIF($V$23:$V$598,V662,$H$23:$H$598)/SUMIF($V$23:$V$598,V662,$O$23:O1237),IF(O662&lt;&gt;"",SUMIF($S$23:$S$598,S662,$H$23:$H$598)/O662,""))</f>
        <v/>
      </c>
      <c r="J662" s="12"/>
      <c r="K662" s="19" t="str">
        <f t="shared" si="119"/>
        <v/>
      </c>
      <c r="L662" s="19" t="str">
        <f t="shared" si="116"/>
        <v/>
      </c>
      <c r="M662" s="19" t="str">
        <f t="shared" si="117"/>
        <v/>
      </c>
      <c r="N662" s="19" t="str">
        <f t="shared" si="120"/>
        <v/>
      </c>
      <c r="O662" s="9" t="str">
        <f t="shared" si="121"/>
        <v/>
      </c>
      <c r="S662" s="2" t="str">
        <f t="shared" si="122"/>
        <v>INDEX</v>
      </c>
      <c r="T662" s="18" t="str">
        <f t="shared" si="123"/>
        <v/>
      </c>
      <c r="V662" s="2" t="str">
        <f t="shared" si="124"/>
        <v>INCIDENTS</v>
      </c>
      <c r="W662" s="16" t="str">
        <f t="shared" si="125"/>
        <v/>
      </c>
    </row>
    <row r="663" spans="2:23" x14ac:dyDescent="0.2">
      <c r="B663" s="59" t="str">
        <f>IF(Collage!B656="","",Collage!B656)</f>
        <v/>
      </c>
      <c r="C663" s="59" t="str">
        <f>IF(Collage!C656="","",Collage!C656)</f>
        <v/>
      </c>
      <c r="D663" s="35" t="str">
        <f>IF(Collage!D656="","",Collage!D656)</f>
        <v/>
      </c>
      <c r="E663" s="29"/>
      <c r="F663" s="10"/>
      <c r="G663" s="11"/>
      <c r="H663" s="13" t="str">
        <f t="shared" si="118"/>
        <v/>
      </c>
      <c r="I663" s="8" t="str">
        <f>IF(B663&lt;&gt;"",SUMIF($V$23:$V$598,V663,$H$23:$H$598)/SUMIF($V$23:$V$598,V663,$O$23:O1238),IF(O663&lt;&gt;"",SUMIF($S$23:$S$598,S663,$H$23:$H$598)/O663,""))</f>
        <v/>
      </c>
      <c r="J663" s="12"/>
      <c r="K663" s="19" t="str">
        <f t="shared" si="119"/>
        <v/>
      </c>
      <c r="L663" s="19" t="str">
        <f t="shared" ref="L663:L726" si="126">IF($D663&lt;&gt;"",IF($F663="X",1,0),"")</f>
        <v/>
      </c>
      <c r="M663" s="19" t="str">
        <f t="shared" ref="M663:M726" si="127">IF($D663&lt;&gt;"",IF($G663="X",1,0),"")</f>
        <v/>
      </c>
      <c r="N663" s="19" t="str">
        <f t="shared" si="120"/>
        <v/>
      </c>
      <c r="O663" s="9" t="str">
        <f t="shared" si="121"/>
        <v/>
      </c>
      <c r="S663" s="2" t="str">
        <f t="shared" si="122"/>
        <v>INDEX</v>
      </c>
      <c r="T663" s="18" t="str">
        <f t="shared" si="123"/>
        <v/>
      </c>
      <c r="V663" s="2" t="str">
        <f t="shared" si="124"/>
        <v>INCIDENTS</v>
      </c>
      <c r="W663" s="16" t="str">
        <f t="shared" si="125"/>
        <v/>
      </c>
    </row>
    <row r="664" spans="2:23" x14ac:dyDescent="0.2">
      <c r="B664" s="59" t="str">
        <f>IF(Collage!B657="","",Collage!B657)</f>
        <v/>
      </c>
      <c r="C664" s="59" t="str">
        <f>IF(Collage!C657="","",Collage!C657)</f>
        <v/>
      </c>
      <c r="D664" s="35" t="str">
        <f>IF(Collage!D657="","",Collage!D657)</f>
        <v/>
      </c>
      <c r="E664" s="29"/>
      <c r="F664" s="10"/>
      <c r="G664" s="11"/>
      <c r="H664" s="13" t="str">
        <f t="shared" si="118"/>
        <v/>
      </c>
      <c r="I664" s="8" t="str">
        <f>IF(B664&lt;&gt;"",SUMIF($V$23:$V$598,V664,$H$23:$H$598)/SUMIF($V$23:$V$598,V664,$O$23:O1239),IF(O664&lt;&gt;"",SUMIF($S$23:$S$598,S664,$H$23:$H$598)/O664,""))</f>
        <v/>
      </c>
      <c r="J664" s="12"/>
      <c r="K664" s="19" t="str">
        <f t="shared" si="119"/>
        <v/>
      </c>
      <c r="L664" s="19" t="str">
        <f t="shared" si="126"/>
        <v/>
      </c>
      <c r="M664" s="19" t="str">
        <f t="shared" si="127"/>
        <v/>
      </c>
      <c r="N664" s="19" t="str">
        <f t="shared" si="120"/>
        <v/>
      </c>
      <c r="O664" s="9" t="str">
        <f t="shared" si="121"/>
        <v/>
      </c>
      <c r="S664" s="2" t="str">
        <f t="shared" si="122"/>
        <v>INDEX</v>
      </c>
      <c r="T664" s="18" t="str">
        <f t="shared" si="123"/>
        <v/>
      </c>
      <c r="V664" s="2" t="str">
        <f t="shared" si="124"/>
        <v>INCIDENTS</v>
      </c>
      <c r="W664" s="16" t="str">
        <f t="shared" si="125"/>
        <v/>
      </c>
    </row>
    <row r="665" spans="2:23" x14ac:dyDescent="0.2">
      <c r="B665" s="59" t="str">
        <f>IF(Collage!B658="","",Collage!B658)</f>
        <v/>
      </c>
      <c r="C665" s="59" t="str">
        <f>IF(Collage!C658="","",Collage!C658)</f>
        <v/>
      </c>
      <c r="D665" s="35" t="str">
        <f>IF(Collage!D658="","",Collage!D658)</f>
        <v/>
      </c>
      <c r="E665" s="29"/>
      <c r="F665" s="10"/>
      <c r="G665" s="11"/>
      <c r="H665" s="13" t="str">
        <f t="shared" si="118"/>
        <v/>
      </c>
      <c r="I665" s="8" t="str">
        <f>IF(B665&lt;&gt;"",SUMIF($V$23:$V$598,V665,$H$23:$H$598)/SUMIF($V$23:$V$598,V665,$O$23:O1240),IF(O665&lt;&gt;"",SUMIF($S$23:$S$598,S665,$H$23:$H$598)/O665,""))</f>
        <v/>
      </c>
      <c r="J665" s="12"/>
      <c r="K665" s="19" t="str">
        <f t="shared" si="119"/>
        <v/>
      </c>
      <c r="L665" s="19" t="str">
        <f t="shared" si="126"/>
        <v/>
      </c>
      <c r="M665" s="19" t="str">
        <f t="shared" si="127"/>
        <v/>
      </c>
      <c r="N665" s="19" t="str">
        <f t="shared" si="120"/>
        <v/>
      </c>
      <c r="O665" s="9" t="str">
        <f t="shared" si="121"/>
        <v/>
      </c>
      <c r="S665" s="2" t="str">
        <f t="shared" si="122"/>
        <v>INDEX</v>
      </c>
      <c r="T665" s="18" t="str">
        <f t="shared" si="123"/>
        <v/>
      </c>
      <c r="V665" s="2" t="str">
        <f t="shared" si="124"/>
        <v>INCIDENTS</v>
      </c>
      <c r="W665" s="16" t="str">
        <f t="shared" si="125"/>
        <v/>
      </c>
    </row>
    <row r="666" spans="2:23" x14ac:dyDescent="0.2">
      <c r="B666" s="59" t="str">
        <f>IF(Collage!B659="","",Collage!B659)</f>
        <v/>
      </c>
      <c r="C666" s="59" t="str">
        <f>IF(Collage!C659="","",Collage!C659)</f>
        <v/>
      </c>
      <c r="D666" s="35" t="str">
        <f>IF(Collage!D659="","",Collage!D659)</f>
        <v/>
      </c>
      <c r="E666" s="29"/>
      <c r="F666" s="10"/>
      <c r="G666" s="11"/>
      <c r="H666" s="13" t="str">
        <f t="shared" si="118"/>
        <v/>
      </c>
      <c r="I666" s="8" t="str">
        <f>IF(B666&lt;&gt;"",SUMIF($V$23:$V$598,V666,$H$23:$H$598)/SUMIF($V$23:$V$598,V666,$O$23:O1241),IF(O666&lt;&gt;"",SUMIF($S$23:$S$598,S666,$H$23:$H$598)/O666,""))</f>
        <v/>
      </c>
      <c r="J666" s="12"/>
      <c r="K666" s="19" t="str">
        <f t="shared" si="119"/>
        <v/>
      </c>
      <c r="L666" s="19" t="str">
        <f t="shared" si="126"/>
        <v/>
      </c>
      <c r="M666" s="19" t="str">
        <f t="shared" si="127"/>
        <v/>
      </c>
      <c r="N666" s="19" t="str">
        <f t="shared" si="120"/>
        <v/>
      </c>
      <c r="O666" s="9" t="str">
        <f t="shared" si="121"/>
        <v/>
      </c>
      <c r="S666" s="2" t="str">
        <f t="shared" si="122"/>
        <v>INDEX</v>
      </c>
      <c r="T666" s="18" t="str">
        <f t="shared" si="123"/>
        <v/>
      </c>
      <c r="V666" s="2" t="str">
        <f t="shared" si="124"/>
        <v>INCIDENTS</v>
      </c>
      <c r="W666" s="16" t="str">
        <f t="shared" si="125"/>
        <v/>
      </c>
    </row>
    <row r="667" spans="2:23" x14ac:dyDescent="0.2">
      <c r="B667" s="59" t="str">
        <f>IF(Collage!B660="","",Collage!B660)</f>
        <v/>
      </c>
      <c r="C667" s="59" t="str">
        <f>IF(Collage!C660="","",Collage!C660)</f>
        <v/>
      </c>
      <c r="D667" s="35" t="str">
        <f>IF(Collage!D660="","",Collage!D660)</f>
        <v/>
      </c>
      <c r="E667" s="29"/>
      <c r="F667" s="10"/>
      <c r="G667" s="11"/>
      <c r="H667" s="13" t="str">
        <f t="shared" si="118"/>
        <v/>
      </c>
      <c r="I667" s="8" t="str">
        <f>IF(B667&lt;&gt;"",SUMIF($V$23:$V$598,V667,$H$23:$H$598)/SUMIF($V$23:$V$598,V667,$O$23:O1242),IF(O667&lt;&gt;"",SUMIF($S$23:$S$598,S667,$H$23:$H$598)/O667,""))</f>
        <v/>
      </c>
      <c r="J667" s="12"/>
      <c r="K667" s="19" t="str">
        <f t="shared" si="119"/>
        <v/>
      </c>
      <c r="L667" s="19" t="str">
        <f t="shared" si="126"/>
        <v/>
      </c>
      <c r="M667" s="19" t="str">
        <f t="shared" si="127"/>
        <v/>
      </c>
      <c r="N667" s="19" t="str">
        <f t="shared" si="120"/>
        <v/>
      </c>
      <c r="O667" s="9" t="str">
        <f t="shared" si="121"/>
        <v/>
      </c>
      <c r="S667" s="2" t="str">
        <f t="shared" si="122"/>
        <v>INDEX</v>
      </c>
      <c r="T667" s="18" t="str">
        <f t="shared" si="123"/>
        <v/>
      </c>
      <c r="V667" s="2" t="str">
        <f t="shared" si="124"/>
        <v>INCIDENTS</v>
      </c>
      <c r="W667" s="16" t="str">
        <f t="shared" si="125"/>
        <v/>
      </c>
    </row>
    <row r="668" spans="2:23" x14ac:dyDescent="0.2">
      <c r="B668" s="59" t="str">
        <f>IF(Collage!B661="","",Collage!B661)</f>
        <v/>
      </c>
      <c r="C668" s="59" t="str">
        <f>IF(Collage!C661="","",Collage!C661)</f>
        <v/>
      </c>
      <c r="D668" s="35" t="str">
        <f>IF(Collage!D661="","",Collage!D661)</f>
        <v/>
      </c>
      <c r="E668" s="29"/>
      <c r="F668" s="10"/>
      <c r="G668" s="11"/>
      <c r="H668" s="13" t="str">
        <f t="shared" si="118"/>
        <v/>
      </c>
      <c r="I668" s="8" t="str">
        <f>IF(B668&lt;&gt;"",SUMIF($V$23:$V$598,V668,$H$23:$H$598)/SUMIF($V$23:$V$598,V668,$O$23:O1243),IF(O668&lt;&gt;"",SUMIF($S$23:$S$598,S668,$H$23:$H$598)/O668,""))</f>
        <v/>
      </c>
      <c r="J668" s="12"/>
      <c r="K668" s="19" t="str">
        <f t="shared" si="119"/>
        <v/>
      </c>
      <c r="L668" s="19" t="str">
        <f t="shared" si="126"/>
        <v/>
      </c>
      <c r="M668" s="19" t="str">
        <f t="shared" si="127"/>
        <v/>
      </c>
      <c r="N668" s="19" t="str">
        <f t="shared" si="120"/>
        <v/>
      </c>
      <c r="O668" s="9" t="str">
        <f t="shared" si="121"/>
        <v/>
      </c>
      <c r="S668" s="2" t="str">
        <f t="shared" si="122"/>
        <v>INDEX</v>
      </c>
      <c r="T668" s="18" t="str">
        <f t="shared" si="123"/>
        <v/>
      </c>
      <c r="V668" s="2" t="str">
        <f t="shared" si="124"/>
        <v>INCIDENTS</v>
      </c>
      <c r="W668" s="16" t="str">
        <f t="shared" si="125"/>
        <v/>
      </c>
    </row>
    <row r="669" spans="2:23" x14ac:dyDescent="0.2">
      <c r="B669" s="59" t="str">
        <f>IF(Collage!B662="","",Collage!B662)</f>
        <v/>
      </c>
      <c r="C669" s="59" t="str">
        <f>IF(Collage!C662="","",Collage!C662)</f>
        <v/>
      </c>
      <c r="D669" s="35" t="str">
        <f>IF(Collage!D662="","",Collage!D662)</f>
        <v/>
      </c>
      <c r="E669" s="29"/>
      <c r="F669" s="10"/>
      <c r="G669" s="11"/>
      <c r="H669" s="13" t="str">
        <f t="shared" si="118"/>
        <v/>
      </c>
      <c r="I669" s="8" t="str">
        <f>IF(B669&lt;&gt;"",SUMIF($V$23:$V$598,V669,$H$23:$H$598)/SUMIF($V$23:$V$598,V669,$O$23:O1244),IF(O669&lt;&gt;"",SUMIF($S$23:$S$598,S669,$H$23:$H$598)/O669,""))</f>
        <v/>
      </c>
      <c r="J669" s="12"/>
      <c r="K669" s="19" t="str">
        <f t="shared" si="119"/>
        <v/>
      </c>
      <c r="L669" s="19" t="str">
        <f t="shared" si="126"/>
        <v/>
      </c>
      <c r="M669" s="19" t="str">
        <f t="shared" si="127"/>
        <v/>
      </c>
      <c r="N669" s="19" t="str">
        <f t="shared" si="120"/>
        <v/>
      </c>
      <c r="O669" s="9" t="str">
        <f t="shared" si="121"/>
        <v/>
      </c>
      <c r="S669" s="2" t="str">
        <f t="shared" si="122"/>
        <v>INDEX</v>
      </c>
      <c r="T669" s="18" t="str">
        <f t="shared" si="123"/>
        <v/>
      </c>
      <c r="V669" s="2" t="str">
        <f t="shared" si="124"/>
        <v>INCIDENTS</v>
      </c>
      <c r="W669" s="16" t="str">
        <f t="shared" si="125"/>
        <v/>
      </c>
    </row>
    <row r="670" spans="2:23" x14ac:dyDescent="0.2">
      <c r="B670" s="59" t="str">
        <f>IF(Collage!B663="","",Collage!B663)</f>
        <v/>
      </c>
      <c r="C670" s="59" t="str">
        <f>IF(Collage!C663="","",Collage!C663)</f>
        <v/>
      </c>
      <c r="D670" s="35" t="str">
        <f>IF(Collage!D663="","",Collage!D663)</f>
        <v/>
      </c>
      <c r="E670" s="29"/>
      <c r="F670" s="10"/>
      <c r="G670" s="11"/>
      <c r="H670" s="13" t="str">
        <f t="shared" si="118"/>
        <v/>
      </c>
      <c r="I670" s="8" t="str">
        <f>IF(B670&lt;&gt;"",SUMIF($V$23:$V$598,V670,$H$23:$H$598)/SUMIF($V$23:$V$598,V670,$O$23:O1245),IF(O670&lt;&gt;"",SUMIF($S$23:$S$598,S670,$H$23:$H$598)/O670,""))</f>
        <v/>
      </c>
      <c r="J670" s="12"/>
      <c r="K670" s="19" t="str">
        <f t="shared" si="119"/>
        <v/>
      </c>
      <c r="L670" s="19" t="str">
        <f t="shared" si="126"/>
        <v/>
      </c>
      <c r="M670" s="19" t="str">
        <f t="shared" si="127"/>
        <v/>
      </c>
      <c r="N670" s="19" t="str">
        <f t="shared" si="120"/>
        <v/>
      </c>
      <c r="O670" s="9" t="str">
        <f t="shared" si="121"/>
        <v/>
      </c>
      <c r="S670" s="2" t="str">
        <f t="shared" si="122"/>
        <v>INDEX</v>
      </c>
      <c r="T670" s="18" t="str">
        <f t="shared" si="123"/>
        <v/>
      </c>
      <c r="V670" s="2" t="str">
        <f t="shared" si="124"/>
        <v>INCIDENTS</v>
      </c>
      <c r="W670" s="16" t="str">
        <f t="shared" si="125"/>
        <v/>
      </c>
    </row>
    <row r="671" spans="2:23" x14ac:dyDescent="0.2">
      <c r="B671" s="59" t="str">
        <f>IF(Collage!B664="","",Collage!B664)</f>
        <v/>
      </c>
      <c r="C671" s="59" t="str">
        <f>IF(Collage!C664="","",Collage!C664)</f>
        <v/>
      </c>
      <c r="D671" s="35" t="str">
        <f>IF(Collage!D664="","",Collage!D664)</f>
        <v/>
      </c>
      <c r="E671" s="29"/>
      <c r="F671" s="10"/>
      <c r="G671" s="11"/>
      <c r="H671" s="13" t="str">
        <f t="shared" si="118"/>
        <v/>
      </c>
      <c r="I671" s="8" t="str">
        <f>IF(B671&lt;&gt;"",SUMIF($V$23:$V$598,V671,$H$23:$H$598)/SUMIF($V$23:$V$598,V671,$O$23:O1246),IF(O671&lt;&gt;"",SUMIF($S$23:$S$598,S671,$H$23:$H$598)/O671,""))</f>
        <v/>
      </c>
      <c r="J671" s="12"/>
      <c r="K671" s="19" t="str">
        <f t="shared" si="119"/>
        <v/>
      </c>
      <c r="L671" s="19" t="str">
        <f t="shared" si="126"/>
        <v/>
      </c>
      <c r="M671" s="19" t="str">
        <f t="shared" si="127"/>
        <v/>
      </c>
      <c r="N671" s="19" t="str">
        <f t="shared" si="120"/>
        <v/>
      </c>
      <c r="O671" s="9" t="str">
        <f t="shared" si="121"/>
        <v/>
      </c>
      <c r="S671" s="2" t="str">
        <f t="shared" si="122"/>
        <v>INDEX</v>
      </c>
      <c r="T671" s="18" t="str">
        <f t="shared" si="123"/>
        <v/>
      </c>
      <c r="V671" s="2" t="str">
        <f t="shared" si="124"/>
        <v>INCIDENTS</v>
      </c>
      <c r="W671" s="16" t="str">
        <f t="shared" si="125"/>
        <v/>
      </c>
    </row>
    <row r="672" spans="2:23" x14ac:dyDescent="0.2">
      <c r="B672" s="59" t="str">
        <f>IF(Collage!B665="","",Collage!B665)</f>
        <v/>
      </c>
      <c r="C672" s="59" t="str">
        <f>IF(Collage!C665="","",Collage!C665)</f>
        <v/>
      </c>
      <c r="D672" s="35" t="str">
        <f>IF(Collage!D665="","",Collage!D665)</f>
        <v/>
      </c>
      <c r="E672" s="29"/>
      <c r="F672" s="10"/>
      <c r="G672" s="11"/>
      <c r="H672" s="13" t="str">
        <f t="shared" si="118"/>
        <v/>
      </c>
      <c r="I672" s="8" t="str">
        <f>IF(B672&lt;&gt;"",SUMIF($V$23:$V$598,V672,$H$23:$H$598)/SUMIF($V$23:$V$598,V672,$O$23:O1247),IF(O672&lt;&gt;"",SUMIF($S$23:$S$598,S672,$H$23:$H$598)/O672,""))</f>
        <v/>
      </c>
      <c r="J672" s="12"/>
      <c r="K672" s="19" t="str">
        <f t="shared" si="119"/>
        <v/>
      </c>
      <c r="L672" s="19" t="str">
        <f t="shared" si="126"/>
        <v/>
      </c>
      <c r="M672" s="19" t="str">
        <f t="shared" si="127"/>
        <v/>
      </c>
      <c r="N672" s="19" t="str">
        <f t="shared" si="120"/>
        <v/>
      </c>
      <c r="O672" s="9" t="str">
        <f t="shared" si="121"/>
        <v/>
      </c>
      <c r="S672" s="2" t="str">
        <f t="shared" si="122"/>
        <v>INDEX</v>
      </c>
      <c r="T672" s="18" t="str">
        <f t="shared" si="123"/>
        <v/>
      </c>
      <c r="V672" s="2" t="str">
        <f t="shared" si="124"/>
        <v>INCIDENTS</v>
      </c>
      <c r="W672" s="16" t="str">
        <f t="shared" si="125"/>
        <v/>
      </c>
    </row>
    <row r="673" spans="2:23" x14ac:dyDescent="0.2">
      <c r="B673" s="59" t="str">
        <f>IF(Collage!B666="","",Collage!B666)</f>
        <v/>
      </c>
      <c r="C673" s="59" t="str">
        <f>IF(Collage!C666="","",Collage!C666)</f>
        <v/>
      </c>
      <c r="D673" s="35" t="str">
        <f>IF(Collage!D666="","",Collage!D666)</f>
        <v/>
      </c>
      <c r="E673" s="29"/>
      <c r="F673" s="10"/>
      <c r="G673" s="11"/>
      <c r="H673" s="13" t="str">
        <f t="shared" si="118"/>
        <v/>
      </c>
      <c r="I673" s="8" t="str">
        <f>IF(B673&lt;&gt;"",SUMIF($V$23:$V$598,V673,$H$23:$H$598)/SUMIF($V$23:$V$598,V673,$O$23:O1248),IF(O673&lt;&gt;"",SUMIF($S$23:$S$598,S673,$H$23:$H$598)/O673,""))</f>
        <v/>
      </c>
      <c r="J673" s="12"/>
      <c r="K673" s="19" t="str">
        <f t="shared" si="119"/>
        <v/>
      </c>
      <c r="L673" s="19" t="str">
        <f t="shared" si="126"/>
        <v/>
      </c>
      <c r="M673" s="19" t="str">
        <f t="shared" si="127"/>
        <v/>
      </c>
      <c r="N673" s="19" t="str">
        <f t="shared" si="120"/>
        <v/>
      </c>
      <c r="O673" s="9" t="str">
        <f t="shared" si="121"/>
        <v/>
      </c>
      <c r="S673" s="2" t="str">
        <f t="shared" si="122"/>
        <v>INDEX</v>
      </c>
      <c r="T673" s="18" t="str">
        <f t="shared" si="123"/>
        <v/>
      </c>
      <c r="V673" s="2" t="str">
        <f t="shared" si="124"/>
        <v>INCIDENTS</v>
      </c>
      <c r="W673" s="16" t="str">
        <f t="shared" si="125"/>
        <v/>
      </c>
    </row>
    <row r="674" spans="2:23" x14ac:dyDescent="0.2">
      <c r="B674" s="59" t="str">
        <f>IF(Collage!B667="","",Collage!B667)</f>
        <v/>
      </c>
      <c r="C674" s="59" t="str">
        <f>IF(Collage!C667="","",Collage!C667)</f>
        <v/>
      </c>
      <c r="D674" s="35" t="str">
        <f>IF(Collage!D667="","",Collage!D667)</f>
        <v/>
      </c>
      <c r="E674" s="29"/>
      <c r="F674" s="10"/>
      <c r="G674" s="11"/>
      <c r="H674" s="13" t="str">
        <f t="shared" si="118"/>
        <v/>
      </c>
      <c r="I674" s="8" t="str">
        <f>IF(B674&lt;&gt;"",SUMIF($V$23:$V$598,V674,$H$23:$H$598)/SUMIF($V$23:$V$598,V674,$O$23:O1249),IF(O674&lt;&gt;"",SUMIF($S$23:$S$598,S674,$H$23:$H$598)/O674,""))</f>
        <v/>
      </c>
      <c r="J674" s="12"/>
      <c r="K674" s="19" t="str">
        <f t="shared" si="119"/>
        <v/>
      </c>
      <c r="L674" s="19" t="str">
        <f t="shared" si="126"/>
        <v/>
      </c>
      <c r="M674" s="19" t="str">
        <f t="shared" si="127"/>
        <v/>
      </c>
      <c r="N674" s="19" t="str">
        <f t="shared" si="120"/>
        <v/>
      </c>
      <c r="O674" s="9" t="str">
        <f t="shared" si="121"/>
        <v/>
      </c>
      <c r="S674" s="2" t="str">
        <f t="shared" si="122"/>
        <v>INDEX</v>
      </c>
      <c r="T674" s="18" t="str">
        <f t="shared" si="123"/>
        <v/>
      </c>
      <c r="V674" s="2" t="str">
        <f t="shared" si="124"/>
        <v>INCIDENTS</v>
      </c>
      <c r="W674" s="16" t="str">
        <f t="shared" si="125"/>
        <v/>
      </c>
    </row>
    <row r="675" spans="2:23" x14ac:dyDescent="0.2">
      <c r="B675" s="59" t="str">
        <f>IF(Collage!B668="","",Collage!B668)</f>
        <v/>
      </c>
      <c r="C675" s="59" t="str">
        <f>IF(Collage!C668="","",Collage!C668)</f>
        <v/>
      </c>
      <c r="D675" s="35" t="str">
        <f>IF(Collage!D668="","",Collage!D668)</f>
        <v/>
      </c>
      <c r="E675" s="29"/>
      <c r="F675" s="10"/>
      <c r="G675" s="11"/>
      <c r="H675" s="13" t="str">
        <f t="shared" si="118"/>
        <v/>
      </c>
      <c r="I675" s="8" t="str">
        <f>IF(B675&lt;&gt;"",SUMIF($V$23:$V$598,V675,$H$23:$H$598)/SUMIF($V$23:$V$598,V675,$O$23:O1250),IF(O675&lt;&gt;"",SUMIF($S$23:$S$598,S675,$H$23:$H$598)/O675,""))</f>
        <v/>
      </c>
      <c r="J675" s="12"/>
      <c r="K675" s="19" t="str">
        <f t="shared" si="119"/>
        <v/>
      </c>
      <c r="L675" s="19" t="str">
        <f t="shared" si="126"/>
        <v/>
      </c>
      <c r="M675" s="19" t="str">
        <f t="shared" si="127"/>
        <v/>
      </c>
      <c r="N675" s="19" t="str">
        <f t="shared" si="120"/>
        <v/>
      </c>
      <c r="O675" s="9" t="str">
        <f t="shared" si="121"/>
        <v/>
      </c>
      <c r="S675" s="2" t="str">
        <f t="shared" si="122"/>
        <v>INDEX</v>
      </c>
      <c r="T675" s="18" t="str">
        <f t="shared" si="123"/>
        <v/>
      </c>
      <c r="V675" s="2" t="str">
        <f t="shared" si="124"/>
        <v>INCIDENTS</v>
      </c>
      <c r="W675" s="16" t="str">
        <f t="shared" si="125"/>
        <v/>
      </c>
    </row>
    <row r="676" spans="2:23" x14ac:dyDescent="0.2">
      <c r="B676" s="59" t="str">
        <f>IF(Collage!B669="","",Collage!B669)</f>
        <v/>
      </c>
      <c r="C676" s="59" t="str">
        <f>IF(Collage!C669="","",Collage!C669)</f>
        <v/>
      </c>
      <c r="D676" s="35" t="str">
        <f>IF(Collage!D669="","",Collage!D669)</f>
        <v/>
      </c>
      <c r="E676" s="29"/>
      <c r="F676" s="10"/>
      <c r="G676" s="11"/>
      <c r="H676" s="13" t="str">
        <f t="shared" si="118"/>
        <v/>
      </c>
      <c r="I676" s="8" t="str">
        <f>IF(B676&lt;&gt;"",SUMIF($V$23:$V$598,V676,$H$23:$H$598)/SUMIF($V$23:$V$598,V676,$O$23:O1251),IF(O676&lt;&gt;"",SUMIF($S$23:$S$598,S676,$H$23:$H$598)/O676,""))</f>
        <v/>
      </c>
      <c r="J676" s="12"/>
      <c r="K676" s="19" t="str">
        <f t="shared" si="119"/>
        <v/>
      </c>
      <c r="L676" s="19" t="str">
        <f t="shared" si="126"/>
        <v/>
      </c>
      <c r="M676" s="19" t="str">
        <f t="shared" si="127"/>
        <v/>
      </c>
      <c r="N676" s="19" t="str">
        <f t="shared" si="120"/>
        <v/>
      </c>
      <c r="O676" s="9" t="str">
        <f t="shared" si="121"/>
        <v/>
      </c>
      <c r="S676" s="2" t="str">
        <f t="shared" si="122"/>
        <v>INDEX</v>
      </c>
      <c r="T676" s="18" t="str">
        <f t="shared" si="123"/>
        <v/>
      </c>
      <c r="V676" s="2" t="str">
        <f t="shared" si="124"/>
        <v>INCIDENTS</v>
      </c>
      <c r="W676" s="16" t="str">
        <f t="shared" si="125"/>
        <v/>
      </c>
    </row>
    <row r="677" spans="2:23" x14ac:dyDescent="0.2">
      <c r="B677" s="59" t="str">
        <f>IF(Collage!B670="","",Collage!B670)</f>
        <v/>
      </c>
      <c r="C677" s="59" t="str">
        <f>IF(Collage!C670="","",Collage!C670)</f>
        <v/>
      </c>
      <c r="D677" s="35" t="str">
        <f>IF(Collage!D670="","",Collage!D670)</f>
        <v/>
      </c>
      <c r="E677" s="29"/>
      <c r="F677" s="10"/>
      <c r="G677" s="11"/>
      <c r="H677" s="13" t="str">
        <f t="shared" si="118"/>
        <v/>
      </c>
      <c r="I677" s="8" t="str">
        <f>IF(B677&lt;&gt;"",SUMIF($V$23:$V$598,V677,$H$23:$H$598)/SUMIF($V$23:$V$598,V677,$O$23:O1252),IF(O677&lt;&gt;"",SUMIF($S$23:$S$598,S677,$H$23:$H$598)/O677,""))</f>
        <v/>
      </c>
      <c r="J677" s="12"/>
      <c r="K677" s="19" t="str">
        <f t="shared" si="119"/>
        <v/>
      </c>
      <c r="L677" s="19" t="str">
        <f t="shared" si="126"/>
        <v/>
      </c>
      <c r="M677" s="19" t="str">
        <f t="shared" si="127"/>
        <v/>
      </c>
      <c r="N677" s="19" t="str">
        <f t="shared" si="120"/>
        <v/>
      </c>
      <c r="O677" s="9" t="str">
        <f t="shared" si="121"/>
        <v/>
      </c>
      <c r="S677" s="2" t="str">
        <f t="shared" si="122"/>
        <v>INDEX</v>
      </c>
      <c r="T677" s="18" t="str">
        <f t="shared" si="123"/>
        <v/>
      </c>
      <c r="V677" s="2" t="str">
        <f t="shared" si="124"/>
        <v>INCIDENTS</v>
      </c>
      <c r="W677" s="16" t="str">
        <f t="shared" si="125"/>
        <v/>
      </c>
    </row>
    <row r="678" spans="2:23" x14ac:dyDescent="0.2">
      <c r="B678" s="59" t="str">
        <f>IF(Collage!B671="","",Collage!B671)</f>
        <v/>
      </c>
      <c r="C678" s="59" t="str">
        <f>IF(Collage!C671="","",Collage!C671)</f>
        <v/>
      </c>
      <c r="D678" s="35" t="str">
        <f>IF(Collage!D671="","",Collage!D671)</f>
        <v/>
      </c>
      <c r="E678" s="29"/>
      <c r="F678" s="10"/>
      <c r="G678" s="11"/>
      <c r="H678" s="13" t="str">
        <f t="shared" si="118"/>
        <v/>
      </c>
      <c r="I678" s="8" t="str">
        <f>IF(B678&lt;&gt;"",SUMIF($V$23:$V$598,V678,$H$23:$H$598)/SUMIF($V$23:$V$598,V678,$O$23:O1253),IF(O678&lt;&gt;"",SUMIF($S$23:$S$598,S678,$H$23:$H$598)/O678,""))</f>
        <v/>
      </c>
      <c r="J678" s="12"/>
      <c r="K678" s="19" t="str">
        <f t="shared" si="119"/>
        <v/>
      </c>
      <c r="L678" s="19" t="str">
        <f t="shared" si="126"/>
        <v/>
      </c>
      <c r="M678" s="19" t="str">
        <f t="shared" si="127"/>
        <v/>
      </c>
      <c r="N678" s="19" t="str">
        <f t="shared" si="120"/>
        <v/>
      </c>
      <c r="O678" s="9" t="str">
        <f t="shared" si="121"/>
        <v/>
      </c>
      <c r="S678" s="2" t="str">
        <f t="shared" si="122"/>
        <v>INDEX</v>
      </c>
      <c r="T678" s="18" t="str">
        <f t="shared" si="123"/>
        <v/>
      </c>
      <c r="V678" s="2" t="str">
        <f t="shared" si="124"/>
        <v>INCIDENTS</v>
      </c>
      <c r="W678" s="16" t="str">
        <f t="shared" si="125"/>
        <v/>
      </c>
    </row>
    <row r="679" spans="2:23" x14ac:dyDescent="0.2">
      <c r="B679" s="59" t="str">
        <f>IF(Collage!B672="","",Collage!B672)</f>
        <v/>
      </c>
      <c r="C679" s="59" t="str">
        <f>IF(Collage!C672="","",Collage!C672)</f>
        <v/>
      </c>
      <c r="D679" s="35" t="str">
        <f>IF(Collage!D672="","",Collage!D672)</f>
        <v/>
      </c>
      <c r="E679" s="29"/>
      <c r="F679" s="10"/>
      <c r="G679" s="11"/>
      <c r="H679" s="13" t="str">
        <f t="shared" si="118"/>
        <v/>
      </c>
      <c r="I679" s="8" t="str">
        <f>IF(B679&lt;&gt;"",SUMIF($V$23:$V$598,V679,$H$23:$H$598)/SUMIF($V$23:$V$598,V679,$O$23:O1254),IF(O679&lt;&gt;"",SUMIF($S$23:$S$598,S679,$H$23:$H$598)/O679,""))</f>
        <v/>
      </c>
      <c r="J679" s="12"/>
      <c r="K679" s="19" t="str">
        <f t="shared" si="119"/>
        <v/>
      </c>
      <c r="L679" s="19" t="str">
        <f t="shared" si="126"/>
        <v/>
      </c>
      <c r="M679" s="19" t="str">
        <f t="shared" si="127"/>
        <v/>
      </c>
      <c r="N679" s="19" t="str">
        <f t="shared" si="120"/>
        <v/>
      </c>
      <c r="O679" s="9" t="str">
        <f t="shared" si="121"/>
        <v/>
      </c>
      <c r="S679" s="2" t="str">
        <f t="shared" si="122"/>
        <v>INDEX</v>
      </c>
      <c r="T679" s="18" t="str">
        <f t="shared" si="123"/>
        <v/>
      </c>
      <c r="V679" s="2" t="str">
        <f t="shared" si="124"/>
        <v>INCIDENTS</v>
      </c>
      <c r="W679" s="16" t="str">
        <f t="shared" si="125"/>
        <v/>
      </c>
    </row>
    <row r="680" spans="2:23" x14ac:dyDescent="0.2">
      <c r="B680" s="59" t="str">
        <f>IF(Collage!B673="","",Collage!B673)</f>
        <v/>
      </c>
      <c r="C680" s="59" t="str">
        <f>IF(Collage!C673="","",Collage!C673)</f>
        <v/>
      </c>
      <c r="D680" s="35" t="str">
        <f>IF(Collage!D673="","",Collage!D673)</f>
        <v/>
      </c>
      <c r="E680" s="29"/>
      <c r="F680" s="10"/>
      <c r="G680" s="11"/>
      <c r="H680" s="13" t="str">
        <f t="shared" si="118"/>
        <v/>
      </c>
      <c r="I680" s="8" t="str">
        <f>IF(B680&lt;&gt;"",SUMIF($V$23:$V$598,V680,$H$23:$H$598)/SUMIF($V$23:$V$598,V680,$O$23:O1255),IF(O680&lt;&gt;"",SUMIF($S$23:$S$598,S680,$H$23:$H$598)/O680,""))</f>
        <v/>
      </c>
      <c r="J680" s="12"/>
      <c r="K680" s="19" t="str">
        <f t="shared" si="119"/>
        <v/>
      </c>
      <c r="L680" s="19" t="str">
        <f t="shared" si="126"/>
        <v/>
      </c>
      <c r="M680" s="19" t="str">
        <f t="shared" si="127"/>
        <v/>
      </c>
      <c r="N680" s="19" t="str">
        <f t="shared" si="120"/>
        <v/>
      </c>
      <c r="O680" s="9" t="str">
        <f t="shared" si="121"/>
        <v/>
      </c>
      <c r="S680" s="2" t="str">
        <f t="shared" si="122"/>
        <v>INDEX</v>
      </c>
      <c r="T680" s="18" t="str">
        <f t="shared" si="123"/>
        <v/>
      </c>
      <c r="V680" s="2" t="str">
        <f t="shared" si="124"/>
        <v>INCIDENTS</v>
      </c>
      <c r="W680" s="16" t="str">
        <f t="shared" si="125"/>
        <v/>
      </c>
    </row>
    <row r="681" spans="2:23" x14ac:dyDescent="0.2">
      <c r="B681" s="59" t="str">
        <f>IF(Collage!B674="","",Collage!B674)</f>
        <v/>
      </c>
      <c r="C681" s="59" t="str">
        <f>IF(Collage!C674="","",Collage!C674)</f>
        <v/>
      </c>
      <c r="D681" s="35" t="str">
        <f>IF(Collage!D674="","",Collage!D674)</f>
        <v/>
      </c>
      <c r="E681" s="29"/>
      <c r="F681" s="10"/>
      <c r="G681" s="11"/>
      <c r="H681" s="13" t="str">
        <f t="shared" si="118"/>
        <v/>
      </c>
      <c r="I681" s="8" t="str">
        <f>IF(B681&lt;&gt;"",SUMIF($V$23:$V$598,V681,$H$23:$H$598)/SUMIF($V$23:$V$598,V681,$O$23:O1256),IF(O681&lt;&gt;"",SUMIF($S$23:$S$598,S681,$H$23:$H$598)/O681,""))</f>
        <v/>
      </c>
      <c r="J681" s="12"/>
      <c r="K681" s="19" t="str">
        <f t="shared" si="119"/>
        <v/>
      </c>
      <c r="L681" s="19" t="str">
        <f t="shared" si="126"/>
        <v/>
      </c>
      <c r="M681" s="19" t="str">
        <f t="shared" si="127"/>
        <v/>
      </c>
      <c r="N681" s="19" t="str">
        <f t="shared" si="120"/>
        <v/>
      </c>
      <c r="O681" s="9" t="str">
        <f t="shared" si="121"/>
        <v/>
      </c>
      <c r="S681" s="2" t="str">
        <f t="shared" si="122"/>
        <v>INDEX</v>
      </c>
      <c r="T681" s="18" t="str">
        <f t="shared" si="123"/>
        <v/>
      </c>
      <c r="V681" s="2" t="str">
        <f t="shared" si="124"/>
        <v>INCIDENTS</v>
      </c>
      <c r="W681" s="16" t="str">
        <f t="shared" si="125"/>
        <v/>
      </c>
    </row>
    <row r="682" spans="2:23" x14ac:dyDescent="0.2">
      <c r="B682" s="59" t="str">
        <f>IF(Collage!B675="","",Collage!B675)</f>
        <v/>
      </c>
      <c r="C682" s="59" t="str">
        <f>IF(Collage!C675="","",Collage!C675)</f>
        <v/>
      </c>
      <c r="D682" s="35" t="str">
        <f>IF(Collage!D675="","",Collage!D675)</f>
        <v/>
      </c>
      <c r="E682" s="29"/>
      <c r="F682" s="10"/>
      <c r="G682" s="11"/>
      <c r="H682" s="13" t="str">
        <f t="shared" si="118"/>
        <v/>
      </c>
      <c r="I682" s="8" t="str">
        <f>IF(B682&lt;&gt;"",SUMIF($V$23:$V$598,V682,$H$23:$H$598)/SUMIF($V$23:$V$598,V682,$O$23:O1257),IF(O682&lt;&gt;"",SUMIF($S$23:$S$598,S682,$H$23:$H$598)/O682,""))</f>
        <v/>
      </c>
      <c r="J682" s="12"/>
      <c r="K682" s="19" t="str">
        <f t="shared" si="119"/>
        <v/>
      </c>
      <c r="L682" s="19" t="str">
        <f t="shared" si="126"/>
        <v/>
      </c>
      <c r="M682" s="19" t="str">
        <f t="shared" si="127"/>
        <v/>
      </c>
      <c r="N682" s="19" t="str">
        <f t="shared" si="120"/>
        <v/>
      </c>
      <c r="O682" s="9" t="str">
        <f t="shared" si="121"/>
        <v/>
      </c>
      <c r="S682" s="2" t="str">
        <f t="shared" si="122"/>
        <v>INDEX</v>
      </c>
      <c r="T682" s="18" t="str">
        <f t="shared" si="123"/>
        <v/>
      </c>
      <c r="V682" s="2" t="str">
        <f t="shared" si="124"/>
        <v>INCIDENTS</v>
      </c>
      <c r="W682" s="16" t="str">
        <f t="shared" si="125"/>
        <v/>
      </c>
    </row>
    <row r="683" spans="2:23" x14ac:dyDescent="0.2">
      <c r="B683" s="59" t="str">
        <f>IF(Collage!B676="","",Collage!B676)</f>
        <v/>
      </c>
      <c r="C683" s="59" t="str">
        <f>IF(Collage!C676="","",Collage!C676)</f>
        <v/>
      </c>
      <c r="D683" s="35" t="str">
        <f>IF(Collage!D676="","",Collage!D676)</f>
        <v/>
      </c>
      <c r="E683" s="29"/>
      <c r="F683" s="10"/>
      <c r="G683" s="11"/>
      <c r="H683" s="13" t="str">
        <f t="shared" si="118"/>
        <v/>
      </c>
      <c r="I683" s="8" t="str">
        <f>IF(B683&lt;&gt;"",SUMIF($V$23:$V$598,V683,$H$23:$H$598)/SUMIF($V$23:$V$598,V683,$O$23:O1258),IF(O683&lt;&gt;"",SUMIF($S$23:$S$598,S683,$H$23:$H$598)/O683,""))</f>
        <v/>
      </c>
      <c r="J683" s="12"/>
      <c r="K683" s="19" t="str">
        <f t="shared" si="119"/>
        <v/>
      </c>
      <c r="L683" s="19" t="str">
        <f t="shared" si="126"/>
        <v/>
      </c>
      <c r="M683" s="19" t="str">
        <f t="shared" si="127"/>
        <v/>
      </c>
      <c r="N683" s="19" t="str">
        <f t="shared" si="120"/>
        <v/>
      </c>
      <c r="O683" s="9" t="str">
        <f t="shared" si="121"/>
        <v/>
      </c>
      <c r="S683" s="2" t="str">
        <f t="shared" si="122"/>
        <v>INDEX</v>
      </c>
      <c r="T683" s="18" t="str">
        <f t="shared" si="123"/>
        <v/>
      </c>
      <c r="V683" s="2" t="str">
        <f t="shared" si="124"/>
        <v>INCIDENTS</v>
      </c>
      <c r="W683" s="16" t="str">
        <f t="shared" si="125"/>
        <v/>
      </c>
    </row>
    <row r="684" spans="2:23" x14ac:dyDescent="0.2">
      <c r="B684" s="59" t="str">
        <f>IF(Collage!B677="","",Collage!B677)</f>
        <v/>
      </c>
      <c r="C684" s="59" t="str">
        <f>IF(Collage!C677="","",Collage!C677)</f>
        <v/>
      </c>
      <c r="D684" s="35" t="str">
        <f>IF(Collage!D677="","",Collage!D677)</f>
        <v/>
      </c>
      <c r="E684" s="29"/>
      <c r="F684" s="10"/>
      <c r="G684" s="11"/>
      <c r="H684" s="13" t="str">
        <f t="shared" si="118"/>
        <v/>
      </c>
      <c r="I684" s="8" t="str">
        <f>IF(B684&lt;&gt;"",SUMIF($V$23:$V$598,V684,$H$23:$H$598)/SUMIF($V$23:$V$598,V684,$O$23:O1259),IF(O684&lt;&gt;"",SUMIF($S$23:$S$598,S684,$H$23:$H$598)/O684,""))</f>
        <v/>
      </c>
      <c r="J684" s="12"/>
      <c r="K684" s="19" t="str">
        <f t="shared" si="119"/>
        <v/>
      </c>
      <c r="L684" s="19" t="str">
        <f t="shared" si="126"/>
        <v/>
      </c>
      <c r="M684" s="19" t="str">
        <f t="shared" si="127"/>
        <v/>
      </c>
      <c r="N684" s="19" t="str">
        <f t="shared" si="120"/>
        <v/>
      </c>
      <c r="O684" s="9" t="str">
        <f t="shared" si="121"/>
        <v/>
      </c>
      <c r="S684" s="2" t="str">
        <f t="shared" si="122"/>
        <v>INDEX</v>
      </c>
      <c r="T684" s="18" t="str">
        <f t="shared" si="123"/>
        <v/>
      </c>
      <c r="V684" s="2" t="str">
        <f t="shared" si="124"/>
        <v>INCIDENTS</v>
      </c>
      <c r="W684" s="16" t="str">
        <f t="shared" si="125"/>
        <v/>
      </c>
    </row>
    <row r="685" spans="2:23" x14ac:dyDescent="0.2">
      <c r="B685" s="59" t="str">
        <f>IF(Collage!B678="","",Collage!B678)</f>
        <v/>
      </c>
      <c r="C685" s="59" t="str">
        <f>IF(Collage!C678="","",Collage!C678)</f>
        <v/>
      </c>
      <c r="D685" s="35" t="str">
        <f>IF(Collage!D678="","",Collage!D678)</f>
        <v/>
      </c>
      <c r="E685" s="29"/>
      <c r="F685" s="10"/>
      <c r="G685" s="11"/>
      <c r="H685" s="13" t="str">
        <f t="shared" si="118"/>
        <v/>
      </c>
      <c r="I685" s="8" t="str">
        <f>IF(B685&lt;&gt;"",SUMIF($V$23:$V$598,V685,$H$23:$H$598)/SUMIF($V$23:$V$598,V685,$O$23:O1260),IF(O685&lt;&gt;"",SUMIF($S$23:$S$598,S685,$H$23:$H$598)/O685,""))</f>
        <v/>
      </c>
      <c r="J685" s="12"/>
      <c r="K685" s="19" t="str">
        <f t="shared" si="119"/>
        <v/>
      </c>
      <c r="L685" s="19" t="str">
        <f t="shared" si="126"/>
        <v/>
      </c>
      <c r="M685" s="19" t="str">
        <f t="shared" si="127"/>
        <v/>
      </c>
      <c r="N685" s="19" t="str">
        <f t="shared" si="120"/>
        <v/>
      </c>
      <c r="O685" s="9" t="str">
        <f t="shared" si="121"/>
        <v/>
      </c>
      <c r="S685" s="2" t="str">
        <f t="shared" si="122"/>
        <v>INDEX</v>
      </c>
      <c r="T685" s="18" t="str">
        <f t="shared" si="123"/>
        <v/>
      </c>
      <c r="V685" s="2" t="str">
        <f t="shared" si="124"/>
        <v>INCIDENTS</v>
      </c>
      <c r="W685" s="16" t="str">
        <f t="shared" si="125"/>
        <v/>
      </c>
    </row>
    <row r="686" spans="2:23" x14ac:dyDescent="0.2">
      <c r="B686" s="59" t="str">
        <f>IF(Collage!B679="","",Collage!B679)</f>
        <v/>
      </c>
      <c r="C686" s="59" t="str">
        <f>IF(Collage!C679="","",Collage!C679)</f>
        <v/>
      </c>
      <c r="D686" s="35" t="str">
        <f>IF(Collage!D679="","",Collage!D679)</f>
        <v/>
      </c>
      <c r="E686" s="29"/>
      <c r="F686" s="10"/>
      <c r="G686" s="11"/>
      <c r="H686" s="13" t="str">
        <f t="shared" si="118"/>
        <v/>
      </c>
      <c r="I686" s="8" t="str">
        <f>IF(B686&lt;&gt;"",SUMIF($V$23:$V$598,V686,$H$23:$H$598)/SUMIF($V$23:$V$598,V686,$O$23:O1261),IF(O686&lt;&gt;"",SUMIF($S$23:$S$598,S686,$H$23:$H$598)/O686,""))</f>
        <v/>
      </c>
      <c r="J686" s="12"/>
      <c r="K686" s="19" t="str">
        <f t="shared" si="119"/>
        <v/>
      </c>
      <c r="L686" s="19" t="str">
        <f t="shared" si="126"/>
        <v/>
      </c>
      <c r="M686" s="19" t="str">
        <f t="shared" si="127"/>
        <v/>
      </c>
      <c r="N686" s="19" t="str">
        <f t="shared" si="120"/>
        <v/>
      </c>
      <c r="O686" s="9" t="str">
        <f t="shared" si="121"/>
        <v/>
      </c>
      <c r="S686" s="2" t="str">
        <f t="shared" si="122"/>
        <v>INDEX</v>
      </c>
      <c r="T686" s="18" t="str">
        <f t="shared" si="123"/>
        <v/>
      </c>
      <c r="V686" s="2" t="str">
        <f t="shared" si="124"/>
        <v>INCIDENTS</v>
      </c>
      <c r="W686" s="16" t="str">
        <f t="shared" si="125"/>
        <v/>
      </c>
    </row>
    <row r="687" spans="2:23" x14ac:dyDescent="0.2">
      <c r="B687" s="59" t="str">
        <f>IF(Collage!B680="","",Collage!B680)</f>
        <v/>
      </c>
      <c r="C687" s="59" t="str">
        <f>IF(Collage!C680="","",Collage!C680)</f>
        <v/>
      </c>
      <c r="D687" s="35" t="str">
        <f>IF(Collage!D680="","",Collage!D680)</f>
        <v/>
      </c>
      <c r="E687" s="29"/>
      <c r="F687" s="10"/>
      <c r="G687" s="11"/>
      <c r="H687" s="13" t="str">
        <f t="shared" si="118"/>
        <v/>
      </c>
      <c r="I687" s="8" t="str">
        <f>IF(B687&lt;&gt;"",SUMIF($V$23:$V$598,V687,$H$23:$H$598)/SUMIF($V$23:$V$598,V687,$O$23:O1262),IF(O687&lt;&gt;"",SUMIF($S$23:$S$598,S687,$H$23:$H$598)/O687,""))</f>
        <v/>
      </c>
      <c r="J687" s="12"/>
      <c r="K687" s="19" t="str">
        <f t="shared" si="119"/>
        <v/>
      </c>
      <c r="L687" s="19" t="str">
        <f t="shared" si="126"/>
        <v/>
      </c>
      <c r="M687" s="19" t="str">
        <f t="shared" si="127"/>
        <v/>
      </c>
      <c r="N687" s="19" t="str">
        <f t="shared" si="120"/>
        <v/>
      </c>
      <c r="O687" s="9" t="str">
        <f t="shared" si="121"/>
        <v/>
      </c>
      <c r="S687" s="2" t="str">
        <f t="shared" si="122"/>
        <v>INDEX</v>
      </c>
      <c r="T687" s="18" t="str">
        <f t="shared" si="123"/>
        <v/>
      </c>
      <c r="V687" s="2" t="str">
        <f t="shared" si="124"/>
        <v>INCIDENTS</v>
      </c>
      <c r="W687" s="16" t="str">
        <f t="shared" si="125"/>
        <v/>
      </c>
    </row>
    <row r="688" spans="2:23" x14ac:dyDescent="0.2">
      <c r="B688" s="59" t="str">
        <f>IF(Collage!B681="","",Collage!B681)</f>
        <v/>
      </c>
      <c r="C688" s="59" t="str">
        <f>IF(Collage!C681="","",Collage!C681)</f>
        <v/>
      </c>
      <c r="D688" s="35" t="str">
        <f>IF(Collage!D681="","",Collage!D681)</f>
        <v/>
      </c>
      <c r="E688" s="29"/>
      <c r="F688" s="10"/>
      <c r="G688" s="11"/>
      <c r="H688" s="13" t="str">
        <f t="shared" si="118"/>
        <v/>
      </c>
      <c r="I688" s="8" t="str">
        <f>IF(B688&lt;&gt;"",SUMIF($V$23:$V$598,V688,$H$23:$H$598)/SUMIF($V$23:$V$598,V688,$O$23:O1263),IF(O688&lt;&gt;"",SUMIF($S$23:$S$598,S688,$H$23:$H$598)/O688,""))</f>
        <v/>
      </c>
      <c r="J688" s="12"/>
      <c r="K688" s="19" t="str">
        <f t="shared" si="119"/>
        <v/>
      </c>
      <c r="L688" s="19" t="str">
        <f t="shared" si="126"/>
        <v/>
      </c>
      <c r="M688" s="19" t="str">
        <f t="shared" si="127"/>
        <v/>
      </c>
      <c r="N688" s="19" t="str">
        <f t="shared" si="120"/>
        <v/>
      </c>
      <c r="O688" s="9" t="str">
        <f t="shared" si="121"/>
        <v/>
      </c>
      <c r="S688" s="2" t="str">
        <f t="shared" si="122"/>
        <v>INDEX</v>
      </c>
      <c r="T688" s="18" t="str">
        <f t="shared" si="123"/>
        <v/>
      </c>
      <c r="V688" s="2" t="str">
        <f t="shared" si="124"/>
        <v>INCIDENTS</v>
      </c>
      <c r="W688" s="16" t="str">
        <f t="shared" si="125"/>
        <v/>
      </c>
    </row>
    <row r="689" spans="2:23" x14ac:dyDescent="0.2">
      <c r="B689" s="59" t="str">
        <f>IF(Collage!B682="","",Collage!B682)</f>
        <v/>
      </c>
      <c r="C689" s="59" t="str">
        <f>IF(Collage!C682="","",Collage!C682)</f>
        <v/>
      </c>
      <c r="D689" s="35" t="str">
        <f>IF(Collage!D682="","",Collage!D682)</f>
        <v/>
      </c>
      <c r="E689" s="29"/>
      <c r="F689" s="10"/>
      <c r="G689" s="11"/>
      <c r="H689" s="13" t="str">
        <f t="shared" si="118"/>
        <v/>
      </c>
      <c r="I689" s="8" t="str">
        <f>IF(B689&lt;&gt;"",SUMIF($V$23:$V$598,V689,$H$23:$H$598)/SUMIF($V$23:$V$598,V689,$O$23:O1264),IF(O689&lt;&gt;"",SUMIF($S$23:$S$598,S689,$H$23:$H$598)/O689,""))</f>
        <v/>
      </c>
      <c r="J689" s="12"/>
      <c r="K689" s="19" t="str">
        <f t="shared" si="119"/>
        <v/>
      </c>
      <c r="L689" s="19" t="str">
        <f t="shared" si="126"/>
        <v/>
      </c>
      <c r="M689" s="19" t="str">
        <f t="shared" si="127"/>
        <v/>
      </c>
      <c r="N689" s="19" t="str">
        <f t="shared" si="120"/>
        <v/>
      </c>
      <c r="O689" s="9" t="str">
        <f t="shared" si="121"/>
        <v/>
      </c>
      <c r="S689" s="2" t="str">
        <f t="shared" si="122"/>
        <v>INDEX</v>
      </c>
      <c r="T689" s="18" t="str">
        <f t="shared" si="123"/>
        <v/>
      </c>
      <c r="V689" s="2" t="str">
        <f t="shared" si="124"/>
        <v>INCIDENTS</v>
      </c>
      <c r="W689" s="16" t="str">
        <f t="shared" si="125"/>
        <v/>
      </c>
    </row>
    <row r="690" spans="2:23" x14ac:dyDescent="0.2">
      <c r="B690" s="59" t="str">
        <f>IF(Collage!B683="","",Collage!B683)</f>
        <v/>
      </c>
      <c r="C690" s="59" t="str">
        <f>IF(Collage!C683="","",Collage!C683)</f>
        <v/>
      </c>
      <c r="D690" s="35" t="str">
        <f>IF(Collage!D683="","",Collage!D683)</f>
        <v/>
      </c>
      <c r="E690" s="29"/>
      <c r="F690" s="10"/>
      <c r="G690" s="11"/>
      <c r="H690" s="13" t="str">
        <f t="shared" si="118"/>
        <v/>
      </c>
      <c r="I690" s="8" t="str">
        <f>IF(B690&lt;&gt;"",SUMIF($V$23:$V$598,V690,$H$23:$H$598)/SUMIF($V$23:$V$598,V690,$O$23:O1265),IF(O690&lt;&gt;"",SUMIF($S$23:$S$598,S690,$H$23:$H$598)/O690,""))</f>
        <v/>
      </c>
      <c r="J690" s="12"/>
      <c r="K690" s="19" t="str">
        <f t="shared" si="119"/>
        <v/>
      </c>
      <c r="L690" s="19" t="str">
        <f t="shared" si="126"/>
        <v/>
      </c>
      <c r="M690" s="19" t="str">
        <f t="shared" si="127"/>
        <v/>
      </c>
      <c r="N690" s="19" t="str">
        <f t="shared" si="120"/>
        <v/>
      </c>
      <c r="O690" s="9" t="str">
        <f t="shared" si="121"/>
        <v/>
      </c>
      <c r="S690" s="2" t="str">
        <f t="shared" si="122"/>
        <v>INDEX</v>
      </c>
      <c r="T690" s="18" t="str">
        <f t="shared" si="123"/>
        <v/>
      </c>
      <c r="V690" s="2" t="str">
        <f t="shared" si="124"/>
        <v>INCIDENTS</v>
      </c>
      <c r="W690" s="16" t="str">
        <f t="shared" si="125"/>
        <v/>
      </c>
    </row>
    <row r="691" spans="2:23" x14ac:dyDescent="0.2">
      <c r="B691" s="59" t="str">
        <f>IF(Collage!B684="","",Collage!B684)</f>
        <v/>
      </c>
      <c r="C691" s="59" t="str">
        <f>IF(Collage!C684="","",Collage!C684)</f>
        <v/>
      </c>
      <c r="D691" s="35" t="str">
        <f>IF(Collage!D684="","",Collage!D684)</f>
        <v/>
      </c>
      <c r="E691" s="29"/>
      <c r="F691" s="10"/>
      <c r="G691" s="11"/>
      <c r="H691" s="13" t="str">
        <f t="shared" si="118"/>
        <v/>
      </c>
      <c r="I691" s="8" t="str">
        <f>IF(B691&lt;&gt;"",SUMIF($V$23:$V$598,V691,$H$23:$H$598)/SUMIF($V$23:$V$598,V691,$O$23:O1266),IF(O691&lt;&gt;"",SUMIF($S$23:$S$598,S691,$H$23:$H$598)/O691,""))</f>
        <v/>
      </c>
      <c r="J691" s="12"/>
      <c r="K691" s="19" t="str">
        <f t="shared" si="119"/>
        <v/>
      </c>
      <c r="L691" s="19" t="str">
        <f t="shared" si="126"/>
        <v/>
      </c>
      <c r="M691" s="19" t="str">
        <f t="shared" si="127"/>
        <v/>
      </c>
      <c r="N691" s="19" t="str">
        <f t="shared" si="120"/>
        <v/>
      </c>
      <c r="O691" s="9" t="str">
        <f t="shared" si="121"/>
        <v/>
      </c>
      <c r="S691" s="2" t="str">
        <f t="shared" si="122"/>
        <v>INDEX</v>
      </c>
      <c r="T691" s="18" t="str">
        <f t="shared" si="123"/>
        <v/>
      </c>
      <c r="V691" s="2" t="str">
        <f t="shared" si="124"/>
        <v>INCIDENTS</v>
      </c>
      <c r="W691" s="16" t="str">
        <f t="shared" si="125"/>
        <v/>
      </c>
    </row>
    <row r="692" spans="2:23" x14ac:dyDescent="0.2">
      <c r="B692" s="59" t="str">
        <f>IF(Collage!B685="","",Collage!B685)</f>
        <v/>
      </c>
      <c r="C692" s="59" t="str">
        <f>IF(Collage!C685="","",Collage!C685)</f>
        <v/>
      </c>
      <c r="D692" s="35" t="str">
        <f>IF(Collage!D685="","",Collage!D685)</f>
        <v/>
      </c>
      <c r="E692" s="29"/>
      <c r="F692" s="10"/>
      <c r="G692" s="11"/>
      <c r="H692" s="13" t="str">
        <f t="shared" si="118"/>
        <v/>
      </c>
      <c r="I692" s="8" t="str">
        <f>IF(B692&lt;&gt;"",SUMIF($V$23:$V$598,V692,$H$23:$H$598)/SUMIF($V$23:$V$598,V692,$O$23:O1267),IF(O692&lt;&gt;"",SUMIF($S$23:$S$598,S692,$H$23:$H$598)/O692,""))</f>
        <v/>
      </c>
      <c r="J692" s="12"/>
      <c r="K692" s="19" t="str">
        <f t="shared" si="119"/>
        <v/>
      </c>
      <c r="L692" s="19" t="str">
        <f t="shared" si="126"/>
        <v/>
      </c>
      <c r="M692" s="19" t="str">
        <f t="shared" si="127"/>
        <v/>
      </c>
      <c r="N692" s="19" t="str">
        <f t="shared" si="120"/>
        <v/>
      </c>
      <c r="O692" s="9" t="str">
        <f t="shared" si="121"/>
        <v/>
      </c>
      <c r="S692" s="2" t="str">
        <f t="shared" si="122"/>
        <v>INDEX</v>
      </c>
      <c r="T692" s="18" t="str">
        <f t="shared" si="123"/>
        <v/>
      </c>
      <c r="V692" s="2" t="str">
        <f t="shared" si="124"/>
        <v>INCIDENTS</v>
      </c>
      <c r="W692" s="16" t="str">
        <f t="shared" si="125"/>
        <v/>
      </c>
    </row>
    <row r="693" spans="2:23" x14ac:dyDescent="0.2">
      <c r="B693" s="59" t="str">
        <f>IF(Collage!B686="","",Collage!B686)</f>
        <v/>
      </c>
      <c r="C693" s="59" t="str">
        <f>IF(Collage!C686="","",Collage!C686)</f>
        <v/>
      </c>
      <c r="D693" s="35" t="str">
        <f>IF(Collage!D686="","",Collage!D686)</f>
        <v/>
      </c>
      <c r="E693" s="29"/>
      <c r="F693" s="10"/>
      <c r="G693" s="11"/>
      <c r="H693" s="13" t="str">
        <f t="shared" si="118"/>
        <v/>
      </c>
      <c r="I693" s="8" t="str">
        <f>IF(B693&lt;&gt;"",SUMIF($V$23:$V$598,V693,$H$23:$H$598)/SUMIF($V$23:$V$598,V693,$O$23:O1268),IF(O693&lt;&gt;"",SUMIF($S$23:$S$598,S693,$H$23:$H$598)/O693,""))</f>
        <v/>
      </c>
      <c r="J693" s="12"/>
      <c r="K693" s="19" t="str">
        <f t="shared" si="119"/>
        <v/>
      </c>
      <c r="L693" s="19" t="str">
        <f t="shared" si="126"/>
        <v/>
      </c>
      <c r="M693" s="19" t="str">
        <f t="shared" si="127"/>
        <v/>
      </c>
      <c r="N693" s="19" t="str">
        <f t="shared" si="120"/>
        <v/>
      </c>
      <c r="O693" s="9" t="str">
        <f t="shared" si="121"/>
        <v/>
      </c>
      <c r="S693" s="2" t="str">
        <f t="shared" si="122"/>
        <v>INDEX</v>
      </c>
      <c r="T693" s="18" t="str">
        <f t="shared" si="123"/>
        <v/>
      </c>
      <c r="V693" s="2" t="str">
        <f t="shared" si="124"/>
        <v>INCIDENTS</v>
      </c>
      <c r="W693" s="16" t="str">
        <f t="shared" si="125"/>
        <v/>
      </c>
    </row>
    <row r="694" spans="2:23" x14ac:dyDescent="0.2">
      <c r="B694" s="59" t="str">
        <f>IF(Collage!B687="","",Collage!B687)</f>
        <v/>
      </c>
      <c r="C694" s="59" t="str">
        <f>IF(Collage!C687="","",Collage!C687)</f>
        <v/>
      </c>
      <c r="D694" s="35" t="str">
        <f>IF(Collage!D687="","",Collage!D687)</f>
        <v/>
      </c>
      <c r="E694" s="29"/>
      <c r="F694" s="10"/>
      <c r="G694" s="11"/>
      <c r="H694" s="13" t="str">
        <f t="shared" si="118"/>
        <v/>
      </c>
      <c r="I694" s="8" t="str">
        <f>IF(B694&lt;&gt;"",SUMIF($V$23:$V$598,V694,$H$23:$H$598)/SUMIF($V$23:$V$598,V694,$O$23:O1269),IF(O694&lt;&gt;"",SUMIF($S$23:$S$598,S694,$H$23:$H$598)/O694,""))</f>
        <v/>
      </c>
      <c r="J694" s="12"/>
      <c r="K694" s="19" t="str">
        <f t="shared" si="119"/>
        <v/>
      </c>
      <c r="L694" s="19" t="str">
        <f t="shared" si="126"/>
        <v/>
      </c>
      <c r="M694" s="19" t="str">
        <f t="shared" si="127"/>
        <v/>
      </c>
      <c r="N694" s="19" t="str">
        <f t="shared" si="120"/>
        <v/>
      </c>
      <c r="O694" s="9" t="str">
        <f t="shared" si="121"/>
        <v/>
      </c>
      <c r="S694" s="2" t="str">
        <f t="shared" si="122"/>
        <v>INDEX</v>
      </c>
      <c r="T694" s="18" t="str">
        <f t="shared" si="123"/>
        <v/>
      </c>
      <c r="V694" s="2" t="str">
        <f t="shared" si="124"/>
        <v>INCIDENTS</v>
      </c>
      <c r="W694" s="16" t="str">
        <f t="shared" si="125"/>
        <v/>
      </c>
    </row>
    <row r="695" spans="2:23" x14ac:dyDescent="0.2">
      <c r="B695" s="59" t="str">
        <f>IF(Collage!B688="","",Collage!B688)</f>
        <v/>
      </c>
      <c r="C695" s="59" t="str">
        <f>IF(Collage!C688="","",Collage!C688)</f>
        <v/>
      </c>
      <c r="D695" s="35" t="str">
        <f>IF(Collage!D688="","",Collage!D688)</f>
        <v/>
      </c>
      <c r="E695" s="29"/>
      <c r="F695" s="10"/>
      <c r="G695" s="11"/>
      <c r="H695" s="13" t="str">
        <f t="shared" si="118"/>
        <v/>
      </c>
      <c r="I695" s="8" t="str">
        <f>IF(B695&lt;&gt;"",SUMIF($V$23:$V$598,V695,$H$23:$H$598)/SUMIF($V$23:$V$598,V695,$O$23:O1270),IF(O695&lt;&gt;"",SUMIF($S$23:$S$598,S695,$H$23:$H$598)/O695,""))</f>
        <v/>
      </c>
      <c r="J695" s="12"/>
      <c r="K695" s="19" t="str">
        <f t="shared" si="119"/>
        <v/>
      </c>
      <c r="L695" s="19" t="str">
        <f t="shared" si="126"/>
        <v/>
      </c>
      <c r="M695" s="19" t="str">
        <f t="shared" si="127"/>
        <v/>
      </c>
      <c r="N695" s="19" t="str">
        <f t="shared" si="120"/>
        <v/>
      </c>
      <c r="O695" s="9" t="str">
        <f t="shared" si="121"/>
        <v/>
      </c>
      <c r="S695" s="2" t="str">
        <f t="shared" si="122"/>
        <v>INDEX</v>
      </c>
      <c r="T695" s="18" t="str">
        <f t="shared" si="123"/>
        <v/>
      </c>
      <c r="V695" s="2" t="str">
        <f t="shared" si="124"/>
        <v>INCIDENTS</v>
      </c>
      <c r="W695" s="16" t="str">
        <f t="shared" si="125"/>
        <v/>
      </c>
    </row>
    <row r="696" spans="2:23" x14ac:dyDescent="0.2">
      <c r="B696" s="59" t="str">
        <f>IF(Collage!B689="","",Collage!B689)</f>
        <v/>
      </c>
      <c r="C696" s="59" t="str">
        <f>IF(Collage!C689="","",Collage!C689)</f>
        <v/>
      </c>
      <c r="D696" s="35" t="str">
        <f>IF(Collage!D689="","",Collage!D689)</f>
        <v/>
      </c>
      <c r="E696" s="29"/>
      <c r="F696" s="10"/>
      <c r="G696" s="11"/>
      <c r="H696" s="13" t="str">
        <f t="shared" si="118"/>
        <v/>
      </c>
      <c r="I696" s="8" t="str">
        <f>IF(B696&lt;&gt;"",SUMIF($V$23:$V$598,V696,$H$23:$H$598)/SUMIF($V$23:$V$598,V696,$O$23:O1271),IF(O696&lt;&gt;"",SUMIF($S$23:$S$598,S696,$H$23:$H$598)/O696,""))</f>
        <v/>
      </c>
      <c r="J696" s="12"/>
      <c r="K696" s="19" t="str">
        <f t="shared" si="119"/>
        <v/>
      </c>
      <c r="L696" s="19" t="str">
        <f t="shared" si="126"/>
        <v/>
      </c>
      <c r="M696" s="19" t="str">
        <f t="shared" si="127"/>
        <v/>
      </c>
      <c r="N696" s="19" t="str">
        <f t="shared" si="120"/>
        <v/>
      </c>
      <c r="O696" s="9" t="str">
        <f t="shared" si="121"/>
        <v/>
      </c>
      <c r="S696" s="2" t="str">
        <f t="shared" si="122"/>
        <v>INDEX</v>
      </c>
      <c r="T696" s="18" t="str">
        <f t="shared" si="123"/>
        <v/>
      </c>
      <c r="V696" s="2" t="str">
        <f t="shared" si="124"/>
        <v>INCIDENTS</v>
      </c>
      <c r="W696" s="16" t="str">
        <f t="shared" si="125"/>
        <v/>
      </c>
    </row>
    <row r="697" spans="2:23" x14ac:dyDescent="0.2">
      <c r="B697" s="59" t="str">
        <f>IF(Collage!B690="","",Collage!B690)</f>
        <v/>
      </c>
      <c r="C697" s="59" t="str">
        <f>IF(Collage!C690="","",Collage!C690)</f>
        <v/>
      </c>
      <c r="D697" s="35" t="str">
        <f>IF(Collage!D690="","",Collage!D690)</f>
        <v/>
      </c>
      <c r="E697" s="29"/>
      <c r="F697" s="10"/>
      <c r="G697" s="11"/>
      <c r="H697" s="13" t="str">
        <f t="shared" si="118"/>
        <v/>
      </c>
      <c r="I697" s="8" t="str">
        <f>IF(B697&lt;&gt;"",SUMIF($V$23:$V$598,V697,$H$23:$H$598)/SUMIF($V$23:$V$598,V697,$O$23:O1272),IF(O697&lt;&gt;"",SUMIF($S$23:$S$598,S697,$H$23:$H$598)/O697,""))</f>
        <v/>
      </c>
      <c r="J697" s="12"/>
      <c r="K697" s="19" t="str">
        <f t="shared" si="119"/>
        <v/>
      </c>
      <c r="L697" s="19" t="str">
        <f t="shared" si="126"/>
        <v/>
      </c>
      <c r="M697" s="19" t="str">
        <f t="shared" si="127"/>
        <v/>
      </c>
      <c r="N697" s="19" t="str">
        <f t="shared" si="120"/>
        <v/>
      </c>
      <c r="O697" s="9" t="str">
        <f t="shared" si="121"/>
        <v/>
      </c>
      <c r="S697" s="2" t="str">
        <f t="shared" si="122"/>
        <v>INDEX</v>
      </c>
      <c r="T697" s="18" t="str">
        <f t="shared" si="123"/>
        <v/>
      </c>
      <c r="V697" s="2" t="str">
        <f t="shared" si="124"/>
        <v>INCIDENTS</v>
      </c>
      <c r="W697" s="16" t="str">
        <f t="shared" si="125"/>
        <v/>
      </c>
    </row>
    <row r="698" spans="2:23" x14ac:dyDescent="0.2">
      <c r="B698" s="59" t="str">
        <f>IF(Collage!B691="","",Collage!B691)</f>
        <v/>
      </c>
      <c r="C698" s="59" t="str">
        <f>IF(Collage!C691="","",Collage!C691)</f>
        <v/>
      </c>
      <c r="D698" s="35" t="str">
        <f>IF(Collage!D691="","",Collage!D691)</f>
        <v/>
      </c>
      <c r="E698" s="29"/>
      <c r="F698" s="10"/>
      <c r="G698" s="11"/>
      <c r="H698" s="13" t="str">
        <f t="shared" ref="H698:H761" si="128">IF(D698="","",SUM(N698/3))</f>
        <v/>
      </c>
      <c r="I698" s="8" t="str">
        <f>IF(B698&lt;&gt;"",SUMIF($V$23:$V$598,V698,$H$23:$H$598)/SUMIF($V$23:$V$598,V698,$O$23:O1273),IF(O698&lt;&gt;"",SUMIF($S$23:$S$598,S698,$H$23:$H$598)/O698,""))</f>
        <v/>
      </c>
      <c r="J698" s="12"/>
      <c r="K698" s="19" t="str">
        <f t="shared" ref="K698:K761" si="129">IF(D698&lt;&gt;"",IF(E698="X",1,0),"")</f>
        <v/>
      </c>
      <c r="L698" s="19" t="str">
        <f t="shared" si="126"/>
        <v/>
      </c>
      <c r="M698" s="19" t="str">
        <f t="shared" si="127"/>
        <v/>
      </c>
      <c r="N698" s="19" t="str">
        <f t="shared" ref="N698:N761" si="130">IF(D698&lt;&gt;"",SUM(K698:M698),IF(O698&lt;&gt;"","Procédures :",""))</f>
        <v/>
      </c>
      <c r="O698" s="9" t="str">
        <f t="shared" ref="O698:O761" si="131">IF(C698="","",IF(S697&lt;&gt;S698,SUMPRODUCT((D698:D1174&lt;&gt;"")*(S698:S1174=S698)),""))</f>
        <v/>
      </c>
      <c r="S698" s="2" t="str">
        <f t="shared" ref="S698:S761" si="132">IF(C698&lt;&gt;"",C698,IF(V698=V697,S697,""))</f>
        <v>INDEX</v>
      </c>
      <c r="T698" s="18" t="str">
        <f t="shared" ref="T698:T761" si="133">IF(C698&lt;&gt;"",I698,"")</f>
        <v/>
      </c>
      <c r="V698" s="2" t="str">
        <f t="shared" ref="V698:V761" si="134">IF(B698="",V697,B698)</f>
        <v>INCIDENTS</v>
      </c>
      <c r="W698" s="16" t="str">
        <f t="shared" ref="W698:W761" si="135">IF(B698&lt;&gt;"",I698,"")</f>
        <v/>
      </c>
    </row>
    <row r="699" spans="2:23" x14ac:dyDescent="0.2">
      <c r="B699" s="59" t="str">
        <f>IF(Collage!B692="","",Collage!B692)</f>
        <v/>
      </c>
      <c r="C699" s="59" t="str">
        <f>IF(Collage!C692="","",Collage!C692)</f>
        <v/>
      </c>
      <c r="D699" s="35" t="str">
        <f>IF(Collage!D692="","",Collage!D692)</f>
        <v/>
      </c>
      <c r="E699" s="29"/>
      <c r="F699" s="10"/>
      <c r="G699" s="11"/>
      <c r="H699" s="13" t="str">
        <f t="shared" si="128"/>
        <v/>
      </c>
      <c r="I699" s="8" t="str">
        <f>IF(B699&lt;&gt;"",SUMIF($V$23:$V$598,V699,$H$23:$H$598)/SUMIF($V$23:$V$598,V699,$O$23:O1274),IF(O699&lt;&gt;"",SUMIF($S$23:$S$598,S699,$H$23:$H$598)/O699,""))</f>
        <v/>
      </c>
      <c r="J699" s="12"/>
      <c r="K699" s="19" t="str">
        <f t="shared" si="129"/>
        <v/>
      </c>
      <c r="L699" s="19" t="str">
        <f t="shared" si="126"/>
        <v/>
      </c>
      <c r="M699" s="19" t="str">
        <f t="shared" si="127"/>
        <v/>
      </c>
      <c r="N699" s="19" t="str">
        <f t="shared" si="130"/>
        <v/>
      </c>
      <c r="O699" s="9" t="str">
        <f t="shared" si="131"/>
        <v/>
      </c>
      <c r="S699" s="2" t="str">
        <f t="shared" si="132"/>
        <v>INDEX</v>
      </c>
      <c r="T699" s="18" t="str">
        <f t="shared" si="133"/>
        <v/>
      </c>
      <c r="V699" s="2" t="str">
        <f t="shared" si="134"/>
        <v>INCIDENTS</v>
      </c>
      <c r="W699" s="16" t="str">
        <f t="shared" si="135"/>
        <v/>
      </c>
    </row>
    <row r="700" spans="2:23" x14ac:dyDescent="0.2">
      <c r="B700" s="59" t="str">
        <f>IF(Collage!B693="","",Collage!B693)</f>
        <v/>
      </c>
      <c r="C700" s="59" t="str">
        <f>IF(Collage!C693="","",Collage!C693)</f>
        <v/>
      </c>
      <c r="D700" s="35" t="str">
        <f>IF(Collage!D693="","",Collage!D693)</f>
        <v/>
      </c>
      <c r="E700" s="29"/>
      <c r="F700" s="10"/>
      <c r="G700" s="11"/>
      <c r="H700" s="13" t="str">
        <f t="shared" si="128"/>
        <v/>
      </c>
      <c r="I700" s="8" t="str">
        <f>IF(B700&lt;&gt;"",SUMIF($V$23:$V$598,V700,$H$23:$H$598)/SUMIF($V$23:$V$598,V700,$O$23:O1275),IF(O700&lt;&gt;"",SUMIF($S$23:$S$598,S700,$H$23:$H$598)/O700,""))</f>
        <v/>
      </c>
      <c r="J700" s="12"/>
      <c r="K700" s="19" t="str">
        <f t="shared" si="129"/>
        <v/>
      </c>
      <c r="L700" s="19" t="str">
        <f t="shared" si="126"/>
        <v/>
      </c>
      <c r="M700" s="19" t="str">
        <f t="shared" si="127"/>
        <v/>
      </c>
      <c r="N700" s="19" t="str">
        <f t="shared" si="130"/>
        <v/>
      </c>
      <c r="O700" s="9" t="str">
        <f t="shared" si="131"/>
        <v/>
      </c>
      <c r="S700" s="2" t="str">
        <f t="shared" si="132"/>
        <v>INDEX</v>
      </c>
      <c r="T700" s="18" t="str">
        <f t="shared" si="133"/>
        <v/>
      </c>
      <c r="V700" s="2" t="str">
        <f t="shared" si="134"/>
        <v>INCIDENTS</v>
      </c>
      <c r="W700" s="16" t="str">
        <f t="shared" si="135"/>
        <v/>
      </c>
    </row>
    <row r="701" spans="2:23" x14ac:dyDescent="0.2">
      <c r="B701" s="59" t="str">
        <f>IF(Collage!B694="","",Collage!B694)</f>
        <v/>
      </c>
      <c r="C701" s="59" t="str">
        <f>IF(Collage!C694="","",Collage!C694)</f>
        <v/>
      </c>
      <c r="D701" s="35" t="str">
        <f>IF(Collage!D694="","",Collage!D694)</f>
        <v/>
      </c>
      <c r="E701" s="29"/>
      <c r="F701" s="10"/>
      <c r="G701" s="11"/>
      <c r="H701" s="13" t="str">
        <f t="shared" si="128"/>
        <v/>
      </c>
      <c r="I701" s="8" t="str">
        <f>IF(B701&lt;&gt;"",SUMIF($V$23:$V$598,V701,$H$23:$H$598)/SUMIF($V$23:$V$598,V701,$O$23:O1276),IF(O701&lt;&gt;"",SUMIF($S$23:$S$598,S701,$H$23:$H$598)/O701,""))</f>
        <v/>
      </c>
      <c r="J701" s="12"/>
      <c r="K701" s="19" t="str">
        <f t="shared" si="129"/>
        <v/>
      </c>
      <c r="L701" s="19" t="str">
        <f t="shared" si="126"/>
        <v/>
      </c>
      <c r="M701" s="19" t="str">
        <f t="shared" si="127"/>
        <v/>
      </c>
      <c r="N701" s="19" t="str">
        <f t="shared" si="130"/>
        <v/>
      </c>
      <c r="O701" s="9" t="str">
        <f t="shared" si="131"/>
        <v/>
      </c>
      <c r="S701" s="2" t="str">
        <f t="shared" si="132"/>
        <v>INDEX</v>
      </c>
      <c r="T701" s="18" t="str">
        <f t="shared" si="133"/>
        <v/>
      </c>
      <c r="V701" s="2" t="str">
        <f t="shared" si="134"/>
        <v>INCIDENTS</v>
      </c>
      <c r="W701" s="16" t="str">
        <f t="shared" si="135"/>
        <v/>
      </c>
    </row>
    <row r="702" spans="2:23" x14ac:dyDescent="0.2">
      <c r="B702" s="59" t="str">
        <f>IF(Collage!B695="","",Collage!B695)</f>
        <v/>
      </c>
      <c r="C702" s="59" t="str">
        <f>IF(Collage!C695="","",Collage!C695)</f>
        <v/>
      </c>
      <c r="D702" s="35" t="str">
        <f>IF(Collage!D695="","",Collage!D695)</f>
        <v/>
      </c>
      <c r="E702" s="29"/>
      <c r="F702" s="10"/>
      <c r="G702" s="11"/>
      <c r="H702" s="13" t="str">
        <f t="shared" si="128"/>
        <v/>
      </c>
      <c r="I702" s="8" t="str">
        <f>IF(B702&lt;&gt;"",SUMIF($V$23:$V$598,V702,$H$23:$H$598)/SUMIF($V$23:$V$598,V702,$O$23:O1277),IF(O702&lt;&gt;"",SUMIF($S$23:$S$598,S702,$H$23:$H$598)/O702,""))</f>
        <v/>
      </c>
      <c r="J702" s="12"/>
      <c r="K702" s="19" t="str">
        <f t="shared" si="129"/>
        <v/>
      </c>
      <c r="L702" s="19" t="str">
        <f t="shared" si="126"/>
        <v/>
      </c>
      <c r="M702" s="19" t="str">
        <f t="shared" si="127"/>
        <v/>
      </c>
      <c r="N702" s="19" t="str">
        <f t="shared" si="130"/>
        <v/>
      </c>
      <c r="O702" s="9" t="str">
        <f t="shared" si="131"/>
        <v/>
      </c>
      <c r="S702" s="2" t="str">
        <f t="shared" si="132"/>
        <v>INDEX</v>
      </c>
      <c r="T702" s="18" t="str">
        <f t="shared" si="133"/>
        <v/>
      </c>
      <c r="V702" s="2" t="str">
        <f t="shared" si="134"/>
        <v>INCIDENTS</v>
      </c>
      <c r="W702" s="16" t="str">
        <f t="shared" si="135"/>
        <v/>
      </c>
    </row>
    <row r="703" spans="2:23" x14ac:dyDescent="0.2">
      <c r="B703" s="59" t="str">
        <f>IF(Collage!B696="","",Collage!B696)</f>
        <v/>
      </c>
      <c r="C703" s="59" t="str">
        <f>IF(Collage!C696="","",Collage!C696)</f>
        <v/>
      </c>
      <c r="D703" s="35" t="str">
        <f>IF(Collage!D696="","",Collage!D696)</f>
        <v/>
      </c>
      <c r="E703" s="29"/>
      <c r="F703" s="10"/>
      <c r="G703" s="11"/>
      <c r="H703" s="13" t="str">
        <f t="shared" si="128"/>
        <v/>
      </c>
      <c r="I703" s="8" t="str">
        <f>IF(B703&lt;&gt;"",SUMIF($V$23:$V$598,V703,$H$23:$H$598)/SUMIF($V$23:$V$598,V703,$O$23:O1278),IF(O703&lt;&gt;"",SUMIF($S$23:$S$598,S703,$H$23:$H$598)/O703,""))</f>
        <v/>
      </c>
      <c r="J703" s="12"/>
      <c r="K703" s="19" t="str">
        <f t="shared" si="129"/>
        <v/>
      </c>
      <c r="L703" s="19" t="str">
        <f t="shared" si="126"/>
        <v/>
      </c>
      <c r="M703" s="19" t="str">
        <f t="shared" si="127"/>
        <v/>
      </c>
      <c r="N703" s="19" t="str">
        <f t="shared" si="130"/>
        <v/>
      </c>
      <c r="O703" s="9" t="str">
        <f t="shared" si="131"/>
        <v/>
      </c>
      <c r="S703" s="2" t="str">
        <f t="shared" si="132"/>
        <v>INDEX</v>
      </c>
      <c r="T703" s="18" t="str">
        <f t="shared" si="133"/>
        <v/>
      </c>
      <c r="V703" s="2" t="str">
        <f t="shared" si="134"/>
        <v>INCIDENTS</v>
      </c>
      <c r="W703" s="16" t="str">
        <f t="shared" si="135"/>
        <v/>
      </c>
    </row>
    <row r="704" spans="2:23" x14ac:dyDescent="0.2">
      <c r="B704" s="59" t="str">
        <f>IF(Collage!B697="","",Collage!B697)</f>
        <v/>
      </c>
      <c r="C704" s="59" t="str">
        <f>IF(Collage!C697="","",Collage!C697)</f>
        <v/>
      </c>
      <c r="D704" s="35" t="str">
        <f>IF(Collage!D697="","",Collage!D697)</f>
        <v/>
      </c>
      <c r="E704" s="29"/>
      <c r="F704" s="10"/>
      <c r="G704" s="11"/>
      <c r="H704" s="13" t="str">
        <f t="shared" si="128"/>
        <v/>
      </c>
      <c r="I704" s="8" t="str">
        <f>IF(B704&lt;&gt;"",SUMIF($V$23:$V$598,V704,$H$23:$H$598)/SUMIF($V$23:$V$598,V704,$O$23:O1279),IF(O704&lt;&gt;"",SUMIF($S$23:$S$598,S704,$H$23:$H$598)/O704,""))</f>
        <v/>
      </c>
      <c r="J704" s="12"/>
      <c r="K704" s="19" t="str">
        <f t="shared" si="129"/>
        <v/>
      </c>
      <c r="L704" s="19" t="str">
        <f t="shared" si="126"/>
        <v/>
      </c>
      <c r="M704" s="19" t="str">
        <f t="shared" si="127"/>
        <v/>
      </c>
      <c r="N704" s="19" t="str">
        <f t="shared" si="130"/>
        <v/>
      </c>
      <c r="O704" s="9" t="str">
        <f t="shared" si="131"/>
        <v/>
      </c>
      <c r="S704" s="2" t="str">
        <f t="shared" si="132"/>
        <v>INDEX</v>
      </c>
      <c r="T704" s="18" t="str">
        <f t="shared" si="133"/>
        <v/>
      </c>
      <c r="V704" s="2" t="str">
        <f t="shared" si="134"/>
        <v>INCIDENTS</v>
      </c>
      <c r="W704" s="16" t="str">
        <f t="shared" si="135"/>
        <v/>
      </c>
    </row>
    <row r="705" spans="2:23" x14ac:dyDescent="0.2">
      <c r="B705" s="59" t="str">
        <f>IF(Collage!B698="","",Collage!B698)</f>
        <v/>
      </c>
      <c r="C705" s="59" t="str">
        <f>IF(Collage!C698="","",Collage!C698)</f>
        <v/>
      </c>
      <c r="D705" s="35" t="str">
        <f>IF(Collage!D698="","",Collage!D698)</f>
        <v/>
      </c>
      <c r="E705" s="29"/>
      <c r="F705" s="10"/>
      <c r="G705" s="11"/>
      <c r="H705" s="13" t="str">
        <f t="shared" si="128"/>
        <v/>
      </c>
      <c r="I705" s="8" t="str">
        <f>IF(B705&lt;&gt;"",SUMIF($V$23:$V$598,V705,$H$23:$H$598)/SUMIF($V$23:$V$598,V705,$O$23:O1280),IF(O705&lt;&gt;"",SUMIF($S$23:$S$598,S705,$H$23:$H$598)/O705,""))</f>
        <v/>
      </c>
      <c r="J705" s="12"/>
      <c r="K705" s="19" t="str">
        <f t="shared" si="129"/>
        <v/>
      </c>
      <c r="L705" s="19" t="str">
        <f t="shared" si="126"/>
        <v/>
      </c>
      <c r="M705" s="19" t="str">
        <f t="shared" si="127"/>
        <v/>
      </c>
      <c r="N705" s="19" t="str">
        <f t="shared" si="130"/>
        <v/>
      </c>
      <c r="O705" s="9" t="str">
        <f t="shared" si="131"/>
        <v/>
      </c>
      <c r="S705" s="2" t="str">
        <f t="shared" si="132"/>
        <v>INDEX</v>
      </c>
      <c r="T705" s="18" t="str">
        <f t="shared" si="133"/>
        <v/>
      </c>
      <c r="V705" s="2" t="str">
        <f t="shared" si="134"/>
        <v>INCIDENTS</v>
      </c>
      <c r="W705" s="16" t="str">
        <f t="shared" si="135"/>
        <v/>
      </c>
    </row>
    <row r="706" spans="2:23" x14ac:dyDescent="0.2">
      <c r="B706" s="59" t="str">
        <f>IF(Collage!B699="","",Collage!B699)</f>
        <v/>
      </c>
      <c r="C706" s="59" t="str">
        <f>IF(Collage!C699="","",Collage!C699)</f>
        <v/>
      </c>
      <c r="D706" s="35" t="str">
        <f>IF(Collage!D699="","",Collage!D699)</f>
        <v/>
      </c>
      <c r="E706" s="29"/>
      <c r="F706" s="10"/>
      <c r="G706" s="11"/>
      <c r="H706" s="13" t="str">
        <f t="shared" si="128"/>
        <v/>
      </c>
      <c r="I706" s="8" t="str">
        <f>IF(B706&lt;&gt;"",SUMIF($V$23:$V$598,V706,$H$23:$H$598)/SUMIF($V$23:$V$598,V706,$O$23:O1281),IF(O706&lt;&gt;"",SUMIF($S$23:$S$598,S706,$H$23:$H$598)/O706,""))</f>
        <v/>
      </c>
      <c r="J706" s="12"/>
      <c r="K706" s="19" t="str">
        <f t="shared" si="129"/>
        <v/>
      </c>
      <c r="L706" s="19" t="str">
        <f t="shared" si="126"/>
        <v/>
      </c>
      <c r="M706" s="19" t="str">
        <f t="shared" si="127"/>
        <v/>
      </c>
      <c r="N706" s="19" t="str">
        <f t="shared" si="130"/>
        <v/>
      </c>
      <c r="O706" s="9" t="str">
        <f t="shared" si="131"/>
        <v/>
      </c>
      <c r="S706" s="2" t="str">
        <f t="shared" si="132"/>
        <v>INDEX</v>
      </c>
      <c r="T706" s="18" t="str">
        <f t="shared" si="133"/>
        <v/>
      </c>
      <c r="V706" s="2" t="str">
        <f t="shared" si="134"/>
        <v>INCIDENTS</v>
      </c>
      <c r="W706" s="16" t="str">
        <f t="shared" si="135"/>
        <v/>
      </c>
    </row>
    <row r="707" spans="2:23" x14ac:dyDescent="0.2">
      <c r="B707" s="59" t="str">
        <f>IF(Collage!B700="","",Collage!B700)</f>
        <v/>
      </c>
      <c r="C707" s="59" t="str">
        <f>IF(Collage!C700="","",Collage!C700)</f>
        <v/>
      </c>
      <c r="D707" s="35" t="str">
        <f>IF(Collage!D700="","",Collage!D700)</f>
        <v/>
      </c>
      <c r="E707" s="29"/>
      <c r="F707" s="10"/>
      <c r="G707" s="11"/>
      <c r="H707" s="13" t="str">
        <f t="shared" si="128"/>
        <v/>
      </c>
      <c r="I707" s="8" t="str">
        <f>IF(B707&lt;&gt;"",SUMIF($V$23:$V$598,V707,$H$23:$H$598)/SUMIF($V$23:$V$598,V707,$O$23:O1282),IF(O707&lt;&gt;"",SUMIF($S$23:$S$598,S707,$H$23:$H$598)/O707,""))</f>
        <v/>
      </c>
      <c r="J707" s="12"/>
      <c r="K707" s="19" t="str">
        <f t="shared" si="129"/>
        <v/>
      </c>
      <c r="L707" s="19" t="str">
        <f t="shared" si="126"/>
        <v/>
      </c>
      <c r="M707" s="19" t="str">
        <f t="shared" si="127"/>
        <v/>
      </c>
      <c r="N707" s="19" t="str">
        <f t="shared" si="130"/>
        <v/>
      </c>
      <c r="O707" s="9" t="str">
        <f t="shared" si="131"/>
        <v/>
      </c>
      <c r="S707" s="2" t="str">
        <f t="shared" si="132"/>
        <v>INDEX</v>
      </c>
      <c r="T707" s="18" t="str">
        <f t="shared" si="133"/>
        <v/>
      </c>
      <c r="V707" s="2" t="str">
        <f t="shared" si="134"/>
        <v>INCIDENTS</v>
      </c>
      <c r="W707" s="16" t="str">
        <f t="shared" si="135"/>
        <v/>
      </c>
    </row>
    <row r="708" spans="2:23" x14ac:dyDescent="0.2">
      <c r="B708" s="59" t="str">
        <f>IF(Collage!B701="","",Collage!B701)</f>
        <v/>
      </c>
      <c r="C708" s="59" t="str">
        <f>IF(Collage!C701="","",Collage!C701)</f>
        <v/>
      </c>
      <c r="D708" s="35" t="str">
        <f>IF(Collage!D701="","",Collage!D701)</f>
        <v/>
      </c>
      <c r="E708" s="29"/>
      <c r="F708" s="10"/>
      <c r="G708" s="11"/>
      <c r="H708" s="13" t="str">
        <f t="shared" si="128"/>
        <v/>
      </c>
      <c r="I708" s="8" t="str">
        <f>IF(B708&lt;&gt;"",SUMIF($V$23:$V$598,V708,$H$23:$H$598)/SUMIF($V$23:$V$598,V708,$O$23:O1283),IF(O708&lt;&gt;"",SUMIF($S$23:$S$598,S708,$H$23:$H$598)/O708,""))</f>
        <v/>
      </c>
      <c r="J708" s="12"/>
      <c r="K708" s="19" t="str">
        <f t="shared" si="129"/>
        <v/>
      </c>
      <c r="L708" s="19" t="str">
        <f t="shared" si="126"/>
        <v/>
      </c>
      <c r="M708" s="19" t="str">
        <f t="shared" si="127"/>
        <v/>
      </c>
      <c r="N708" s="19" t="str">
        <f t="shared" si="130"/>
        <v/>
      </c>
      <c r="O708" s="9" t="str">
        <f t="shared" si="131"/>
        <v/>
      </c>
      <c r="S708" s="2" t="str">
        <f t="shared" si="132"/>
        <v>INDEX</v>
      </c>
      <c r="T708" s="18" t="str">
        <f t="shared" si="133"/>
        <v/>
      </c>
      <c r="V708" s="2" t="str">
        <f t="shared" si="134"/>
        <v>INCIDENTS</v>
      </c>
      <c r="W708" s="16" t="str">
        <f t="shared" si="135"/>
        <v/>
      </c>
    </row>
    <row r="709" spans="2:23" x14ac:dyDescent="0.2">
      <c r="B709" s="59" t="str">
        <f>IF(Collage!B702="","",Collage!B702)</f>
        <v/>
      </c>
      <c r="C709" s="59" t="str">
        <f>IF(Collage!C702="","",Collage!C702)</f>
        <v/>
      </c>
      <c r="D709" s="35" t="str">
        <f>IF(Collage!D702="","",Collage!D702)</f>
        <v/>
      </c>
      <c r="E709" s="29"/>
      <c r="F709" s="10"/>
      <c r="G709" s="11"/>
      <c r="H709" s="13" t="str">
        <f t="shared" si="128"/>
        <v/>
      </c>
      <c r="I709" s="8" t="str">
        <f>IF(B709&lt;&gt;"",SUMIF($V$23:$V$598,V709,$H$23:$H$598)/SUMIF($V$23:$V$598,V709,$O$23:O1284),IF(O709&lt;&gt;"",SUMIF($S$23:$S$598,S709,$H$23:$H$598)/O709,""))</f>
        <v/>
      </c>
      <c r="J709" s="12"/>
      <c r="K709" s="19" t="str">
        <f t="shared" si="129"/>
        <v/>
      </c>
      <c r="L709" s="19" t="str">
        <f t="shared" si="126"/>
        <v/>
      </c>
      <c r="M709" s="19" t="str">
        <f t="shared" si="127"/>
        <v/>
      </c>
      <c r="N709" s="19" t="str">
        <f t="shared" si="130"/>
        <v/>
      </c>
      <c r="O709" s="9" t="str">
        <f t="shared" si="131"/>
        <v/>
      </c>
      <c r="S709" s="2" t="str">
        <f t="shared" si="132"/>
        <v>INDEX</v>
      </c>
      <c r="T709" s="18" t="str">
        <f t="shared" si="133"/>
        <v/>
      </c>
      <c r="V709" s="2" t="str">
        <f t="shared" si="134"/>
        <v>INCIDENTS</v>
      </c>
      <c r="W709" s="16" t="str">
        <f t="shared" si="135"/>
        <v/>
      </c>
    </row>
    <row r="710" spans="2:23" x14ac:dyDescent="0.2">
      <c r="B710" s="59" t="str">
        <f>IF(Collage!B703="","",Collage!B703)</f>
        <v/>
      </c>
      <c r="C710" s="59" t="str">
        <f>IF(Collage!C703="","",Collage!C703)</f>
        <v/>
      </c>
      <c r="D710" s="35" t="str">
        <f>IF(Collage!D703="","",Collage!D703)</f>
        <v/>
      </c>
      <c r="E710" s="29"/>
      <c r="F710" s="10"/>
      <c r="G710" s="11"/>
      <c r="H710" s="13" t="str">
        <f t="shared" si="128"/>
        <v/>
      </c>
      <c r="I710" s="8" t="str">
        <f>IF(B710&lt;&gt;"",SUMIF($V$23:$V$598,V710,$H$23:$H$598)/SUMIF($V$23:$V$598,V710,$O$23:O1285),IF(O710&lt;&gt;"",SUMIF($S$23:$S$598,S710,$H$23:$H$598)/O710,""))</f>
        <v/>
      </c>
      <c r="J710" s="12"/>
      <c r="K710" s="19" t="str">
        <f t="shared" si="129"/>
        <v/>
      </c>
      <c r="L710" s="19" t="str">
        <f t="shared" si="126"/>
        <v/>
      </c>
      <c r="M710" s="19" t="str">
        <f t="shared" si="127"/>
        <v/>
      </c>
      <c r="N710" s="19" t="str">
        <f t="shared" si="130"/>
        <v/>
      </c>
      <c r="O710" s="9" t="str">
        <f t="shared" si="131"/>
        <v/>
      </c>
      <c r="S710" s="2" t="str">
        <f t="shared" si="132"/>
        <v>INDEX</v>
      </c>
      <c r="T710" s="18" t="str">
        <f t="shared" si="133"/>
        <v/>
      </c>
      <c r="V710" s="2" t="str">
        <f t="shared" si="134"/>
        <v>INCIDENTS</v>
      </c>
      <c r="W710" s="16" t="str">
        <f t="shared" si="135"/>
        <v/>
      </c>
    </row>
    <row r="711" spans="2:23" x14ac:dyDescent="0.2">
      <c r="B711" s="59" t="str">
        <f>IF(Collage!B704="","",Collage!B704)</f>
        <v/>
      </c>
      <c r="C711" s="59" t="str">
        <f>IF(Collage!C704="","",Collage!C704)</f>
        <v/>
      </c>
      <c r="D711" s="35" t="str">
        <f>IF(Collage!D704="","",Collage!D704)</f>
        <v/>
      </c>
      <c r="E711" s="29"/>
      <c r="F711" s="10"/>
      <c r="G711" s="11"/>
      <c r="H711" s="13" t="str">
        <f t="shared" si="128"/>
        <v/>
      </c>
      <c r="I711" s="8" t="str">
        <f>IF(B711&lt;&gt;"",SUMIF($V$23:$V$598,V711,$H$23:$H$598)/SUMIF($V$23:$V$598,V711,$O$23:O1286),IF(O711&lt;&gt;"",SUMIF($S$23:$S$598,S711,$H$23:$H$598)/O711,""))</f>
        <v/>
      </c>
      <c r="J711" s="12"/>
      <c r="K711" s="19" t="str">
        <f t="shared" si="129"/>
        <v/>
      </c>
      <c r="L711" s="19" t="str">
        <f t="shared" si="126"/>
        <v/>
      </c>
      <c r="M711" s="19" t="str">
        <f t="shared" si="127"/>
        <v/>
      </c>
      <c r="N711" s="19" t="str">
        <f t="shared" si="130"/>
        <v/>
      </c>
      <c r="O711" s="9" t="str">
        <f t="shared" si="131"/>
        <v/>
      </c>
      <c r="S711" s="2" t="str">
        <f t="shared" si="132"/>
        <v>INDEX</v>
      </c>
      <c r="T711" s="18" t="str">
        <f t="shared" si="133"/>
        <v/>
      </c>
      <c r="V711" s="2" t="str">
        <f t="shared" si="134"/>
        <v>INCIDENTS</v>
      </c>
      <c r="W711" s="16" t="str">
        <f t="shared" si="135"/>
        <v/>
      </c>
    </row>
    <row r="712" spans="2:23" x14ac:dyDescent="0.2">
      <c r="B712" s="59" t="str">
        <f>IF(Collage!B705="","",Collage!B705)</f>
        <v/>
      </c>
      <c r="C712" s="59" t="str">
        <f>IF(Collage!C705="","",Collage!C705)</f>
        <v/>
      </c>
      <c r="D712" s="35" t="str">
        <f>IF(Collage!D705="","",Collage!D705)</f>
        <v/>
      </c>
      <c r="E712" s="29"/>
      <c r="F712" s="10"/>
      <c r="G712" s="11"/>
      <c r="H712" s="13" t="str">
        <f t="shared" si="128"/>
        <v/>
      </c>
      <c r="I712" s="8" t="str">
        <f>IF(B712&lt;&gt;"",SUMIF($V$23:$V$598,V712,$H$23:$H$598)/SUMIF($V$23:$V$598,V712,$O$23:O1287),IF(O712&lt;&gt;"",SUMIF($S$23:$S$598,S712,$H$23:$H$598)/O712,""))</f>
        <v/>
      </c>
      <c r="J712" s="12"/>
      <c r="K712" s="19" t="str">
        <f t="shared" si="129"/>
        <v/>
      </c>
      <c r="L712" s="19" t="str">
        <f t="shared" si="126"/>
        <v/>
      </c>
      <c r="M712" s="19" t="str">
        <f t="shared" si="127"/>
        <v/>
      </c>
      <c r="N712" s="19" t="str">
        <f t="shared" si="130"/>
        <v/>
      </c>
      <c r="O712" s="9" t="str">
        <f t="shared" si="131"/>
        <v/>
      </c>
      <c r="S712" s="2" t="str">
        <f t="shared" si="132"/>
        <v>INDEX</v>
      </c>
      <c r="T712" s="18" t="str">
        <f t="shared" si="133"/>
        <v/>
      </c>
      <c r="V712" s="2" t="str">
        <f t="shared" si="134"/>
        <v>INCIDENTS</v>
      </c>
      <c r="W712" s="16" t="str">
        <f t="shared" si="135"/>
        <v/>
      </c>
    </row>
    <row r="713" spans="2:23" x14ac:dyDescent="0.2">
      <c r="B713" s="59" t="str">
        <f>IF(Collage!B706="","",Collage!B706)</f>
        <v/>
      </c>
      <c r="C713" s="59" t="str">
        <f>IF(Collage!C706="","",Collage!C706)</f>
        <v/>
      </c>
      <c r="D713" s="35" t="str">
        <f>IF(Collage!D706="","",Collage!D706)</f>
        <v/>
      </c>
      <c r="E713" s="29"/>
      <c r="F713" s="10"/>
      <c r="G713" s="11"/>
      <c r="H713" s="13" t="str">
        <f t="shared" si="128"/>
        <v/>
      </c>
      <c r="I713" s="8" t="str">
        <f>IF(B713&lt;&gt;"",SUMIF($V$23:$V$598,V713,$H$23:$H$598)/SUMIF($V$23:$V$598,V713,$O$23:O1288),IF(O713&lt;&gt;"",SUMIF($S$23:$S$598,S713,$H$23:$H$598)/O713,""))</f>
        <v/>
      </c>
      <c r="J713" s="12"/>
      <c r="K713" s="19" t="str">
        <f t="shared" si="129"/>
        <v/>
      </c>
      <c r="L713" s="19" t="str">
        <f t="shared" si="126"/>
        <v/>
      </c>
      <c r="M713" s="19" t="str">
        <f t="shared" si="127"/>
        <v/>
      </c>
      <c r="N713" s="19" t="str">
        <f t="shared" si="130"/>
        <v/>
      </c>
      <c r="O713" s="9" t="str">
        <f t="shared" si="131"/>
        <v/>
      </c>
      <c r="S713" s="2" t="str">
        <f t="shared" si="132"/>
        <v>INDEX</v>
      </c>
      <c r="T713" s="18" t="str">
        <f t="shared" si="133"/>
        <v/>
      </c>
      <c r="V713" s="2" t="str">
        <f t="shared" si="134"/>
        <v>INCIDENTS</v>
      </c>
      <c r="W713" s="16" t="str">
        <f t="shared" si="135"/>
        <v/>
      </c>
    </row>
    <row r="714" spans="2:23" x14ac:dyDescent="0.2">
      <c r="B714" s="59" t="str">
        <f>IF(Collage!B707="","",Collage!B707)</f>
        <v/>
      </c>
      <c r="C714" s="59" t="str">
        <f>IF(Collage!C707="","",Collage!C707)</f>
        <v/>
      </c>
      <c r="D714" s="35" t="str">
        <f>IF(Collage!D707="","",Collage!D707)</f>
        <v/>
      </c>
      <c r="E714" s="29"/>
      <c r="F714" s="10"/>
      <c r="G714" s="11"/>
      <c r="H714" s="13" t="str">
        <f t="shared" si="128"/>
        <v/>
      </c>
      <c r="I714" s="8" t="str">
        <f>IF(B714&lt;&gt;"",SUMIF($V$23:$V$598,V714,$H$23:$H$598)/SUMIF($V$23:$V$598,V714,$O$23:O1289),IF(O714&lt;&gt;"",SUMIF($S$23:$S$598,S714,$H$23:$H$598)/O714,""))</f>
        <v/>
      </c>
      <c r="J714" s="12"/>
      <c r="K714" s="19" t="str">
        <f t="shared" si="129"/>
        <v/>
      </c>
      <c r="L714" s="19" t="str">
        <f t="shared" si="126"/>
        <v/>
      </c>
      <c r="M714" s="19" t="str">
        <f t="shared" si="127"/>
        <v/>
      </c>
      <c r="N714" s="19" t="str">
        <f t="shared" si="130"/>
        <v/>
      </c>
      <c r="O714" s="9" t="str">
        <f t="shared" si="131"/>
        <v/>
      </c>
      <c r="S714" s="2" t="str">
        <f t="shared" si="132"/>
        <v>INDEX</v>
      </c>
      <c r="T714" s="18" t="str">
        <f t="shared" si="133"/>
        <v/>
      </c>
      <c r="V714" s="2" t="str">
        <f t="shared" si="134"/>
        <v>INCIDENTS</v>
      </c>
      <c r="W714" s="16" t="str">
        <f t="shared" si="135"/>
        <v/>
      </c>
    </row>
    <row r="715" spans="2:23" x14ac:dyDescent="0.2">
      <c r="B715" s="59" t="str">
        <f>IF(Collage!B708="","",Collage!B708)</f>
        <v/>
      </c>
      <c r="C715" s="59" t="str">
        <f>IF(Collage!C708="","",Collage!C708)</f>
        <v/>
      </c>
      <c r="D715" s="35" t="str">
        <f>IF(Collage!D708="","",Collage!D708)</f>
        <v/>
      </c>
      <c r="E715" s="29"/>
      <c r="F715" s="10"/>
      <c r="G715" s="11"/>
      <c r="H715" s="13" t="str">
        <f t="shared" si="128"/>
        <v/>
      </c>
      <c r="I715" s="8" t="str">
        <f>IF(B715&lt;&gt;"",SUMIF($V$23:$V$598,V715,$H$23:$H$598)/SUMIF($V$23:$V$598,V715,$O$23:O1290),IF(O715&lt;&gt;"",SUMIF($S$23:$S$598,S715,$H$23:$H$598)/O715,""))</f>
        <v/>
      </c>
      <c r="J715" s="12"/>
      <c r="K715" s="19" t="str">
        <f t="shared" si="129"/>
        <v/>
      </c>
      <c r="L715" s="19" t="str">
        <f t="shared" si="126"/>
        <v/>
      </c>
      <c r="M715" s="19" t="str">
        <f t="shared" si="127"/>
        <v/>
      </c>
      <c r="N715" s="19" t="str">
        <f t="shared" si="130"/>
        <v/>
      </c>
      <c r="O715" s="9" t="str">
        <f t="shared" si="131"/>
        <v/>
      </c>
      <c r="S715" s="2" t="str">
        <f t="shared" si="132"/>
        <v>INDEX</v>
      </c>
      <c r="T715" s="18" t="str">
        <f t="shared" si="133"/>
        <v/>
      </c>
      <c r="V715" s="2" t="str">
        <f t="shared" si="134"/>
        <v>INCIDENTS</v>
      </c>
      <c r="W715" s="16" t="str">
        <f t="shared" si="135"/>
        <v/>
      </c>
    </row>
    <row r="716" spans="2:23" x14ac:dyDescent="0.2">
      <c r="B716" s="59" t="str">
        <f>IF(Collage!B709="","",Collage!B709)</f>
        <v/>
      </c>
      <c r="C716" s="59" t="str">
        <f>IF(Collage!C709="","",Collage!C709)</f>
        <v/>
      </c>
      <c r="D716" s="35" t="str">
        <f>IF(Collage!D709="","",Collage!D709)</f>
        <v/>
      </c>
      <c r="E716" s="29"/>
      <c r="F716" s="10"/>
      <c r="G716" s="11"/>
      <c r="H716" s="13" t="str">
        <f t="shared" si="128"/>
        <v/>
      </c>
      <c r="I716" s="8" t="str">
        <f>IF(B716&lt;&gt;"",SUMIF($V$23:$V$598,V716,$H$23:$H$598)/SUMIF($V$23:$V$598,V716,$O$23:O1291),IF(O716&lt;&gt;"",SUMIF($S$23:$S$598,S716,$H$23:$H$598)/O716,""))</f>
        <v/>
      </c>
      <c r="J716" s="12"/>
      <c r="K716" s="19" t="str">
        <f t="shared" si="129"/>
        <v/>
      </c>
      <c r="L716" s="19" t="str">
        <f t="shared" si="126"/>
        <v/>
      </c>
      <c r="M716" s="19" t="str">
        <f t="shared" si="127"/>
        <v/>
      </c>
      <c r="N716" s="19" t="str">
        <f t="shared" si="130"/>
        <v/>
      </c>
      <c r="O716" s="9" t="str">
        <f t="shared" si="131"/>
        <v/>
      </c>
      <c r="S716" s="2" t="str">
        <f t="shared" si="132"/>
        <v>INDEX</v>
      </c>
      <c r="T716" s="18" t="str">
        <f t="shared" si="133"/>
        <v/>
      </c>
      <c r="V716" s="2" t="str">
        <f t="shared" si="134"/>
        <v>INCIDENTS</v>
      </c>
      <c r="W716" s="16" t="str">
        <f t="shared" si="135"/>
        <v/>
      </c>
    </row>
    <row r="717" spans="2:23" x14ac:dyDescent="0.2">
      <c r="B717" s="59" t="str">
        <f>IF(Collage!B710="","",Collage!B710)</f>
        <v/>
      </c>
      <c r="C717" s="59" t="str">
        <f>IF(Collage!C710="","",Collage!C710)</f>
        <v/>
      </c>
      <c r="D717" s="35" t="str">
        <f>IF(Collage!D710="","",Collage!D710)</f>
        <v/>
      </c>
      <c r="E717" s="29"/>
      <c r="F717" s="10"/>
      <c r="G717" s="11"/>
      <c r="H717" s="13" t="str">
        <f t="shared" si="128"/>
        <v/>
      </c>
      <c r="I717" s="8" t="str">
        <f>IF(B717&lt;&gt;"",SUMIF($V$23:$V$598,V717,$H$23:$H$598)/SUMIF($V$23:$V$598,V717,$O$23:O1292),IF(O717&lt;&gt;"",SUMIF($S$23:$S$598,S717,$H$23:$H$598)/O717,""))</f>
        <v/>
      </c>
      <c r="J717" s="12"/>
      <c r="K717" s="19" t="str">
        <f t="shared" si="129"/>
        <v/>
      </c>
      <c r="L717" s="19" t="str">
        <f t="shared" si="126"/>
        <v/>
      </c>
      <c r="M717" s="19" t="str">
        <f t="shared" si="127"/>
        <v/>
      </c>
      <c r="N717" s="19" t="str">
        <f t="shared" si="130"/>
        <v/>
      </c>
      <c r="O717" s="9" t="str">
        <f t="shared" si="131"/>
        <v/>
      </c>
      <c r="S717" s="2" t="str">
        <f t="shared" si="132"/>
        <v>INDEX</v>
      </c>
      <c r="T717" s="18" t="str">
        <f t="shared" si="133"/>
        <v/>
      </c>
      <c r="V717" s="2" t="str">
        <f t="shared" si="134"/>
        <v>INCIDENTS</v>
      </c>
      <c r="W717" s="16" t="str">
        <f t="shared" si="135"/>
        <v/>
      </c>
    </row>
    <row r="718" spans="2:23" x14ac:dyDescent="0.2">
      <c r="B718" s="59" t="str">
        <f>IF(Collage!B711="","",Collage!B711)</f>
        <v/>
      </c>
      <c r="C718" s="59" t="str">
        <f>IF(Collage!C711="","",Collage!C711)</f>
        <v/>
      </c>
      <c r="D718" s="35" t="str">
        <f>IF(Collage!D711="","",Collage!D711)</f>
        <v/>
      </c>
      <c r="E718" s="29"/>
      <c r="F718" s="10"/>
      <c r="G718" s="11"/>
      <c r="H718" s="13" t="str">
        <f t="shared" si="128"/>
        <v/>
      </c>
      <c r="I718" s="8" t="str">
        <f>IF(B718&lt;&gt;"",SUMIF($V$23:$V$598,V718,$H$23:$H$598)/SUMIF($V$23:$V$598,V718,$O$23:O1293),IF(O718&lt;&gt;"",SUMIF($S$23:$S$598,S718,$H$23:$H$598)/O718,""))</f>
        <v/>
      </c>
      <c r="J718" s="12"/>
      <c r="K718" s="19" t="str">
        <f t="shared" si="129"/>
        <v/>
      </c>
      <c r="L718" s="19" t="str">
        <f t="shared" si="126"/>
        <v/>
      </c>
      <c r="M718" s="19" t="str">
        <f t="shared" si="127"/>
        <v/>
      </c>
      <c r="N718" s="19" t="str">
        <f t="shared" si="130"/>
        <v/>
      </c>
      <c r="O718" s="9" t="str">
        <f t="shared" si="131"/>
        <v/>
      </c>
      <c r="S718" s="2" t="str">
        <f t="shared" si="132"/>
        <v>INDEX</v>
      </c>
      <c r="T718" s="18" t="str">
        <f t="shared" si="133"/>
        <v/>
      </c>
      <c r="V718" s="2" t="str">
        <f t="shared" si="134"/>
        <v>INCIDENTS</v>
      </c>
      <c r="W718" s="16" t="str">
        <f t="shared" si="135"/>
        <v/>
      </c>
    </row>
    <row r="719" spans="2:23" x14ac:dyDescent="0.2">
      <c r="B719" s="59" t="str">
        <f>IF(Collage!B712="","",Collage!B712)</f>
        <v/>
      </c>
      <c r="C719" s="59" t="str">
        <f>IF(Collage!C712="","",Collage!C712)</f>
        <v/>
      </c>
      <c r="D719" s="35" t="str">
        <f>IF(Collage!D712="","",Collage!D712)</f>
        <v/>
      </c>
      <c r="E719" s="29"/>
      <c r="F719" s="10"/>
      <c r="G719" s="11"/>
      <c r="H719" s="13" t="str">
        <f t="shared" si="128"/>
        <v/>
      </c>
      <c r="I719" s="8" t="str">
        <f>IF(B719&lt;&gt;"",SUMIF($V$23:$V$598,V719,$H$23:$H$598)/SUMIF($V$23:$V$598,V719,$O$23:O1294),IF(O719&lt;&gt;"",SUMIF($S$23:$S$598,S719,$H$23:$H$598)/O719,""))</f>
        <v/>
      </c>
      <c r="J719" s="12"/>
      <c r="K719" s="19" t="str">
        <f t="shared" si="129"/>
        <v/>
      </c>
      <c r="L719" s="19" t="str">
        <f t="shared" si="126"/>
        <v/>
      </c>
      <c r="M719" s="19" t="str">
        <f t="shared" si="127"/>
        <v/>
      </c>
      <c r="N719" s="19" t="str">
        <f t="shared" si="130"/>
        <v/>
      </c>
      <c r="O719" s="9" t="str">
        <f t="shared" si="131"/>
        <v/>
      </c>
      <c r="S719" s="2" t="str">
        <f t="shared" si="132"/>
        <v>INDEX</v>
      </c>
      <c r="T719" s="18" t="str">
        <f t="shared" si="133"/>
        <v/>
      </c>
      <c r="V719" s="2" t="str">
        <f t="shared" si="134"/>
        <v>INCIDENTS</v>
      </c>
      <c r="W719" s="16" t="str">
        <f t="shared" si="135"/>
        <v/>
      </c>
    </row>
    <row r="720" spans="2:23" x14ac:dyDescent="0.2">
      <c r="B720" s="59" t="str">
        <f>IF(Collage!B713="","",Collage!B713)</f>
        <v/>
      </c>
      <c r="C720" s="59" t="str">
        <f>IF(Collage!C713="","",Collage!C713)</f>
        <v/>
      </c>
      <c r="D720" s="35" t="str">
        <f>IF(Collage!D713="","",Collage!D713)</f>
        <v/>
      </c>
      <c r="E720" s="29"/>
      <c r="F720" s="10"/>
      <c r="G720" s="11"/>
      <c r="H720" s="13" t="str">
        <f t="shared" si="128"/>
        <v/>
      </c>
      <c r="I720" s="8" t="str">
        <f>IF(B720&lt;&gt;"",SUMIF($V$23:$V$598,V720,$H$23:$H$598)/SUMIF($V$23:$V$598,V720,$O$23:O1295),IF(O720&lt;&gt;"",SUMIF($S$23:$S$598,S720,$H$23:$H$598)/O720,""))</f>
        <v/>
      </c>
      <c r="J720" s="12"/>
      <c r="K720" s="19" t="str">
        <f t="shared" si="129"/>
        <v/>
      </c>
      <c r="L720" s="19" t="str">
        <f t="shared" si="126"/>
        <v/>
      </c>
      <c r="M720" s="19" t="str">
        <f t="shared" si="127"/>
        <v/>
      </c>
      <c r="N720" s="19" t="str">
        <f t="shared" si="130"/>
        <v/>
      </c>
      <c r="O720" s="9" t="str">
        <f t="shared" si="131"/>
        <v/>
      </c>
      <c r="S720" s="2" t="str">
        <f t="shared" si="132"/>
        <v>INDEX</v>
      </c>
      <c r="T720" s="18" t="str">
        <f t="shared" si="133"/>
        <v/>
      </c>
      <c r="V720" s="2" t="str">
        <f t="shared" si="134"/>
        <v>INCIDENTS</v>
      </c>
      <c r="W720" s="16" t="str">
        <f t="shared" si="135"/>
        <v/>
      </c>
    </row>
    <row r="721" spans="2:23" x14ac:dyDescent="0.2">
      <c r="B721" s="59" t="str">
        <f>IF(Collage!B714="","",Collage!B714)</f>
        <v/>
      </c>
      <c r="C721" s="59" t="str">
        <f>IF(Collage!C714="","",Collage!C714)</f>
        <v/>
      </c>
      <c r="D721" s="35" t="str">
        <f>IF(Collage!D714="","",Collage!D714)</f>
        <v/>
      </c>
      <c r="E721" s="29"/>
      <c r="F721" s="10"/>
      <c r="G721" s="11"/>
      <c r="H721" s="13" t="str">
        <f t="shared" si="128"/>
        <v/>
      </c>
      <c r="I721" s="8" t="str">
        <f>IF(B721&lt;&gt;"",SUMIF($V$23:$V$598,V721,$H$23:$H$598)/SUMIF($V$23:$V$598,V721,$O$23:O1296),IF(O721&lt;&gt;"",SUMIF($S$23:$S$598,S721,$H$23:$H$598)/O721,""))</f>
        <v/>
      </c>
      <c r="J721" s="12"/>
      <c r="K721" s="19" t="str">
        <f t="shared" si="129"/>
        <v/>
      </c>
      <c r="L721" s="19" t="str">
        <f t="shared" si="126"/>
        <v/>
      </c>
      <c r="M721" s="19" t="str">
        <f t="shared" si="127"/>
        <v/>
      </c>
      <c r="N721" s="19" t="str">
        <f t="shared" si="130"/>
        <v/>
      </c>
      <c r="O721" s="9" t="str">
        <f t="shared" si="131"/>
        <v/>
      </c>
      <c r="S721" s="2" t="str">
        <f t="shared" si="132"/>
        <v>INDEX</v>
      </c>
      <c r="T721" s="18" t="str">
        <f t="shared" si="133"/>
        <v/>
      </c>
      <c r="V721" s="2" t="str">
        <f t="shared" si="134"/>
        <v>INCIDENTS</v>
      </c>
      <c r="W721" s="16" t="str">
        <f t="shared" si="135"/>
        <v/>
      </c>
    </row>
    <row r="722" spans="2:23" x14ac:dyDescent="0.2">
      <c r="B722" s="59" t="str">
        <f>IF(Collage!B715="","",Collage!B715)</f>
        <v/>
      </c>
      <c r="C722" s="59" t="str">
        <f>IF(Collage!C715="","",Collage!C715)</f>
        <v/>
      </c>
      <c r="D722" s="35" t="str">
        <f>IF(Collage!D715="","",Collage!D715)</f>
        <v/>
      </c>
      <c r="E722" s="29"/>
      <c r="F722" s="10"/>
      <c r="G722" s="11"/>
      <c r="H722" s="13" t="str">
        <f t="shared" si="128"/>
        <v/>
      </c>
      <c r="I722" s="8" t="str">
        <f>IF(B722&lt;&gt;"",SUMIF($V$23:$V$598,V722,$H$23:$H$598)/SUMIF($V$23:$V$598,V722,$O$23:O1297),IF(O722&lt;&gt;"",SUMIF($S$23:$S$598,S722,$H$23:$H$598)/O722,""))</f>
        <v/>
      </c>
      <c r="J722" s="12"/>
      <c r="K722" s="19" t="str">
        <f t="shared" si="129"/>
        <v/>
      </c>
      <c r="L722" s="19" t="str">
        <f t="shared" si="126"/>
        <v/>
      </c>
      <c r="M722" s="19" t="str">
        <f t="shared" si="127"/>
        <v/>
      </c>
      <c r="N722" s="19" t="str">
        <f t="shared" si="130"/>
        <v/>
      </c>
      <c r="O722" s="9" t="str">
        <f t="shared" si="131"/>
        <v/>
      </c>
      <c r="S722" s="2" t="str">
        <f t="shared" si="132"/>
        <v>INDEX</v>
      </c>
      <c r="T722" s="18" t="str">
        <f t="shared" si="133"/>
        <v/>
      </c>
      <c r="V722" s="2" t="str">
        <f t="shared" si="134"/>
        <v>INCIDENTS</v>
      </c>
      <c r="W722" s="16" t="str">
        <f t="shared" si="135"/>
        <v/>
      </c>
    </row>
    <row r="723" spans="2:23" x14ac:dyDescent="0.2">
      <c r="B723" s="59" t="str">
        <f>IF(Collage!B716="","",Collage!B716)</f>
        <v/>
      </c>
      <c r="C723" s="59" t="str">
        <f>IF(Collage!C716="","",Collage!C716)</f>
        <v/>
      </c>
      <c r="D723" s="35" t="str">
        <f>IF(Collage!D716="","",Collage!D716)</f>
        <v/>
      </c>
      <c r="E723" s="29"/>
      <c r="F723" s="10"/>
      <c r="G723" s="11"/>
      <c r="H723" s="13" t="str">
        <f t="shared" si="128"/>
        <v/>
      </c>
      <c r="I723" s="8" t="str">
        <f>IF(B723&lt;&gt;"",SUMIF($V$23:$V$598,V723,$H$23:$H$598)/SUMIF($V$23:$V$598,V723,$O$23:O1298),IF(O723&lt;&gt;"",SUMIF($S$23:$S$598,S723,$H$23:$H$598)/O723,""))</f>
        <v/>
      </c>
      <c r="J723" s="12"/>
      <c r="K723" s="19" t="str">
        <f t="shared" si="129"/>
        <v/>
      </c>
      <c r="L723" s="19" t="str">
        <f t="shared" si="126"/>
        <v/>
      </c>
      <c r="M723" s="19" t="str">
        <f t="shared" si="127"/>
        <v/>
      </c>
      <c r="N723" s="19" t="str">
        <f t="shared" si="130"/>
        <v/>
      </c>
      <c r="O723" s="9" t="str">
        <f t="shared" si="131"/>
        <v/>
      </c>
      <c r="S723" s="2" t="str">
        <f t="shared" si="132"/>
        <v>INDEX</v>
      </c>
      <c r="T723" s="18" t="str">
        <f t="shared" si="133"/>
        <v/>
      </c>
      <c r="V723" s="2" t="str">
        <f t="shared" si="134"/>
        <v>INCIDENTS</v>
      </c>
      <c r="W723" s="16" t="str">
        <f t="shared" si="135"/>
        <v/>
      </c>
    </row>
    <row r="724" spans="2:23" x14ac:dyDescent="0.2">
      <c r="B724" s="59" t="str">
        <f>IF(Collage!B717="","",Collage!B717)</f>
        <v/>
      </c>
      <c r="C724" s="59" t="str">
        <f>IF(Collage!C717="","",Collage!C717)</f>
        <v/>
      </c>
      <c r="D724" s="35" t="str">
        <f>IF(Collage!D717="","",Collage!D717)</f>
        <v/>
      </c>
      <c r="E724" s="29"/>
      <c r="F724" s="10"/>
      <c r="G724" s="11"/>
      <c r="H724" s="13" t="str">
        <f t="shared" si="128"/>
        <v/>
      </c>
      <c r="I724" s="8" t="str">
        <f>IF(B724&lt;&gt;"",SUMIF($V$23:$V$598,V724,$H$23:$H$598)/SUMIF($V$23:$V$598,V724,$O$23:O1299),IF(O724&lt;&gt;"",SUMIF($S$23:$S$598,S724,$H$23:$H$598)/O724,""))</f>
        <v/>
      </c>
      <c r="J724" s="12"/>
      <c r="K724" s="19" t="str">
        <f t="shared" si="129"/>
        <v/>
      </c>
      <c r="L724" s="19" t="str">
        <f t="shared" si="126"/>
        <v/>
      </c>
      <c r="M724" s="19" t="str">
        <f t="shared" si="127"/>
        <v/>
      </c>
      <c r="N724" s="19" t="str">
        <f t="shared" si="130"/>
        <v/>
      </c>
      <c r="O724" s="9" t="str">
        <f t="shared" si="131"/>
        <v/>
      </c>
      <c r="S724" s="2" t="str">
        <f t="shared" si="132"/>
        <v>INDEX</v>
      </c>
      <c r="T724" s="18" t="str">
        <f t="shared" si="133"/>
        <v/>
      </c>
      <c r="V724" s="2" t="str">
        <f t="shared" si="134"/>
        <v>INCIDENTS</v>
      </c>
      <c r="W724" s="16" t="str">
        <f t="shared" si="135"/>
        <v/>
      </c>
    </row>
    <row r="725" spans="2:23" x14ac:dyDescent="0.2">
      <c r="B725" s="59" t="str">
        <f>IF(Collage!B718="","",Collage!B718)</f>
        <v/>
      </c>
      <c r="C725" s="59" t="str">
        <f>IF(Collage!C718="","",Collage!C718)</f>
        <v/>
      </c>
      <c r="D725" s="35" t="str">
        <f>IF(Collage!D718="","",Collage!D718)</f>
        <v/>
      </c>
      <c r="E725" s="29"/>
      <c r="F725" s="10"/>
      <c r="G725" s="11"/>
      <c r="H725" s="13" t="str">
        <f t="shared" si="128"/>
        <v/>
      </c>
      <c r="I725" s="8" t="str">
        <f>IF(B725&lt;&gt;"",SUMIF($V$23:$V$598,V725,$H$23:$H$598)/SUMIF($V$23:$V$598,V725,$O$23:O1300),IF(O725&lt;&gt;"",SUMIF($S$23:$S$598,S725,$H$23:$H$598)/O725,""))</f>
        <v/>
      </c>
      <c r="J725" s="12"/>
      <c r="K725" s="19" t="str">
        <f t="shared" si="129"/>
        <v/>
      </c>
      <c r="L725" s="19" t="str">
        <f t="shared" si="126"/>
        <v/>
      </c>
      <c r="M725" s="19" t="str">
        <f t="shared" si="127"/>
        <v/>
      </c>
      <c r="N725" s="19" t="str">
        <f t="shared" si="130"/>
        <v/>
      </c>
      <c r="O725" s="9" t="str">
        <f t="shared" si="131"/>
        <v/>
      </c>
      <c r="S725" s="2" t="str">
        <f t="shared" si="132"/>
        <v>INDEX</v>
      </c>
      <c r="T725" s="18" t="str">
        <f t="shared" si="133"/>
        <v/>
      </c>
      <c r="V725" s="2" t="str">
        <f t="shared" si="134"/>
        <v>INCIDENTS</v>
      </c>
      <c r="W725" s="16" t="str">
        <f t="shared" si="135"/>
        <v/>
      </c>
    </row>
    <row r="726" spans="2:23" x14ac:dyDescent="0.2">
      <c r="B726" s="59" t="str">
        <f>IF(Collage!B719="","",Collage!B719)</f>
        <v/>
      </c>
      <c r="C726" s="59" t="str">
        <f>IF(Collage!C719="","",Collage!C719)</f>
        <v/>
      </c>
      <c r="D726" s="35" t="str">
        <f>IF(Collage!D719="","",Collage!D719)</f>
        <v/>
      </c>
      <c r="E726" s="29"/>
      <c r="F726" s="10"/>
      <c r="G726" s="11"/>
      <c r="H726" s="13" t="str">
        <f t="shared" si="128"/>
        <v/>
      </c>
      <c r="I726" s="8" t="str">
        <f>IF(B726&lt;&gt;"",SUMIF($V$23:$V$598,V726,$H$23:$H$598)/SUMIF($V$23:$V$598,V726,$O$23:O1301),IF(O726&lt;&gt;"",SUMIF($S$23:$S$598,S726,$H$23:$H$598)/O726,""))</f>
        <v/>
      </c>
      <c r="J726" s="12"/>
      <c r="K726" s="19" t="str">
        <f t="shared" si="129"/>
        <v/>
      </c>
      <c r="L726" s="19" t="str">
        <f t="shared" si="126"/>
        <v/>
      </c>
      <c r="M726" s="19" t="str">
        <f t="shared" si="127"/>
        <v/>
      </c>
      <c r="N726" s="19" t="str">
        <f t="shared" si="130"/>
        <v/>
      </c>
      <c r="O726" s="9" t="str">
        <f t="shared" si="131"/>
        <v/>
      </c>
      <c r="S726" s="2" t="str">
        <f t="shared" si="132"/>
        <v>INDEX</v>
      </c>
      <c r="T726" s="18" t="str">
        <f t="shared" si="133"/>
        <v/>
      </c>
      <c r="V726" s="2" t="str">
        <f t="shared" si="134"/>
        <v>INCIDENTS</v>
      </c>
      <c r="W726" s="16" t="str">
        <f t="shared" si="135"/>
        <v/>
      </c>
    </row>
    <row r="727" spans="2:23" x14ac:dyDescent="0.2">
      <c r="B727" s="59" t="str">
        <f>IF(Collage!B720="","",Collage!B720)</f>
        <v/>
      </c>
      <c r="C727" s="59" t="str">
        <f>IF(Collage!C720="","",Collage!C720)</f>
        <v/>
      </c>
      <c r="D727" s="35" t="str">
        <f>IF(Collage!D720="","",Collage!D720)</f>
        <v/>
      </c>
      <c r="E727" s="29"/>
      <c r="F727" s="10"/>
      <c r="G727" s="11"/>
      <c r="H727" s="13" t="str">
        <f t="shared" si="128"/>
        <v/>
      </c>
      <c r="I727" s="8" t="str">
        <f>IF(B727&lt;&gt;"",SUMIF($V$23:$V$598,V727,$H$23:$H$598)/SUMIF($V$23:$V$598,V727,$O$23:O1302),IF(O727&lt;&gt;"",SUMIF($S$23:$S$598,S727,$H$23:$H$598)/O727,""))</f>
        <v/>
      </c>
      <c r="J727" s="12"/>
      <c r="K727" s="19" t="str">
        <f t="shared" si="129"/>
        <v/>
      </c>
      <c r="L727" s="19" t="str">
        <f t="shared" ref="L727:L790" si="136">IF($D727&lt;&gt;"",IF($F727="X",1,0),"")</f>
        <v/>
      </c>
      <c r="M727" s="19" t="str">
        <f t="shared" ref="M727:M790" si="137">IF($D727&lt;&gt;"",IF($G727="X",1,0),"")</f>
        <v/>
      </c>
      <c r="N727" s="19" t="str">
        <f t="shared" si="130"/>
        <v/>
      </c>
      <c r="O727" s="9" t="str">
        <f t="shared" si="131"/>
        <v/>
      </c>
      <c r="S727" s="2" t="str">
        <f t="shared" si="132"/>
        <v>INDEX</v>
      </c>
      <c r="T727" s="18" t="str">
        <f t="shared" si="133"/>
        <v/>
      </c>
      <c r="V727" s="2" t="str">
        <f t="shared" si="134"/>
        <v>INCIDENTS</v>
      </c>
      <c r="W727" s="16" t="str">
        <f t="shared" si="135"/>
        <v/>
      </c>
    </row>
    <row r="728" spans="2:23" x14ac:dyDescent="0.2">
      <c r="B728" s="59" t="str">
        <f>IF(Collage!B721="","",Collage!B721)</f>
        <v/>
      </c>
      <c r="C728" s="59" t="str">
        <f>IF(Collage!C721="","",Collage!C721)</f>
        <v/>
      </c>
      <c r="D728" s="35" t="str">
        <f>IF(Collage!D721="","",Collage!D721)</f>
        <v/>
      </c>
      <c r="E728" s="29"/>
      <c r="F728" s="10"/>
      <c r="G728" s="11"/>
      <c r="H728" s="13" t="str">
        <f t="shared" si="128"/>
        <v/>
      </c>
      <c r="I728" s="8" t="str">
        <f>IF(B728&lt;&gt;"",SUMIF($V$23:$V$598,V728,$H$23:$H$598)/SUMIF($V$23:$V$598,V728,$O$23:O1303),IF(O728&lt;&gt;"",SUMIF($S$23:$S$598,S728,$H$23:$H$598)/O728,""))</f>
        <v/>
      </c>
      <c r="J728" s="12"/>
      <c r="K728" s="19" t="str">
        <f t="shared" si="129"/>
        <v/>
      </c>
      <c r="L728" s="19" t="str">
        <f t="shared" si="136"/>
        <v/>
      </c>
      <c r="M728" s="19" t="str">
        <f t="shared" si="137"/>
        <v/>
      </c>
      <c r="N728" s="19" t="str">
        <f t="shared" si="130"/>
        <v/>
      </c>
      <c r="O728" s="9" t="str">
        <f t="shared" si="131"/>
        <v/>
      </c>
      <c r="S728" s="2" t="str">
        <f t="shared" si="132"/>
        <v>INDEX</v>
      </c>
      <c r="T728" s="18" t="str">
        <f t="shared" si="133"/>
        <v/>
      </c>
      <c r="V728" s="2" t="str">
        <f t="shared" si="134"/>
        <v>INCIDENTS</v>
      </c>
      <c r="W728" s="16" t="str">
        <f t="shared" si="135"/>
        <v/>
      </c>
    </row>
    <row r="729" spans="2:23" x14ac:dyDescent="0.2">
      <c r="B729" s="59" t="str">
        <f>IF(Collage!B722="","",Collage!B722)</f>
        <v/>
      </c>
      <c r="C729" s="59" t="str">
        <f>IF(Collage!C722="","",Collage!C722)</f>
        <v/>
      </c>
      <c r="D729" s="35" t="str">
        <f>IF(Collage!D722="","",Collage!D722)</f>
        <v/>
      </c>
      <c r="E729" s="29"/>
      <c r="F729" s="10"/>
      <c r="G729" s="11"/>
      <c r="H729" s="13" t="str">
        <f t="shared" si="128"/>
        <v/>
      </c>
      <c r="I729" s="8" t="str">
        <f>IF(B729&lt;&gt;"",SUMIF($V$23:$V$598,V729,$H$23:$H$598)/SUMIF($V$23:$V$598,V729,$O$23:O1304),IF(O729&lt;&gt;"",SUMIF($S$23:$S$598,S729,$H$23:$H$598)/O729,""))</f>
        <v/>
      </c>
      <c r="J729" s="12"/>
      <c r="K729" s="19" t="str">
        <f t="shared" si="129"/>
        <v/>
      </c>
      <c r="L729" s="19" t="str">
        <f t="shared" si="136"/>
        <v/>
      </c>
      <c r="M729" s="19" t="str">
        <f t="shared" si="137"/>
        <v/>
      </c>
      <c r="N729" s="19" t="str">
        <f t="shared" si="130"/>
        <v/>
      </c>
      <c r="O729" s="9" t="str">
        <f t="shared" si="131"/>
        <v/>
      </c>
      <c r="S729" s="2" t="str">
        <f t="shared" si="132"/>
        <v>INDEX</v>
      </c>
      <c r="T729" s="18" t="str">
        <f t="shared" si="133"/>
        <v/>
      </c>
      <c r="V729" s="2" t="str">
        <f t="shared" si="134"/>
        <v>INCIDENTS</v>
      </c>
      <c r="W729" s="16" t="str">
        <f t="shared" si="135"/>
        <v/>
      </c>
    </row>
    <row r="730" spans="2:23" x14ac:dyDescent="0.2">
      <c r="B730" s="59" t="str">
        <f>IF(Collage!B723="","",Collage!B723)</f>
        <v/>
      </c>
      <c r="C730" s="59" t="str">
        <f>IF(Collage!C723="","",Collage!C723)</f>
        <v/>
      </c>
      <c r="D730" s="35" t="str">
        <f>IF(Collage!D723="","",Collage!D723)</f>
        <v/>
      </c>
      <c r="E730" s="29"/>
      <c r="F730" s="10"/>
      <c r="G730" s="11"/>
      <c r="H730" s="13" t="str">
        <f t="shared" si="128"/>
        <v/>
      </c>
      <c r="I730" s="8" t="str">
        <f>IF(B730&lt;&gt;"",SUMIF($V$23:$V$598,V730,$H$23:$H$598)/SUMIF($V$23:$V$598,V730,$O$23:O1305),IF(O730&lt;&gt;"",SUMIF($S$23:$S$598,S730,$H$23:$H$598)/O730,""))</f>
        <v/>
      </c>
      <c r="J730" s="12"/>
      <c r="K730" s="19" t="str">
        <f t="shared" si="129"/>
        <v/>
      </c>
      <c r="L730" s="19" t="str">
        <f t="shared" si="136"/>
        <v/>
      </c>
      <c r="M730" s="19" t="str">
        <f t="shared" si="137"/>
        <v/>
      </c>
      <c r="N730" s="19" t="str">
        <f t="shared" si="130"/>
        <v/>
      </c>
      <c r="O730" s="9" t="str">
        <f t="shared" si="131"/>
        <v/>
      </c>
      <c r="S730" s="2" t="str">
        <f t="shared" si="132"/>
        <v>INDEX</v>
      </c>
      <c r="T730" s="18" t="str">
        <f t="shared" si="133"/>
        <v/>
      </c>
      <c r="V730" s="2" t="str">
        <f t="shared" si="134"/>
        <v>INCIDENTS</v>
      </c>
      <c r="W730" s="16" t="str">
        <f t="shared" si="135"/>
        <v/>
      </c>
    </row>
    <row r="731" spans="2:23" x14ac:dyDescent="0.2">
      <c r="B731" s="59" t="str">
        <f>IF(Collage!B724="","",Collage!B724)</f>
        <v/>
      </c>
      <c r="C731" s="59" t="str">
        <f>IF(Collage!C724="","",Collage!C724)</f>
        <v/>
      </c>
      <c r="D731" s="35" t="str">
        <f>IF(Collage!D724="","",Collage!D724)</f>
        <v/>
      </c>
      <c r="E731" s="29"/>
      <c r="F731" s="10"/>
      <c r="G731" s="11"/>
      <c r="H731" s="13" t="str">
        <f t="shared" si="128"/>
        <v/>
      </c>
      <c r="I731" s="8" t="str">
        <f>IF(B731&lt;&gt;"",SUMIF($V$23:$V$598,V731,$H$23:$H$598)/SUMIF($V$23:$V$598,V731,$O$23:O1306),IF(O731&lt;&gt;"",SUMIF($S$23:$S$598,S731,$H$23:$H$598)/O731,""))</f>
        <v/>
      </c>
      <c r="J731" s="12"/>
      <c r="K731" s="19" t="str">
        <f t="shared" si="129"/>
        <v/>
      </c>
      <c r="L731" s="19" t="str">
        <f t="shared" si="136"/>
        <v/>
      </c>
      <c r="M731" s="19" t="str">
        <f t="shared" si="137"/>
        <v/>
      </c>
      <c r="N731" s="19" t="str">
        <f t="shared" si="130"/>
        <v/>
      </c>
      <c r="O731" s="9" t="str">
        <f t="shared" si="131"/>
        <v/>
      </c>
      <c r="S731" s="2" t="str">
        <f t="shared" si="132"/>
        <v>INDEX</v>
      </c>
      <c r="T731" s="18" t="str">
        <f t="shared" si="133"/>
        <v/>
      </c>
      <c r="V731" s="2" t="str">
        <f t="shared" si="134"/>
        <v>INCIDENTS</v>
      </c>
      <c r="W731" s="16" t="str">
        <f t="shared" si="135"/>
        <v/>
      </c>
    </row>
    <row r="732" spans="2:23" x14ac:dyDescent="0.2">
      <c r="B732" s="59" t="str">
        <f>IF(Collage!B725="","",Collage!B725)</f>
        <v/>
      </c>
      <c r="C732" s="59" t="str">
        <f>IF(Collage!C725="","",Collage!C725)</f>
        <v/>
      </c>
      <c r="D732" s="35" t="str">
        <f>IF(Collage!D725="","",Collage!D725)</f>
        <v/>
      </c>
      <c r="E732" s="29"/>
      <c r="F732" s="10"/>
      <c r="G732" s="11"/>
      <c r="H732" s="13" t="str">
        <f t="shared" si="128"/>
        <v/>
      </c>
      <c r="I732" s="8" t="str">
        <f>IF(B732&lt;&gt;"",SUMIF($V$23:$V$598,V732,$H$23:$H$598)/SUMIF($V$23:$V$598,V732,$O$23:O1307),IF(O732&lt;&gt;"",SUMIF($S$23:$S$598,S732,$H$23:$H$598)/O732,""))</f>
        <v/>
      </c>
      <c r="J732" s="12"/>
      <c r="K732" s="19" t="str">
        <f t="shared" si="129"/>
        <v/>
      </c>
      <c r="L732" s="19" t="str">
        <f t="shared" si="136"/>
        <v/>
      </c>
      <c r="M732" s="19" t="str">
        <f t="shared" si="137"/>
        <v/>
      </c>
      <c r="N732" s="19" t="str">
        <f t="shared" si="130"/>
        <v/>
      </c>
      <c r="O732" s="9" t="str">
        <f t="shared" si="131"/>
        <v/>
      </c>
      <c r="S732" s="2" t="str">
        <f t="shared" si="132"/>
        <v>INDEX</v>
      </c>
      <c r="T732" s="18" t="str">
        <f t="shared" si="133"/>
        <v/>
      </c>
      <c r="V732" s="2" t="str">
        <f t="shared" si="134"/>
        <v>INCIDENTS</v>
      </c>
      <c r="W732" s="16" t="str">
        <f t="shared" si="135"/>
        <v/>
      </c>
    </row>
    <row r="733" spans="2:23" x14ac:dyDescent="0.2">
      <c r="B733" s="59" t="str">
        <f>IF(Collage!B726="","",Collage!B726)</f>
        <v/>
      </c>
      <c r="C733" s="59" t="str">
        <f>IF(Collage!C726="","",Collage!C726)</f>
        <v/>
      </c>
      <c r="D733" s="35" t="str">
        <f>IF(Collage!D726="","",Collage!D726)</f>
        <v/>
      </c>
      <c r="E733" s="29"/>
      <c r="F733" s="10"/>
      <c r="G733" s="11"/>
      <c r="H733" s="13" t="str">
        <f t="shared" si="128"/>
        <v/>
      </c>
      <c r="I733" s="8" t="str">
        <f>IF(B733&lt;&gt;"",SUMIF($V$23:$V$598,V733,$H$23:$H$598)/SUMIF($V$23:$V$598,V733,$O$23:O1308),IF(O733&lt;&gt;"",SUMIF($S$23:$S$598,S733,$H$23:$H$598)/O733,""))</f>
        <v/>
      </c>
      <c r="J733" s="12"/>
      <c r="K733" s="19" t="str">
        <f t="shared" si="129"/>
        <v/>
      </c>
      <c r="L733" s="19" t="str">
        <f t="shared" si="136"/>
        <v/>
      </c>
      <c r="M733" s="19" t="str">
        <f t="shared" si="137"/>
        <v/>
      </c>
      <c r="N733" s="19" t="str">
        <f t="shared" si="130"/>
        <v/>
      </c>
      <c r="O733" s="9" t="str">
        <f t="shared" si="131"/>
        <v/>
      </c>
      <c r="S733" s="2" t="str">
        <f t="shared" si="132"/>
        <v>INDEX</v>
      </c>
      <c r="T733" s="18" t="str">
        <f t="shared" si="133"/>
        <v/>
      </c>
      <c r="V733" s="2" t="str">
        <f t="shared" si="134"/>
        <v>INCIDENTS</v>
      </c>
      <c r="W733" s="16" t="str">
        <f t="shared" si="135"/>
        <v/>
      </c>
    </row>
    <row r="734" spans="2:23" x14ac:dyDescent="0.2">
      <c r="B734" s="59" t="str">
        <f>IF(Collage!B727="","",Collage!B727)</f>
        <v/>
      </c>
      <c r="C734" s="59" t="str">
        <f>IF(Collage!C727="","",Collage!C727)</f>
        <v/>
      </c>
      <c r="D734" s="35" t="str">
        <f>IF(Collage!D727="","",Collage!D727)</f>
        <v/>
      </c>
      <c r="E734" s="29"/>
      <c r="F734" s="10"/>
      <c r="G734" s="11"/>
      <c r="H734" s="13" t="str">
        <f t="shared" si="128"/>
        <v/>
      </c>
      <c r="I734" s="8" t="str">
        <f>IF(B734&lt;&gt;"",SUMIF($V$23:$V$598,V734,$H$23:$H$598)/SUMIF($V$23:$V$598,V734,$O$23:O1309),IF(O734&lt;&gt;"",SUMIF($S$23:$S$598,S734,$H$23:$H$598)/O734,""))</f>
        <v/>
      </c>
      <c r="J734" s="12"/>
      <c r="K734" s="19" t="str">
        <f t="shared" si="129"/>
        <v/>
      </c>
      <c r="L734" s="19" t="str">
        <f t="shared" si="136"/>
        <v/>
      </c>
      <c r="M734" s="19" t="str">
        <f t="shared" si="137"/>
        <v/>
      </c>
      <c r="N734" s="19" t="str">
        <f t="shared" si="130"/>
        <v/>
      </c>
      <c r="O734" s="9" t="str">
        <f t="shared" si="131"/>
        <v/>
      </c>
      <c r="S734" s="2" t="str">
        <f t="shared" si="132"/>
        <v>INDEX</v>
      </c>
      <c r="T734" s="18" t="str">
        <f t="shared" si="133"/>
        <v/>
      </c>
      <c r="V734" s="2" t="str">
        <f t="shared" si="134"/>
        <v>INCIDENTS</v>
      </c>
      <c r="W734" s="16" t="str">
        <f t="shared" si="135"/>
        <v/>
      </c>
    </row>
    <row r="735" spans="2:23" x14ac:dyDescent="0.2">
      <c r="B735" s="59" t="str">
        <f>IF(Collage!B728="","",Collage!B728)</f>
        <v/>
      </c>
      <c r="C735" s="59" t="str">
        <f>IF(Collage!C728="","",Collage!C728)</f>
        <v/>
      </c>
      <c r="D735" s="35" t="str">
        <f>IF(Collage!D728="","",Collage!D728)</f>
        <v/>
      </c>
      <c r="E735" s="29"/>
      <c r="F735" s="10"/>
      <c r="G735" s="11"/>
      <c r="H735" s="13" t="str">
        <f t="shared" si="128"/>
        <v/>
      </c>
      <c r="I735" s="8" t="str">
        <f>IF(B735&lt;&gt;"",SUMIF($V$23:$V$598,V735,$H$23:$H$598)/SUMIF($V$23:$V$598,V735,$O$23:O1310),IF(O735&lt;&gt;"",SUMIF($S$23:$S$598,S735,$H$23:$H$598)/O735,""))</f>
        <v/>
      </c>
      <c r="J735" s="12"/>
      <c r="K735" s="19" t="str">
        <f t="shared" si="129"/>
        <v/>
      </c>
      <c r="L735" s="19" t="str">
        <f t="shared" si="136"/>
        <v/>
      </c>
      <c r="M735" s="19" t="str">
        <f t="shared" si="137"/>
        <v/>
      </c>
      <c r="N735" s="19" t="str">
        <f t="shared" si="130"/>
        <v/>
      </c>
      <c r="O735" s="9" t="str">
        <f t="shared" si="131"/>
        <v/>
      </c>
      <c r="S735" s="2" t="str">
        <f t="shared" si="132"/>
        <v>INDEX</v>
      </c>
      <c r="T735" s="18" t="str">
        <f t="shared" si="133"/>
        <v/>
      </c>
      <c r="V735" s="2" t="str">
        <f t="shared" si="134"/>
        <v>INCIDENTS</v>
      </c>
      <c r="W735" s="16" t="str">
        <f t="shared" si="135"/>
        <v/>
      </c>
    </row>
    <row r="736" spans="2:23" x14ac:dyDescent="0.2">
      <c r="B736" s="59" t="str">
        <f>IF(Collage!B729="","",Collage!B729)</f>
        <v/>
      </c>
      <c r="C736" s="59" t="str">
        <f>IF(Collage!C729="","",Collage!C729)</f>
        <v/>
      </c>
      <c r="D736" s="35" t="str">
        <f>IF(Collage!D729="","",Collage!D729)</f>
        <v/>
      </c>
      <c r="E736" s="29"/>
      <c r="F736" s="10"/>
      <c r="G736" s="11"/>
      <c r="H736" s="13" t="str">
        <f t="shared" si="128"/>
        <v/>
      </c>
      <c r="I736" s="8" t="str">
        <f>IF(B736&lt;&gt;"",SUMIF($V$23:$V$598,V736,$H$23:$H$598)/SUMIF($V$23:$V$598,V736,$O$23:O1311),IF(O736&lt;&gt;"",SUMIF($S$23:$S$598,S736,$H$23:$H$598)/O736,""))</f>
        <v/>
      </c>
      <c r="J736" s="12"/>
      <c r="K736" s="19" t="str">
        <f t="shared" si="129"/>
        <v/>
      </c>
      <c r="L736" s="19" t="str">
        <f t="shared" si="136"/>
        <v/>
      </c>
      <c r="M736" s="19" t="str">
        <f t="shared" si="137"/>
        <v/>
      </c>
      <c r="N736" s="19" t="str">
        <f t="shared" si="130"/>
        <v/>
      </c>
      <c r="O736" s="9" t="str">
        <f t="shared" si="131"/>
        <v/>
      </c>
      <c r="S736" s="2" t="str">
        <f t="shared" si="132"/>
        <v>INDEX</v>
      </c>
      <c r="T736" s="18" t="str">
        <f t="shared" si="133"/>
        <v/>
      </c>
      <c r="V736" s="2" t="str">
        <f t="shared" si="134"/>
        <v>INCIDENTS</v>
      </c>
      <c r="W736" s="16" t="str">
        <f t="shared" si="135"/>
        <v/>
      </c>
    </row>
    <row r="737" spans="2:23" x14ac:dyDescent="0.2">
      <c r="B737" s="59" t="str">
        <f>IF(Collage!B730="","",Collage!B730)</f>
        <v/>
      </c>
      <c r="C737" s="59" t="str">
        <f>IF(Collage!C730="","",Collage!C730)</f>
        <v/>
      </c>
      <c r="D737" s="35" t="str">
        <f>IF(Collage!D730="","",Collage!D730)</f>
        <v/>
      </c>
      <c r="E737" s="29"/>
      <c r="F737" s="10"/>
      <c r="G737" s="11"/>
      <c r="H737" s="13" t="str">
        <f t="shared" si="128"/>
        <v/>
      </c>
      <c r="I737" s="8" t="str">
        <f>IF(B737&lt;&gt;"",SUMIF($V$23:$V$598,V737,$H$23:$H$598)/SUMIF($V$23:$V$598,V737,$O$23:O1312),IF(O737&lt;&gt;"",SUMIF($S$23:$S$598,S737,$H$23:$H$598)/O737,""))</f>
        <v/>
      </c>
      <c r="J737" s="12"/>
      <c r="K737" s="19" t="str">
        <f t="shared" si="129"/>
        <v/>
      </c>
      <c r="L737" s="19" t="str">
        <f t="shared" si="136"/>
        <v/>
      </c>
      <c r="M737" s="19" t="str">
        <f t="shared" si="137"/>
        <v/>
      </c>
      <c r="N737" s="19" t="str">
        <f t="shared" si="130"/>
        <v/>
      </c>
      <c r="O737" s="9" t="str">
        <f t="shared" si="131"/>
        <v/>
      </c>
      <c r="S737" s="2" t="str">
        <f t="shared" si="132"/>
        <v>INDEX</v>
      </c>
      <c r="T737" s="18" t="str">
        <f t="shared" si="133"/>
        <v/>
      </c>
      <c r="V737" s="2" t="str">
        <f t="shared" si="134"/>
        <v>INCIDENTS</v>
      </c>
      <c r="W737" s="16" t="str">
        <f t="shared" si="135"/>
        <v/>
      </c>
    </row>
    <row r="738" spans="2:23" x14ac:dyDescent="0.2">
      <c r="B738" s="59" t="str">
        <f>IF(Collage!B731="","",Collage!B731)</f>
        <v/>
      </c>
      <c r="C738" s="59" t="str">
        <f>IF(Collage!C731="","",Collage!C731)</f>
        <v/>
      </c>
      <c r="D738" s="35" t="str">
        <f>IF(Collage!D731="","",Collage!D731)</f>
        <v/>
      </c>
      <c r="E738" s="29"/>
      <c r="F738" s="10"/>
      <c r="G738" s="11"/>
      <c r="H738" s="13" t="str">
        <f t="shared" si="128"/>
        <v/>
      </c>
      <c r="I738" s="8" t="str">
        <f>IF(B738&lt;&gt;"",SUMIF($V$23:$V$598,V738,$H$23:$H$598)/SUMIF($V$23:$V$598,V738,$O$23:O1313),IF(O738&lt;&gt;"",SUMIF($S$23:$S$598,S738,$H$23:$H$598)/O738,""))</f>
        <v/>
      </c>
      <c r="J738" s="12"/>
      <c r="K738" s="19" t="str">
        <f t="shared" si="129"/>
        <v/>
      </c>
      <c r="L738" s="19" t="str">
        <f t="shared" si="136"/>
        <v/>
      </c>
      <c r="M738" s="19" t="str">
        <f t="shared" si="137"/>
        <v/>
      </c>
      <c r="N738" s="19" t="str">
        <f t="shared" si="130"/>
        <v/>
      </c>
      <c r="O738" s="9" t="str">
        <f t="shared" si="131"/>
        <v/>
      </c>
      <c r="S738" s="2" t="str">
        <f t="shared" si="132"/>
        <v>INDEX</v>
      </c>
      <c r="T738" s="18" t="str">
        <f t="shared" si="133"/>
        <v/>
      </c>
      <c r="V738" s="2" t="str">
        <f t="shared" si="134"/>
        <v>INCIDENTS</v>
      </c>
      <c r="W738" s="16" t="str">
        <f t="shared" si="135"/>
        <v/>
      </c>
    </row>
    <row r="739" spans="2:23" x14ac:dyDescent="0.2">
      <c r="B739" s="59" t="str">
        <f>IF(Collage!B732="","",Collage!B732)</f>
        <v/>
      </c>
      <c r="C739" s="59" t="str">
        <f>IF(Collage!C732="","",Collage!C732)</f>
        <v/>
      </c>
      <c r="D739" s="35" t="str">
        <f>IF(Collage!D732="","",Collage!D732)</f>
        <v/>
      </c>
      <c r="E739" s="29"/>
      <c r="F739" s="10"/>
      <c r="G739" s="11"/>
      <c r="H739" s="13" t="str">
        <f t="shared" si="128"/>
        <v/>
      </c>
      <c r="I739" s="8" t="str">
        <f>IF(B739&lt;&gt;"",SUMIF($V$23:$V$598,V739,$H$23:$H$598)/SUMIF($V$23:$V$598,V739,$O$23:O1314),IF(O739&lt;&gt;"",SUMIF($S$23:$S$598,S739,$H$23:$H$598)/O739,""))</f>
        <v/>
      </c>
      <c r="J739" s="12"/>
      <c r="K739" s="19" t="str">
        <f t="shared" si="129"/>
        <v/>
      </c>
      <c r="L739" s="19" t="str">
        <f t="shared" si="136"/>
        <v/>
      </c>
      <c r="M739" s="19" t="str">
        <f t="shared" si="137"/>
        <v/>
      </c>
      <c r="N739" s="19" t="str">
        <f t="shared" si="130"/>
        <v/>
      </c>
      <c r="O739" s="9" t="str">
        <f t="shared" si="131"/>
        <v/>
      </c>
      <c r="S739" s="2" t="str">
        <f t="shared" si="132"/>
        <v>INDEX</v>
      </c>
      <c r="T739" s="18" t="str">
        <f t="shared" si="133"/>
        <v/>
      </c>
      <c r="V739" s="2" t="str">
        <f t="shared" si="134"/>
        <v>INCIDENTS</v>
      </c>
      <c r="W739" s="16" t="str">
        <f t="shared" si="135"/>
        <v/>
      </c>
    </row>
    <row r="740" spans="2:23" x14ac:dyDescent="0.2">
      <c r="B740" s="59" t="str">
        <f>IF(Collage!B733="","",Collage!B733)</f>
        <v/>
      </c>
      <c r="C740" s="59" t="str">
        <f>IF(Collage!C733="","",Collage!C733)</f>
        <v/>
      </c>
      <c r="D740" s="35" t="str">
        <f>IF(Collage!D733="","",Collage!D733)</f>
        <v/>
      </c>
      <c r="E740" s="29"/>
      <c r="F740" s="10"/>
      <c r="G740" s="11"/>
      <c r="H740" s="13" t="str">
        <f t="shared" si="128"/>
        <v/>
      </c>
      <c r="I740" s="8" t="str">
        <f>IF(B740&lt;&gt;"",SUMIF($V$23:$V$598,V740,$H$23:$H$598)/SUMIF($V$23:$V$598,V740,$O$23:O1315),IF(O740&lt;&gt;"",SUMIF($S$23:$S$598,S740,$H$23:$H$598)/O740,""))</f>
        <v/>
      </c>
      <c r="J740" s="12"/>
      <c r="K740" s="19" t="str">
        <f t="shared" si="129"/>
        <v/>
      </c>
      <c r="L740" s="19" t="str">
        <f t="shared" si="136"/>
        <v/>
      </c>
      <c r="M740" s="19" t="str">
        <f t="shared" si="137"/>
        <v/>
      </c>
      <c r="N740" s="19" t="str">
        <f t="shared" si="130"/>
        <v/>
      </c>
      <c r="O740" s="9" t="str">
        <f t="shared" si="131"/>
        <v/>
      </c>
      <c r="S740" s="2" t="str">
        <f t="shared" si="132"/>
        <v>INDEX</v>
      </c>
      <c r="T740" s="18" t="str">
        <f t="shared" si="133"/>
        <v/>
      </c>
      <c r="V740" s="2" t="str">
        <f t="shared" si="134"/>
        <v>INCIDENTS</v>
      </c>
      <c r="W740" s="16" t="str">
        <f t="shared" si="135"/>
        <v/>
      </c>
    </row>
    <row r="741" spans="2:23" x14ac:dyDescent="0.2">
      <c r="B741" s="59" t="str">
        <f>IF(Collage!B734="","",Collage!B734)</f>
        <v/>
      </c>
      <c r="C741" s="59" t="str">
        <f>IF(Collage!C734="","",Collage!C734)</f>
        <v/>
      </c>
      <c r="D741" s="35" t="str">
        <f>IF(Collage!D734="","",Collage!D734)</f>
        <v/>
      </c>
      <c r="E741" s="29"/>
      <c r="F741" s="10"/>
      <c r="G741" s="11"/>
      <c r="H741" s="13" t="str">
        <f t="shared" si="128"/>
        <v/>
      </c>
      <c r="I741" s="8" t="str">
        <f>IF(B741&lt;&gt;"",SUMIF($V$23:$V$598,V741,$H$23:$H$598)/SUMIF($V$23:$V$598,V741,$O$23:O1316),IF(O741&lt;&gt;"",SUMIF($S$23:$S$598,S741,$H$23:$H$598)/O741,""))</f>
        <v/>
      </c>
      <c r="J741" s="12"/>
      <c r="K741" s="19" t="str">
        <f t="shared" si="129"/>
        <v/>
      </c>
      <c r="L741" s="19" t="str">
        <f t="shared" si="136"/>
        <v/>
      </c>
      <c r="M741" s="19" t="str">
        <f t="shared" si="137"/>
        <v/>
      </c>
      <c r="N741" s="19" t="str">
        <f t="shared" si="130"/>
        <v/>
      </c>
      <c r="O741" s="9" t="str">
        <f t="shared" si="131"/>
        <v/>
      </c>
      <c r="S741" s="2" t="str">
        <f t="shared" si="132"/>
        <v>INDEX</v>
      </c>
      <c r="T741" s="18" t="str">
        <f t="shared" si="133"/>
        <v/>
      </c>
      <c r="V741" s="2" t="str">
        <f t="shared" si="134"/>
        <v>INCIDENTS</v>
      </c>
      <c r="W741" s="16" t="str">
        <f t="shared" si="135"/>
        <v/>
      </c>
    </row>
    <row r="742" spans="2:23" x14ac:dyDescent="0.2">
      <c r="B742" s="59" t="str">
        <f>IF(Collage!B735="","",Collage!B735)</f>
        <v/>
      </c>
      <c r="C742" s="59" t="str">
        <f>IF(Collage!C735="","",Collage!C735)</f>
        <v/>
      </c>
      <c r="D742" s="35" t="str">
        <f>IF(Collage!D735="","",Collage!D735)</f>
        <v/>
      </c>
      <c r="E742" s="29"/>
      <c r="F742" s="10"/>
      <c r="G742" s="11"/>
      <c r="H742" s="13" t="str">
        <f t="shared" si="128"/>
        <v/>
      </c>
      <c r="I742" s="8" t="str">
        <f>IF(B742&lt;&gt;"",SUMIF($V$23:$V$598,V742,$H$23:$H$598)/SUMIF($V$23:$V$598,V742,$O$23:O1317),IF(O742&lt;&gt;"",SUMIF($S$23:$S$598,S742,$H$23:$H$598)/O742,""))</f>
        <v/>
      </c>
      <c r="J742" s="12"/>
      <c r="K742" s="19" t="str">
        <f t="shared" si="129"/>
        <v/>
      </c>
      <c r="L742" s="19" t="str">
        <f t="shared" si="136"/>
        <v/>
      </c>
      <c r="M742" s="19" t="str">
        <f t="shared" si="137"/>
        <v/>
      </c>
      <c r="N742" s="19" t="str">
        <f t="shared" si="130"/>
        <v/>
      </c>
      <c r="O742" s="9" t="str">
        <f t="shared" si="131"/>
        <v/>
      </c>
      <c r="S742" s="2" t="str">
        <f t="shared" si="132"/>
        <v>INDEX</v>
      </c>
      <c r="T742" s="18" t="str">
        <f t="shared" si="133"/>
        <v/>
      </c>
      <c r="V742" s="2" t="str">
        <f t="shared" si="134"/>
        <v>INCIDENTS</v>
      </c>
      <c r="W742" s="16" t="str">
        <f t="shared" si="135"/>
        <v/>
      </c>
    </row>
    <row r="743" spans="2:23" x14ac:dyDescent="0.2">
      <c r="B743" s="59" t="str">
        <f>IF(Collage!B736="","",Collage!B736)</f>
        <v/>
      </c>
      <c r="C743" s="59" t="str">
        <f>IF(Collage!C736="","",Collage!C736)</f>
        <v/>
      </c>
      <c r="D743" s="35" t="str">
        <f>IF(Collage!D736="","",Collage!D736)</f>
        <v/>
      </c>
      <c r="E743" s="29"/>
      <c r="F743" s="10"/>
      <c r="G743" s="11"/>
      <c r="H743" s="13" t="str">
        <f t="shared" si="128"/>
        <v/>
      </c>
      <c r="I743" s="8" t="str">
        <f>IF(B743&lt;&gt;"",SUMIF($V$23:$V$598,V743,$H$23:$H$598)/SUMIF($V$23:$V$598,V743,$O$23:O1318),IF(O743&lt;&gt;"",SUMIF($S$23:$S$598,S743,$H$23:$H$598)/O743,""))</f>
        <v/>
      </c>
      <c r="J743" s="12"/>
      <c r="K743" s="19" t="str">
        <f t="shared" si="129"/>
        <v/>
      </c>
      <c r="L743" s="19" t="str">
        <f t="shared" si="136"/>
        <v/>
      </c>
      <c r="M743" s="19" t="str">
        <f t="shared" si="137"/>
        <v/>
      </c>
      <c r="N743" s="19" t="str">
        <f t="shared" si="130"/>
        <v/>
      </c>
      <c r="O743" s="9" t="str">
        <f t="shared" si="131"/>
        <v/>
      </c>
      <c r="S743" s="2" t="str">
        <f t="shared" si="132"/>
        <v>INDEX</v>
      </c>
      <c r="T743" s="18" t="str">
        <f t="shared" si="133"/>
        <v/>
      </c>
      <c r="V743" s="2" t="str">
        <f t="shared" si="134"/>
        <v>INCIDENTS</v>
      </c>
      <c r="W743" s="16" t="str">
        <f t="shared" si="135"/>
        <v/>
      </c>
    </row>
    <row r="744" spans="2:23" x14ac:dyDescent="0.2">
      <c r="B744" s="59" t="str">
        <f>IF(Collage!B737="","",Collage!B737)</f>
        <v/>
      </c>
      <c r="C744" s="59" t="str">
        <f>IF(Collage!C737="","",Collage!C737)</f>
        <v/>
      </c>
      <c r="D744" s="35" t="str">
        <f>IF(Collage!D737="","",Collage!D737)</f>
        <v/>
      </c>
      <c r="E744" s="29"/>
      <c r="F744" s="10"/>
      <c r="G744" s="11"/>
      <c r="H744" s="13" t="str">
        <f t="shared" si="128"/>
        <v/>
      </c>
      <c r="I744" s="8" t="str">
        <f>IF(B744&lt;&gt;"",SUMIF($V$23:$V$598,V744,$H$23:$H$598)/SUMIF($V$23:$V$598,V744,$O$23:O1319),IF(O744&lt;&gt;"",SUMIF($S$23:$S$598,S744,$H$23:$H$598)/O744,""))</f>
        <v/>
      </c>
      <c r="J744" s="12"/>
      <c r="K744" s="19" t="str">
        <f t="shared" si="129"/>
        <v/>
      </c>
      <c r="L744" s="19" t="str">
        <f t="shared" si="136"/>
        <v/>
      </c>
      <c r="M744" s="19" t="str">
        <f t="shared" si="137"/>
        <v/>
      </c>
      <c r="N744" s="19" t="str">
        <f t="shared" si="130"/>
        <v/>
      </c>
      <c r="O744" s="9" t="str">
        <f t="shared" si="131"/>
        <v/>
      </c>
      <c r="S744" s="2" t="str">
        <f t="shared" si="132"/>
        <v>INDEX</v>
      </c>
      <c r="T744" s="18" t="str">
        <f t="shared" si="133"/>
        <v/>
      </c>
      <c r="V744" s="2" t="str">
        <f t="shared" si="134"/>
        <v>INCIDENTS</v>
      </c>
      <c r="W744" s="16" t="str">
        <f t="shared" si="135"/>
        <v/>
      </c>
    </row>
    <row r="745" spans="2:23" x14ac:dyDescent="0.2">
      <c r="B745" s="59" t="str">
        <f>IF(Collage!B738="","",Collage!B738)</f>
        <v/>
      </c>
      <c r="C745" s="59" t="str">
        <f>IF(Collage!C738="","",Collage!C738)</f>
        <v/>
      </c>
      <c r="D745" s="35" t="str">
        <f>IF(Collage!D738="","",Collage!D738)</f>
        <v/>
      </c>
      <c r="E745" s="29"/>
      <c r="F745" s="10"/>
      <c r="G745" s="11"/>
      <c r="H745" s="13" t="str">
        <f t="shared" si="128"/>
        <v/>
      </c>
      <c r="I745" s="8" t="str">
        <f>IF(B745&lt;&gt;"",SUMIF($V$23:$V$598,V745,$H$23:$H$598)/SUMIF($V$23:$V$598,V745,$O$23:O1320),IF(O745&lt;&gt;"",SUMIF($S$23:$S$598,S745,$H$23:$H$598)/O745,""))</f>
        <v/>
      </c>
      <c r="J745" s="12"/>
      <c r="K745" s="19" t="str">
        <f t="shared" si="129"/>
        <v/>
      </c>
      <c r="L745" s="19" t="str">
        <f t="shared" si="136"/>
        <v/>
      </c>
      <c r="M745" s="19" t="str">
        <f t="shared" si="137"/>
        <v/>
      </c>
      <c r="N745" s="19" t="str">
        <f t="shared" si="130"/>
        <v/>
      </c>
      <c r="O745" s="9" t="str">
        <f t="shared" si="131"/>
        <v/>
      </c>
      <c r="S745" s="2" t="str">
        <f t="shared" si="132"/>
        <v>INDEX</v>
      </c>
      <c r="T745" s="18" t="str">
        <f t="shared" si="133"/>
        <v/>
      </c>
      <c r="V745" s="2" t="str">
        <f t="shared" si="134"/>
        <v>INCIDENTS</v>
      </c>
      <c r="W745" s="16" t="str">
        <f t="shared" si="135"/>
        <v/>
      </c>
    </row>
    <row r="746" spans="2:23" x14ac:dyDescent="0.2">
      <c r="B746" s="59" t="str">
        <f>IF(Collage!B739="","",Collage!B739)</f>
        <v/>
      </c>
      <c r="C746" s="59" t="str">
        <f>IF(Collage!C739="","",Collage!C739)</f>
        <v/>
      </c>
      <c r="D746" s="35" t="str">
        <f>IF(Collage!D739="","",Collage!D739)</f>
        <v/>
      </c>
      <c r="E746" s="29"/>
      <c r="F746" s="10"/>
      <c r="G746" s="11"/>
      <c r="H746" s="13" t="str">
        <f t="shared" si="128"/>
        <v/>
      </c>
      <c r="I746" s="8" t="str">
        <f>IF(B746&lt;&gt;"",SUMIF($V$23:$V$598,V746,$H$23:$H$598)/SUMIF($V$23:$V$598,V746,$O$23:O1321),IF(O746&lt;&gt;"",SUMIF($S$23:$S$598,S746,$H$23:$H$598)/O746,""))</f>
        <v/>
      </c>
      <c r="J746" s="12"/>
      <c r="K746" s="19" t="str">
        <f t="shared" si="129"/>
        <v/>
      </c>
      <c r="L746" s="19" t="str">
        <f t="shared" si="136"/>
        <v/>
      </c>
      <c r="M746" s="19" t="str">
        <f t="shared" si="137"/>
        <v/>
      </c>
      <c r="N746" s="19" t="str">
        <f t="shared" si="130"/>
        <v/>
      </c>
      <c r="O746" s="9" t="str">
        <f t="shared" si="131"/>
        <v/>
      </c>
      <c r="S746" s="2" t="str">
        <f t="shared" si="132"/>
        <v>INDEX</v>
      </c>
      <c r="T746" s="18" t="str">
        <f t="shared" si="133"/>
        <v/>
      </c>
      <c r="V746" s="2" t="str">
        <f t="shared" si="134"/>
        <v>INCIDENTS</v>
      </c>
      <c r="W746" s="16" t="str">
        <f t="shared" si="135"/>
        <v/>
      </c>
    </row>
    <row r="747" spans="2:23" x14ac:dyDescent="0.2">
      <c r="B747" s="59" t="str">
        <f>IF(Collage!B740="","",Collage!B740)</f>
        <v/>
      </c>
      <c r="C747" s="59" t="str">
        <f>IF(Collage!C740="","",Collage!C740)</f>
        <v/>
      </c>
      <c r="D747" s="35" t="str">
        <f>IF(Collage!D740="","",Collage!D740)</f>
        <v/>
      </c>
      <c r="E747" s="29"/>
      <c r="F747" s="10"/>
      <c r="G747" s="11"/>
      <c r="H747" s="13" t="str">
        <f t="shared" si="128"/>
        <v/>
      </c>
      <c r="I747" s="8" t="str">
        <f>IF(B747&lt;&gt;"",SUMIF($V$23:$V$598,V747,$H$23:$H$598)/SUMIF($V$23:$V$598,V747,$O$23:O1322),IF(O747&lt;&gt;"",SUMIF($S$23:$S$598,S747,$H$23:$H$598)/O747,""))</f>
        <v/>
      </c>
      <c r="J747" s="12"/>
      <c r="K747" s="19" t="str">
        <f t="shared" si="129"/>
        <v/>
      </c>
      <c r="L747" s="19" t="str">
        <f t="shared" si="136"/>
        <v/>
      </c>
      <c r="M747" s="19" t="str">
        <f t="shared" si="137"/>
        <v/>
      </c>
      <c r="N747" s="19" t="str">
        <f t="shared" si="130"/>
        <v/>
      </c>
      <c r="O747" s="9" t="str">
        <f t="shared" si="131"/>
        <v/>
      </c>
      <c r="S747" s="2" t="str">
        <f t="shared" si="132"/>
        <v>INDEX</v>
      </c>
      <c r="T747" s="18" t="str">
        <f t="shared" si="133"/>
        <v/>
      </c>
      <c r="V747" s="2" t="str">
        <f t="shared" si="134"/>
        <v>INCIDENTS</v>
      </c>
      <c r="W747" s="16" t="str">
        <f t="shared" si="135"/>
        <v/>
      </c>
    </row>
    <row r="748" spans="2:23" x14ac:dyDescent="0.2">
      <c r="B748" s="59" t="str">
        <f>IF(Collage!B741="","",Collage!B741)</f>
        <v/>
      </c>
      <c r="C748" s="59" t="str">
        <f>IF(Collage!C741="","",Collage!C741)</f>
        <v/>
      </c>
      <c r="D748" s="35" t="str">
        <f>IF(Collage!D741="","",Collage!D741)</f>
        <v/>
      </c>
      <c r="E748" s="29"/>
      <c r="F748" s="10"/>
      <c r="G748" s="11"/>
      <c r="H748" s="13" t="str">
        <f t="shared" si="128"/>
        <v/>
      </c>
      <c r="I748" s="8" t="str">
        <f>IF(B748&lt;&gt;"",SUMIF($V$23:$V$598,V748,$H$23:$H$598)/SUMIF($V$23:$V$598,V748,$O$23:O1323),IF(O748&lt;&gt;"",SUMIF($S$23:$S$598,S748,$H$23:$H$598)/O748,""))</f>
        <v/>
      </c>
      <c r="J748" s="12"/>
      <c r="K748" s="19" t="str">
        <f t="shared" si="129"/>
        <v/>
      </c>
      <c r="L748" s="19" t="str">
        <f t="shared" si="136"/>
        <v/>
      </c>
      <c r="M748" s="19" t="str">
        <f t="shared" si="137"/>
        <v/>
      </c>
      <c r="N748" s="19" t="str">
        <f t="shared" si="130"/>
        <v/>
      </c>
      <c r="O748" s="9" t="str">
        <f t="shared" si="131"/>
        <v/>
      </c>
      <c r="S748" s="2" t="str">
        <f t="shared" si="132"/>
        <v>INDEX</v>
      </c>
      <c r="T748" s="18" t="str">
        <f t="shared" si="133"/>
        <v/>
      </c>
      <c r="V748" s="2" t="str">
        <f t="shared" si="134"/>
        <v>INCIDENTS</v>
      </c>
      <c r="W748" s="16" t="str">
        <f t="shared" si="135"/>
        <v/>
      </c>
    </row>
    <row r="749" spans="2:23" x14ac:dyDescent="0.2">
      <c r="B749" s="59" t="str">
        <f>IF(Collage!B742="","",Collage!B742)</f>
        <v/>
      </c>
      <c r="C749" s="59" t="str">
        <f>IF(Collage!C742="","",Collage!C742)</f>
        <v/>
      </c>
      <c r="D749" s="35" t="str">
        <f>IF(Collage!D742="","",Collage!D742)</f>
        <v/>
      </c>
      <c r="E749" s="29"/>
      <c r="F749" s="10"/>
      <c r="G749" s="11"/>
      <c r="H749" s="13" t="str">
        <f t="shared" si="128"/>
        <v/>
      </c>
      <c r="I749" s="8" t="str">
        <f>IF(B749&lt;&gt;"",SUMIF($V$23:$V$598,V749,$H$23:$H$598)/SUMIF($V$23:$V$598,V749,$O$23:O1324),IF(O749&lt;&gt;"",SUMIF($S$23:$S$598,S749,$H$23:$H$598)/O749,""))</f>
        <v/>
      </c>
      <c r="J749" s="12"/>
      <c r="K749" s="19" t="str">
        <f t="shared" si="129"/>
        <v/>
      </c>
      <c r="L749" s="19" t="str">
        <f t="shared" si="136"/>
        <v/>
      </c>
      <c r="M749" s="19" t="str">
        <f t="shared" si="137"/>
        <v/>
      </c>
      <c r="N749" s="19" t="str">
        <f t="shared" si="130"/>
        <v/>
      </c>
      <c r="O749" s="9" t="str">
        <f t="shared" si="131"/>
        <v/>
      </c>
      <c r="S749" s="2" t="str">
        <f t="shared" si="132"/>
        <v>INDEX</v>
      </c>
      <c r="T749" s="18" t="str">
        <f t="shared" si="133"/>
        <v/>
      </c>
      <c r="V749" s="2" t="str">
        <f t="shared" si="134"/>
        <v>INCIDENTS</v>
      </c>
      <c r="W749" s="16" t="str">
        <f t="shared" si="135"/>
        <v/>
      </c>
    </row>
    <row r="750" spans="2:23" x14ac:dyDescent="0.2">
      <c r="B750" s="59" t="str">
        <f>IF(Collage!B743="","",Collage!B743)</f>
        <v/>
      </c>
      <c r="C750" s="59" t="str">
        <f>IF(Collage!C743="","",Collage!C743)</f>
        <v/>
      </c>
      <c r="D750" s="35" t="str">
        <f>IF(Collage!D743="","",Collage!D743)</f>
        <v/>
      </c>
      <c r="E750" s="29"/>
      <c r="F750" s="10"/>
      <c r="G750" s="11"/>
      <c r="H750" s="13" t="str">
        <f t="shared" si="128"/>
        <v/>
      </c>
      <c r="I750" s="8" t="str">
        <f>IF(B750&lt;&gt;"",SUMIF($V$23:$V$598,V750,$H$23:$H$598)/SUMIF($V$23:$V$598,V750,$O$23:O1325),IF(O750&lt;&gt;"",SUMIF($S$23:$S$598,S750,$H$23:$H$598)/O750,""))</f>
        <v/>
      </c>
      <c r="J750" s="12"/>
      <c r="K750" s="19" t="str">
        <f t="shared" si="129"/>
        <v/>
      </c>
      <c r="L750" s="19" t="str">
        <f t="shared" si="136"/>
        <v/>
      </c>
      <c r="M750" s="19" t="str">
        <f t="shared" si="137"/>
        <v/>
      </c>
      <c r="N750" s="19" t="str">
        <f t="shared" si="130"/>
        <v/>
      </c>
      <c r="O750" s="9" t="str">
        <f t="shared" si="131"/>
        <v/>
      </c>
      <c r="S750" s="2" t="str">
        <f t="shared" si="132"/>
        <v>INDEX</v>
      </c>
      <c r="T750" s="18" t="str">
        <f t="shared" si="133"/>
        <v/>
      </c>
      <c r="V750" s="2" t="str">
        <f t="shared" si="134"/>
        <v>INCIDENTS</v>
      </c>
      <c r="W750" s="16" t="str">
        <f t="shared" si="135"/>
        <v/>
      </c>
    </row>
    <row r="751" spans="2:23" x14ac:dyDescent="0.2">
      <c r="B751" s="59" t="str">
        <f>IF(Collage!B744="","",Collage!B744)</f>
        <v/>
      </c>
      <c r="C751" s="59" t="str">
        <f>IF(Collage!C744="","",Collage!C744)</f>
        <v/>
      </c>
      <c r="D751" s="35" t="str">
        <f>IF(Collage!D744="","",Collage!D744)</f>
        <v/>
      </c>
      <c r="E751" s="29"/>
      <c r="F751" s="10"/>
      <c r="G751" s="11"/>
      <c r="H751" s="13" t="str">
        <f t="shared" si="128"/>
        <v/>
      </c>
      <c r="I751" s="8" t="str">
        <f>IF(B751&lt;&gt;"",SUMIF($V$23:$V$598,V751,$H$23:$H$598)/SUMIF($V$23:$V$598,V751,$O$23:O1326),IF(O751&lt;&gt;"",SUMIF($S$23:$S$598,S751,$H$23:$H$598)/O751,""))</f>
        <v/>
      </c>
      <c r="J751" s="12"/>
      <c r="K751" s="19" t="str">
        <f t="shared" si="129"/>
        <v/>
      </c>
      <c r="L751" s="19" t="str">
        <f t="shared" si="136"/>
        <v/>
      </c>
      <c r="M751" s="19" t="str">
        <f t="shared" si="137"/>
        <v/>
      </c>
      <c r="N751" s="19" t="str">
        <f t="shared" si="130"/>
        <v/>
      </c>
      <c r="O751" s="9" t="str">
        <f t="shared" si="131"/>
        <v/>
      </c>
      <c r="S751" s="2" t="str">
        <f t="shared" si="132"/>
        <v>INDEX</v>
      </c>
      <c r="T751" s="18" t="str">
        <f t="shared" si="133"/>
        <v/>
      </c>
      <c r="V751" s="2" t="str">
        <f t="shared" si="134"/>
        <v>INCIDENTS</v>
      </c>
      <c r="W751" s="16" t="str">
        <f t="shared" si="135"/>
        <v/>
      </c>
    </row>
    <row r="752" spans="2:23" x14ac:dyDescent="0.2">
      <c r="B752" s="59" t="str">
        <f>IF(Collage!B745="","",Collage!B745)</f>
        <v/>
      </c>
      <c r="C752" s="59" t="str">
        <f>IF(Collage!C745="","",Collage!C745)</f>
        <v/>
      </c>
      <c r="D752" s="35" t="str">
        <f>IF(Collage!D745="","",Collage!D745)</f>
        <v/>
      </c>
      <c r="E752" s="29"/>
      <c r="F752" s="10"/>
      <c r="G752" s="11"/>
      <c r="H752" s="13" t="str">
        <f t="shared" si="128"/>
        <v/>
      </c>
      <c r="I752" s="8" t="str">
        <f>IF(B752&lt;&gt;"",SUMIF($V$23:$V$598,V752,$H$23:$H$598)/SUMIF($V$23:$V$598,V752,$O$23:O1327),IF(O752&lt;&gt;"",SUMIF($S$23:$S$598,S752,$H$23:$H$598)/O752,""))</f>
        <v/>
      </c>
      <c r="J752" s="12"/>
      <c r="K752" s="19" t="str">
        <f t="shared" si="129"/>
        <v/>
      </c>
      <c r="L752" s="19" t="str">
        <f t="shared" si="136"/>
        <v/>
      </c>
      <c r="M752" s="19" t="str">
        <f t="shared" si="137"/>
        <v/>
      </c>
      <c r="N752" s="19" t="str">
        <f t="shared" si="130"/>
        <v/>
      </c>
      <c r="O752" s="9" t="str">
        <f t="shared" si="131"/>
        <v/>
      </c>
      <c r="S752" s="2" t="str">
        <f t="shared" si="132"/>
        <v>INDEX</v>
      </c>
      <c r="T752" s="18" t="str">
        <f t="shared" si="133"/>
        <v/>
      </c>
      <c r="V752" s="2" t="str">
        <f t="shared" si="134"/>
        <v>INCIDENTS</v>
      </c>
      <c r="W752" s="16" t="str">
        <f t="shared" si="135"/>
        <v/>
      </c>
    </row>
    <row r="753" spans="2:23" x14ac:dyDescent="0.2">
      <c r="B753" s="59" t="str">
        <f>IF(Collage!B746="","",Collage!B746)</f>
        <v/>
      </c>
      <c r="C753" s="59" t="str">
        <f>IF(Collage!C746="","",Collage!C746)</f>
        <v/>
      </c>
      <c r="D753" s="35" t="str">
        <f>IF(Collage!D746="","",Collage!D746)</f>
        <v/>
      </c>
      <c r="E753" s="29"/>
      <c r="F753" s="10"/>
      <c r="G753" s="11"/>
      <c r="H753" s="13" t="str">
        <f t="shared" si="128"/>
        <v/>
      </c>
      <c r="I753" s="8" t="str">
        <f>IF(B753&lt;&gt;"",SUMIF($V$23:$V$598,V753,$H$23:$H$598)/SUMIF($V$23:$V$598,V753,$O$23:O1328),IF(O753&lt;&gt;"",SUMIF($S$23:$S$598,S753,$H$23:$H$598)/O753,""))</f>
        <v/>
      </c>
      <c r="J753" s="12"/>
      <c r="K753" s="19" t="str">
        <f t="shared" si="129"/>
        <v/>
      </c>
      <c r="L753" s="19" t="str">
        <f t="shared" si="136"/>
        <v/>
      </c>
      <c r="M753" s="19" t="str">
        <f t="shared" si="137"/>
        <v/>
      </c>
      <c r="N753" s="19" t="str">
        <f t="shared" si="130"/>
        <v/>
      </c>
      <c r="O753" s="9" t="str">
        <f t="shared" si="131"/>
        <v/>
      </c>
      <c r="S753" s="2" t="str">
        <f t="shared" si="132"/>
        <v>INDEX</v>
      </c>
      <c r="T753" s="18" t="str">
        <f t="shared" si="133"/>
        <v/>
      </c>
      <c r="V753" s="2" t="str">
        <f t="shared" si="134"/>
        <v>INCIDENTS</v>
      </c>
      <c r="W753" s="16" t="str">
        <f t="shared" si="135"/>
        <v/>
      </c>
    </row>
    <row r="754" spans="2:23" x14ac:dyDescent="0.2">
      <c r="B754" s="59" t="str">
        <f>IF(Collage!B747="","",Collage!B747)</f>
        <v/>
      </c>
      <c r="C754" s="59" t="str">
        <f>IF(Collage!C747="","",Collage!C747)</f>
        <v/>
      </c>
      <c r="D754" s="35" t="str">
        <f>IF(Collage!D747="","",Collage!D747)</f>
        <v/>
      </c>
      <c r="E754" s="29"/>
      <c r="F754" s="10"/>
      <c r="G754" s="11"/>
      <c r="H754" s="13" t="str">
        <f t="shared" si="128"/>
        <v/>
      </c>
      <c r="I754" s="8" t="str">
        <f>IF(B754&lt;&gt;"",SUMIF($V$23:$V$598,V754,$H$23:$H$598)/SUMIF($V$23:$V$598,V754,$O$23:O1329),IF(O754&lt;&gt;"",SUMIF($S$23:$S$598,S754,$H$23:$H$598)/O754,""))</f>
        <v/>
      </c>
      <c r="J754" s="12"/>
      <c r="K754" s="19" t="str">
        <f t="shared" si="129"/>
        <v/>
      </c>
      <c r="L754" s="19" t="str">
        <f t="shared" si="136"/>
        <v/>
      </c>
      <c r="M754" s="19" t="str">
        <f t="shared" si="137"/>
        <v/>
      </c>
      <c r="N754" s="19" t="str">
        <f t="shared" si="130"/>
        <v/>
      </c>
      <c r="O754" s="9" t="str">
        <f t="shared" si="131"/>
        <v/>
      </c>
      <c r="S754" s="2" t="str">
        <f t="shared" si="132"/>
        <v>INDEX</v>
      </c>
      <c r="T754" s="18" t="str">
        <f t="shared" si="133"/>
        <v/>
      </c>
      <c r="V754" s="2" t="str">
        <f t="shared" si="134"/>
        <v>INCIDENTS</v>
      </c>
      <c r="W754" s="16" t="str">
        <f t="shared" si="135"/>
        <v/>
      </c>
    </row>
    <row r="755" spans="2:23" x14ac:dyDescent="0.2">
      <c r="B755" s="59" t="str">
        <f>IF(Collage!B748="","",Collage!B748)</f>
        <v/>
      </c>
      <c r="C755" s="59" t="str">
        <f>IF(Collage!C748="","",Collage!C748)</f>
        <v/>
      </c>
      <c r="D755" s="35" t="str">
        <f>IF(Collage!D748="","",Collage!D748)</f>
        <v/>
      </c>
      <c r="E755" s="29"/>
      <c r="F755" s="10"/>
      <c r="G755" s="11"/>
      <c r="H755" s="13" t="str">
        <f t="shared" si="128"/>
        <v/>
      </c>
      <c r="I755" s="8" t="str">
        <f>IF(B755&lt;&gt;"",SUMIF($V$23:$V$598,V755,$H$23:$H$598)/SUMIF($V$23:$V$598,V755,$O$23:O1330),IF(O755&lt;&gt;"",SUMIF($S$23:$S$598,S755,$H$23:$H$598)/O755,""))</f>
        <v/>
      </c>
      <c r="J755" s="12"/>
      <c r="K755" s="19" t="str">
        <f t="shared" si="129"/>
        <v/>
      </c>
      <c r="L755" s="19" t="str">
        <f t="shared" si="136"/>
        <v/>
      </c>
      <c r="M755" s="19" t="str">
        <f t="shared" si="137"/>
        <v/>
      </c>
      <c r="N755" s="19" t="str">
        <f t="shared" si="130"/>
        <v/>
      </c>
      <c r="O755" s="9" t="str">
        <f t="shared" si="131"/>
        <v/>
      </c>
      <c r="S755" s="2" t="str">
        <f t="shared" si="132"/>
        <v>INDEX</v>
      </c>
      <c r="T755" s="18" t="str">
        <f t="shared" si="133"/>
        <v/>
      </c>
      <c r="V755" s="2" t="str">
        <f t="shared" si="134"/>
        <v>INCIDENTS</v>
      </c>
      <c r="W755" s="16" t="str">
        <f t="shared" si="135"/>
        <v/>
      </c>
    </row>
    <row r="756" spans="2:23" x14ac:dyDescent="0.2">
      <c r="B756" s="59" t="str">
        <f>IF(Collage!B749="","",Collage!B749)</f>
        <v/>
      </c>
      <c r="C756" s="59" t="str">
        <f>IF(Collage!C749="","",Collage!C749)</f>
        <v/>
      </c>
      <c r="D756" s="35" t="str">
        <f>IF(Collage!D749="","",Collage!D749)</f>
        <v/>
      </c>
      <c r="E756" s="29"/>
      <c r="F756" s="10"/>
      <c r="G756" s="11"/>
      <c r="H756" s="13" t="str">
        <f t="shared" si="128"/>
        <v/>
      </c>
      <c r="I756" s="8" t="str">
        <f>IF(B756&lt;&gt;"",SUMIF($V$23:$V$598,V756,$H$23:$H$598)/SUMIF($V$23:$V$598,V756,$O$23:O1331),IF(O756&lt;&gt;"",SUMIF($S$23:$S$598,S756,$H$23:$H$598)/O756,""))</f>
        <v/>
      </c>
      <c r="J756" s="12"/>
      <c r="K756" s="19" t="str">
        <f t="shared" si="129"/>
        <v/>
      </c>
      <c r="L756" s="19" t="str">
        <f t="shared" si="136"/>
        <v/>
      </c>
      <c r="M756" s="19" t="str">
        <f t="shared" si="137"/>
        <v/>
      </c>
      <c r="N756" s="19" t="str">
        <f t="shared" si="130"/>
        <v/>
      </c>
      <c r="O756" s="9" t="str">
        <f t="shared" si="131"/>
        <v/>
      </c>
      <c r="S756" s="2" t="str">
        <f t="shared" si="132"/>
        <v>INDEX</v>
      </c>
      <c r="T756" s="18" t="str">
        <f t="shared" si="133"/>
        <v/>
      </c>
      <c r="V756" s="2" t="str">
        <f t="shared" si="134"/>
        <v>INCIDENTS</v>
      </c>
      <c r="W756" s="16" t="str">
        <f t="shared" si="135"/>
        <v/>
      </c>
    </row>
    <row r="757" spans="2:23" x14ac:dyDescent="0.2">
      <c r="B757" s="59" t="str">
        <f>IF(Collage!B750="","",Collage!B750)</f>
        <v/>
      </c>
      <c r="C757" s="59" t="str">
        <f>IF(Collage!C750="","",Collage!C750)</f>
        <v/>
      </c>
      <c r="D757" s="35" t="str">
        <f>IF(Collage!D750="","",Collage!D750)</f>
        <v/>
      </c>
      <c r="E757" s="29"/>
      <c r="F757" s="10"/>
      <c r="G757" s="11"/>
      <c r="H757" s="13" t="str">
        <f t="shared" si="128"/>
        <v/>
      </c>
      <c r="I757" s="8" t="str">
        <f>IF(B757&lt;&gt;"",SUMIF($V$23:$V$598,V757,$H$23:$H$598)/SUMIF($V$23:$V$598,V757,$O$23:O1332),IF(O757&lt;&gt;"",SUMIF($S$23:$S$598,S757,$H$23:$H$598)/O757,""))</f>
        <v/>
      </c>
      <c r="J757" s="12"/>
      <c r="K757" s="19" t="str">
        <f t="shared" si="129"/>
        <v/>
      </c>
      <c r="L757" s="19" t="str">
        <f t="shared" si="136"/>
        <v/>
      </c>
      <c r="M757" s="19" t="str">
        <f t="shared" si="137"/>
        <v/>
      </c>
      <c r="N757" s="19" t="str">
        <f t="shared" si="130"/>
        <v/>
      </c>
      <c r="O757" s="9" t="str">
        <f t="shared" si="131"/>
        <v/>
      </c>
      <c r="S757" s="2" t="str">
        <f t="shared" si="132"/>
        <v>INDEX</v>
      </c>
      <c r="T757" s="18" t="str">
        <f t="shared" si="133"/>
        <v/>
      </c>
      <c r="V757" s="2" t="str">
        <f t="shared" si="134"/>
        <v>INCIDENTS</v>
      </c>
      <c r="W757" s="16" t="str">
        <f t="shared" si="135"/>
        <v/>
      </c>
    </row>
    <row r="758" spans="2:23" x14ac:dyDescent="0.2">
      <c r="B758" s="59" t="str">
        <f>IF(Collage!B751="","",Collage!B751)</f>
        <v/>
      </c>
      <c r="C758" s="59" t="str">
        <f>IF(Collage!C751="","",Collage!C751)</f>
        <v/>
      </c>
      <c r="D758" s="35" t="str">
        <f>IF(Collage!D751="","",Collage!D751)</f>
        <v/>
      </c>
      <c r="E758" s="29"/>
      <c r="F758" s="10"/>
      <c r="G758" s="11"/>
      <c r="H758" s="13" t="str">
        <f t="shared" si="128"/>
        <v/>
      </c>
      <c r="I758" s="8" t="str">
        <f>IF(B758&lt;&gt;"",SUMIF($V$23:$V$598,V758,$H$23:$H$598)/SUMIF($V$23:$V$598,V758,$O$23:O1333),IF(O758&lt;&gt;"",SUMIF($S$23:$S$598,S758,$H$23:$H$598)/O758,""))</f>
        <v/>
      </c>
      <c r="J758" s="12"/>
      <c r="K758" s="19" t="str">
        <f t="shared" si="129"/>
        <v/>
      </c>
      <c r="L758" s="19" t="str">
        <f t="shared" si="136"/>
        <v/>
      </c>
      <c r="M758" s="19" t="str">
        <f t="shared" si="137"/>
        <v/>
      </c>
      <c r="N758" s="19" t="str">
        <f t="shared" si="130"/>
        <v/>
      </c>
      <c r="O758" s="9" t="str">
        <f t="shared" si="131"/>
        <v/>
      </c>
      <c r="S758" s="2" t="str">
        <f t="shared" si="132"/>
        <v>INDEX</v>
      </c>
      <c r="T758" s="18" t="str">
        <f t="shared" si="133"/>
        <v/>
      </c>
      <c r="V758" s="2" t="str">
        <f t="shared" si="134"/>
        <v>INCIDENTS</v>
      </c>
      <c r="W758" s="16" t="str">
        <f t="shared" si="135"/>
        <v/>
      </c>
    </row>
    <row r="759" spans="2:23" x14ac:dyDescent="0.2">
      <c r="B759" s="59" t="str">
        <f>IF(Collage!B752="","",Collage!B752)</f>
        <v/>
      </c>
      <c r="C759" s="59" t="str">
        <f>IF(Collage!C752="","",Collage!C752)</f>
        <v/>
      </c>
      <c r="D759" s="35" t="str">
        <f>IF(Collage!D752="","",Collage!D752)</f>
        <v/>
      </c>
      <c r="E759" s="29"/>
      <c r="F759" s="10"/>
      <c r="G759" s="11"/>
      <c r="H759" s="13" t="str">
        <f t="shared" si="128"/>
        <v/>
      </c>
      <c r="I759" s="8" t="str">
        <f>IF(B759&lt;&gt;"",SUMIF($V$23:$V$598,V759,$H$23:$H$598)/SUMIF($V$23:$V$598,V759,$O$23:O1334),IF(O759&lt;&gt;"",SUMIF($S$23:$S$598,S759,$H$23:$H$598)/O759,""))</f>
        <v/>
      </c>
      <c r="J759" s="12"/>
      <c r="K759" s="19" t="str">
        <f t="shared" si="129"/>
        <v/>
      </c>
      <c r="L759" s="19" t="str">
        <f t="shared" si="136"/>
        <v/>
      </c>
      <c r="M759" s="19" t="str">
        <f t="shared" si="137"/>
        <v/>
      </c>
      <c r="N759" s="19" t="str">
        <f t="shared" si="130"/>
        <v/>
      </c>
      <c r="O759" s="9" t="str">
        <f t="shared" si="131"/>
        <v/>
      </c>
      <c r="S759" s="2" t="str">
        <f t="shared" si="132"/>
        <v>INDEX</v>
      </c>
      <c r="T759" s="18" t="str">
        <f t="shared" si="133"/>
        <v/>
      </c>
      <c r="V759" s="2" t="str">
        <f t="shared" si="134"/>
        <v>INCIDENTS</v>
      </c>
      <c r="W759" s="16" t="str">
        <f t="shared" si="135"/>
        <v/>
      </c>
    </row>
    <row r="760" spans="2:23" x14ac:dyDescent="0.2">
      <c r="B760" s="59" t="str">
        <f>IF(Collage!B753="","",Collage!B753)</f>
        <v/>
      </c>
      <c r="C760" s="59" t="str">
        <f>IF(Collage!C753="","",Collage!C753)</f>
        <v/>
      </c>
      <c r="D760" s="35" t="str">
        <f>IF(Collage!D753="","",Collage!D753)</f>
        <v/>
      </c>
      <c r="E760" s="29"/>
      <c r="F760" s="10"/>
      <c r="G760" s="11"/>
      <c r="H760" s="13" t="str">
        <f t="shared" si="128"/>
        <v/>
      </c>
      <c r="I760" s="8" t="str">
        <f>IF(B760&lt;&gt;"",SUMIF($V$23:$V$598,V760,$H$23:$H$598)/SUMIF($V$23:$V$598,V760,$O$23:O1335),IF(O760&lt;&gt;"",SUMIF($S$23:$S$598,S760,$H$23:$H$598)/O760,""))</f>
        <v/>
      </c>
      <c r="J760" s="12"/>
      <c r="K760" s="19" t="str">
        <f t="shared" si="129"/>
        <v/>
      </c>
      <c r="L760" s="19" t="str">
        <f t="shared" si="136"/>
        <v/>
      </c>
      <c r="M760" s="19" t="str">
        <f t="shared" si="137"/>
        <v/>
      </c>
      <c r="N760" s="19" t="str">
        <f t="shared" si="130"/>
        <v/>
      </c>
      <c r="O760" s="9" t="str">
        <f t="shared" si="131"/>
        <v/>
      </c>
      <c r="S760" s="2" t="str">
        <f t="shared" si="132"/>
        <v>INDEX</v>
      </c>
      <c r="T760" s="18" t="str">
        <f t="shared" si="133"/>
        <v/>
      </c>
      <c r="V760" s="2" t="str">
        <f t="shared" si="134"/>
        <v>INCIDENTS</v>
      </c>
      <c r="W760" s="16" t="str">
        <f t="shared" si="135"/>
        <v/>
      </c>
    </row>
    <row r="761" spans="2:23" x14ac:dyDescent="0.2">
      <c r="B761" s="59" t="str">
        <f>IF(Collage!B754="","",Collage!B754)</f>
        <v/>
      </c>
      <c r="C761" s="59" t="str">
        <f>IF(Collage!C754="","",Collage!C754)</f>
        <v/>
      </c>
      <c r="D761" s="35" t="str">
        <f>IF(Collage!D754="","",Collage!D754)</f>
        <v/>
      </c>
      <c r="E761" s="29"/>
      <c r="F761" s="10"/>
      <c r="G761" s="11"/>
      <c r="H761" s="13" t="str">
        <f t="shared" si="128"/>
        <v/>
      </c>
      <c r="I761" s="8" t="str">
        <f>IF(B761&lt;&gt;"",SUMIF($V$23:$V$598,V761,$H$23:$H$598)/SUMIF($V$23:$V$598,V761,$O$23:O1336),IF(O761&lt;&gt;"",SUMIF($S$23:$S$598,S761,$H$23:$H$598)/O761,""))</f>
        <v/>
      </c>
      <c r="J761" s="12"/>
      <c r="K761" s="19" t="str">
        <f t="shared" si="129"/>
        <v/>
      </c>
      <c r="L761" s="19" t="str">
        <f t="shared" si="136"/>
        <v/>
      </c>
      <c r="M761" s="19" t="str">
        <f t="shared" si="137"/>
        <v/>
      </c>
      <c r="N761" s="19" t="str">
        <f t="shared" si="130"/>
        <v/>
      </c>
      <c r="O761" s="9" t="str">
        <f t="shared" si="131"/>
        <v/>
      </c>
      <c r="S761" s="2" t="str">
        <f t="shared" si="132"/>
        <v>INDEX</v>
      </c>
      <c r="T761" s="18" t="str">
        <f t="shared" si="133"/>
        <v/>
      </c>
      <c r="V761" s="2" t="str">
        <f t="shared" si="134"/>
        <v>INCIDENTS</v>
      </c>
      <c r="W761" s="16" t="str">
        <f t="shared" si="135"/>
        <v/>
      </c>
    </row>
    <row r="762" spans="2:23" x14ac:dyDescent="0.2">
      <c r="B762" s="59" t="str">
        <f>IF(Collage!B755="","",Collage!B755)</f>
        <v/>
      </c>
      <c r="C762" s="59" t="str">
        <f>IF(Collage!C755="","",Collage!C755)</f>
        <v/>
      </c>
      <c r="D762" s="35" t="str">
        <f>IF(Collage!D755="","",Collage!D755)</f>
        <v/>
      </c>
      <c r="E762" s="29"/>
      <c r="F762" s="10"/>
      <c r="G762" s="11"/>
      <c r="H762" s="13" t="str">
        <f t="shared" ref="H762:H825" si="138">IF(D762="","",SUM(N762/3))</f>
        <v/>
      </c>
      <c r="I762" s="8" t="str">
        <f>IF(B762&lt;&gt;"",SUMIF($V$23:$V$598,V762,$H$23:$H$598)/SUMIF($V$23:$V$598,V762,$O$23:O1337),IF(O762&lt;&gt;"",SUMIF($S$23:$S$598,S762,$H$23:$H$598)/O762,""))</f>
        <v/>
      </c>
      <c r="J762" s="12"/>
      <c r="K762" s="19" t="str">
        <f t="shared" ref="K762:K825" si="139">IF(D762&lt;&gt;"",IF(E762="X",1,0),"")</f>
        <v/>
      </c>
      <c r="L762" s="19" t="str">
        <f t="shared" si="136"/>
        <v/>
      </c>
      <c r="M762" s="19" t="str">
        <f t="shared" si="137"/>
        <v/>
      </c>
      <c r="N762" s="19" t="str">
        <f t="shared" ref="N762:N825" si="140">IF(D762&lt;&gt;"",SUM(K762:M762),IF(O762&lt;&gt;"","Procédures :",""))</f>
        <v/>
      </c>
      <c r="O762" s="9" t="str">
        <f t="shared" ref="O762:O825" si="141">IF(C762="","",IF(S761&lt;&gt;S762,SUMPRODUCT((D762:D1238&lt;&gt;"")*(S762:S1238=S762)),""))</f>
        <v/>
      </c>
      <c r="S762" s="2" t="str">
        <f t="shared" ref="S762:S825" si="142">IF(C762&lt;&gt;"",C762,IF(V762=V761,S761,""))</f>
        <v>INDEX</v>
      </c>
      <c r="T762" s="18" t="str">
        <f t="shared" ref="T762:T825" si="143">IF(C762&lt;&gt;"",I762,"")</f>
        <v/>
      </c>
      <c r="V762" s="2" t="str">
        <f t="shared" ref="V762:V825" si="144">IF(B762="",V761,B762)</f>
        <v>INCIDENTS</v>
      </c>
      <c r="W762" s="16" t="str">
        <f t="shared" ref="W762:W825" si="145">IF(B762&lt;&gt;"",I762,"")</f>
        <v/>
      </c>
    </row>
    <row r="763" spans="2:23" x14ac:dyDescent="0.2">
      <c r="B763" s="59" t="str">
        <f>IF(Collage!B756="","",Collage!B756)</f>
        <v/>
      </c>
      <c r="C763" s="59" t="str">
        <f>IF(Collage!C756="","",Collage!C756)</f>
        <v/>
      </c>
      <c r="D763" s="35" t="str">
        <f>IF(Collage!D756="","",Collage!D756)</f>
        <v/>
      </c>
      <c r="E763" s="29"/>
      <c r="F763" s="10"/>
      <c r="G763" s="11"/>
      <c r="H763" s="13" t="str">
        <f t="shared" si="138"/>
        <v/>
      </c>
      <c r="I763" s="8" t="str">
        <f>IF(B763&lt;&gt;"",SUMIF($V$23:$V$598,V763,$H$23:$H$598)/SUMIF($V$23:$V$598,V763,$O$23:O1338),IF(O763&lt;&gt;"",SUMIF($S$23:$S$598,S763,$H$23:$H$598)/O763,""))</f>
        <v/>
      </c>
      <c r="J763" s="12"/>
      <c r="K763" s="19" t="str">
        <f t="shared" si="139"/>
        <v/>
      </c>
      <c r="L763" s="19" t="str">
        <f t="shared" si="136"/>
        <v/>
      </c>
      <c r="M763" s="19" t="str">
        <f t="shared" si="137"/>
        <v/>
      </c>
      <c r="N763" s="19" t="str">
        <f t="shared" si="140"/>
        <v/>
      </c>
      <c r="O763" s="9" t="str">
        <f t="shared" si="141"/>
        <v/>
      </c>
      <c r="S763" s="2" t="str">
        <f t="shared" si="142"/>
        <v>INDEX</v>
      </c>
      <c r="T763" s="18" t="str">
        <f t="shared" si="143"/>
        <v/>
      </c>
      <c r="V763" s="2" t="str">
        <f t="shared" si="144"/>
        <v>INCIDENTS</v>
      </c>
      <c r="W763" s="16" t="str">
        <f t="shared" si="145"/>
        <v/>
      </c>
    </row>
    <row r="764" spans="2:23" x14ac:dyDescent="0.2">
      <c r="B764" s="59" t="str">
        <f>IF(Collage!B757="","",Collage!B757)</f>
        <v/>
      </c>
      <c r="C764" s="59" t="str">
        <f>IF(Collage!C757="","",Collage!C757)</f>
        <v/>
      </c>
      <c r="D764" s="35" t="str">
        <f>IF(Collage!D757="","",Collage!D757)</f>
        <v/>
      </c>
      <c r="E764" s="29"/>
      <c r="F764" s="10"/>
      <c r="G764" s="11"/>
      <c r="H764" s="13" t="str">
        <f t="shared" si="138"/>
        <v/>
      </c>
      <c r="I764" s="8" t="str">
        <f>IF(B764&lt;&gt;"",SUMIF($V$23:$V$598,V764,$H$23:$H$598)/SUMIF($V$23:$V$598,V764,$O$23:O1339),IF(O764&lt;&gt;"",SUMIF($S$23:$S$598,S764,$H$23:$H$598)/O764,""))</f>
        <v/>
      </c>
      <c r="J764" s="12"/>
      <c r="K764" s="19" t="str">
        <f t="shared" si="139"/>
        <v/>
      </c>
      <c r="L764" s="19" t="str">
        <f t="shared" si="136"/>
        <v/>
      </c>
      <c r="M764" s="19" t="str">
        <f t="shared" si="137"/>
        <v/>
      </c>
      <c r="N764" s="19" t="str">
        <f t="shared" si="140"/>
        <v/>
      </c>
      <c r="O764" s="9" t="str">
        <f t="shared" si="141"/>
        <v/>
      </c>
      <c r="S764" s="2" t="str">
        <f t="shared" si="142"/>
        <v>INDEX</v>
      </c>
      <c r="T764" s="18" t="str">
        <f t="shared" si="143"/>
        <v/>
      </c>
      <c r="V764" s="2" t="str">
        <f t="shared" si="144"/>
        <v>INCIDENTS</v>
      </c>
      <c r="W764" s="16" t="str">
        <f t="shared" si="145"/>
        <v/>
      </c>
    </row>
    <row r="765" spans="2:23" x14ac:dyDescent="0.2">
      <c r="B765" s="59" t="str">
        <f>IF(Collage!B758="","",Collage!B758)</f>
        <v/>
      </c>
      <c r="C765" s="59" t="str">
        <f>IF(Collage!C758="","",Collage!C758)</f>
        <v/>
      </c>
      <c r="D765" s="35" t="str">
        <f>IF(Collage!D758="","",Collage!D758)</f>
        <v/>
      </c>
      <c r="E765" s="29"/>
      <c r="F765" s="10"/>
      <c r="G765" s="11"/>
      <c r="H765" s="13" t="str">
        <f t="shared" si="138"/>
        <v/>
      </c>
      <c r="I765" s="8" t="str">
        <f>IF(B765&lt;&gt;"",SUMIF($V$23:$V$598,V765,$H$23:$H$598)/SUMIF($V$23:$V$598,V765,$O$23:O1340),IF(O765&lt;&gt;"",SUMIF($S$23:$S$598,S765,$H$23:$H$598)/O765,""))</f>
        <v/>
      </c>
      <c r="J765" s="12"/>
      <c r="K765" s="19" t="str">
        <f t="shared" si="139"/>
        <v/>
      </c>
      <c r="L765" s="19" t="str">
        <f t="shared" si="136"/>
        <v/>
      </c>
      <c r="M765" s="19" t="str">
        <f t="shared" si="137"/>
        <v/>
      </c>
      <c r="N765" s="19" t="str">
        <f t="shared" si="140"/>
        <v/>
      </c>
      <c r="O765" s="9" t="str">
        <f t="shared" si="141"/>
        <v/>
      </c>
      <c r="S765" s="2" t="str">
        <f t="shared" si="142"/>
        <v>INDEX</v>
      </c>
      <c r="T765" s="18" t="str">
        <f t="shared" si="143"/>
        <v/>
      </c>
      <c r="V765" s="2" t="str">
        <f t="shared" si="144"/>
        <v>INCIDENTS</v>
      </c>
      <c r="W765" s="16" t="str">
        <f t="shared" si="145"/>
        <v/>
      </c>
    </row>
    <row r="766" spans="2:23" x14ac:dyDescent="0.2">
      <c r="B766" s="59" t="str">
        <f>IF(Collage!B759="","",Collage!B759)</f>
        <v/>
      </c>
      <c r="C766" s="59" t="str">
        <f>IF(Collage!C759="","",Collage!C759)</f>
        <v/>
      </c>
      <c r="D766" s="35" t="str">
        <f>IF(Collage!D759="","",Collage!D759)</f>
        <v/>
      </c>
      <c r="E766" s="29"/>
      <c r="F766" s="10"/>
      <c r="G766" s="11"/>
      <c r="H766" s="13" t="str">
        <f t="shared" si="138"/>
        <v/>
      </c>
      <c r="I766" s="8" t="str">
        <f>IF(B766&lt;&gt;"",SUMIF($V$23:$V$598,V766,$H$23:$H$598)/SUMIF($V$23:$V$598,V766,$O$23:O1341),IF(O766&lt;&gt;"",SUMIF($S$23:$S$598,S766,$H$23:$H$598)/O766,""))</f>
        <v/>
      </c>
      <c r="J766" s="12"/>
      <c r="K766" s="19" t="str">
        <f t="shared" si="139"/>
        <v/>
      </c>
      <c r="L766" s="19" t="str">
        <f t="shared" si="136"/>
        <v/>
      </c>
      <c r="M766" s="19" t="str">
        <f t="shared" si="137"/>
        <v/>
      </c>
      <c r="N766" s="19" t="str">
        <f t="shared" si="140"/>
        <v/>
      </c>
      <c r="O766" s="9" t="str">
        <f t="shared" si="141"/>
        <v/>
      </c>
      <c r="S766" s="2" t="str">
        <f t="shared" si="142"/>
        <v>INDEX</v>
      </c>
      <c r="T766" s="18" t="str">
        <f t="shared" si="143"/>
        <v/>
      </c>
      <c r="V766" s="2" t="str">
        <f t="shared" si="144"/>
        <v>INCIDENTS</v>
      </c>
      <c r="W766" s="16" t="str">
        <f t="shared" si="145"/>
        <v/>
      </c>
    </row>
    <row r="767" spans="2:23" x14ac:dyDescent="0.2">
      <c r="B767" s="59" t="str">
        <f>IF(Collage!B760="","",Collage!B760)</f>
        <v/>
      </c>
      <c r="C767" s="59" t="str">
        <f>IF(Collage!C760="","",Collage!C760)</f>
        <v/>
      </c>
      <c r="D767" s="35" t="str">
        <f>IF(Collage!D760="","",Collage!D760)</f>
        <v/>
      </c>
      <c r="E767" s="29"/>
      <c r="F767" s="10"/>
      <c r="G767" s="11"/>
      <c r="H767" s="13" t="str">
        <f t="shared" si="138"/>
        <v/>
      </c>
      <c r="I767" s="8" t="str">
        <f>IF(B767&lt;&gt;"",SUMIF($V$23:$V$598,V767,$H$23:$H$598)/SUMIF($V$23:$V$598,V767,$O$23:O1342),IF(O767&lt;&gt;"",SUMIF($S$23:$S$598,S767,$H$23:$H$598)/O767,""))</f>
        <v/>
      </c>
      <c r="J767" s="12"/>
      <c r="K767" s="19" t="str">
        <f t="shared" si="139"/>
        <v/>
      </c>
      <c r="L767" s="19" t="str">
        <f t="shared" si="136"/>
        <v/>
      </c>
      <c r="M767" s="19" t="str">
        <f t="shared" si="137"/>
        <v/>
      </c>
      <c r="N767" s="19" t="str">
        <f t="shared" si="140"/>
        <v/>
      </c>
      <c r="O767" s="9" t="str">
        <f t="shared" si="141"/>
        <v/>
      </c>
      <c r="S767" s="2" t="str">
        <f t="shared" si="142"/>
        <v>INDEX</v>
      </c>
      <c r="T767" s="18" t="str">
        <f t="shared" si="143"/>
        <v/>
      </c>
      <c r="V767" s="2" t="str">
        <f t="shared" si="144"/>
        <v>INCIDENTS</v>
      </c>
      <c r="W767" s="16" t="str">
        <f t="shared" si="145"/>
        <v/>
      </c>
    </row>
    <row r="768" spans="2:23" x14ac:dyDescent="0.2">
      <c r="B768" s="59" t="str">
        <f>IF(Collage!B761="","",Collage!B761)</f>
        <v/>
      </c>
      <c r="C768" s="59" t="str">
        <f>IF(Collage!C761="","",Collage!C761)</f>
        <v/>
      </c>
      <c r="D768" s="35" t="str">
        <f>IF(Collage!D761="","",Collage!D761)</f>
        <v/>
      </c>
      <c r="E768" s="29"/>
      <c r="F768" s="10"/>
      <c r="G768" s="11"/>
      <c r="H768" s="13" t="str">
        <f t="shared" si="138"/>
        <v/>
      </c>
      <c r="I768" s="8" t="str">
        <f>IF(B768&lt;&gt;"",SUMIF($V$23:$V$598,V768,$H$23:$H$598)/SUMIF($V$23:$V$598,V768,$O$23:O1343),IF(O768&lt;&gt;"",SUMIF($S$23:$S$598,S768,$H$23:$H$598)/O768,""))</f>
        <v/>
      </c>
      <c r="J768" s="12"/>
      <c r="K768" s="19" t="str">
        <f t="shared" si="139"/>
        <v/>
      </c>
      <c r="L768" s="19" t="str">
        <f t="shared" si="136"/>
        <v/>
      </c>
      <c r="M768" s="19" t="str">
        <f t="shared" si="137"/>
        <v/>
      </c>
      <c r="N768" s="19" t="str">
        <f t="shared" si="140"/>
        <v/>
      </c>
      <c r="O768" s="9" t="str">
        <f t="shared" si="141"/>
        <v/>
      </c>
      <c r="S768" s="2" t="str">
        <f t="shared" si="142"/>
        <v>INDEX</v>
      </c>
      <c r="T768" s="18" t="str">
        <f t="shared" si="143"/>
        <v/>
      </c>
      <c r="V768" s="2" t="str">
        <f t="shared" si="144"/>
        <v>INCIDENTS</v>
      </c>
      <c r="W768" s="16" t="str">
        <f t="shared" si="145"/>
        <v/>
      </c>
    </row>
    <row r="769" spans="2:23" x14ac:dyDescent="0.2">
      <c r="B769" s="59" t="str">
        <f>IF(Collage!B762="","",Collage!B762)</f>
        <v/>
      </c>
      <c r="C769" s="59" t="str">
        <f>IF(Collage!C762="","",Collage!C762)</f>
        <v/>
      </c>
      <c r="D769" s="35" t="str">
        <f>IF(Collage!D762="","",Collage!D762)</f>
        <v/>
      </c>
      <c r="E769" s="29"/>
      <c r="F769" s="10"/>
      <c r="G769" s="11"/>
      <c r="H769" s="13" t="str">
        <f t="shared" si="138"/>
        <v/>
      </c>
      <c r="I769" s="8" t="str">
        <f>IF(B769&lt;&gt;"",SUMIF($V$23:$V$598,V769,$H$23:$H$598)/SUMIF($V$23:$V$598,V769,$O$23:O1344),IF(O769&lt;&gt;"",SUMIF($S$23:$S$598,S769,$H$23:$H$598)/O769,""))</f>
        <v/>
      </c>
      <c r="J769" s="12"/>
      <c r="K769" s="19" t="str">
        <f t="shared" si="139"/>
        <v/>
      </c>
      <c r="L769" s="19" t="str">
        <f t="shared" si="136"/>
        <v/>
      </c>
      <c r="M769" s="19" t="str">
        <f t="shared" si="137"/>
        <v/>
      </c>
      <c r="N769" s="19" t="str">
        <f t="shared" si="140"/>
        <v/>
      </c>
      <c r="O769" s="9" t="str">
        <f t="shared" si="141"/>
        <v/>
      </c>
      <c r="S769" s="2" t="str">
        <f t="shared" si="142"/>
        <v>INDEX</v>
      </c>
      <c r="T769" s="18" t="str">
        <f t="shared" si="143"/>
        <v/>
      </c>
      <c r="V769" s="2" t="str">
        <f t="shared" si="144"/>
        <v>INCIDENTS</v>
      </c>
      <c r="W769" s="16" t="str">
        <f t="shared" si="145"/>
        <v/>
      </c>
    </row>
    <row r="770" spans="2:23" x14ac:dyDescent="0.2">
      <c r="B770" s="59" t="str">
        <f>IF(Collage!B763="","",Collage!B763)</f>
        <v/>
      </c>
      <c r="C770" s="59" t="str">
        <f>IF(Collage!C763="","",Collage!C763)</f>
        <v/>
      </c>
      <c r="D770" s="35" t="str">
        <f>IF(Collage!D763="","",Collage!D763)</f>
        <v/>
      </c>
      <c r="E770" s="29"/>
      <c r="F770" s="10"/>
      <c r="G770" s="11"/>
      <c r="H770" s="13" t="str">
        <f t="shared" si="138"/>
        <v/>
      </c>
      <c r="I770" s="8" t="str">
        <f>IF(B770&lt;&gt;"",SUMIF($V$23:$V$598,V770,$H$23:$H$598)/SUMIF($V$23:$V$598,V770,$O$23:O1345),IF(O770&lt;&gt;"",SUMIF($S$23:$S$598,S770,$H$23:$H$598)/O770,""))</f>
        <v/>
      </c>
      <c r="J770" s="12"/>
      <c r="K770" s="19" t="str">
        <f t="shared" si="139"/>
        <v/>
      </c>
      <c r="L770" s="19" t="str">
        <f t="shared" si="136"/>
        <v/>
      </c>
      <c r="M770" s="19" t="str">
        <f t="shared" si="137"/>
        <v/>
      </c>
      <c r="N770" s="19" t="str">
        <f t="shared" si="140"/>
        <v/>
      </c>
      <c r="O770" s="9" t="str">
        <f t="shared" si="141"/>
        <v/>
      </c>
      <c r="S770" s="2" t="str">
        <f t="shared" si="142"/>
        <v>INDEX</v>
      </c>
      <c r="T770" s="18" t="str">
        <f t="shared" si="143"/>
        <v/>
      </c>
      <c r="V770" s="2" t="str">
        <f t="shared" si="144"/>
        <v>INCIDENTS</v>
      </c>
      <c r="W770" s="16" t="str">
        <f t="shared" si="145"/>
        <v/>
      </c>
    </row>
    <row r="771" spans="2:23" x14ac:dyDescent="0.2">
      <c r="B771" s="59" t="str">
        <f>IF(Collage!B764="","",Collage!B764)</f>
        <v/>
      </c>
      <c r="C771" s="59" t="str">
        <f>IF(Collage!C764="","",Collage!C764)</f>
        <v/>
      </c>
      <c r="D771" s="35" t="str">
        <f>IF(Collage!D764="","",Collage!D764)</f>
        <v/>
      </c>
      <c r="E771" s="29"/>
      <c r="F771" s="10"/>
      <c r="G771" s="11"/>
      <c r="H771" s="13" t="str">
        <f t="shared" si="138"/>
        <v/>
      </c>
      <c r="I771" s="8" t="str">
        <f>IF(B771&lt;&gt;"",SUMIF($V$23:$V$598,V771,$H$23:$H$598)/SUMIF($V$23:$V$598,V771,$O$23:O1346),IF(O771&lt;&gt;"",SUMIF($S$23:$S$598,S771,$H$23:$H$598)/O771,""))</f>
        <v/>
      </c>
      <c r="J771" s="12"/>
      <c r="K771" s="19" t="str">
        <f t="shared" si="139"/>
        <v/>
      </c>
      <c r="L771" s="19" t="str">
        <f t="shared" si="136"/>
        <v/>
      </c>
      <c r="M771" s="19" t="str">
        <f t="shared" si="137"/>
        <v/>
      </c>
      <c r="N771" s="19" t="str">
        <f t="shared" si="140"/>
        <v/>
      </c>
      <c r="O771" s="9" t="str">
        <f t="shared" si="141"/>
        <v/>
      </c>
      <c r="S771" s="2" t="str">
        <f t="shared" si="142"/>
        <v>INDEX</v>
      </c>
      <c r="T771" s="18" t="str">
        <f t="shared" si="143"/>
        <v/>
      </c>
      <c r="V771" s="2" t="str">
        <f t="shared" si="144"/>
        <v>INCIDENTS</v>
      </c>
      <c r="W771" s="16" t="str">
        <f t="shared" si="145"/>
        <v/>
      </c>
    </row>
    <row r="772" spans="2:23" x14ac:dyDescent="0.2">
      <c r="B772" s="59" t="str">
        <f>IF(Collage!B765="","",Collage!B765)</f>
        <v/>
      </c>
      <c r="C772" s="59" t="str">
        <f>IF(Collage!C765="","",Collage!C765)</f>
        <v/>
      </c>
      <c r="D772" s="35" t="str">
        <f>IF(Collage!D765="","",Collage!D765)</f>
        <v/>
      </c>
      <c r="E772" s="29"/>
      <c r="F772" s="10"/>
      <c r="G772" s="11"/>
      <c r="H772" s="13" t="str">
        <f t="shared" si="138"/>
        <v/>
      </c>
      <c r="I772" s="8" t="str">
        <f>IF(B772&lt;&gt;"",SUMIF($V$23:$V$598,V772,$H$23:$H$598)/SUMIF($V$23:$V$598,V772,$O$23:O1347),IF(O772&lt;&gt;"",SUMIF($S$23:$S$598,S772,$H$23:$H$598)/O772,""))</f>
        <v/>
      </c>
      <c r="J772" s="12"/>
      <c r="K772" s="19" t="str">
        <f t="shared" si="139"/>
        <v/>
      </c>
      <c r="L772" s="19" t="str">
        <f t="shared" si="136"/>
        <v/>
      </c>
      <c r="M772" s="19" t="str">
        <f t="shared" si="137"/>
        <v/>
      </c>
      <c r="N772" s="19" t="str">
        <f t="shared" si="140"/>
        <v/>
      </c>
      <c r="O772" s="9" t="str">
        <f t="shared" si="141"/>
        <v/>
      </c>
      <c r="S772" s="2" t="str">
        <f t="shared" si="142"/>
        <v>INDEX</v>
      </c>
      <c r="T772" s="18" t="str">
        <f t="shared" si="143"/>
        <v/>
      </c>
      <c r="V772" s="2" t="str">
        <f t="shared" si="144"/>
        <v>INCIDENTS</v>
      </c>
      <c r="W772" s="16" t="str">
        <f t="shared" si="145"/>
        <v/>
      </c>
    </row>
    <row r="773" spans="2:23" x14ac:dyDescent="0.2">
      <c r="B773" s="59" t="str">
        <f>IF(Collage!B766="","",Collage!B766)</f>
        <v/>
      </c>
      <c r="C773" s="59" t="str">
        <f>IF(Collage!C766="","",Collage!C766)</f>
        <v/>
      </c>
      <c r="D773" s="35" t="str">
        <f>IF(Collage!D766="","",Collage!D766)</f>
        <v/>
      </c>
      <c r="E773" s="29"/>
      <c r="F773" s="10"/>
      <c r="G773" s="11"/>
      <c r="H773" s="13" t="str">
        <f t="shared" si="138"/>
        <v/>
      </c>
      <c r="I773" s="8" t="str">
        <f>IF(B773&lt;&gt;"",SUMIF($V$23:$V$598,V773,$H$23:$H$598)/SUMIF($V$23:$V$598,V773,$O$23:O1348),IF(O773&lt;&gt;"",SUMIF($S$23:$S$598,S773,$H$23:$H$598)/O773,""))</f>
        <v/>
      </c>
      <c r="J773" s="12"/>
      <c r="K773" s="19" t="str">
        <f t="shared" si="139"/>
        <v/>
      </c>
      <c r="L773" s="19" t="str">
        <f t="shared" si="136"/>
        <v/>
      </c>
      <c r="M773" s="19" t="str">
        <f t="shared" si="137"/>
        <v/>
      </c>
      <c r="N773" s="19" t="str">
        <f t="shared" si="140"/>
        <v/>
      </c>
      <c r="O773" s="9" t="str">
        <f t="shared" si="141"/>
        <v/>
      </c>
      <c r="S773" s="2" t="str">
        <f t="shared" si="142"/>
        <v>INDEX</v>
      </c>
      <c r="T773" s="18" t="str">
        <f t="shared" si="143"/>
        <v/>
      </c>
      <c r="V773" s="2" t="str">
        <f t="shared" si="144"/>
        <v>INCIDENTS</v>
      </c>
      <c r="W773" s="16" t="str">
        <f t="shared" si="145"/>
        <v/>
      </c>
    </row>
    <row r="774" spans="2:23" x14ac:dyDescent="0.2">
      <c r="B774" s="59" t="str">
        <f>IF(Collage!B767="","",Collage!B767)</f>
        <v/>
      </c>
      <c r="C774" s="59" t="str">
        <f>IF(Collage!C767="","",Collage!C767)</f>
        <v/>
      </c>
      <c r="D774" s="35" t="str">
        <f>IF(Collage!D767="","",Collage!D767)</f>
        <v/>
      </c>
      <c r="E774" s="29"/>
      <c r="F774" s="10"/>
      <c r="G774" s="11"/>
      <c r="H774" s="13" t="str">
        <f t="shared" si="138"/>
        <v/>
      </c>
      <c r="I774" s="8" t="str">
        <f>IF(B774&lt;&gt;"",SUMIF($V$23:$V$598,V774,$H$23:$H$598)/SUMIF($V$23:$V$598,V774,$O$23:O1349),IF(O774&lt;&gt;"",SUMIF($S$23:$S$598,S774,$H$23:$H$598)/O774,""))</f>
        <v/>
      </c>
      <c r="J774" s="12"/>
      <c r="K774" s="19" t="str">
        <f t="shared" si="139"/>
        <v/>
      </c>
      <c r="L774" s="19" t="str">
        <f t="shared" si="136"/>
        <v/>
      </c>
      <c r="M774" s="19" t="str">
        <f t="shared" si="137"/>
        <v/>
      </c>
      <c r="N774" s="19" t="str">
        <f t="shared" si="140"/>
        <v/>
      </c>
      <c r="O774" s="9" t="str">
        <f t="shared" si="141"/>
        <v/>
      </c>
      <c r="S774" s="2" t="str">
        <f t="shared" si="142"/>
        <v>INDEX</v>
      </c>
      <c r="T774" s="18" t="str">
        <f t="shared" si="143"/>
        <v/>
      </c>
      <c r="V774" s="2" t="str">
        <f t="shared" si="144"/>
        <v>INCIDENTS</v>
      </c>
      <c r="W774" s="16" t="str">
        <f t="shared" si="145"/>
        <v/>
      </c>
    </row>
    <row r="775" spans="2:23" x14ac:dyDescent="0.2">
      <c r="B775" s="59" t="str">
        <f>IF(Collage!B768="","",Collage!B768)</f>
        <v/>
      </c>
      <c r="C775" s="59" t="str">
        <f>IF(Collage!C768="","",Collage!C768)</f>
        <v/>
      </c>
      <c r="D775" s="35" t="str">
        <f>IF(Collage!D768="","",Collage!D768)</f>
        <v/>
      </c>
      <c r="E775" s="29"/>
      <c r="F775" s="10"/>
      <c r="G775" s="11"/>
      <c r="H775" s="13" t="str">
        <f t="shared" si="138"/>
        <v/>
      </c>
      <c r="I775" s="8" t="str">
        <f>IF(B775&lt;&gt;"",SUMIF($V$23:$V$598,V775,$H$23:$H$598)/SUMIF($V$23:$V$598,V775,$O$23:O1350),IF(O775&lt;&gt;"",SUMIF($S$23:$S$598,S775,$H$23:$H$598)/O775,""))</f>
        <v/>
      </c>
      <c r="J775" s="12"/>
      <c r="K775" s="19" t="str">
        <f t="shared" si="139"/>
        <v/>
      </c>
      <c r="L775" s="19" t="str">
        <f t="shared" si="136"/>
        <v/>
      </c>
      <c r="M775" s="19" t="str">
        <f t="shared" si="137"/>
        <v/>
      </c>
      <c r="N775" s="19" t="str">
        <f t="shared" si="140"/>
        <v/>
      </c>
      <c r="O775" s="9" t="str">
        <f t="shared" si="141"/>
        <v/>
      </c>
      <c r="S775" s="2" t="str">
        <f t="shared" si="142"/>
        <v>INDEX</v>
      </c>
      <c r="T775" s="18" t="str">
        <f t="shared" si="143"/>
        <v/>
      </c>
      <c r="V775" s="2" t="str">
        <f t="shared" si="144"/>
        <v>INCIDENTS</v>
      </c>
      <c r="W775" s="16" t="str">
        <f t="shared" si="145"/>
        <v/>
      </c>
    </row>
    <row r="776" spans="2:23" x14ac:dyDescent="0.2">
      <c r="B776" s="59" t="str">
        <f>IF(Collage!B769="","",Collage!B769)</f>
        <v/>
      </c>
      <c r="C776" s="59" t="str">
        <f>IF(Collage!C769="","",Collage!C769)</f>
        <v/>
      </c>
      <c r="D776" s="35" t="str">
        <f>IF(Collage!D769="","",Collage!D769)</f>
        <v/>
      </c>
      <c r="E776" s="29"/>
      <c r="F776" s="10"/>
      <c r="G776" s="11"/>
      <c r="H776" s="13" t="str">
        <f t="shared" si="138"/>
        <v/>
      </c>
      <c r="I776" s="8" t="str">
        <f>IF(B776&lt;&gt;"",SUMIF($V$23:$V$598,V776,$H$23:$H$598)/SUMIF($V$23:$V$598,V776,$O$23:O1351),IF(O776&lt;&gt;"",SUMIF($S$23:$S$598,S776,$H$23:$H$598)/O776,""))</f>
        <v/>
      </c>
      <c r="J776" s="12"/>
      <c r="K776" s="19" t="str">
        <f t="shared" si="139"/>
        <v/>
      </c>
      <c r="L776" s="19" t="str">
        <f t="shared" si="136"/>
        <v/>
      </c>
      <c r="M776" s="19" t="str">
        <f t="shared" si="137"/>
        <v/>
      </c>
      <c r="N776" s="19" t="str">
        <f t="shared" si="140"/>
        <v/>
      </c>
      <c r="O776" s="9" t="str">
        <f t="shared" si="141"/>
        <v/>
      </c>
      <c r="S776" s="2" t="str">
        <f t="shared" si="142"/>
        <v>INDEX</v>
      </c>
      <c r="T776" s="18" t="str">
        <f t="shared" si="143"/>
        <v/>
      </c>
      <c r="V776" s="2" t="str">
        <f t="shared" si="144"/>
        <v>INCIDENTS</v>
      </c>
      <c r="W776" s="16" t="str">
        <f t="shared" si="145"/>
        <v/>
      </c>
    </row>
    <row r="777" spans="2:23" x14ac:dyDescent="0.2">
      <c r="B777" s="59" t="str">
        <f>IF(Collage!B770="","",Collage!B770)</f>
        <v/>
      </c>
      <c r="C777" s="59" t="str">
        <f>IF(Collage!C770="","",Collage!C770)</f>
        <v/>
      </c>
      <c r="D777" s="35" t="str">
        <f>IF(Collage!D770="","",Collage!D770)</f>
        <v/>
      </c>
      <c r="E777" s="29"/>
      <c r="F777" s="10"/>
      <c r="G777" s="11"/>
      <c r="H777" s="13" t="str">
        <f t="shared" si="138"/>
        <v/>
      </c>
      <c r="I777" s="8" t="str">
        <f>IF(B777&lt;&gt;"",SUMIF($V$23:$V$598,V777,$H$23:$H$598)/SUMIF($V$23:$V$598,V777,$O$23:O1352),IF(O777&lt;&gt;"",SUMIF($S$23:$S$598,S777,$H$23:$H$598)/O777,""))</f>
        <v/>
      </c>
      <c r="J777" s="12"/>
      <c r="K777" s="19" t="str">
        <f t="shared" si="139"/>
        <v/>
      </c>
      <c r="L777" s="19" t="str">
        <f t="shared" si="136"/>
        <v/>
      </c>
      <c r="M777" s="19" t="str">
        <f t="shared" si="137"/>
        <v/>
      </c>
      <c r="N777" s="19" t="str">
        <f t="shared" si="140"/>
        <v/>
      </c>
      <c r="O777" s="9" t="str">
        <f t="shared" si="141"/>
        <v/>
      </c>
      <c r="S777" s="2" t="str">
        <f t="shared" si="142"/>
        <v>INDEX</v>
      </c>
      <c r="T777" s="18" t="str">
        <f t="shared" si="143"/>
        <v/>
      </c>
      <c r="V777" s="2" t="str">
        <f t="shared" si="144"/>
        <v>INCIDENTS</v>
      </c>
      <c r="W777" s="16" t="str">
        <f t="shared" si="145"/>
        <v/>
      </c>
    </row>
    <row r="778" spans="2:23" x14ac:dyDescent="0.2">
      <c r="B778" s="59" t="str">
        <f>IF(Collage!B771="","",Collage!B771)</f>
        <v/>
      </c>
      <c r="C778" s="59" t="str">
        <f>IF(Collage!C771="","",Collage!C771)</f>
        <v/>
      </c>
      <c r="D778" s="35" t="str">
        <f>IF(Collage!D771="","",Collage!D771)</f>
        <v/>
      </c>
      <c r="E778" s="29"/>
      <c r="F778" s="10"/>
      <c r="G778" s="11"/>
      <c r="H778" s="13" t="str">
        <f t="shared" si="138"/>
        <v/>
      </c>
      <c r="I778" s="8" t="str">
        <f>IF(B778&lt;&gt;"",SUMIF($V$23:$V$598,V778,$H$23:$H$598)/SUMIF($V$23:$V$598,V778,$O$23:O1353),IF(O778&lt;&gt;"",SUMIF($S$23:$S$598,S778,$H$23:$H$598)/O778,""))</f>
        <v/>
      </c>
      <c r="J778" s="12"/>
      <c r="K778" s="19" t="str">
        <f t="shared" si="139"/>
        <v/>
      </c>
      <c r="L778" s="19" t="str">
        <f t="shared" si="136"/>
        <v/>
      </c>
      <c r="M778" s="19" t="str">
        <f t="shared" si="137"/>
        <v/>
      </c>
      <c r="N778" s="19" t="str">
        <f t="shared" si="140"/>
        <v/>
      </c>
      <c r="O778" s="9" t="str">
        <f t="shared" si="141"/>
        <v/>
      </c>
      <c r="S778" s="2" t="str">
        <f t="shared" si="142"/>
        <v>INDEX</v>
      </c>
      <c r="T778" s="18" t="str">
        <f t="shared" si="143"/>
        <v/>
      </c>
      <c r="V778" s="2" t="str">
        <f t="shared" si="144"/>
        <v>INCIDENTS</v>
      </c>
      <c r="W778" s="16" t="str">
        <f t="shared" si="145"/>
        <v/>
      </c>
    </row>
    <row r="779" spans="2:23" x14ac:dyDescent="0.2">
      <c r="B779" s="59" t="str">
        <f>IF(Collage!B772="","",Collage!B772)</f>
        <v/>
      </c>
      <c r="C779" s="59" t="str">
        <f>IF(Collage!C772="","",Collage!C772)</f>
        <v/>
      </c>
      <c r="D779" s="35" t="str">
        <f>IF(Collage!D772="","",Collage!D772)</f>
        <v/>
      </c>
      <c r="E779" s="29"/>
      <c r="F779" s="10"/>
      <c r="G779" s="11"/>
      <c r="H779" s="13" t="str">
        <f t="shared" si="138"/>
        <v/>
      </c>
      <c r="I779" s="8" t="str">
        <f>IF(B779&lt;&gt;"",SUMIF($V$23:$V$598,V779,$H$23:$H$598)/SUMIF($V$23:$V$598,V779,$O$23:O1354),IF(O779&lt;&gt;"",SUMIF($S$23:$S$598,S779,$H$23:$H$598)/O779,""))</f>
        <v/>
      </c>
      <c r="J779" s="12"/>
      <c r="K779" s="19" t="str">
        <f t="shared" si="139"/>
        <v/>
      </c>
      <c r="L779" s="19" t="str">
        <f t="shared" si="136"/>
        <v/>
      </c>
      <c r="M779" s="19" t="str">
        <f t="shared" si="137"/>
        <v/>
      </c>
      <c r="N779" s="19" t="str">
        <f t="shared" si="140"/>
        <v/>
      </c>
      <c r="O779" s="9" t="str">
        <f t="shared" si="141"/>
        <v/>
      </c>
      <c r="S779" s="2" t="str">
        <f t="shared" si="142"/>
        <v>INDEX</v>
      </c>
      <c r="T779" s="18" t="str">
        <f t="shared" si="143"/>
        <v/>
      </c>
      <c r="V779" s="2" t="str">
        <f t="shared" si="144"/>
        <v>INCIDENTS</v>
      </c>
      <c r="W779" s="16" t="str">
        <f t="shared" si="145"/>
        <v/>
      </c>
    </row>
    <row r="780" spans="2:23" x14ac:dyDescent="0.2">
      <c r="B780" s="59" t="str">
        <f>IF(Collage!B773="","",Collage!B773)</f>
        <v/>
      </c>
      <c r="C780" s="59" t="str">
        <f>IF(Collage!C773="","",Collage!C773)</f>
        <v/>
      </c>
      <c r="D780" s="35" t="str">
        <f>IF(Collage!D773="","",Collage!D773)</f>
        <v/>
      </c>
      <c r="E780" s="29"/>
      <c r="F780" s="10"/>
      <c r="G780" s="11"/>
      <c r="H780" s="13" t="str">
        <f t="shared" si="138"/>
        <v/>
      </c>
      <c r="I780" s="8" t="str">
        <f>IF(B780&lt;&gt;"",SUMIF($V$23:$V$598,V780,$H$23:$H$598)/SUMIF($V$23:$V$598,V780,$O$23:O1355),IF(O780&lt;&gt;"",SUMIF($S$23:$S$598,S780,$H$23:$H$598)/O780,""))</f>
        <v/>
      </c>
      <c r="J780" s="12"/>
      <c r="K780" s="19" t="str">
        <f t="shared" si="139"/>
        <v/>
      </c>
      <c r="L780" s="19" t="str">
        <f t="shared" si="136"/>
        <v/>
      </c>
      <c r="M780" s="19" t="str">
        <f t="shared" si="137"/>
        <v/>
      </c>
      <c r="N780" s="19" t="str">
        <f t="shared" si="140"/>
        <v/>
      </c>
      <c r="O780" s="9" t="str">
        <f t="shared" si="141"/>
        <v/>
      </c>
      <c r="S780" s="2" t="str">
        <f t="shared" si="142"/>
        <v>INDEX</v>
      </c>
      <c r="T780" s="18" t="str">
        <f t="shared" si="143"/>
        <v/>
      </c>
      <c r="V780" s="2" t="str">
        <f t="shared" si="144"/>
        <v>INCIDENTS</v>
      </c>
      <c r="W780" s="16" t="str">
        <f t="shared" si="145"/>
        <v/>
      </c>
    </row>
    <row r="781" spans="2:23" x14ac:dyDescent="0.2">
      <c r="B781" s="59" t="str">
        <f>IF(Collage!B774="","",Collage!B774)</f>
        <v/>
      </c>
      <c r="C781" s="59" t="str">
        <f>IF(Collage!C774="","",Collage!C774)</f>
        <v/>
      </c>
      <c r="D781" s="35" t="str">
        <f>IF(Collage!D774="","",Collage!D774)</f>
        <v/>
      </c>
      <c r="E781" s="29"/>
      <c r="F781" s="10"/>
      <c r="G781" s="11"/>
      <c r="H781" s="13" t="str">
        <f t="shared" si="138"/>
        <v/>
      </c>
      <c r="I781" s="8" t="str">
        <f>IF(B781&lt;&gt;"",SUMIF($V$23:$V$598,V781,$H$23:$H$598)/SUMIF($V$23:$V$598,V781,$O$23:O1356),IF(O781&lt;&gt;"",SUMIF($S$23:$S$598,S781,$H$23:$H$598)/O781,""))</f>
        <v/>
      </c>
      <c r="J781" s="12"/>
      <c r="K781" s="19" t="str">
        <f t="shared" si="139"/>
        <v/>
      </c>
      <c r="L781" s="19" t="str">
        <f t="shared" si="136"/>
        <v/>
      </c>
      <c r="M781" s="19" t="str">
        <f t="shared" si="137"/>
        <v/>
      </c>
      <c r="N781" s="19" t="str">
        <f t="shared" si="140"/>
        <v/>
      </c>
      <c r="O781" s="9" t="str">
        <f t="shared" si="141"/>
        <v/>
      </c>
      <c r="S781" s="2" t="str">
        <f t="shared" si="142"/>
        <v>INDEX</v>
      </c>
      <c r="T781" s="18" t="str">
        <f t="shared" si="143"/>
        <v/>
      </c>
      <c r="V781" s="2" t="str">
        <f t="shared" si="144"/>
        <v>INCIDENTS</v>
      </c>
      <c r="W781" s="16" t="str">
        <f t="shared" si="145"/>
        <v/>
      </c>
    </row>
    <row r="782" spans="2:23" x14ac:dyDescent="0.2">
      <c r="B782" s="59" t="str">
        <f>IF(Collage!B775="","",Collage!B775)</f>
        <v/>
      </c>
      <c r="C782" s="59" t="str">
        <f>IF(Collage!C775="","",Collage!C775)</f>
        <v/>
      </c>
      <c r="D782" s="35" t="str">
        <f>IF(Collage!D775="","",Collage!D775)</f>
        <v/>
      </c>
      <c r="E782" s="29"/>
      <c r="F782" s="10"/>
      <c r="G782" s="11"/>
      <c r="H782" s="13" t="str">
        <f t="shared" si="138"/>
        <v/>
      </c>
      <c r="I782" s="8" t="str">
        <f>IF(B782&lt;&gt;"",SUMIF($V$23:$V$598,V782,$H$23:$H$598)/SUMIF($V$23:$V$598,V782,$O$23:O1357),IF(O782&lt;&gt;"",SUMIF($S$23:$S$598,S782,$H$23:$H$598)/O782,""))</f>
        <v/>
      </c>
      <c r="J782" s="12"/>
      <c r="K782" s="19" t="str">
        <f t="shared" si="139"/>
        <v/>
      </c>
      <c r="L782" s="19" t="str">
        <f t="shared" si="136"/>
        <v/>
      </c>
      <c r="M782" s="19" t="str">
        <f t="shared" si="137"/>
        <v/>
      </c>
      <c r="N782" s="19" t="str">
        <f t="shared" si="140"/>
        <v/>
      </c>
      <c r="O782" s="9" t="str">
        <f t="shared" si="141"/>
        <v/>
      </c>
      <c r="S782" s="2" t="str">
        <f t="shared" si="142"/>
        <v>INDEX</v>
      </c>
      <c r="T782" s="18" t="str">
        <f t="shared" si="143"/>
        <v/>
      </c>
      <c r="V782" s="2" t="str">
        <f t="shared" si="144"/>
        <v>INCIDENTS</v>
      </c>
      <c r="W782" s="16" t="str">
        <f t="shared" si="145"/>
        <v/>
      </c>
    </row>
    <row r="783" spans="2:23" x14ac:dyDescent="0.2">
      <c r="B783" s="59" t="str">
        <f>IF(Collage!B776="","",Collage!B776)</f>
        <v/>
      </c>
      <c r="C783" s="59" t="str">
        <f>IF(Collage!C776="","",Collage!C776)</f>
        <v/>
      </c>
      <c r="D783" s="35" t="str">
        <f>IF(Collage!D776="","",Collage!D776)</f>
        <v/>
      </c>
      <c r="E783" s="29"/>
      <c r="F783" s="10"/>
      <c r="G783" s="11"/>
      <c r="H783" s="13" t="str">
        <f t="shared" si="138"/>
        <v/>
      </c>
      <c r="I783" s="8" t="str">
        <f>IF(B783&lt;&gt;"",SUMIF($V$23:$V$598,V783,$H$23:$H$598)/SUMIF($V$23:$V$598,V783,$O$23:O1358),IF(O783&lt;&gt;"",SUMIF($S$23:$S$598,S783,$H$23:$H$598)/O783,""))</f>
        <v/>
      </c>
      <c r="J783" s="12"/>
      <c r="K783" s="19" t="str">
        <f t="shared" si="139"/>
        <v/>
      </c>
      <c r="L783" s="19" t="str">
        <f t="shared" si="136"/>
        <v/>
      </c>
      <c r="M783" s="19" t="str">
        <f t="shared" si="137"/>
        <v/>
      </c>
      <c r="N783" s="19" t="str">
        <f t="shared" si="140"/>
        <v/>
      </c>
      <c r="O783" s="9" t="str">
        <f t="shared" si="141"/>
        <v/>
      </c>
      <c r="S783" s="2" t="str">
        <f t="shared" si="142"/>
        <v>INDEX</v>
      </c>
      <c r="T783" s="18" t="str">
        <f t="shared" si="143"/>
        <v/>
      </c>
      <c r="V783" s="2" t="str">
        <f t="shared" si="144"/>
        <v>INCIDENTS</v>
      </c>
      <c r="W783" s="16" t="str">
        <f t="shared" si="145"/>
        <v/>
      </c>
    </row>
    <row r="784" spans="2:23" x14ac:dyDescent="0.2">
      <c r="B784" s="59" t="str">
        <f>IF(Collage!B777="","",Collage!B777)</f>
        <v/>
      </c>
      <c r="C784" s="59" t="str">
        <f>IF(Collage!C777="","",Collage!C777)</f>
        <v/>
      </c>
      <c r="D784" s="35" t="str">
        <f>IF(Collage!D777="","",Collage!D777)</f>
        <v/>
      </c>
      <c r="E784" s="29"/>
      <c r="F784" s="10"/>
      <c r="G784" s="11"/>
      <c r="H784" s="13" t="str">
        <f t="shared" si="138"/>
        <v/>
      </c>
      <c r="I784" s="8" t="str">
        <f>IF(B784&lt;&gt;"",SUMIF($V$23:$V$598,V784,$H$23:$H$598)/SUMIF($V$23:$V$598,V784,$O$23:O1359),IF(O784&lt;&gt;"",SUMIF($S$23:$S$598,S784,$H$23:$H$598)/O784,""))</f>
        <v/>
      </c>
      <c r="J784" s="12"/>
      <c r="K784" s="19" t="str">
        <f t="shared" si="139"/>
        <v/>
      </c>
      <c r="L784" s="19" t="str">
        <f t="shared" si="136"/>
        <v/>
      </c>
      <c r="M784" s="19" t="str">
        <f t="shared" si="137"/>
        <v/>
      </c>
      <c r="N784" s="19" t="str">
        <f t="shared" si="140"/>
        <v/>
      </c>
      <c r="O784" s="9" t="str">
        <f t="shared" si="141"/>
        <v/>
      </c>
      <c r="S784" s="2" t="str">
        <f t="shared" si="142"/>
        <v>INDEX</v>
      </c>
      <c r="T784" s="18" t="str">
        <f t="shared" si="143"/>
        <v/>
      </c>
      <c r="V784" s="2" t="str">
        <f t="shared" si="144"/>
        <v>INCIDENTS</v>
      </c>
      <c r="W784" s="16" t="str">
        <f t="shared" si="145"/>
        <v/>
      </c>
    </row>
    <row r="785" spans="2:23" x14ac:dyDescent="0.2">
      <c r="B785" s="59" t="str">
        <f>IF(Collage!B778="","",Collage!B778)</f>
        <v/>
      </c>
      <c r="C785" s="59" t="str">
        <f>IF(Collage!C778="","",Collage!C778)</f>
        <v/>
      </c>
      <c r="D785" s="35" t="str">
        <f>IF(Collage!D778="","",Collage!D778)</f>
        <v/>
      </c>
      <c r="E785" s="29"/>
      <c r="F785" s="10"/>
      <c r="G785" s="11"/>
      <c r="H785" s="13" t="str">
        <f t="shared" si="138"/>
        <v/>
      </c>
      <c r="I785" s="8" t="str">
        <f>IF(B785&lt;&gt;"",SUMIF($V$23:$V$598,V785,$H$23:$H$598)/SUMIF($V$23:$V$598,V785,$O$23:O1360),IF(O785&lt;&gt;"",SUMIF($S$23:$S$598,S785,$H$23:$H$598)/O785,""))</f>
        <v/>
      </c>
      <c r="J785" s="12"/>
      <c r="K785" s="19" t="str">
        <f t="shared" si="139"/>
        <v/>
      </c>
      <c r="L785" s="19" t="str">
        <f t="shared" si="136"/>
        <v/>
      </c>
      <c r="M785" s="19" t="str">
        <f t="shared" si="137"/>
        <v/>
      </c>
      <c r="N785" s="19" t="str">
        <f t="shared" si="140"/>
        <v/>
      </c>
      <c r="O785" s="9" t="str">
        <f t="shared" si="141"/>
        <v/>
      </c>
      <c r="S785" s="2" t="str">
        <f t="shared" si="142"/>
        <v>INDEX</v>
      </c>
      <c r="T785" s="18" t="str">
        <f t="shared" si="143"/>
        <v/>
      </c>
      <c r="V785" s="2" t="str">
        <f t="shared" si="144"/>
        <v>INCIDENTS</v>
      </c>
      <c r="W785" s="16" t="str">
        <f t="shared" si="145"/>
        <v/>
      </c>
    </row>
    <row r="786" spans="2:23" x14ac:dyDescent="0.2">
      <c r="B786" s="59" t="str">
        <f>IF(Collage!B779="","",Collage!B779)</f>
        <v/>
      </c>
      <c r="C786" s="59" t="str">
        <f>IF(Collage!C779="","",Collage!C779)</f>
        <v/>
      </c>
      <c r="D786" s="35" t="str">
        <f>IF(Collage!D779="","",Collage!D779)</f>
        <v/>
      </c>
      <c r="E786" s="29"/>
      <c r="F786" s="10"/>
      <c r="G786" s="11"/>
      <c r="H786" s="13" t="str">
        <f t="shared" si="138"/>
        <v/>
      </c>
      <c r="I786" s="8" t="str">
        <f>IF(B786&lt;&gt;"",SUMIF($V$23:$V$598,V786,$H$23:$H$598)/SUMIF($V$23:$V$598,V786,$O$23:O1361),IF(O786&lt;&gt;"",SUMIF($S$23:$S$598,S786,$H$23:$H$598)/O786,""))</f>
        <v/>
      </c>
      <c r="J786" s="12"/>
      <c r="K786" s="19" t="str">
        <f t="shared" si="139"/>
        <v/>
      </c>
      <c r="L786" s="19" t="str">
        <f t="shared" si="136"/>
        <v/>
      </c>
      <c r="M786" s="19" t="str">
        <f t="shared" si="137"/>
        <v/>
      </c>
      <c r="N786" s="19" t="str">
        <f t="shared" si="140"/>
        <v/>
      </c>
      <c r="O786" s="9" t="str">
        <f t="shared" si="141"/>
        <v/>
      </c>
      <c r="S786" s="2" t="str">
        <f t="shared" si="142"/>
        <v>INDEX</v>
      </c>
      <c r="T786" s="18" t="str">
        <f t="shared" si="143"/>
        <v/>
      </c>
      <c r="V786" s="2" t="str">
        <f t="shared" si="144"/>
        <v>INCIDENTS</v>
      </c>
      <c r="W786" s="16" t="str">
        <f t="shared" si="145"/>
        <v/>
      </c>
    </row>
    <row r="787" spans="2:23" x14ac:dyDescent="0.2">
      <c r="B787" s="59" t="str">
        <f>IF(Collage!B780="","",Collage!B780)</f>
        <v/>
      </c>
      <c r="C787" s="59" t="str">
        <f>IF(Collage!C780="","",Collage!C780)</f>
        <v/>
      </c>
      <c r="D787" s="35" t="str">
        <f>IF(Collage!D780="","",Collage!D780)</f>
        <v/>
      </c>
      <c r="E787" s="29"/>
      <c r="F787" s="10"/>
      <c r="G787" s="11"/>
      <c r="H787" s="13" t="str">
        <f t="shared" si="138"/>
        <v/>
      </c>
      <c r="I787" s="8" t="str">
        <f>IF(B787&lt;&gt;"",SUMIF($V$23:$V$598,V787,$H$23:$H$598)/SUMIF($V$23:$V$598,V787,$O$23:O1362),IF(O787&lt;&gt;"",SUMIF($S$23:$S$598,S787,$H$23:$H$598)/O787,""))</f>
        <v/>
      </c>
      <c r="J787" s="12"/>
      <c r="K787" s="19" t="str">
        <f t="shared" si="139"/>
        <v/>
      </c>
      <c r="L787" s="19" t="str">
        <f t="shared" si="136"/>
        <v/>
      </c>
      <c r="M787" s="19" t="str">
        <f t="shared" si="137"/>
        <v/>
      </c>
      <c r="N787" s="19" t="str">
        <f t="shared" si="140"/>
        <v/>
      </c>
      <c r="O787" s="9" t="str">
        <f t="shared" si="141"/>
        <v/>
      </c>
      <c r="S787" s="2" t="str">
        <f t="shared" si="142"/>
        <v>INDEX</v>
      </c>
      <c r="T787" s="18" t="str">
        <f t="shared" si="143"/>
        <v/>
      </c>
      <c r="V787" s="2" t="str">
        <f t="shared" si="144"/>
        <v>INCIDENTS</v>
      </c>
      <c r="W787" s="16" t="str">
        <f t="shared" si="145"/>
        <v/>
      </c>
    </row>
    <row r="788" spans="2:23" x14ac:dyDescent="0.2">
      <c r="B788" s="59" t="str">
        <f>IF(Collage!B781="","",Collage!B781)</f>
        <v/>
      </c>
      <c r="C788" s="59" t="str">
        <f>IF(Collage!C781="","",Collage!C781)</f>
        <v/>
      </c>
      <c r="D788" s="35" t="str">
        <f>IF(Collage!D781="","",Collage!D781)</f>
        <v/>
      </c>
      <c r="E788" s="29"/>
      <c r="F788" s="10"/>
      <c r="G788" s="11"/>
      <c r="H788" s="13" t="str">
        <f t="shared" si="138"/>
        <v/>
      </c>
      <c r="I788" s="8" t="str">
        <f>IF(B788&lt;&gt;"",SUMIF($V$23:$V$598,V788,$H$23:$H$598)/SUMIF($V$23:$V$598,V788,$O$23:O1363),IF(O788&lt;&gt;"",SUMIF($S$23:$S$598,S788,$H$23:$H$598)/O788,""))</f>
        <v/>
      </c>
      <c r="J788" s="12"/>
      <c r="K788" s="19" t="str">
        <f t="shared" si="139"/>
        <v/>
      </c>
      <c r="L788" s="19" t="str">
        <f t="shared" si="136"/>
        <v/>
      </c>
      <c r="M788" s="19" t="str">
        <f t="shared" si="137"/>
        <v/>
      </c>
      <c r="N788" s="19" t="str">
        <f t="shared" si="140"/>
        <v/>
      </c>
      <c r="O788" s="9" t="str">
        <f t="shared" si="141"/>
        <v/>
      </c>
      <c r="S788" s="2" t="str">
        <f t="shared" si="142"/>
        <v>INDEX</v>
      </c>
      <c r="T788" s="18" t="str">
        <f t="shared" si="143"/>
        <v/>
      </c>
      <c r="V788" s="2" t="str">
        <f t="shared" si="144"/>
        <v>INCIDENTS</v>
      </c>
      <c r="W788" s="16" t="str">
        <f t="shared" si="145"/>
        <v/>
      </c>
    </row>
    <row r="789" spans="2:23" x14ac:dyDescent="0.2">
      <c r="B789" s="59" t="str">
        <f>IF(Collage!B782="","",Collage!B782)</f>
        <v/>
      </c>
      <c r="C789" s="59" t="str">
        <f>IF(Collage!C782="","",Collage!C782)</f>
        <v/>
      </c>
      <c r="D789" s="35" t="str">
        <f>IF(Collage!D782="","",Collage!D782)</f>
        <v/>
      </c>
      <c r="E789" s="29"/>
      <c r="F789" s="10"/>
      <c r="G789" s="11"/>
      <c r="H789" s="13" t="str">
        <f t="shared" si="138"/>
        <v/>
      </c>
      <c r="I789" s="8" t="str">
        <f>IF(B789&lt;&gt;"",SUMIF($V$23:$V$598,V789,$H$23:$H$598)/SUMIF($V$23:$V$598,V789,$O$23:O1364),IF(O789&lt;&gt;"",SUMIF($S$23:$S$598,S789,$H$23:$H$598)/O789,""))</f>
        <v/>
      </c>
      <c r="J789" s="12"/>
      <c r="K789" s="19" t="str">
        <f t="shared" si="139"/>
        <v/>
      </c>
      <c r="L789" s="19" t="str">
        <f t="shared" si="136"/>
        <v/>
      </c>
      <c r="M789" s="19" t="str">
        <f t="shared" si="137"/>
        <v/>
      </c>
      <c r="N789" s="19" t="str">
        <f t="shared" si="140"/>
        <v/>
      </c>
      <c r="O789" s="9" t="str">
        <f t="shared" si="141"/>
        <v/>
      </c>
      <c r="S789" s="2" t="str">
        <f t="shared" si="142"/>
        <v>INDEX</v>
      </c>
      <c r="T789" s="18" t="str">
        <f t="shared" si="143"/>
        <v/>
      </c>
      <c r="V789" s="2" t="str">
        <f t="shared" si="144"/>
        <v>INCIDENTS</v>
      </c>
      <c r="W789" s="16" t="str">
        <f t="shared" si="145"/>
        <v/>
      </c>
    </row>
    <row r="790" spans="2:23" x14ac:dyDescent="0.2">
      <c r="B790" s="59" t="str">
        <f>IF(Collage!B783="","",Collage!B783)</f>
        <v/>
      </c>
      <c r="C790" s="59" t="str">
        <f>IF(Collage!C783="","",Collage!C783)</f>
        <v/>
      </c>
      <c r="D790" s="35" t="str">
        <f>IF(Collage!D783="","",Collage!D783)</f>
        <v/>
      </c>
      <c r="E790" s="29"/>
      <c r="F790" s="10"/>
      <c r="G790" s="11"/>
      <c r="H790" s="13" t="str">
        <f t="shared" si="138"/>
        <v/>
      </c>
      <c r="I790" s="8" t="str">
        <f>IF(B790&lt;&gt;"",SUMIF($V$23:$V$598,V790,$H$23:$H$598)/SUMIF($V$23:$V$598,V790,$O$23:O1365),IF(O790&lt;&gt;"",SUMIF($S$23:$S$598,S790,$H$23:$H$598)/O790,""))</f>
        <v/>
      </c>
      <c r="J790" s="12"/>
      <c r="K790" s="19" t="str">
        <f t="shared" si="139"/>
        <v/>
      </c>
      <c r="L790" s="19" t="str">
        <f t="shared" si="136"/>
        <v/>
      </c>
      <c r="M790" s="19" t="str">
        <f t="shared" si="137"/>
        <v/>
      </c>
      <c r="N790" s="19" t="str">
        <f t="shared" si="140"/>
        <v/>
      </c>
      <c r="O790" s="9" t="str">
        <f t="shared" si="141"/>
        <v/>
      </c>
      <c r="S790" s="2" t="str">
        <f t="shared" si="142"/>
        <v>INDEX</v>
      </c>
      <c r="T790" s="18" t="str">
        <f t="shared" si="143"/>
        <v/>
      </c>
      <c r="V790" s="2" t="str">
        <f t="shared" si="144"/>
        <v>INCIDENTS</v>
      </c>
      <c r="W790" s="16" t="str">
        <f t="shared" si="145"/>
        <v/>
      </c>
    </row>
    <row r="791" spans="2:23" x14ac:dyDescent="0.2">
      <c r="B791" s="59" t="str">
        <f>IF(Collage!B784="","",Collage!B784)</f>
        <v/>
      </c>
      <c r="C791" s="59" t="str">
        <f>IF(Collage!C784="","",Collage!C784)</f>
        <v/>
      </c>
      <c r="D791" s="35" t="str">
        <f>IF(Collage!D784="","",Collage!D784)</f>
        <v/>
      </c>
      <c r="E791" s="29"/>
      <c r="F791" s="10"/>
      <c r="G791" s="11"/>
      <c r="H791" s="13" t="str">
        <f t="shared" si="138"/>
        <v/>
      </c>
      <c r="I791" s="8" t="str">
        <f>IF(B791&lt;&gt;"",SUMIF($V$23:$V$598,V791,$H$23:$H$598)/SUMIF($V$23:$V$598,V791,$O$23:O1366),IF(O791&lt;&gt;"",SUMIF($S$23:$S$598,S791,$H$23:$H$598)/O791,""))</f>
        <v/>
      </c>
      <c r="J791" s="12"/>
      <c r="K791" s="19" t="str">
        <f t="shared" si="139"/>
        <v/>
      </c>
      <c r="L791" s="19" t="str">
        <f t="shared" ref="L791:L854" si="146">IF($D791&lt;&gt;"",IF($F791="X",1,0),"")</f>
        <v/>
      </c>
      <c r="M791" s="19" t="str">
        <f t="shared" ref="M791:M854" si="147">IF($D791&lt;&gt;"",IF($G791="X",1,0),"")</f>
        <v/>
      </c>
      <c r="N791" s="19" t="str">
        <f t="shared" si="140"/>
        <v/>
      </c>
      <c r="O791" s="9" t="str">
        <f t="shared" si="141"/>
        <v/>
      </c>
      <c r="S791" s="2" t="str">
        <f t="shared" si="142"/>
        <v>INDEX</v>
      </c>
      <c r="T791" s="18" t="str">
        <f t="shared" si="143"/>
        <v/>
      </c>
      <c r="V791" s="2" t="str">
        <f t="shared" si="144"/>
        <v>INCIDENTS</v>
      </c>
      <c r="W791" s="16" t="str">
        <f t="shared" si="145"/>
        <v/>
      </c>
    </row>
    <row r="792" spans="2:23" x14ac:dyDescent="0.2">
      <c r="B792" s="59" t="str">
        <f>IF(Collage!B785="","",Collage!B785)</f>
        <v/>
      </c>
      <c r="C792" s="59" t="str">
        <f>IF(Collage!C785="","",Collage!C785)</f>
        <v/>
      </c>
      <c r="D792" s="35" t="str">
        <f>IF(Collage!D785="","",Collage!D785)</f>
        <v/>
      </c>
      <c r="E792" s="29"/>
      <c r="F792" s="10"/>
      <c r="G792" s="11"/>
      <c r="H792" s="13" t="str">
        <f t="shared" si="138"/>
        <v/>
      </c>
      <c r="I792" s="8" t="str">
        <f>IF(B792&lt;&gt;"",SUMIF($V$23:$V$598,V792,$H$23:$H$598)/SUMIF($V$23:$V$598,V792,$O$23:O1367),IF(O792&lt;&gt;"",SUMIF($S$23:$S$598,S792,$H$23:$H$598)/O792,""))</f>
        <v/>
      </c>
      <c r="J792" s="12"/>
      <c r="K792" s="19" t="str">
        <f t="shared" si="139"/>
        <v/>
      </c>
      <c r="L792" s="19" t="str">
        <f t="shared" si="146"/>
        <v/>
      </c>
      <c r="M792" s="19" t="str">
        <f t="shared" si="147"/>
        <v/>
      </c>
      <c r="N792" s="19" t="str">
        <f t="shared" si="140"/>
        <v/>
      </c>
      <c r="O792" s="9" t="str">
        <f t="shared" si="141"/>
        <v/>
      </c>
      <c r="S792" s="2" t="str">
        <f t="shared" si="142"/>
        <v>INDEX</v>
      </c>
      <c r="T792" s="18" t="str">
        <f t="shared" si="143"/>
        <v/>
      </c>
      <c r="V792" s="2" t="str">
        <f t="shared" si="144"/>
        <v>INCIDENTS</v>
      </c>
      <c r="W792" s="16" t="str">
        <f t="shared" si="145"/>
        <v/>
      </c>
    </row>
    <row r="793" spans="2:23" x14ac:dyDescent="0.2">
      <c r="B793" s="59" t="str">
        <f>IF(Collage!B786="","",Collage!B786)</f>
        <v/>
      </c>
      <c r="C793" s="59" t="str">
        <f>IF(Collage!C786="","",Collage!C786)</f>
        <v/>
      </c>
      <c r="D793" s="35" t="str">
        <f>IF(Collage!D786="","",Collage!D786)</f>
        <v/>
      </c>
      <c r="E793" s="29"/>
      <c r="F793" s="10"/>
      <c r="G793" s="11"/>
      <c r="H793" s="13" t="str">
        <f t="shared" si="138"/>
        <v/>
      </c>
      <c r="I793" s="8" t="str">
        <f>IF(B793&lt;&gt;"",SUMIF($V$23:$V$598,V793,$H$23:$H$598)/SUMIF($V$23:$V$598,V793,$O$23:O1368),IF(O793&lt;&gt;"",SUMIF($S$23:$S$598,S793,$H$23:$H$598)/O793,""))</f>
        <v/>
      </c>
      <c r="J793" s="12"/>
      <c r="K793" s="19" t="str">
        <f t="shared" si="139"/>
        <v/>
      </c>
      <c r="L793" s="19" t="str">
        <f t="shared" si="146"/>
        <v/>
      </c>
      <c r="M793" s="19" t="str">
        <f t="shared" si="147"/>
        <v/>
      </c>
      <c r="N793" s="19" t="str">
        <f t="shared" si="140"/>
        <v/>
      </c>
      <c r="O793" s="9" t="str">
        <f t="shared" si="141"/>
        <v/>
      </c>
      <c r="S793" s="2" t="str">
        <f t="shared" si="142"/>
        <v>INDEX</v>
      </c>
      <c r="T793" s="18" t="str">
        <f t="shared" si="143"/>
        <v/>
      </c>
      <c r="V793" s="2" t="str">
        <f t="shared" si="144"/>
        <v>INCIDENTS</v>
      </c>
      <c r="W793" s="16" t="str">
        <f t="shared" si="145"/>
        <v/>
      </c>
    </row>
    <row r="794" spans="2:23" x14ac:dyDescent="0.2">
      <c r="B794" s="59" t="str">
        <f>IF(Collage!B787="","",Collage!B787)</f>
        <v/>
      </c>
      <c r="C794" s="59" t="str">
        <f>IF(Collage!C787="","",Collage!C787)</f>
        <v/>
      </c>
      <c r="D794" s="35" t="str">
        <f>IF(Collage!D787="","",Collage!D787)</f>
        <v/>
      </c>
      <c r="E794" s="29"/>
      <c r="F794" s="10"/>
      <c r="G794" s="11"/>
      <c r="H794" s="13" t="str">
        <f t="shared" si="138"/>
        <v/>
      </c>
      <c r="I794" s="8" t="str">
        <f>IF(B794&lt;&gt;"",SUMIF($V$23:$V$598,V794,$H$23:$H$598)/SUMIF($V$23:$V$598,V794,$O$23:O1369),IF(O794&lt;&gt;"",SUMIF($S$23:$S$598,S794,$H$23:$H$598)/O794,""))</f>
        <v/>
      </c>
      <c r="J794" s="12"/>
      <c r="K794" s="19" t="str">
        <f t="shared" si="139"/>
        <v/>
      </c>
      <c r="L794" s="19" t="str">
        <f t="shared" si="146"/>
        <v/>
      </c>
      <c r="M794" s="19" t="str">
        <f t="shared" si="147"/>
        <v/>
      </c>
      <c r="N794" s="19" t="str">
        <f t="shared" si="140"/>
        <v/>
      </c>
      <c r="O794" s="9" t="str">
        <f t="shared" si="141"/>
        <v/>
      </c>
      <c r="S794" s="2" t="str">
        <f t="shared" si="142"/>
        <v>INDEX</v>
      </c>
      <c r="T794" s="18" t="str">
        <f t="shared" si="143"/>
        <v/>
      </c>
      <c r="V794" s="2" t="str">
        <f t="shared" si="144"/>
        <v>INCIDENTS</v>
      </c>
      <c r="W794" s="16" t="str">
        <f t="shared" si="145"/>
        <v/>
      </c>
    </row>
    <row r="795" spans="2:23" x14ac:dyDescent="0.2">
      <c r="B795" s="59" t="str">
        <f>IF(Collage!B788="","",Collage!B788)</f>
        <v/>
      </c>
      <c r="C795" s="59" t="str">
        <f>IF(Collage!C788="","",Collage!C788)</f>
        <v/>
      </c>
      <c r="D795" s="35" t="str">
        <f>IF(Collage!D788="","",Collage!D788)</f>
        <v/>
      </c>
      <c r="E795" s="29"/>
      <c r="F795" s="10"/>
      <c r="G795" s="11"/>
      <c r="H795" s="13" t="str">
        <f t="shared" si="138"/>
        <v/>
      </c>
      <c r="I795" s="8" t="str">
        <f>IF(B795&lt;&gt;"",SUMIF($V$23:$V$598,V795,$H$23:$H$598)/SUMIF($V$23:$V$598,V795,$O$23:O1370),IF(O795&lt;&gt;"",SUMIF($S$23:$S$598,S795,$H$23:$H$598)/O795,""))</f>
        <v/>
      </c>
      <c r="J795" s="12"/>
      <c r="K795" s="19" t="str">
        <f t="shared" si="139"/>
        <v/>
      </c>
      <c r="L795" s="19" t="str">
        <f t="shared" si="146"/>
        <v/>
      </c>
      <c r="M795" s="19" t="str">
        <f t="shared" si="147"/>
        <v/>
      </c>
      <c r="N795" s="19" t="str">
        <f t="shared" si="140"/>
        <v/>
      </c>
      <c r="O795" s="9" t="str">
        <f t="shared" si="141"/>
        <v/>
      </c>
      <c r="S795" s="2" t="str">
        <f t="shared" si="142"/>
        <v>INDEX</v>
      </c>
      <c r="T795" s="18" t="str">
        <f t="shared" si="143"/>
        <v/>
      </c>
      <c r="V795" s="2" t="str">
        <f t="shared" si="144"/>
        <v>INCIDENTS</v>
      </c>
      <c r="W795" s="16" t="str">
        <f t="shared" si="145"/>
        <v/>
      </c>
    </row>
    <row r="796" spans="2:23" x14ac:dyDescent="0.2">
      <c r="B796" s="59" t="str">
        <f>IF(Collage!B789="","",Collage!B789)</f>
        <v/>
      </c>
      <c r="C796" s="59" t="str">
        <f>IF(Collage!C789="","",Collage!C789)</f>
        <v/>
      </c>
      <c r="D796" s="35" t="str">
        <f>IF(Collage!D789="","",Collage!D789)</f>
        <v/>
      </c>
      <c r="E796" s="29"/>
      <c r="F796" s="10"/>
      <c r="G796" s="11"/>
      <c r="H796" s="13" t="str">
        <f t="shared" si="138"/>
        <v/>
      </c>
      <c r="I796" s="8" t="str">
        <f>IF(B796&lt;&gt;"",SUMIF($V$23:$V$598,V796,$H$23:$H$598)/SUMIF($V$23:$V$598,V796,$O$23:O1371),IF(O796&lt;&gt;"",SUMIF($S$23:$S$598,S796,$H$23:$H$598)/O796,""))</f>
        <v/>
      </c>
      <c r="J796" s="12"/>
      <c r="K796" s="19" t="str">
        <f t="shared" si="139"/>
        <v/>
      </c>
      <c r="L796" s="19" t="str">
        <f t="shared" si="146"/>
        <v/>
      </c>
      <c r="M796" s="19" t="str">
        <f t="shared" si="147"/>
        <v/>
      </c>
      <c r="N796" s="19" t="str">
        <f t="shared" si="140"/>
        <v/>
      </c>
      <c r="O796" s="9" t="str">
        <f t="shared" si="141"/>
        <v/>
      </c>
      <c r="S796" s="2" t="str">
        <f t="shared" si="142"/>
        <v>INDEX</v>
      </c>
      <c r="T796" s="18" t="str">
        <f t="shared" si="143"/>
        <v/>
      </c>
      <c r="V796" s="2" t="str">
        <f t="shared" si="144"/>
        <v>INCIDENTS</v>
      </c>
      <c r="W796" s="16" t="str">
        <f t="shared" si="145"/>
        <v/>
      </c>
    </row>
    <row r="797" spans="2:23" x14ac:dyDescent="0.2">
      <c r="B797" s="59" t="str">
        <f>IF(Collage!B790="","",Collage!B790)</f>
        <v/>
      </c>
      <c r="C797" s="59" t="str">
        <f>IF(Collage!C790="","",Collage!C790)</f>
        <v/>
      </c>
      <c r="D797" s="35" t="str">
        <f>IF(Collage!D790="","",Collage!D790)</f>
        <v/>
      </c>
      <c r="E797" s="29"/>
      <c r="F797" s="10"/>
      <c r="G797" s="11"/>
      <c r="H797" s="13" t="str">
        <f t="shared" si="138"/>
        <v/>
      </c>
      <c r="I797" s="8" t="str">
        <f>IF(B797&lt;&gt;"",SUMIF($V$23:$V$598,V797,$H$23:$H$598)/SUMIF($V$23:$V$598,V797,$O$23:O1372),IF(O797&lt;&gt;"",SUMIF($S$23:$S$598,S797,$H$23:$H$598)/O797,""))</f>
        <v/>
      </c>
      <c r="J797" s="12"/>
      <c r="K797" s="19" t="str">
        <f t="shared" si="139"/>
        <v/>
      </c>
      <c r="L797" s="19" t="str">
        <f t="shared" si="146"/>
        <v/>
      </c>
      <c r="M797" s="19" t="str">
        <f t="shared" si="147"/>
        <v/>
      </c>
      <c r="N797" s="19" t="str">
        <f t="shared" si="140"/>
        <v/>
      </c>
      <c r="O797" s="9" t="str">
        <f t="shared" si="141"/>
        <v/>
      </c>
      <c r="S797" s="2" t="str">
        <f t="shared" si="142"/>
        <v>INDEX</v>
      </c>
      <c r="T797" s="18" t="str">
        <f t="shared" si="143"/>
        <v/>
      </c>
      <c r="V797" s="2" t="str">
        <f t="shared" si="144"/>
        <v>INCIDENTS</v>
      </c>
      <c r="W797" s="16" t="str">
        <f t="shared" si="145"/>
        <v/>
      </c>
    </row>
    <row r="798" spans="2:23" x14ac:dyDescent="0.2">
      <c r="B798" s="59" t="str">
        <f>IF(Collage!B791="","",Collage!B791)</f>
        <v/>
      </c>
      <c r="C798" s="59" t="str">
        <f>IF(Collage!C791="","",Collage!C791)</f>
        <v/>
      </c>
      <c r="D798" s="35" t="str">
        <f>IF(Collage!D791="","",Collage!D791)</f>
        <v/>
      </c>
      <c r="E798" s="29"/>
      <c r="F798" s="10"/>
      <c r="G798" s="11"/>
      <c r="H798" s="13" t="str">
        <f t="shared" si="138"/>
        <v/>
      </c>
      <c r="I798" s="8" t="str">
        <f>IF(B798&lt;&gt;"",SUMIF($V$23:$V$598,V798,$H$23:$H$598)/SUMIF($V$23:$V$598,V798,$O$23:O1373),IF(O798&lt;&gt;"",SUMIF($S$23:$S$598,S798,$H$23:$H$598)/O798,""))</f>
        <v/>
      </c>
      <c r="J798" s="12"/>
      <c r="K798" s="19" t="str">
        <f t="shared" si="139"/>
        <v/>
      </c>
      <c r="L798" s="19" t="str">
        <f t="shared" si="146"/>
        <v/>
      </c>
      <c r="M798" s="19" t="str">
        <f t="shared" si="147"/>
        <v/>
      </c>
      <c r="N798" s="19" t="str">
        <f t="shared" si="140"/>
        <v/>
      </c>
      <c r="O798" s="9" t="str">
        <f t="shared" si="141"/>
        <v/>
      </c>
      <c r="S798" s="2" t="str">
        <f t="shared" si="142"/>
        <v>INDEX</v>
      </c>
      <c r="T798" s="18" t="str">
        <f t="shared" si="143"/>
        <v/>
      </c>
      <c r="V798" s="2" t="str">
        <f t="shared" si="144"/>
        <v>INCIDENTS</v>
      </c>
      <c r="W798" s="16" t="str">
        <f t="shared" si="145"/>
        <v/>
      </c>
    </row>
    <row r="799" spans="2:23" x14ac:dyDescent="0.2">
      <c r="B799" s="59" t="str">
        <f>IF(Collage!B792="","",Collage!B792)</f>
        <v/>
      </c>
      <c r="C799" s="59" t="str">
        <f>IF(Collage!C792="","",Collage!C792)</f>
        <v/>
      </c>
      <c r="D799" s="35" t="str">
        <f>IF(Collage!D792="","",Collage!D792)</f>
        <v/>
      </c>
      <c r="E799" s="29"/>
      <c r="F799" s="10"/>
      <c r="G799" s="11"/>
      <c r="H799" s="13" t="str">
        <f t="shared" si="138"/>
        <v/>
      </c>
      <c r="I799" s="8" t="str">
        <f>IF(B799&lt;&gt;"",SUMIF($V$23:$V$598,V799,$H$23:$H$598)/SUMIF($V$23:$V$598,V799,$O$23:O1374),IF(O799&lt;&gt;"",SUMIF($S$23:$S$598,S799,$H$23:$H$598)/O799,""))</f>
        <v/>
      </c>
      <c r="J799" s="12"/>
      <c r="K799" s="19" t="str">
        <f t="shared" si="139"/>
        <v/>
      </c>
      <c r="L799" s="19" t="str">
        <f t="shared" si="146"/>
        <v/>
      </c>
      <c r="M799" s="19" t="str">
        <f t="shared" si="147"/>
        <v/>
      </c>
      <c r="N799" s="19" t="str">
        <f t="shared" si="140"/>
        <v/>
      </c>
      <c r="O799" s="9" t="str">
        <f t="shared" si="141"/>
        <v/>
      </c>
      <c r="S799" s="2" t="str">
        <f t="shared" si="142"/>
        <v>INDEX</v>
      </c>
      <c r="T799" s="18" t="str">
        <f t="shared" si="143"/>
        <v/>
      </c>
      <c r="V799" s="2" t="str">
        <f t="shared" si="144"/>
        <v>INCIDENTS</v>
      </c>
      <c r="W799" s="16" t="str">
        <f t="shared" si="145"/>
        <v/>
      </c>
    </row>
    <row r="800" spans="2:23" x14ac:dyDescent="0.2">
      <c r="B800" s="59" t="str">
        <f>IF(Collage!B793="","",Collage!B793)</f>
        <v/>
      </c>
      <c r="C800" s="59" t="str">
        <f>IF(Collage!C793="","",Collage!C793)</f>
        <v/>
      </c>
      <c r="D800" s="35" t="str">
        <f>IF(Collage!D793="","",Collage!D793)</f>
        <v/>
      </c>
      <c r="E800" s="29"/>
      <c r="F800" s="10"/>
      <c r="G800" s="11"/>
      <c r="H800" s="13" t="str">
        <f t="shared" si="138"/>
        <v/>
      </c>
      <c r="I800" s="8" t="str">
        <f>IF(B800&lt;&gt;"",SUMIF($V$23:$V$598,V800,$H$23:$H$598)/SUMIF($V$23:$V$598,V800,$O$23:O1375),IF(O800&lt;&gt;"",SUMIF($S$23:$S$598,S800,$H$23:$H$598)/O800,""))</f>
        <v/>
      </c>
      <c r="J800" s="12"/>
      <c r="K800" s="19" t="str">
        <f t="shared" si="139"/>
        <v/>
      </c>
      <c r="L800" s="19" t="str">
        <f t="shared" si="146"/>
        <v/>
      </c>
      <c r="M800" s="19" t="str">
        <f t="shared" si="147"/>
        <v/>
      </c>
      <c r="N800" s="19" t="str">
        <f t="shared" si="140"/>
        <v/>
      </c>
      <c r="O800" s="9" t="str">
        <f t="shared" si="141"/>
        <v/>
      </c>
      <c r="S800" s="2" t="str">
        <f t="shared" si="142"/>
        <v>INDEX</v>
      </c>
      <c r="T800" s="18" t="str">
        <f t="shared" si="143"/>
        <v/>
      </c>
      <c r="V800" s="2" t="str">
        <f t="shared" si="144"/>
        <v>INCIDENTS</v>
      </c>
      <c r="W800" s="16" t="str">
        <f t="shared" si="145"/>
        <v/>
      </c>
    </row>
    <row r="801" spans="2:23" x14ac:dyDescent="0.2">
      <c r="B801" s="59" t="str">
        <f>IF(Collage!B794="","",Collage!B794)</f>
        <v/>
      </c>
      <c r="C801" s="59" t="str">
        <f>IF(Collage!C794="","",Collage!C794)</f>
        <v/>
      </c>
      <c r="D801" s="35" t="str">
        <f>IF(Collage!D794="","",Collage!D794)</f>
        <v/>
      </c>
      <c r="E801" s="29"/>
      <c r="F801" s="10"/>
      <c r="G801" s="11"/>
      <c r="H801" s="13" t="str">
        <f t="shared" si="138"/>
        <v/>
      </c>
      <c r="I801" s="8" t="str">
        <f>IF(B801&lt;&gt;"",SUMIF($V$23:$V$598,V801,$H$23:$H$598)/SUMIF($V$23:$V$598,V801,$O$23:O1376),IF(O801&lt;&gt;"",SUMIF($S$23:$S$598,S801,$H$23:$H$598)/O801,""))</f>
        <v/>
      </c>
      <c r="J801" s="12"/>
      <c r="K801" s="19" t="str">
        <f t="shared" si="139"/>
        <v/>
      </c>
      <c r="L801" s="19" t="str">
        <f t="shared" si="146"/>
        <v/>
      </c>
      <c r="M801" s="19" t="str">
        <f t="shared" si="147"/>
        <v/>
      </c>
      <c r="N801" s="19" t="str">
        <f t="shared" si="140"/>
        <v/>
      </c>
      <c r="O801" s="9" t="str">
        <f t="shared" si="141"/>
        <v/>
      </c>
      <c r="S801" s="2" t="str">
        <f t="shared" si="142"/>
        <v>INDEX</v>
      </c>
      <c r="T801" s="18" t="str">
        <f t="shared" si="143"/>
        <v/>
      </c>
      <c r="V801" s="2" t="str">
        <f t="shared" si="144"/>
        <v>INCIDENTS</v>
      </c>
      <c r="W801" s="16" t="str">
        <f t="shared" si="145"/>
        <v/>
      </c>
    </row>
    <row r="802" spans="2:23" x14ac:dyDescent="0.2">
      <c r="B802" s="59" t="str">
        <f>IF(Collage!B795="","",Collage!B795)</f>
        <v/>
      </c>
      <c r="C802" s="59" t="str">
        <f>IF(Collage!C795="","",Collage!C795)</f>
        <v/>
      </c>
      <c r="D802" s="35" t="str">
        <f>IF(Collage!D795="","",Collage!D795)</f>
        <v/>
      </c>
      <c r="E802" s="29"/>
      <c r="F802" s="10"/>
      <c r="G802" s="11"/>
      <c r="H802" s="13" t="str">
        <f t="shared" si="138"/>
        <v/>
      </c>
      <c r="I802" s="8" t="str">
        <f>IF(B802&lt;&gt;"",SUMIF($V$23:$V$598,V802,$H$23:$H$598)/SUMIF($V$23:$V$598,V802,$O$23:O1377),IF(O802&lt;&gt;"",SUMIF($S$23:$S$598,S802,$H$23:$H$598)/O802,""))</f>
        <v/>
      </c>
      <c r="J802" s="12"/>
      <c r="K802" s="19" t="str">
        <f t="shared" si="139"/>
        <v/>
      </c>
      <c r="L802" s="19" t="str">
        <f t="shared" si="146"/>
        <v/>
      </c>
      <c r="M802" s="19" t="str">
        <f t="shared" si="147"/>
        <v/>
      </c>
      <c r="N802" s="19" t="str">
        <f t="shared" si="140"/>
        <v/>
      </c>
      <c r="O802" s="9" t="str">
        <f t="shared" si="141"/>
        <v/>
      </c>
      <c r="S802" s="2" t="str">
        <f t="shared" si="142"/>
        <v>INDEX</v>
      </c>
      <c r="T802" s="18" t="str">
        <f t="shared" si="143"/>
        <v/>
      </c>
      <c r="V802" s="2" t="str">
        <f t="shared" si="144"/>
        <v>INCIDENTS</v>
      </c>
      <c r="W802" s="16" t="str">
        <f t="shared" si="145"/>
        <v/>
      </c>
    </row>
    <row r="803" spans="2:23" x14ac:dyDescent="0.2">
      <c r="B803" s="59" t="str">
        <f>IF(Collage!B796="","",Collage!B796)</f>
        <v/>
      </c>
      <c r="C803" s="59" t="str">
        <f>IF(Collage!C796="","",Collage!C796)</f>
        <v/>
      </c>
      <c r="D803" s="35" t="str">
        <f>IF(Collage!D796="","",Collage!D796)</f>
        <v/>
      </c>
      <c r="E803" s="29"/>
      <c r="F803" s="10"/>
      <c r="G803" s="11"/>
      <c r="H803" s="13" t="str">
        <f t="shared" si="138"/>
        <v/>
      </c>
      <c r="I803" s="8" t="str">
        <f>IF(B803&lt;&gt;"",SUMIF($V$23:$V$598,V803,$H$23:$H$598)/SUMIF($V$23:$V$598,V803,$O$23:O1378),IF(O803&lt;&gt;"",SUMIF($S$23:$S$598,S803,$H$23:$H$598)/O803,""))</f>
        <v/>
      </c>
      <c r="J803" s="12"/>
      <c r="K803" s="19" t="str">
        <f t="shared" si="139"/>
        <v/>
      </c>
      <c r="L803" s="19" t="str">
        <f t="shared" si="146"/>
        <v/>
      </c>
      <c r="M803" s="19" t="str">
        <f t="shared" si="147"/>
        <v/>
      </c>
      <c r="N803" s="19" t="str">
        <f t="shared" si="140"/>
        <v/>
      </c>
      <c r="O803" s="9" t="str">
        <f t="shared" si="141"/>
        <v/>
      </c>
      <c r="S803" s="2" t="str">
        <f t="shared" si="142"/>
        <v>INDEX</v>
      </c>
      <c r="T803" s="18" t="str">
        <f t="shared" si="143"/>
        <v/>
      </c>
      <c r="V803" s="2" t="str">
        <f t="shared" si="144"/>
        <v>INCIDENTS</v>
      </c>
      <c r="W803" s="16" t="str">
        <f t="shared" si="145"/>
        <v/>
      </c>
    </row>
    <row r="804" spans="2:23" x14ac:dyDescent="0.2">
      <c r="B804" s="59" t="str">
        <f>IF(Collage!B797="","",Collage!B797)</f>
        <v/>
      </c>
      <c r="C804" s="59" t="str">
        <f>IF(Collage!C797="","",Collage!C797)</f>
        <v/>
      </c>
      <c r="D804" s="35" t="str">
        <f>IF(Collage!D797="","",Collage!D797)</f>
        <v/>
      </c>
      <c r="E804" s="29"/>
      <c r="F804" s="10"/>
      <c r="G804" s="11"/>
      <c r="H804" s="13" t="str">
        <f t="shared" si="138"/>
        <v/>
      </c>
      <c r="I804" s="8" t="str">
        <f>IF(B804&lt;&gt;"",SUMIF($V$23:$V$598,V804,$H$23:$H$598)/SUMIF($V$23:$V$598,V804,$O$23:O1379),IF(O804&lt;&gt;"",SUMIF($S$23:$S$598,S804,$H$23:$H$598)/O804,""))</f>
        <v/>
      </c>
      <c r="J804" s="12"/>
      <c r="K804" s="19" t="str">
        <f t="shared" si="139"/>
        <v/>
      </c>
      <c r="L804" s="19" t="str">
        <f t="shared" si="146"/>
        <v/>
      </c>
      <c r="M804" s="19" t="str">
        <f t="shared" si="147"/>
        <v/>
      </c>
      <c r="N804" s="19" t="str">
        <f t="shared" si="140"/>
        <v/>
      </c>
      <c r="O804" s="9" t="str">
        <f t="shared" si="141"/>
        <v/>
      </c>
      <c r="S804" s="2" t="str">
        <f t="shared" si="142"/>
        <v>INDEX</v>
      </c>
      <c r="T804" s="18" t="str">
        <f t="shared" si="143"/>
        <v/>
      </c>
      <c r="V804" s="2" t="str">
        <f t="shared" si="144"/>
        <v>INCIDENTS</v>
      </c>
      <c r="W804" s="16" t="str">
        <f t="shared" si="145"/>
        <v/>
      </c>
    </row>
    <row r="805" spans="2:23" x14ac:dyDescent="0.2">
      <c r="B805" s="59" t="str">
        <f>IF(Collage!B798="","",Collage!B798)</f>
        <v/>
      </c>
      <c r="C805" s="59" t="str">
        <f>IF(Collage!C798="","",Collage!C798)</f>
        <v/>
      </c>
      <c r="D805" s="35" t="str">
        <f>IF(Collage!D798="","",Collage!D798)</f>
        <v/>
      </c>
      <c r="E805" s="29"/>
      <c r="F805" s="10"/>
      <c r="G805" s="11"/>
      <c r="H805" s="13" t="str">
        <f t="shared" si="138"/>
        <v/>
      </c>
      <c r="I805" s="8" t="str">
        <f>IF(B805&lt;&gt;"",SUMIF($V$23:$V$598,V805,$H$23:$H$598)/SUMIF($V$23:$V$598,V805,$O$23:O1380),IF(O805&lt;&gt;"",SUMIF($S$23:$S$598,S805,$H$23:$H$598)/O805,""))</f>
        <v/>
      </c>
      <c r="J805" s="12"/>
      <c r="K805" s="19" t="str">
        <f t="shared" si="139"/>
        <v/>
      </c>
      <c r="L805" s="19" t="str">
        <f t="shared" si="146"/>
        <v/>
      </c>
      <c r="M805" s="19" t="str">
        <f t="shared" si="147"/>
        <v/>
      </c>
      <c r="N805" s="19" t="str">
        <f t="shared" si="140"/>
        <v/>
      </c>
      <c r="O805" s="9" t="str">
        <f t="shared" si="141"/>
        <v/>
      </c>
      <c r="S805" s="2" t="str">
        <f t="shared" si="142"/>
        <v>INDEX</v>
      </c>
      <c r="T805" s="18" t="str">
        <f t="shared" si="143"/>
        <v/>
      </c>
      <c r="V805" s="2" t="str">
        <f t="shared" si="144"/>
        <v>INCIDENTS</v>
      </c>
      <c r="W805" s="16" t="str">
        <f t="shared" si="145"/>
        <v/>
      </c>
    </row>
    <row r="806" spans="2:23" x14ac:dyDescent="0.2">
      <c r="B806" s="59" t="str">
        <f>IF(Collage!B799="","",Collage!B799)</f>
        <v/>
      </c>
      <c r="C806" s="59" t="str">
        <f>IF(Collage!C799="","",Collage!C799)</f>
        <v/>
      </c>
      <c r="D806" s="35" t="str">
        <f>IF(Collage!D799="","",Collage!D799)</f>
        <v/>
      </c>
      <c r="E806" s="29"/>
      <c r="F806" s="10"/>
      <c r="G806" s="11"/>
      <c r="H806" s="13" t="str">
        <f t="shared" si="138"/>
        <v/>
      </c>
      <c r="I806" s="8" t="str">
        <f>IF(B806&lt;&gt;"",SUMIF($V$23:$V$598,V806,$H$23:$H$598)/SUMIF($V$23:$V$598,V806,$O$23:O1381),IF(O806&lt;&gt;"",SUMIF($S$23:$S$598,S806,$H$23:$H$598)/O806,""))</f>
        <v/>
      </c>
      <c r="J806" s="12"/>
      <c r="K806" s="19" t="str">
        <f t="shared" si="139"/>
        <v/>
      </c>
      <c r="L806" s="19" t="str">
        <f t="shared" si="146"/>
        <v/>
      </c>
      <c r="M806" s="19" t="str">
        <f t="shared" si="147"/>
        <v/>
      </c>
      <c r="N806" s="19" t="str">
        <f t="shared" si="140"/>
        <v/>
      </c>
      <c r="O806" s="9" t="str">
        <f t="shared" si="141"/>
        <v/>
      </c>
      <c r="S806" s="2" t="str">
        <f t="shared" si="142"/>
        <v>INDEX</v>
      </c>
      <c r="T806" s="18" t="str">
        <f t="shared" si="143"/>
        <v/>
      </c>
      <c r="V806" s="2" t="str">
        <f t="shared" si="144"/>
        <v>INCIDENTS</v>
      </c>
      <c r="W806" s="16" t="str">
        <f t="shared" si="145"/>
        <v/>
      </c>
    </row>
    <row r="807" spans="2:23" x14ac:dyDescent="0.2">
      <c r="B807" s="59" t="str">
        <f>IF(Collage!B800="","",Collage!B800)</f>
        <v/>
      </c>
      <c r="C807" s="59" t="str">
        <f>IF(Collage!C800="","",Collage!C800)</f>
        <v/>
      </c>
      <c r="D807" s="35" t="str">
        <f>IF(Collage!D800="","",Collage!D800)</f>
        <v/>
      </c>
      <c r="E807" s="29"/>
      <c r="F807" s="10"/>
      <c r="G807" s="11"/>
      <c r="H807" s="13" t="str">
        <f t="shared" si="138"/>
        <v/>
      </c>
      <c r="I807" s="8" t="str">
        <f>IF(B807&lt;&gt;"",SUMIF($V$23:$V$598,V807,$H$23:$H$598)/SUMIF($V$23:$V$598,V807,$O$23:O1382),IF(O807&lt;&gt;"",SUMIF($S$23:$S$598,S807,$H$23:$H$598)/O807,""))</f>
        <v/>
      </c>
      <c r="J807" s="12"/>
      <c r="K807" s="19" t="str">
        <f t="shared" si="139"/>
        <v/>
      </c>
      <c r="L807" s="19" t="str">
        <f t="shared" si="146"/>
        <v/>
      </c>
      <c r="M807" s="19" t="str">
        <f t="shared" si="147"/>
        <v/>
      </c>
      <c r="N807" s="19" t="str">
        <f t="shared" si="140"/>
        <v/>
      </c>
      <c r="O807" s="9" t="str">
        <f t="shared" si="141"/>
        <v/>
      </c>
      <c r="S807" s="2" t="str">
        <f t="shared" si="142"/>
        <v>INDEX</v>
      </c>
      <c r="T807" s="18" t="str">
        <f t="shared" si="143"/>
        <v/>
      </c>
      <c r="V807" s="2" t="str">
        <f t="shared" si="144"/>
        <v>INCIDENTS</v>
      </c>
      <c r="W807" s="16" t="str">
        <f t="shared" si="145"/>
        <v/>
      </c>
    </row>
    <row r="808" spans="2:23" x14ac:dyDescent="0.2">
      <c r="B808" s="59" t="str">
        <f>IF(Collage!B801="","",Collage!B801)</f>
        <v/>
      </c>
      <c r="C808" s="59" t="str">
        <f>IF(Collage!C801="","",Collage!C801)</f>
        <v/>
      </c>
      <c r="D808" s="35" t="str">
        <f>IF(Collage!D801="","",Collage!D801)</f>
        <v/>
      </c>
      <c r="E808" s="29"/>
      <c r="F808" s="10"/>
      <c r="G808" s="11"/>
      <c r="H808" s="13" t="str">
        <f t="shared" si="138"/>
        <v/>
      </c>
      <c r="I808" s="8" t="str">
        <f>IF(B808&lt;&gt;"",SUMIF($V$23:$V$598,V808,$H$23:$H$598)/SUMIF($V$23:$V$598,V808,$O$23:O1383),IF(O808&lt;&gt;"",SUMIF($S$23:$S$598,S808,$H$23:$H$598)/O808,""))</f>
        <v/>
      </c>
      <c r="J808" s="12"/>
      <c r="K808" s="19" t="str">
        <f t="shared" si="139"/>
        <v/>
      </c>
      <c r="L808" s="19" t="str">
        <f t="shared" si="146"/>
        <v/>
      </c>
      <c r="M808" s="19" t="str">
        <f t="shared" si="147"/>
        <v/>
      </c>
      <c r="N808" s="19" t="str">
        <f t="shared" si="140"/>
        <v/>
      </c>
      <c r="O808" s="9" t="str">
        <f t="shared" si="141"/>
        <v/>
      </c>
      <c r="S808" s="2" t="str">
        <f t="shared" si="142"/>
        <v>INDEX</v>
      </c>
      <c r="T808" s="18" t="str">
        <f t="shared" si="143"/>
        <v/>
      </c>
      <c r="V808" s="2" t="str">
        <f t="shared" si="144"/>
        <v>INCIDENTS</v>
      </c>
      <c r="W808" s="16" t="str">
        <f t="shared" si="145"/>
        <v/>
      </c>
    </row>
    <row r="809" spans="2:23" x14ac:dyDescent="0.2">
      <c r="B809" s="59" t="str">
        <f>IF(Collage!B802="","",Collage!B802)</f>
        <v/>
      </c>
      <c r="C809" s="59" t="str">
        <f>IF(Collage!C802="","",Collage!C802)</f>
        <v/>
      </c>
      <c r="D809" s="35" t="str">
        <f>IF(Collage!D802="","",Collage!D802)</f>
        <v/>
      </c>
      <c r="E809" s="29"/>
      <c r="F809" s="10"/>
      <c r="G809" s="11"/>
      <c r="H809" s="13" t="str">
        <f t="shared" si="138"/>
        <v/>
      </c>
      <c r="I809" s="8" t="str">
        <f>IF(B809&lt;&gt;"",SUMIF($V$23:$V$598,V809,$H$23:$H$598)/SUMIF($V$23:$V$598,V809,$O$23:O1384),IF(O809&lt;&gt;"",SUMIF($S$23:$S$598,S809,$H$23:$H$598)/O809,""))</f>
        <v/>
      </c>
      <c r="J809" s="12"/>
      <c r="K809" s="19" t="str">
        <f t="shared" si="139"/>
        <v/>
      </c>
      <c r="L809" s="19" t="str">
        <f t="shared" si="146"/>
        <v/>
      </c>
      <c r="M809" s="19" t="str">
        <f t="shared" si="147"/>
        <v/>
      </c>
      <c r="N809" s="19" t="str">
        <f t="shared" si="140"/>
        <v/>
      </c>
      <c r="O809" s="9" t="str">
        <f t="shared" si="141"/>
        <v/>
      </c>
      <c r="S809" s="2" t="str">
        <f t="shared" si="142"/>
        <v>INDEX</v>
      </c>
      <c r="T809" s="18" t="str">
        <f t="shared" si="143"/>
        <v/>
      </c>
      <c r="V809" s="2" t="str">
        <f t="shared" si="144"/>
        <v>INCIDENTS</v>
      </c>
      <c r="W809" s="16" t="str">
        <f t="shared" si="145"/>
        <v/>
      </c>
    </row>
    <row r="810" spans="2:23" x14ac:dyDescent="0.2">
      <c r="B810" s="59" t="str">
        <f>IF(Collage!B803="","",Collage!B803)</f>
        <v/>
      </c>
      <c r="C810" s="59" t="str">
        <f>IF(Collage!C803="","",Collage!C803)</f>
        <v/>
      </c>
      <c r="D810" s="35" t="str">
        <f>IF(Collage!D803="","",Collage!D803)</f>
        <v/>
      </c>
      <c r="E810" s="29"/>
      <c r="F810" s="10"/>
      <c r="G810" s="11"/>
      <c r="H810" s="13" t="str">
        <f t="shared" si="138"/>
        <v/>
      </c>
      <c r="I810" s="8" t="str">
        <f>IF(B810&lt;&gt;"",SUMIF($V$23:$V$598,V810,$H$23:$H$598)/SUMIF($V$23:$V$598,V810,$O$23:O1385),IF(O810&lt;&gt;"",SUMIF($S$23:$S$598,S810,$H$23:$H$598)/O810,""))</f>
        <v/>
      </c>
      <c r="J810" s="12"/>
      <c r="K810" s="19" t="str">
        <f t="shared" si="139"/>
        <v/>
      </c>
      <c r="L810" s="19" t="str">
        <f t="shared" si="146"/>
        <v/>
      </c>
      <c r="M810" s="19" t="str">
        <f t="shared" si="147"/>
        <v/>
      </c>
      <c r="N810" s="19" t="str">
        <f t="shared" si="140"/>
        <v/>
      </c>
      <c r="O810" s="9" t="str">
        <f t="shared" si="141"/>
        <v/>
      </c>
      <c r="S810" s="2" t="str">
        <f t="shared" si="142"/>
        <v>INDEX</v>
      </c>
      <c r="T810" s="18" t="str">
        <f t="shared" si="143"/>
        <v/>
      </c>
      <c r="V810" s="2" t="str">
        <f t="shared" si="144"/>
        <v>INCIDENTS</v>
      </c>
      <c r="W810" s="16" t="str">
        <f t="shared" si="145"/>
        <v/>
      </c>
    </row>
    <row r="811" spans="2:23" x14ac:dyDescent="0.2">
      <c r="B811" s="59" t="str">
        <f>IF(Collage!B804="","",Collage!B804)</f>
        <v/>
      </c>
      <c r="C811" s="59" t="str">
        <f>IF(Collage!C804="","",Collage!C804)</f>
        <v/>
      </c>
      <c r="D811" s="35" t="str">
        <f>IF(Collage!D804="","",Collage!D804)</f>
        <v/>
      </c>
      <c r="E811" s="29"/>
      <c r="F811" s="10"/>
      <c r="G811" s="11"/>
      <c r="H811" s="13" t="str">
        <f t="shared" si="138"/>
        <v/>
      </c>
      <c r="I811" s="8" t="str">
        <f>IF(B811&lt;&gt;"",SUMIF($V$23:$V$598,V811,$H$23:$H$598)/SUMIF($V$23:$V$598,V811,$O$23:O1386),IF(O811&lt;&gt;"",SUMIF($S$23:$S$598,S811,$H$23:$H$598)/O811,""))</f>
        <v/>
      </c>
      <c r="J811" s="12"/>
      <c r="K811" s="19" t="str">
        <f t="shared" si="139"/>
        <v/>
      </c>
      <c r="L811" s="19" t="str">
        <f t="shared" si="146"/>
        <v/>
      </c>
      <c r="M811" s="19" t="str">
        <f t="shared" si="147"/>
        <v/>
      </c>
      <c r="N811" s="19" t="str">
        <f t="shared" si="140"/>
        <v/>
      </c>
      <c r="O811" s="9" t="str">
        <f t="shared" si="141"/>
        <v/>
      </c>
      <c r="S811" s="2" t="str">
        <f t="shared" si="142"/>
        <v>INDEX</v>
      </c>
      <c r="T811" s="18" t="str">
        <f t="shared" si="143"/>
        <v/>
      </c>
      <c r="V811" s="2" t="str">
        <f t="shared" si="144"/>
        <v>INCIDENTS</v>
      </c>
      <c r="W811" s="16" t="str">
        <f t="shared" si="145"/>
        <v/>
      </c>
    </row>
    <row r="812" spans="2:23" x14ac:dyDescent="0.2">
      <c r="B812" s="59" t="str">
        <f>IF(Collage!B805="","",Collage!B805)</f>
        <v/>
      </c>
      <c r="C812" s="59" t="str">
        <f>IF(Collage!C805="","",Collage!C805)</f>
        <v/>
      </c>
      <c r="D812" s="35" t="str">
        <f>IF(Collage!D805="","",Collage!D805)</f>
        <v/>
      </c>
      <c r="E812" s="29"/>
      <c r="F812" s="10"/>
      <c r="G812" s="11"/>
      <c r="H812" s="13" t="str">
        <f t="shared" si="138"/>
        <v/>
      </c>
      <c r="I812" s="8" t="str">
        <f>IF(B812&lt;&gt;"",SUMIF($V$23:$V$598,V812,$H$23:$H$598)/SUMIF($V$23:$V$598,V812,$O$23:O1387),IF(O812&lt;&gt;"",SUMIF($S$23:$S$598,S812,$H$23:$H$598)/O812,""))</f>
        <v/>
      </c>
      <c r="J812" s="12"/>
      <c r="K812" s="19" t="str">
        <f t="shared" si="139"/>
        <v/>
      </c>
      <c r="L812" s="19" t="str">
        <f t="shared" si="146"/>
        <v/>
      </c>
      <c r="M812" s="19" t="str">
        <f t="shared" si="147"/>
        <v/>
      </c>
      <c r="N812" s="19" t="str">
        <f t="shared" si="140"/>
        <v/>
      </c>
      <c r="O812" s="9" t="str">
        <f t="shared" si="141"/>
        <v/>
      </c>
      <c r="S812" s="2" t="str">
        <f t="shared" si="142"/>
        <v>INDEX</v>
      </c>
      <c r="T812" s="18" t="str">
        <f t="shared" si="143"/>
        <v/>
      </c>
      <c r="V812" s="2" t="str">
        <f t="shared" si="144"/>
        <v>INCIDENTS</v>
      </c>
      <c r="W812" s="16" t="str">
        <f t="shared" si="145"/>
        <v/>
      </c>
    </row>
    <row r="813" spans="2:23" x14ac:dyDescent="0.2">
      <c r="B813" s="59" t="str">
        <f>IF(Collage!B806="","",Collage!B806)</f>
        <v/>
      </c>
      <c r="C813" s="59" t="str">
        <f>IF(Collage!C806="","",Collage!C806)</f>
        <v/>
      </c>
      <c r="D813" s="35" t="str">
        <f>IF(Collage!D806="","",Collage!D806)</f>
        <v/>
      </c>
      <c r="E813" s="29"/>
      <c r="F813" s="10"/>
      <c r="G813" s="11"/>
      <c r="H813" s="13" t="str">
        <f t="shared" si="138"/>
        <v/>
      </c>
      <c r="I813" s="8" t="str">
        <f>IF(B813&lt;&gt;"",SUMIF($V$23:$V$598,V813,$H$23:$H$598)/SUMIF($V$23:$V$598,V813,$O$23:O1388),IF(O813&lt;&gt;"",SUMIF($S$23:$S$598,S813,$H$23:$H$598)/O813,""))</f>
        <v/>
      </c>
      <c r="J813" s="12"/>
      <c r="K813" s="19" t="str">
        <f t="shared" si="139"/>
        <v/>
      </c>
      <c r="L813" s="19" t="str">
        <f t="shared" si="146"/>
        <v/>
      </c>
      <c r="M813" s="19" t="str">
        <f t="shared" si="147"/>
        <v/>
      </c>
      <c r="N813" s="19" t="str">
        <f t="shared" si="140"/>
        <v/>
      </c>
      <c r="O813" s="9" t="str">
        <f t="shared" si="141"/>
        <v/>
      </c>
      <c r="S813" s="2" t="str">
        <f t="shared" si="142"/>
        <v>INDEX</v>
      </c>
      <c r="T813" s="18" t="str">
        <f t="shared" si="143"/>
        <v/>
      </c>
      <c r="V813" s="2" t="str">
        <f t="shared" si="144"/>
        <v>INCIDENTS</v>
      </c>
      <c r="W813" s="16" t="str">
        <f t="shared" si="145"/>
        <v/>
      </c>
    </row>
    <row r="814" spans="2:23" x14ac:dyDescent="0.2">
      <c r="B814" s="59" t="str">
        <f>IF(Collage!B807="","",Collage!B807)</f>
        <v/>
      </c>
      <c r="C814" s="59" t="str">
        <f>IF(Collage!C807="","",Collage!C807)</f>
        <v/>
      </c>
      <c r="D814" s="35" t="str">
        <f>IF(Collage!D807="","",Collage!D807)</f>
        <v/>
      </c>
      <c r="E814" s="29"/>
      <c r="F814" s="10"/>
      <c r="G814" s="11"/>
      <c r="H814" s="13" t="str">
        <f t="shared" si="138"/>
        <v/>
      </c>
      <c r="I814" s="8" t="str">
        <f>IF(B814&lt;&gt;"",SUMIF($V$23:$V$598,V814,$H$23:$H$598)/SUMIF($V$23:$V$598,V814,$O$23:O1389),IF(O814&lt;&gt;"",SUMIF($S$23:$S$598,S814,$H$23:$H$598)/O814,""))</f>
        <v/>
      </c>
      <c r="J814" s="12"/>
      <c r="K814" s="19" t="str">
        <f t="shared" si="139"/>
        <v/>
      </c>
      <c r="L814" s="19" t="str">
        <f t="shared" si="146"/>
        <v/>
      </c>
      <c r="M814" s="19" t="str">
        <f t="shared" si="147"/>
        <v/>
      </c>
      <c r="N814" s="19" t="str">
        <f t="shared" si="140"/>
        <v/>
      </c>
      <c r="O814" s="9" t="str">
        <f t="shared" si="141"/>
        <v/>
      </c>
      <c r="S814" s="2" t="str">
        <f t="shared" si="142"/>
        <v>INDEX</v>
      </c>
      <c r="T814" s="18" t="str">
        <f t="shared" si="143"/>
        <v/>
      </c>
      <c r="V814" s="2" t="str">
        <f t="shared" si="144"/>
        <v>INCIDENTS</v>
      </c>
      <c r="W814" s="16" t="str">
        <f t="shared" si="145"/>
        <v/>
      </c>
    </row>
    <row r="815" spans="2:23" x14ac:dyDescent="0.2">
      <c r="B815" s="59" t="str">
        <f>IF(Collage!B808="","",Collage!B808)</f>
        <v/>
      </c>
      <c r="C815" s="59" t="str">
        <f>IF(Collage!C808="","",Collage!C808)</f>
        <v/>
      </c>
      <c r="D815" s="35" t="str">
        <f>IF(Collage!D808="","",Collage!D808)</f>
        <v/>
      </c>
      <c r="E815" s="29"/>
      <c r="F815" s="10"/>
      <c r="G815" s="11"/>
      <c r="H815" s="13" t="str">
        <f t="shared" si="138"/>
        <v/>
      </c>
      <c r="I815" s="8" t="str">
        <f>IF(B815&lt;&gt;"",SUMIF($V$23:$V$598,V815,$H$23:$H$598)/SUMIF($V$23:$V$598,V815,$O$23:O1390),IF(O815&lt;&gt;"",SUMIF($S$23:$S$598,S815,$H$23:$H$598)/O815,""))</f>
        <v/>
      </c>
      <c r="J815" s="12"/>
      <c r="K815" s="19" t="str">
        <f t="shared" si="139"/>
        <v/>
      </c>
      <c r="L815" s="19" t="str">
        <f t="shared" si="146"/>
        <v/>
      </c>
      <c r="M815" s="19" t="str">
        <f t="shared" si="147"/>
        <v/>
      </c>
      <c r="N815" s="19" t="str">
        <f t="shared" si="140"/>
        <v/>
      </c>
      <c r="O815" s="9" t="str">
        <f t="shared" si="141"/>
        <v/>
      </c>
      <c r="S815" s="2" t="str">
        <f t="shared" si="142"/>
        <v>INDEX</v>
      </c>
      <c r="T815" s="18" t="str">
        <f t="shared" si="143"/>
        <v/>
      </c>
      <c r="V815" s="2" t="str">
        <f t="shared" si="144"/>
        <v>INCIDENTS</v>
      </c>
      <c r="W815" s="16" t="str">
        <f t="shared" si="145"/>
        <v/>
      </c>
    </row>
    <row r="816" spans="2:23" x14ac:dyDescent="0.2">
      <c r="B816" s="59" t="str">
        <f>IF(Collage!B809="","",Collage!B809)</f>
        <v/>
      </c>
      <c r="C816" s="59" t="str">
        <f>IF(Collage!C809="","",Collage!C809)</f>
        <v/>
      </c>
      <c r="D816" s="35" t="str">
        <f>IF(Collage!D809="","",Collage!D809)</f>
        <v/>
      </c>
      <c r="E816" s="29"/>
      <c r="F816" s="10"/>
      <c r="G816" s="11"/>
      <c r="H816" s="13" t="str">
        <f t="shared" si="138"/>
        <v/>
      </c>
      <c r="I816" s="8" t="str">
        <f>IF(B816&lt;&gt;"",SUMIF($V$23:$V$598,V816,$H$23:$H$598)/SUMIF($V$23:$V$598,V816,$O$23:O1391),IF(O816&lt;&gt;"",SUMIF($S$23:$S$598,S816,$H$23:$H$598)/O816,""))</f>
        <v/>
      </c>
      <c r="J816" s="12"/>
      <c r="K816" s="19" t="str">
        <f t="shared" si="139"/>
        <v/>
      </c>
      <c r="L816" s="19" t="str">
        <f t="shared" si="146"/>
        <v/>
      </c>
      <c r="M816" s="19" t="str">
        <f t="shared" si="147"/>
        <v/>
      </c>
      <c r="N816" s="19" t="str">
        <f t="shared" si="140"/>
        <v/>
      </c>
      <c r="O816" s="9" t="str">
        <f t="shared" si="141"/>
        <v/>
      </c>
      <c r="S816" s="2" t="str">
        <f t="shared" si="142"/>
        <v>INDEX</v>
      </c>
      <c r="T816" s="18" t="str">
        <f t="shared" si="143"/>
        <v/>
      </c>
      <c r="V816" s="2" t="str">
        <f t="shared" si="144"/>
        <v>INCIDENTS</v>
      </c>
      <c r="W816" s="16" t="str">
        <f t="shared" si="145"/>
        <v/>
      </c>
    </row>
    <row r="817" spans="2:23" x14ac:dyDescent="0.2">
      <c r="B817" s="59" t="str">
        <f>IF(Collage!B810="","",Collage!B810)</f>
        <v/>
      </c>
      <c r="C817" s="59" t="str">
        <f>IF(Collage!C810="","",Collage!C810)</f>
        <v/>
      </c>
      <c r="D817" s="35" t="str">
        <f>IF(Collage!D810="","",Collage!D810)</f>
        <v/>
      </c>
      <c r="E817" s="29"/>
      <c r="F817" s="10"/>
      <c r="G817" s="11"/>
      <c r="H817" s="13" t="str">
        <f t="shared" si="138"/>
        <v/>
      </c>
      <c r="I817" s="8" t="str">
        <f>IF(B817&lt;&gt;"",SUMIF($V$23:$V$598,V817,$H$23:$H$598)/SUMIF($V$23:$V$598,V817,$O$23:O1392),IF(O817&lt;&gt;"",SUMIF($S$23:$S$598,S817,$H$23:$H$598)/O817,""))</f>
        <v/>
      </c>
      <c r="J817" s="12"/>
      <c r="K817" s="19" t="str">
        <f t="shared" si="139"/>
        <v/>
      </c>
      <c r="L817" s="19" t="str">
        <f t="shared" si="146"/>
        <v/>
      </c>
      <c r="M817" s="19" t="str">
        <f t="shared" si="147"/>
        <v/>
      </c>
      <c r="N817" s="19" t="str">
        <f t="shared" si="140"/>
        <v/>
      </c>
      <c r="O817" s="9" t="str">
        <f t="shared" si="141"/>
        <v/>
      </c>
      <c r="S817" s="2" t="str">
        <f t="shared" si="142"/>
        <v>INDEX</v>
      </c>
      <c r="T817" s="18" t="str">
        <f t="shared" si="143"/>
        <v/>
      </c>
      <c r="V817" s="2" t="str">
        <f t="shared" si="144"/>
        <v>INCIDENTS</v>
      </c>
      <c r="W817" s="16" t="str">
        <f t="shared" si="145"/>
        <v/>
      </c>
    </row>
    <row r="818" spans="2:23" x14ac:dyDescent="0.2">
      <c r="B818" s="59" t="str">
        <f>IF(Collage!B811="","",Collage!B811)</f>
        <v/>
      </c>
      <c r="C818" s="59" t="str">
        <f>IF(Collage!C811="","",Collage!C811)</f>
        <v/>
      </c>
      <c r="D818" s="35" t="str">
        <f>IF(Collage!D811="","",Collage!D811)</f>
        <v/>
      </c>
      <c r="E818" s="29"/>
      <c r="F818" s="10"/>
      <c r="G818" s="11"/>
      <c r="H818" s="13" t="str">
        <f t="shared" si="138"/>
        <v/>
      </c>
      <c r="I818" s="8" t="str">
        <f>IF(B818&lt;&gt;"",SUMIF($V$23:$V$598,V818,$H$23:$H$598)/SUMIF($V$23:$V$598,V818,$O$23:O1393),IF(O818&lt;&gt;"",SUMIF($S$23:$S$598,S818,$H$23:$H$598)/O818,""))</f>
        <v/>
      </c>
      <c r="J818" s="12"/>
      <c r="K818" s="19" t="str">
        <f t="shared" si="139"/>
        <v/>
      </c>
      <c r="L818" s="19" t="str">
        <f t="shared" si="146"/>
        <v/>
      </c>
      <c r="M818" s="19" t="str">
        <f t="shared" si="147"/>
        <v/>
      </c>
      <c r="N818" s="19" t="str">
        <f t="shared" si="140"/>
        <v/>
      </c>
      <c r="O818" s="9" t="str">
        <f t="shared" si="141"/>
        <v/>
      </c>
      <c r="S818" s="2" t="str">
        <f t="shared" si="142"/>
        <v>INDEX</v>
      </c>
      <c r="T818" s="18" t="str">
        <f t="shared" si="143"/>
        <v/>
      </c>
      <c r="V818" s="2" t="str">
        <f t="shared" si="144"/>
        <v>INCIDENTS</v>
      </c>
      <c r="W818" s="16" t="str">
        <f t="shared" si="145"/>
        <v/>
      </c>
    </row>
    <row r="819" spans="2:23" x14ac:dyDescent="0.2">
      <c r="B819" s="59" t="str">
        <f>IF(Collage!B812="","",Collage!B812)</f>
        <v/>
      </c>
      <c r="C819" s="59" t="str">
        <f>IF(Collage!C812="","",Collage!C812)</f>
        <v/>
      </c>
      <c r="D819" s="35" t="str">
        <f>IF(Collage!D812="","",Collage!D812)</f>
        <v/>
      </c>
      <c r="E819" s="29"/>
      <c r="F819" s="10"/>
      <c r="G819" s="11"/>
      <c r="H819" s="13" t="str">
        <f t="shared" si="138"/>
        <v/>
      </c>
      <c r="I819" s="8" t="str">
        <f>IF(B819&lt;&gt;"",SUMIF($V$23:$V$598,V819,$H$23:$H$598)/SUMIF($V$23:$V$598,V819,$O$23:O1394),IF(O819&lt;&gt;"",SUMIF($S$23:$S$598,S819,$H$23:$H$598)/O819,""))</f>
        <v/>
      </c>
      <c r="J819" s="12"/>
      <c r="K819" s="19" t="str">
        <f t="shared" si="139"/>
        <v/>
      </c>
      <c r="L819" s="19" t="str">
        <f t="shared" si="146"/>
        <v/>
      </c>
      <c r="M819" s="19" t="str">
        <f t="shared" si="147"/>
        <v/>
      </c>
      <c r="N819" s="19" t="str">
        <f t="shared" si="140"/>
        <v/>
      </c>
      <c r="O819" s="9" t="str">
        <f t="shared" si="141"/>
        <v/>
      </c>
      <c r="S819" s="2" t="str">
        <f t="shared" si="142"/>
        <v>INDEX</v>
      </c>
      <c r="T819" s="18" t="str">
        <f t="shared" si="143"/>
        <v/>
      </c>
      <c r="V819" s="2" t="str">
        <f t="shared" si="144"/>
        <v>INCIDENTS</v>
      </c>
      <c r="W819" s="16" t="str">
        <f t="shared" si="145"/>
        <v/>
      </c>
    </row>
    <row r="820" spans="2:23" x14ac:dyDescent="0.2">
      <c r="B820" s="59" t="str">
        <f>IF(Collage!B813="","",Collage!B813)</f>
        <v/>
      </c>
      <c r="C820" s="59" t="str">
        <f>IF(Collage!C813="","",Collage!C813)</f>
        <v/>
      </c>
      <c r="D820" s="35" t="str">
        <f>IF(Collage!D813="","",Collage!D813)</f>
        <v/>
      </c>
      <c r="E820" s="29"/>
      <c r="F820" s="10"/>
      <c r="G820" s="11"/>
      <c r="H820" s="13" t="str">
        <f t="shared" si="138"/>
        <v/>
      </c>
      <c r="I820" s="8" t="str">
        <f>IF(B820&lt;&gt;"",SUMIF($V$23:$V$598,V820,$H$23:$H$598)/SUMIF($V$23:$V$598,V820,$O$23:O1395),IF(O820&lt;&gt;"",SUMIF($S$23:$S$598,S820,$H$23:$H$598)/O820,""))</f>
        <v/>
      </c>
      <c r="J820" s="12"/>
      <c r="K820" s="19" t="str">
        <f t="shared" si="139"/>
        <v/>
      </c>
      <c r="L820" s="19" t="str">
        <f t="shared" si="146"/>
        <v/>
      </c>
      <c r="M820" s="19" t="str">
        <f t="shared" si="147"/>
        <v/>
      </c>
      <c r="N820" s="19" t="str">
        <f t="shared" si="140"/>
        <v/>
      </c>
      <c r="O820" s="9" t="str">
        <f t="shared" si="141"/>
        <v/>
      </c>
      <c r="S820" s="2" t="str">
        <f t="shared" si="142"/>
        <v>INDEX</v>
      </c>
      <c r="T820" s="18" t="str">
        <f t="shared" si="143"/>
        <v/>
      </c>
      <c r="V820" s="2" t="str">
        <f t="shared" si="144"/>
        <v>INCIDENTS</v>
      </c>
      <c r="W820" s="16" t="str">
        <f t="shared" si="145"/>
        <v/>
      </c>
    </row>
    <row r="821" spans="2:23" x14ac:dyDescent="0.2">
      <c r="B821" s="59" t="str">
        <f>IF(Collage!B814="","",Collage!B814)</f>
        <v/>
      </c>
      <c r="C821" s="59" t="str">
        <f>IF(Collage!C814="","",Collage!C814)</f>
        <v/>
      </c>
      <c r="D821" s="35" t="str">
        <f>IF(Collage!D814="","",Collage!D814)</f>
        <v/>
      </c>
      <c r="E821" s="29"/>
      <c r="F821" s="10"/>
      <c r="G821" s="11"/>
      <c r="H821" s="13" t="str">
        <f t="shared" si="138"/>
        <v/>
      </c>
      <c r="I821" s="8" t="str">
        <f>IF(B821&lt;&gt;"",SUMIF($V$23:$V$598,V821,$H$23:$H$598)/SUMIF($V$23:$V$598,V821,$O$23:O1396),IF(O821&lt;&gt;"",SUMIF($S$23:$S$598,S821,$H$23:$H$598)/O821,""))</f>
        <v/>
      </c>
      <c r="J821" s="12"/>
      <c r="K821" s="19" t="str">
        <f t="shared" si="139"/>
        <v/>
      </c>
      <c r="L821" s="19" t="str">
        <f t="shared" si="146"/>
        <v/>
      </c>
      <c r="M821" s="19" t="str">
        <f t="shared" si="147"/>
        <v/>
      </c>
      <c r="N821" s="19" t="str">
        <f t="shared" si="140"/>
        <v/>
      </c>
      <c r="O821" s="9" t="str">
        <f t="shared" si="141"/>
        <v/>
      </c>
      <c r="S821" s="2" t="str">
        <f t="shared" si="142"/>
        <v>INDEX</v>
      </c>
      <c r="T821" s="18" t="str">
        <f t="shared" si="143"/>
        <v/>
      </c>
      <c r="V821" s="2" t="str">
        <f t="shared" si="144"/>
        <v>INCIDENTS</v>
      </c>
      <c r="W821" s="16" t="str">
        <f t="shared" si="145"/>
        <v/>
      </c>
    </row>
    <row r="822" spans="2:23" x14ac:dyDescent="0.2">
      <c r="B822" s="59" t="str">
        <f>IF(Collage!B815="","",Collage!B815)</f>
        <v/>
      </c>
      <c r="C822" s="59" t="str">
        <f>IF(Collage!C815="","",Collage!C815)</f>
        <v/>
      </c>
      <c r="D822" s="35" t="str">
        <f>IF(Collage!D815="","",Collage!D815)</f>
        <v/>
      </c>
      <c r="E822" s="29"/>
      <c r="F822" s="10"/>
      <c r="G822" s="11"/>
      <c r="H822" s="13" t="str">
        <f t="shared" si="138"/>
        <v/>
      </c>
      <c r="I822" s="8" t="str">
        <f>IF(B822&lt;&gt;"",SUMIF($V$23:$V$598,V822,$H$23:$H$598)/SUMIF($V$23:$V$598,V822,$O$23:O1397),IF(O822&lt;&gt;"",SUMIF($S$23:$S$598,S822,$H$23:$H$598)/O822,""))</f>
        <v/>
      </c>
      <c r="J822" s="12"/>
      <c r="K822" s="19" t="str">
        <f t="shared" si="139"/>
        <v/>
      </c>
      <c r="L822" s="19" t="str">
        <f t="shared" si="146"/>
        <v/>
      </c>
      <c r="M822" s="19" t="str">
        <f t="shared" si="147"/>
        <v/>
      </c>
      <c r="N822" s="19" t="str">
        <f t="shared" si="140"/>
        <v/>
      </c>
      <c r="O822" s="9" t="str">
        <f t="shared" si="141"/>
        <v/>
      </c>
      <c r="S822" s="2" t="str">
        <f t="shared" si="142"/>
        <v>INDEX</v>
      </c>
      <c r="T822" s="18" t="str">
        <f t="shared" si="143"/>
        <v/>
      </c>
      <c r="V822" s="2" t="str">
        <f t="shared" si="144"/>
        <v>INCIDENTS</v>
      </c>
      <c r="W822" s="16" t="str">
        <f t="shared" si="145"/>
        <v/>
      </c>
    </row>
    <row r="823" spans="2:23" x14ac:dyDescent="0.2">
      <c r="B823" s="59" t="str">
        <f>IF(Collage!B816="","",Collage!B816)</f>
        <v/>
      </c>
      <c r="C823" s="59" t="str">
        <f>IF(Collage!C816="","",Collage!C816)</f>
        <v/>
      </c>
      <c r="D823" s="35" t="str">
        <f>IF(Collage!D816="","",Collage!D816)</f>
        <v/>
      </c>
      <c r="E823" s="29"/>
      <c r="F823" s="10"/>
      <c r="G823" s="11"/>
      <c r="H823" s="13" t="str">
        <f t="shared" si="138"/>
        <v/>
      </c>
      <c r="I823" s="8" t="str">
        <f>IF(B823&lt;&gt;"",SUMIF($V$23:$V$598,V823,$H$23:$H$598)/SUMIF($V$23:$V$598,V823,$O$23:O1398),IF(O823&lt;&gt;"",SUMIF($S$23:$S$598,S823,$H$23:$H$598)/O823,""))</f>
        <v/>
      </c>
      <c r="J823" s="12"/>
      <c r="K823" s="19" t="str">
        <f t="shared" si="139"/>
        <v/>
      </c>
      <c r="L823" s="19" t="str">
        <f t="shared" si="146"/>
        <v/>
      </c>
      <c r="M823" s="19" t="str">
        <f t="shared" si="147"/>
        <v/>
      </c>
      <c r="N823" s="19" t="str">
        <f t="shared" si="140"/>
        <v/>
      </c>
      <c r="O823" s="9" t="str">
        <f t="shared" si="141"/>
        <v/>
      </c>
      <c r="S823" s="2" t="str">
        <f t="shared" si="142"/>
        <v>INDEX</v>
      </c>
      <c r="T823" s="18" t="str">
        <f t="shared" si="143"/>
        <v/>
      </c>
      <c r="V823" s="2" t="str">
        <f t="shared" si="144"/>
        <v>INCIDENTS</v>
      </c>
      <c r="W823" s="16" t="str">
        <f t="shared" si="145"/>
        <v/>
      </c>
    </row>
    <row r="824" spans="2:23" x14ac:dyDescent="0.2">
      <c r="B824" s="59" t="str">
        <f>IF(Collage!B817="","",Collage!B817)</f>
        <v/>
      </c>
      <c r="C824" s="59" t="str">
        <f>IF(Collage!C817="","",Collage!C817)</f>
        <v/>
      </c>
      <c r="D824" s="35" t="str">
        <f>IF(Collage!D817="","",Collage!D817)</f>
        <v/>
      </c>
      <c r="E824" s="29"/>
      <c r="F824" s="10"/>
      <c r="G824" s="11"/>
      <c r="H824" s="13" t="str">
        <f t="shared" si="138"/>
        <v/>
      </c>
      <c r="I824" s="8" t="str">
        <f>IF(B824&lt;&gt;"",SUMIF($V$23:$V$598,V824,$H$23:$H$598)/SUMIF($V$23:$V$598,V824,$O$23:O1399),IF(O824&lt;&gt;"",SUMIF($S$23:$S$598,S824,$H$23:$H$598)/O824,""))</f>
        <v/>
      </c>
      <c r="J824" s="12"/>
      <c r="K824" s="19" t="str">
        <f t="shared" si="139"/>
        <v/>
      </c>
      <c r="L824" s="19" t="str">
        <f t="shared" si="146"/>
        <v/>
      </c>
      <c r="M824" s="19" t="str">
        <f t="shared" si="147"/>
        <v/>
      </c>
      <c r="N824" s="19" t="str">
        <f t="shared" si="140"/>
        <v/>
      </c>
      <c r="O824" s="9" t="str">
        <f t="shared" si="141"/>
        <v/>
      </c>
      <c r="S824" s="2" t="str">
        <f t="shared" si="142"/>
        <v>INDEX</v>
      </c>
      <c r="T824" s="18" t="str">
        <f t="shared" si="143"/>
        <v/>
      </c>
      <c r="V824" s="2" t="str">
        <f t="shared" si="144"/>
        <v>INCIDENTS</v>
      </c>
      <c r="W824" s="16" t="str">
        <f t="shared" si="145"/>
        <v/>
      </c>
    </row>
    <row r="825" spans="2:23" x14ac:dyDescent="0.2">
      <c r="B825" s="59" t="str">
        <f>IF(Collage!B818="","",Collage!B818)</f>
        <v/>
      </c>
      <c r="C825" s="59" t="str">
        <f>IF(Collage!C818="","",Collage!C818)</f>
        <v/>
      </c>
      <c r="D825" s="35" t="str">
        <f>IF(Collage!D818="","",Collage!D818)</f>
        <v/>
      </c>
      <c r="E825" s="29"/>
      <c r="F825" s="10"/>
      <c r="G825" s="11"/>
      <c r="H825" s="13" t="str">
        <f t="shared" si="138"/>
        <v/>
      </c>
      <c r="I825" s="8" t="str">
        <f>IF(B825&lt;&gt;"",SUMIF($V$23:$V$598,V825,$H$23:$H$598)/SUMIF($V$23:$V$598,V825,$O$23:O1400),IF(O825&lt;&gt;"",SUMIF($S$23:$S$598,S825,$H$23:$H$598)/O825,""))</f>
        <v/>
      </c>
      <c r="J825" s="12"/>
      <c r="K825" s="19" t="str">
        <f t="shared" si="139"/>
        <v/>
      </c>
      <c r="L825" s="19" t="str">
        <f t="shared" si="146"/>
        <v/>
      </c>
      <c r="M825" s="19" t="str">
        <f t="shared" si="147"/>
        <v/>
      </c>
      <c r="N825" s="19" t="str">
        <f t="shared" si="140"/>
        <v/>
      </c>
      <c r="O825" s="9" t="str">
        <f t="shared" si="141"/>
        <v/>
      </c>
      <c r="S825" s="2" t="str">
        <f t="shared" si="142"/>
        <v>INDEX</v>
      </c>
      <c r="T825" s="18" t="str">
        <f t="shared" si="143"/>
        <v/>
      </c>
      <c r="V825" s="2" t="str">
        <f t="shared" si="144"/>
        <v>INCIDENTS</v>
      </c>
      <c r="W825" s="16" t="str">
        <f t="shared" si="145"/>
        <v/>
      </c>
    </row>
    <row r="826" spans="2:23" x14ac:dyDescent="0.2">
      <c r="B826" s="59" t="str">
        <f>IF(Collage!B819="","",Collage!B819)</f>
        <v/>
      </c>
      <c r="C826" s="59" t="str">
        <f>IF(Collage!C819="","",Collage!C819)</f>
        <v/>
      </c>
      <c r="D826" s="35" t="str">
        <f>IF(Collage!D819="","",Collage!D819)</f>
        <v/>
      </c>
      <c r="E826" s="29"/>
      <c r="F826" s="10"/>
      <c r="G826" s="11"/>
      <c r="H826" s="13" t="str">
        <f t="shared" ref="H826:H889" si="148">IF(D826="","",SUM(N826/3))</f>
        <v/>
      </c>
      <c r="I826" s="8" t="str">
        <f>IF(B826&lt;&gt;"",SUMIF($V$23:$V$598,V826,$H$23:$H$598)/SUMIF($V$23:$V$598,V826,$O$23:O1401),IF(O826&lt;&gt;"",SUMIF($S$23:$S$598,S826,$H$23:$H$598)/O826,""))</f>
        <v/>
      </c>
      <c r="J826" s="12"/>
      <c r="K826" s="19" t="str">
        <f t="shared" ref="K826:K889" si="149">IF(D826&lt;&gt;"",IF(E826="X",1,0),"")</f>
        <v/>
      </c>
      <c r="L826" s="19" t="str">
        <f t="shared" si="146"/>
        <v/>
      </c>
      <c r="M826" s="19" t="str">
        <f t="shared" si="147"/>
        <v/>
      </c>
      <c r="N826" s="19" t="str">
        <f t="shared" ref="N826:N889" si="150">IF(D826&lt;&gt;"",SUM(K826:M826),IF(O826&lt;&gt;"","Procédures :",""))</f>
        <v/>
      </c>
      <c r="O826" s="9" t="str">
        <f t="shared" ref="O826:O889" si="151">IF(C826="","",IF(S825&lt;&gt;S826,SUMPRODUCT((D826:D1302&lt;&gt;"")*(S826:S1302=S826)),""))</f>
        <v/>
      </c>
      <c r="S826" s="2" t="str">
        <f t="shared" ref="S826:S889" si="152">IF(C826&lt;&gt;"",C826,IF(V826=V825,S825,""))</f>
        <v>INDEX</v>
      </c>
      <c r="T826" s="18" t="str">
        <f t="shared" ref="T826:T889" si="153">IF(C826&lt;&gt;"",I826,"")</f>
        <v/>
      </c>
      <c r="V826" s="2" t="str">
        <f t="shared" ref="V826:V889" si="154">IF(B826="",V825,B826)</f>
        <v>INCIDENTS</v>
      </c>
      <c r="W826" s="16" t="str">
        <f t="shared" ref="W826:W889" si="155">IF(B826&lt;&gt;"",I826,"")</f>
        <v/>
      </c>
    </row>
    <row r="827" spans="2:23" x14ac:dyDescent="0.2">
      <c r="B827" s="59" t="str">
        <f>IF(Collage!B820="","",Collage!B820)</f>
        <v/>
      </c>
      <c r="C827" s="59" t="str">
        <f>IF(Collage!C820="","",Collage!C820)</f>
        <v/>
      </c>
      <c r="D827" s="35" t="str">
        <f>IF(Collage!D820="","",Collage!D820)</f>
        <v/>
      </c>
      <c r="E827" s="29"/>
      <c r="F827" s="10"/>
      <c r="G827" s="11"/>
      <c r="H827" s="13" t="str">
        <f t="shared" si="148"/>
        <v/>
      </c>
      <c r="I827" s="8" t="str">
        <f>IF(B827&lt;&gt;"",SUMIF($V$23:$V$598,V827,$H$23:$H$598)/SUMIF($V$23:$V$598,V827,$O$23:O1402),IF(O827&lt;&gt;"",SUMIF($S$23:$S$598,S827,$H$23:$H$598)/O827,""))</f>
        <v/>
      </c>
      <c r="J827" s="12"/>
      <c r="K827" s="19" t="str">
        <f t="shared" si="149"/>
        <v/>
      </c>
      <c r="L827" s="19" t="str">
        <f t="shared" si="146"/>
        <v/>
      </c>
      <c r="M827" s="19" t="str">
        <f t="shared" si="147"/>
        <v/>
      </c>
      <c r="N827" s="19" t="str">
        <f t="shared" si="150"/>
        <v/>
      </c>
      <c r="O827" s="9" t="str">
        <f t="shared" si="151"/>
        <v/>
      </c>
      <c r="S827" s="2" t="str">
        <f t="shared" si="152"/>
        <v>INDEX</v>
      </c>
      <c r="T827" s="18" t="str">
        <f t="shared" si="153"/>
        <v/>
      </c>
      <c r="V827" s="2" t="str">
        <f t="shared" si="154"/>
        <v>INCIDENTS</v>
      </c>
      <c r="W827" s="16" t="str">
        <f t="shared" si="155"/>
        <v/>
      </c>
    </row>
    <row r="828" spans="2:23" x14ac:dyDescent="0.2">
      <c r="B828" s="59" t="str">
        <f>IF(Collage!B821="","",Collage!B821)</f>
        <v/>
      </c>
      <c r="C828" s="59" t="str">
        <f>IF(Collage!C821="","",Collage!C821)</f>
        <v/>
      </c>
      <c r="D828" s="35" t="str">
        <f>IF(Collage!D821="","",Collage!D821)</f>
        <v/>
      </c>
      <c r="E828" s="29"/>
      <c r="F828" s="10"/>
      <c r="G828" s="11"/>
      <c r="H828" s="13" t="str">
        <f t="shared" si="148"/>
        <v/>
      </c>
      <c r="I828" s="8" t="str">
        <f>IF(B828&lt;&gt;"",SUMIF($V$23:$V$598,V828,$H$23:$H$598)/SUMIF($V$23:$V$598,V828,$O$23:O1403),IF(O828&lt;&gt;"",SUMIF($S$23:$S$598,S828,$H$23:$H$598)/O828,""))</f>
        <v/>
      </c>
      <c r="J828" s="12"/>
      <c r="K828" s="19" t="str">
        <f t="shared" si="149"/>
        <v/>
      </c>
      <c r="L828" s="19" t="str">
        <f t="shared" si="146"/>
        <v/>
      </c>
      <c r="M828" s="19" t="str">
        <f t="shared" si="147"/>
        <v/>
      </c>
      <c r="N828" s="19" t="str">
        <f t="shared" si="150"/>
        <v/>
      </c>
      <c r="O828" s="9" t="str">
        <f t="shared" si="151"/>
        <v/>
      </c>
      <c r="S828" s="2" t="str">
        <f t="shared" si="152"/>
        <v>INDEX</v>
      </c>
      <c r="T828" s="18" t="str">
        <f t="shared" si="153"/>
        <v/>
      </c>
      <c r="V828" s="2" t="str">
        <f t="shared" si="154"/>
        <v>INCIDENTS</v>
      </c>
      <c r="W828" s="16" t="str">
        <f t="shared" si="155"/>
        <v/>
      </c>
    </row>
    <row r="829" spans="2:23" x14ac:dyDescent="0.2">
      <c r="B829" s="59" t="str">
        <f>IF(Collage!B822="","",Collage!B822)</f>
        <v/>
      </c>
      <c r="C829" s="59" t="str">
        <f>IF(Collage!C822="","",Collage!C822)</f>
        <v/>
      </c>
      <c r="D829" s="35" t="str">
        <f>IF(Collage!D822="","",Collage!D822)</f>
        <v/>
      </c>
      <c r="E829" s="29"/>
      <c r="F829" s="10"/>
      <c r="G829" s="11"/>
      <c r="H829" s="13" t="str">
        <f t="shared" si="148"/>
        <v/>
      </c>
      <c r="I829" s="8" t="str">
        <f>IF(B829&lt;&gt;"",SUMIF($V$23:$V$598,V829,$H$23:$H$598)/SUMIF($V$23:$V$598,V829,$O$23:O1404),IF(O829&lt;&gt;"",SUMIF($S$23:$S$598,S829,$H$23:$H$598)/O829,""))</f>
        <v/>
      </c>
      <c r="J829" s="12"/>
      <c r="K829" s="19" t="str">
        <f t="shared" si="149"/>
        <v/>
      </c>
      <c r="L829" s="19" t="str">
        <f t="shared" si="146"/>
        <v/>
      </c>
      <c r="M829" s="19" t="str">
        <f t="shared" si="147"/>
        <v/>
      </c>
      <c r="N829" s="19" t="str">
        <f t="shared" si="150"/>
        <v/>
      </c>
      <c r="O829" s="9" t="str">
        <f t="shared" si="151"/>
        <v/>
      </c>
      <c r="S829" s="2" t="str">
        <f t="shared" si="152"/>
        <v>INDEX</v>
      </c>
      <c r="T829" s="18" t="str">
        <f t="shared" si="153"/>
        <v/>
      </c>
      <c r="V829" s="2" t="str">
        <f t="shared" si="154"/>
        <v>INCIDENTS</v>
      </c>
      <c r="W829" s="16" t="str">
        <f t="shared" si="155"/>
        <v/>
      </c>
    </row>
    <row r="830" spans="2:23" x14ac:dyDescent="0.2">
      <c r="B830" s="59" t="str">
        <f>IF(Collage!B823="","",Collage!B823)</f>
        <v/>
      </c>
      <c r="C830" s="59" t="str">
        <f>IF(Collage!C823="","",Collage!C823)</f>
        <v/>
      </c>
      <c r="D830" s="35" t="str">
        <f>IF(Collage!D823="","",Collage!D823)</f>
        <v/>
      </c>
      <c r="E830" s="29"/>
      <c r="F830" s="10"/>
      <c r="G830" s="11"/>
      <c r="H830" s="13" t="str">
        <f t="shared" si="148"/>
        <v/>
      </c>
      <c r="I830" s="8" t="str">
        <f>IF(B830&lt;&gt;"",SUMIF($V$23:$V$598,V830,$H$23:$H$598)/SUMIF($V$23:$V$598,V830,$O$23:O1405),IF(O830&lt;&gt;"",SUMIF($S$23:$S$598,S830,$H$23:$H$598)/O830,""))</f>
        <v/>
      </c>
      <c r="J830" s="12"/>
      <c r="K830" s="19" t="str">
        <f t="shared" si="149"/>
        <v/>
      </c>
      <c r="L830" s="19" t="str">
        <f t="shared" si="146"/>
        <v/>
      </c>
      <c r="M830" s="19" t="str">
        <f t="shared" si="147"/>
        <v/>
      </c>
      <c r="N830" s="19" t="str">
        <f t="shared" si="150"/>
        <v/>
      </c>
      <c r="O830" s="9" t="str">
        <f t="shared" si="151"/>
        <v/>
      </c>
      <c r="S830" s="2" t="str">
        <f t="shared" si="152"/>
        <v>INDEX</v>
      </c>
      <c r="T830" s="18" t="str">
        <f t="shared" si="153"/>
        <v/>
      </c>
      <c r="V830" s="2" t="str">
        <f t="shared" si="154"/>
        <v>INCIDENTS</v>
      </c>
      <c r="W830" s="16" t="str">
        <f t="shared" si="155"/>
        <v/>
      </c>
    </row>
    <row r="831" spans="2:23" x14ac:dyDescent="0.2">
      <c r="B831" s="59" t="str">
        <f>IF(Collage!B824="","",Collage!B824)</f>
        <v/>
      </c>
      <c r="C831" s="59" t="str">
        <f>IF(Collage!C824="","",Collage!C824)</f>
        <v/>
      </c>
      <c r="D831" s="35" t="str">
        <f>IF(Collage!D824="","",Collage!D824)</f>
        <v/>
      </c>
      <c r="E831" s="29"/>
      <c r="F831" s="10"/>
      <c r="G831" s="11"/>
      <c r="H831" s="13" t="str">
        <f t="shared" si="148"/>
        <v/>
      </c>
      <c r="I831" s="8" t="str">
        <f>IF(B831&lt;&gt;"",SUMIF($V$23:$V$598,V831,$H$23:$H$598)/SUMIF($V$23:$V$598,V831,$O$23:O1406),IF(O831&lt;&gt;"",SUMIF($S$23:$S$598,S831,$H$23:$H$598)/O831,""))</f>
        <v/>
      </c>
      <c r="J831" s="12"/>
      <c r="K831" s="19" t="str">
        <f t="shared" si="149"/>
        <v/>
      </c>
      <c r="L831" s="19" t="str">
        <f t="shared" si="146"/>
        <v/>
      </c>
      <c r="M831" s="19" t="str">
        <f t="shared" si="147"/>
        <v/>
      </c>
      <c r="N831" s="19" t="str">
        <f t="shared" si="150"/>
        <v/>
      </c>
      <c r="O831" s="9" t="str">
        <f t="shared" si="151"/>
        <v/>
      </c>
      <c r="S831" s="2" t="str">
        <f t="shared" si="152"/>
        <v>INDEX</v>
      </c>
      <c r="T831" s="18" t="str">
        <f t="shared" si="153"/>
        <v/>
      </c>
      <c r="V831" s="2" t="str">
        <f t="shared" si="154"/>
        <v>INCIDENTS</v>
      </c>
      <c r="W831" s="16" t="str">
        <f t="shared" si="155"/>
        <v/>
      </c>
    </row>
    <row r="832" spans="2:23" x14ac:dyDescent="0.2">
      <c r="B832" s="59" t="str">
        <f>IF(Collage!B825="","",Collage!B825)</f>
        <v/>
      </c>
      <c r="C832" s="59" t="str">
        <f>IF(Collage!C825="","",Collage!C825)</f>
        <v/>
      </c>
      <c r="D832" s="35" t="str">
        <f>IF(Collage!D825="","",Collage!D825)</f>
        <v/>
      </c>
      <c r="E832" s="29"/>
      <c r="F832" s="10"/>
      <c r="G832" s="11"/>
      <c r="H832" s="13" t="str">
        <f t="shared" si="148"/>
        <v/>
      </c>
      <c r="I832" s="8" t="str">
        <f>IF(B832&lt;&gt;"",SUMIF($V$23:$V$598,V832,$H$23:$H$598)/SUMIF($V$23:$V$598,V832,$O$23:O1407),IF(O832&lt;&gt;"",SUMIF($S$23:$S$598,S832,$H$23:$H$598)/O832,""))</f>
        <v/>
      </c>
      <c r="J832" s="12"/>
      <c r="K832" s="19" t="str">
        <f t="shared" si="149"/>
        <v/>
      </c>
      <c r="L832" s="19" t="str">
        <f t="shared" si="146"/>
        <v/>
      </c>
      <c r="M832" s="19" t="str">
        <f t="shared" si="147"/>
        <v/>
      </c>
      <c r="N832" s="19" t="str">
        <f t="shared" si="150"/>
        <v/>
      </c>
      <c r="O832" s="9" t="str">
        <f t="shared" si="151"/>
        <v/>
      </c>
      <c r="S832" s="2" t="str">
        <f t="shared" si="152"/>
        <v>INDEX</v>
      </c>
      <c r="T832" s="18" t="str">
        <f t="shared" si="153"/>
        <v/>
      </c>
      <c r="V832" s="2" t="str">
        <f t="shared" si="154"/>
        <v>INCIDENTS</v>
      </c>
      <c r="W832" s="16" t="str">
        <f t="shared" si="155"/>
        <v/>
      </c>
    </row>
    <row r="833" spans="2:23" x14ac:dyDescent="0.2">
      <c r="B833" s="59" t="str">
        <f>IF(Collage!B826="","",Collage!B826)</f>
        <v/>
      </c>
      <c r="C833" s="59" t="str">
        <f>IF(Collage!C826="","",Collage!C826)</f>
        <v/>
      </c>
      <c r="D833" s="35" t="str">
        <f>IF(Collage!D826="","",Collage!D826)</f>
        <v/>
      </c>
      <c r="E833" s="29"/>
      <c r="F833" s="10"/>
      <c r="G833" s="11"/>
      <c r="H833" s="13" t="str">
        <f t="shared" si="148"/>
        <v/>
      </c>
      <c r="I833" s="8" t="str">
        <f>IF(B833&lt;&gt;"",SUMIF($V$23:$V$598,V833,$H$23:$H$598)/SUMIF($V$23:$V$598,V833,$O$23:O1408),IF(O833&lt;&gt;"",SUMIF($S$23:$S$598,S833,$H$23:$H$598)/O833,""))</f>
        <v/>
      </c>
      <c r="J833" s="12"/>
      <c r="K833" s="19" t="str">
        <f t="shared" si="149"/>
        <v/>
      </c>
      <c r="L833" s="19" t="str">
        <f t="shared" si="146"/>
        <v/>
      </c>
      <c r="M833" s="19" t="str">
        <f t="shared" si="147"/>
        <v/>
      </c>
      <c r="N833" s="19" t="str">
        <f t="shared" si="150"/>
        <v/>
      </c>
      <c r="O833" s="9" t="str">
        <f t="shared" si="151"/>
        <v/>
      </c>
      <c r="S833" s="2" t="str">
        <f t="shared" si="152"/>
        <v>INDEX</v>
      </c>
      <c r="T833" s="18" t="str">
        <f t="shared" si="153"/>
        <v/>
      </c>
      <c r="V833" s="2" t="str">
        <f t="shared" si="154"/>
        <v>INCIDENTS</v>
      </c>
      <c r="W833" s="16" t="str">
        <f t="shared" si="155"/>
        <v/>
      </c>
    </row>
    <row r="834" spans="2:23" x14ac:dyDescent="0.2">
      <c r="B834" s="59" t="str">
        <f>IF(Collage!B827="","",Collage!B827)</f>
        <v/>
      </c>
      <c r="C834" s="59" t="str">
        <f>IF(Collage!C827="","",Collage!C827)</f>
        <v/>
      </c>
      <c r="D834" s="35" t="str">
        <f>IF(Collage!D827="","",Collage!D827)</f>
        <v/>
      </c>
      <c r="E834" s="29"/>
      <c r="F834" s="10"/>
      <c r="G834" s="11"/>
      <c r="H834" s="13" t="str">
        <f t="shared" si="148"/>
        <v/>
      </c>
      <c r="I834" s="8" t="str">
        <f>IF(B834&lt;&gt;"",SUMIF($V$23:$V$598,V834,$H$23:$H$598)/SUMIF($V$23:$V$598,V834,$O$23:O1409),IF(O834&lt;&gt;"",SUMIF($S$23:$S$598,S834,$H$23:$H$598)/O834,""))</f>
        <v/>
      </c>
      <c r="J834" s="12"/>
      <c r="K834" s="19" t="str">
        <f t="shared" si="149"/>
        <v/>
      </c>
      <c r="L834" s="19" t="str">
        <f t="shared" si="146"/>
        <v/>
      </c>
      <c r="M834" s="19" t="str">
        <f t="shared" si="147"/>
        <v/>
      </c>
      <c r="N834" s="19" t="str">
        <f t="shared" si="150"/>
        <v/>
      </c>
      <c r="O834" s="9" t="str">
        <f t="shared" si="151"/>
        <v/>
      </c>
      <c r="S834" s="2" t="str">
        <f t="shared" si="152"/>
        <v>INDEX</v>
      </c>
      <c r="T834" s="18" t="str">
        <f t="shared" si="153"/>
        <v/>
      </c>
      <c r="V834" s="2" t="str">
        <f t="shared" si="154"/>
        <v>INCIDENTS</v>
      </c>
      <c r="W834" s="16" t="str">
        <f t="shared" si="155"/>
        <v/>
      </c>
    </row>
    <row r="835" spans="2:23" x14ac:dyDescent="0.2">
      <c r="B835" s="59" t="str">
        <f>IF(Collage!B828="","",Collage!B828)</f>
        <v/>
      </c>
      <c r="C835" s="59" t="str">
        <f>IF(Collage!C828="","",Collage!C828)</f>
        <v/>
      </c>
      <c r="D835" s="35" t="str">
        <f>IF(Collage!D828="","",Collage!D828)</f>
        <v/>
      </c>
      <c r="E835" s="29"/>
      <c r="F835" s="10"/>
      <c r="G835" s="11"/>
      <c r="H835" s="13" t="str">
        <f t="shared" si="148"/>
        <v/>
      </c>
      <c r="I835" s="8" t="str">
        <f>IF(B835&lt;&gt;"",SUMIF($V$23:$V$598,V835,$H$23:$H$598)/SUMIF($V$23:$V$598,V835,$O$23:O1410),IF(O835&lt;&gt;"",SUMIF($S$23:$S$598,S835,$H$23:$H$598)/O835,""))</f>
        <v/>
      </c>
      <c r="J835" s="12"/>
      <c r="K835" s="19" t="str">
        <f t="shared" si="149"/>
        <v/>
      </c>
      <c r="L835" s="19" t="str">
        <f t="shared" si="146"/>
        <v/>
      </c>
      <c r="M835" s="19" t="str">
        <f t="shared" si="147"/>
        <v/>
      </c>
      <c r="N835" s="19" t="str">
        <f t="shared" si="150"/>
        <v/>
      </c>
      <c r="O835" s="9" t="str">
        <f t="shared" si="151"/>
        <v/>
      </c>
      <c r="S835" s="2" t="str">
        <f t="shared" si="152"/>
        <v>INDEX</v>
      </c>
      <c r="T835" s="18" t="str">
        <f t="shared" si="153"/>
        <v/>
      </c>
      <c r="V835" s="2" t="str">
        <f t="shared" si="154"/>
        <v>INCIDENTS</v>
      </c>
      <c r="W835" s="16" t="str">
        <f t="shared" si="155"/>
        <v/>
      </c>
    </row>
    <row r="836" spans="2:23" x14ac:dyDescent="0.2">
      <c r="B836" s="59" t="str">
        <f>IF(Collage!B829="","",Collage!B829)</f>
        <v/>
      </c>
      <c r="C836" s="59" t="str">
        <f>IF(Collage!C829="","",Collage!C829)</f>
        <v/>
      </c>
      <c r="D836" s="35" t="str">
        <f>IF(Collage!D829="","",Collage!D829)</f>
        <v/>
      </c>
      <c r="E836" s="29"/>
      <c r="F836" s="10"/>
      <c r="G836" s="11"/>
      <c r="H836" s="13" t="str">
        <f t="shared" si="148"/>
        <v/>
      </c>
      <c r="I836" s="8" t="str">
        <f>IF(B836&lt;&gt;"",SUMIF($V$23:$V$598,V836,$H$23:$H$598)/SUMIF($V$23:$V$598,V836,$O$23:O1411),IF(O836&lt;&gt;"",SUMIF($S$23:$S$598,S836,$H$23:$H$598)/O836,""))</f>
        <v/>
      </c>
      <c r="J836" s="12"/>
      <c r="K836" s="19" t="str">
        <f t="shared" si="149"/>
        <v/>
      </c>
      <c r="L836" s="19" t="str">
        <f t="shared" si="146"/>
        <v/>
      </c>
      <c r="M836" s="19" t="str">
        <f t="shared" si="147"/>
        <v/>
      </c>
      <c r="N836" s="19" t="str">
        <f t="shared" si="150"/>
        <v/>
      </c>
      <c r="O836" s="9" t="str">
        <f t="shared" si="151"/>
        <v/>
      </c>
      <c r="S836" s="2" t="str">
        <f t="shared" si="152"/>
        <v>INDEX</v>
      </c>
      <c r="T836" s="18" t="str">
        <f t="shared" si="153"/>
        <v/>
      </c>
      <c r="V836" s="2" t="str">
        <f t="shared" si="154"/>
        <v>INCIDENTS</v>
      </c>
      <c r="W836" s="16" t="str">
        <f t="shared" si="155"/>
        <v/>
      </c>
    </row>
    <row r="837" spans="2:23" x14ac:dyDescent="0.2">
      <c r="B837" s="59" t="str">
        <f>IF(Collage!B830="","",Collage!B830)</f>
        <v/>
      </c>
      <c r="C837" s="59" t="str">
        <f>IF(Collage!C830="","",Collage!C830)</f>
        <v/>
      </c>
      <c r="D837" s="35" t="str">
        <f>IF(Collage!D830="","",Collage!D830)</f>
        <v/>
      </c>
      <c r="E837" s="29"/>
      <c r="F837" s="10"/>
      <c r="G837" s="11"/>
      <c r="H837" s="13" t="str">
        <f t="shared" si="148"/>
        <v/>
      </c>
      <c r="I837" s="8" t="str">
        <f>IF(B837&lt;&gt;"",SUMIF($V$23:$V$598,V837,$H$23:$H$598)/SUMIF($V$23:$V$598,V837,$O$23:O1412),IF(O837&lt;&gt;"",SUMIF($S$23:$S$598,S837,$H$23:$H$598)/O837,""))</f>
        <v/>
      </c>
      <c r="J837" s="12"/>
      <c r="K837" s="19" t="str">
        <f t="shared" si="149"/>
        <v/>
      </c>
      <c r="L837" s="19" t="str">
        <f t="shared" si="146"/>
        <v/>
      </c>
      <c r="M837" s="19" t="str">
        <f t="shared" si="147"/>
        <v/>
      </c>
      <c r="N837" s="19" t="str">
        <f t="shared" si="150"/>
        <v/>
      </c>
      <c r="O837" s="9" t="str">
        <f t="shared" si="151"/>
        <v/>
      </c>
      <c r="S837" s="2" t="str">
        <f t="shared" si="152"/>
        <v>INDEX</v>
      </c>
      <c r="T837" s="18" t="str">
        <f t="shared" si="153"/>
        <v/>
      </c>
      <c r="V837" s="2" t="str">
        <f t="shared" si="154"/>
        <v>INCIDENTS</v>
      </c>
      <c r="W837" s="16" t="str">
        <f t="shared" si="155"/>
        <v/>
      </c>
    </row>
    <row r="838" spans="2:23" x14ac:dyDescent="0.2">
      <c r="B838" s="59" t="str">
        <f>IF(Collage!B831="","",Collage!B831)</f>
        <v/>
      </c>
      <c r="C838" s="59" t="str">
        <f>IF(Collage!C831="","",Collage!C831)</f>
        <v/>
      </c>
      <c r="D838" s="35" t="str">
        <f>IF(Collage!D831="","",Collage!D831)</f>
        <v/>
      </c>
      <c r="E838" s="29"/>
      <c r="F838" s="10"/>
      <c r="G838" s="11"/>
      <c r="H838" s="13" t="str">
        <f t="shared" si="148"/>
        <v/>
      </c>
      <c r="I838" s="8" t="str">
        <f>IF(B838&lt;&gt;"",SUMIF($V$23:$V$598,V838,$H$23:$H$598)/SUMIF($V$23:$V$598,V838,$O$23:O1413),IF(O838&lt;&gt;"",SUMIF($S$23:$S$598,S838,$H$23:$H$598)/O838,""))</f>
        <v/>
      </c>
      <c r="J838" s="12"/>
      <c r="K838" s="19" t="str">
        <f t="shared" si="149"/>
        <v/>
      </c>
      <c r="L838" s="19" t="str">
        <f t="shared" si="146"/>
        <v/>
      </c>
      <c r="M838" s="19" t="str">
        <f t="shared" si="147"/>
        <v/>
      </c>
      <c r="N838" s="19" t="str">
        <f t="shared" si="150"/>
        <v/>
      </c>
      <c r="O838" s="9" t="str">
        <f t="shared" si="151"/>
        <v/>
      </c>
      <c r="S838" s="2" t="str">
        <f t="shared" si="152"/>
        <v>INDEX</v>
      </c>
      <c r="T838" s="18" t="str">
        <f t="shared" si="153"/>
        <v/>
      </c>
      <c r="V838" s="2" t="str">
        <f t="shared" si="154"/>
        <v>INCIDENTS</v>
      </c>
      <c r="W838" s="16" t="str">
        <f t="shared" si="155"/>
        <v/>
      </c>
    </row>
    <row r="839" spans="2:23" x14ac:dyDescent="0.2">
      <c r="B839" s="59" t="str">
        <f>IF(Collage!B832="","",Collage!B832)</f>
        <v/>
      </c>
      <c r="C839" s="59" t="str">
        <f>IF(Collage!C832="","",Collage!C832)</f>
        <v/>
      </c>
      <c r="D839" s="35" t="str">
        <f>IF(Collage!D832="","",Collage!D832)</f>
        <v/>
      </c>
      <c r="E839" s="29"/>
      <c r="F839" s="10"/>
      <c r="G839" s="11"/>
      <c r="H839" s="13" t="str">
        <f t="shared" si="148"/>
        <v/>
      </c>
      <c r="I839" s="8" t="str">
        <f>IF(B839&lt;&gt;"",SUMIF($V$23:$V$598,V839,$H$23:$H$598)/SUMIF($V$23:$V$598,V839,$O$23:O1414),IF(O839&lt;&gt;"",SUMIF($S$23:$S$598,S839,$H$23:$H$598)/O839,""))</f>
        <v/>
      </c>
      <c r="J839" s="12"/>
      <c r="K839" s="19" t="str">
        <f t="shared" si="149"/>
        <v/>
      </c>
      <c r="L839" s="19" t="str">
        <f t="shared" si="146"/>
        <v/>
      </c>
      <c r="M839" s="19" t="str">
        <f t="shared" si="147"/>
        <v/>
      </c>
      <c r="N839" s="19" t="str">
        <f t="shared" si="150"/>
        <v/>
      </c>
      <c r="O839" s="9" t="str">
        <f t="shared" si="151"/>
        <v/>
      </c>
      <c r="S839" s="2" t="str">
        <f t="shared" si="152"/>
        <v>INDEX</v>
      </c>
      <c r="T839" s="18" t="str">
        <f t="shared" si="153"/>
        <v/>
      </c>
      <c r="V839" s="2" t="str">
        <f t="shared" si="154"/>
        <v>INCIDENTS</v>
      </c>
      <c r="W839" s="16" t="str">
        <f t="shared" si="155"/>
        <v/>
      </c>
    </row>
    <row r="840" spans="2:23" x14ac:dyDescent="0.2">
      <c r="B840" s="59" t="str">
        <f>IF(Collage!B833="","",Collage!B833)</f>
        <v/>
      </c>
      <c r="C840" s="59" t="str">
        <f>IF(Collage!C833="","",Collage!C833)</f>
        <v/>
      </c>
      <c r="D840" s="35" t="str">
        <f>IF(Collage!D833="","",Collage!D833)</f>
        <v/>
      </c>
      <c r="E840" s="29"/>
      <c r="F840" s="10"/>
      <c r="G840" s="11"/>
      <c r="H840" s="13" t="str">
        <f t="shared" si="148"/>
        <v/>
      </c>
      <c r="I840" s="8" t="str">
        <f>IF(B840&lt;&gt;"",SUMIF($V$23:$V$598,V840,$H$23:$H$598)/SUMIF($V$23:$V$598,V840,$O$23:O1415),IF(O840&lt;&gt;"",SUMIF($S$23:$S$598,S840,$H$23:$H$598)/O840,""))</f>
        <v/>
      </c>
      <c r="J840" s="12"/>
      <c r="K840" s="19" t="str">
        <f t="shared" si="149"/>
        <v/>
      </c>
      <c r="L840" s="19" t="str">
        <f t="shared" si="146"/>
        <v/>
      </c>
      <c r="M840" s="19" t="str">
        <f t="shared" si="147"/>
        <v/>
      </c>
      <c r="N840" s="19" t="str">
        <f t="shared" si="150"/>
        <v/>
      </c>
      <c r="O840" s="9" t="str">
        <f t="shared" si="151"/>
        <v/>
      </c>
      <c r="S840" s="2" t="str">
        <f t="shared" si="152"/>
        <v>INDEX</v>
      </c>
      <c r="T840" s="18" t="str">
        <f t="shared" si="153"/>
        <v/>
      </c>
      <c r="V840" s="2" t="str">
        <f t="shared" si="154"/>
        <v>INCIDENTS</v>
      </c>
      <c r="W840" s="16" t="str">
        <f t="shared" si="155"/>
        <v/>
      </c>
    </row>
    <row r="841" spans="2:23" x14ac:dyDescent="0.2">
      <c r="B841" s="59" t="str">
        <f>IF(Collage!B834="","",Collage!B834)</f>
        <v/>
      </c>
      <c r="C841" s="59" t="str">
        <f>IF(Collage!C834="","",Collage!C834)</f>
        <v/>
      </c>
      <c r="D841" s="35" t="str">
        <f>IF(Collage!D834="","",Collage!D834)</f>
        <v/>
      </c>
      <c r="E841" s="29"/>
      <c r="F841" s="10"/>
      <c r="G841" s="11"/>
      <c r="H841" s="13" t="str">
        <f t="shared" si="148"/>
        <v/>
      </c>
      <c r="I841" s="8" t="str">
        <f>IF(B841&lt;&gt;"",SUMIF($V$23:$V$598,V841,$H$23:$H$598)/SUMIF($V$23:$V$598,V841,$O$23:O1416),IF(O841&lt;&gt;"",SUMIF($S$23:$S$598,S841,$H$23:$H$598)/O841,""))</f>
        <v/>
      </c>
      <c r="J841" s="12"/>
      <c r="K841" s="19" t="str">
        <f t="shared" si="149"/>
        <v/>
      </c>
      <c r="L841" s="19" t="str">
        <f t="shared" si="146"/>
        <v/>
      </c>
      <c r="M841" s="19" t="str">
        <f t="shared" si="147"/>
        <v/>
      </c>
      <c r="N841" s="19" t="str">
        <f t="shared" si="150"/>
        <v/>
      </c>
      <c r="O841" s="9" t="str">
        <f t="shared" si="151"/>
        <v/>
      </c>
      <c r="S841" s="2" t="str">
        <f t="shared" si="152"/>
        <v>INDEX</v>
      </c>
      <c r="T841" s="18" t="str">
        <f t="shared" si="153"/>
        <v/>
      </c>
      <c r="V841" s="2" t="str">
        <f t="shared" si="154"/>
        <v>INCIDENTS</v>
      </c>
      <c r="W841" s="16" t="str">
        <f t="shared" si="155"/>
        <v/>
      </c>
    </row>
    <row r="842" spans="2:23" x14ac:dyDescent="0.2">
      <c r="B842" s="59" t="str">
        <f>IF(Collage!B835="","",Collage!B835)</f>
        <v/>
      </c>
      <c r="C842" s="59" t="str">
        <f>IF(Collage!C835="","",Collage!C835)</f>
        <v/>
      </c>
      <c r="D842" s="35" t="str">
        <f>IF(Collage!D835="","",Collage!D835)</f>
        <v/>
      </c>
      <c r="E842" s="29"/>
      <c r="F842" s="10"/>
      <c r="G842" s="11"/>
      <c r="H842" s="13" t="str">
        <f t="shared" si="148"/>
        <v/>
      </c>
      <c r="I842" s="8" t="str">
        <f>IF(B842&lt;&gt;"",SUMIF($V$23:$V$598,V842,$H$23:$H$598)/SUMIF($V$23:$V$598,V842,$O$23:O1417),IF(O842&lt;&gt;"",SUMIF($S$23:$S$598,S842,$H$23:$H$598)/O842,""))</f>
        <v/>
      </c>
      <c r="J842" s="12"/>
      <c r="K842" s="19" t="str">
        <f t="shared" si="149"/>
        <v/>
      </c>
      <c r="L842" s="19" t="str">
        <f t="shared" si="146"/>
        <v/>
      </c>
      <c r="M842" s="19" t="str">
        <f t="shared" si="147"/>
        <v/>
      </c>
      <c r="N842" s="19" t="str">
        <f t="shared" si="150"/>
        <v/>
      </c>
      <c r="O842" s="9" t="str">
        <f t="shared" si="151"/>
        <v/>
      </c>
      <c r="S842" s="2" t="str">
        <f t="shared" si="152"/>
        <v>INDEX</v>
      </c>
      <c r="T842" s="18" t="str">
        <f t="shared" si="153"/>
        <v/>
      </c>
      <c r="V842" s="2" t="str">
        <f t="shared" si="154"/>
        <v>INCIDENTS</v>
      </c>
      <c r="W842" s="16" t="str">
        <f t="shared" si="155"/>
        <v/>
      </c>
    </row>
    <row r="843" spans="2:23" x14ac:dyDescent="0.2">
      <c r="B843" s="59" t="str">
        <f>IF(Collage!B836="","",Collage!B836)</f>
        <v/>
      </c>
      <c r="C843" s="59" t="str">
        <f>IF(Collage!C836="","",Collage!C836)</f>
        <v/>
      </c>
      <c r="D843" s="35" t="str">
        <f>IF(Collage!D836="","",Collage!D836)</f>
        <v/>
      </c>
      <c r="E843" s="29"/>
      <c r="F843" s="10"/>
      <c r="G843" s="11"/>
      <c r="H843" s="13" t="str">
        <f t="shared" si="148"/>
        <v/>
      </c>
      <c r="I843" s="8" t="str">
        <f>IF(B843&lt;&gt;"",SUMIF($V$23:$V$598,V843,$H$23:$H$598)/SUMIF($V$23:$V$598,V843,$O$23:O1418),IF(O843&lt;&gt;"",SUMIF($S$23:$S$598,S843,$H$23:$H$598)/O843,""))</f>
        <v/>
      </c>
      <c r="J843" s="12"/>
      <c r="K843" s="19" t="str">
        <f t="shared" si="149"/>
        <v/>
      </c>
      <c r="L843" s="19" t="str">
        <f t="shared" si="146"/>
        <v/>
      </c>
      <c r="M843" s="19" t="str">
        <f t="shared" si="147"/>
        <v/>
      </c>
      <c r="N843" s="19" t="str">
        <f t="shared" si="150"/>
        <v/>
      </c>
      <c r="O843" s="9" t="str">
        <f t="shared" si="151"/>
        <v/>
      </c>
      <c r="S843" s="2" t="str">
        <f t="shared" si="152"/>
        <v>INDEX</v>
      </c>
      <c r="T843" s="18" t="str">
        <f t="shared" si="153"/>
        <v/>
      </c>
      <c r="V843" s="2" t="str">
        <f t="shared" si="154"/>
        <v>INCIDENTS</v>
      </c>
      <c r="W843" s="16" t="str">
        <f t="shared" si="155"/>
        <v/>
      </c>
    </row>
    <row r="844" spans="2:23" x14ac:dyDescent="0.2">
      <c r="B844" s="59" t="str">
        <f>IF(Collage!B837="","",Collage!B837)</f>
        <v/>
      </c>
      <c r="C844" s="59" t="str">
        <f>IF(Collage!C837="","",Collage!C837)</f>
        <v/>
      </c>
      <c r="D844" s="35" t="str">
        <f>IF(Collage!D837="","",Collage!D837)</f>
        <v/>
      </c>
      <c r="E844" s="29"/>
      <c r="F844" s="10"/>
      <c r="G844" s="11"/>
      <c r="H844" s="13" t="str">
        <f t="shared" si="148"/>
        <v/>
      </c>
      <c r="I844" s="8" t="str">
        <f>IF(B844&lt;&gt;"",SUMIF($V$23:$V$598,V844,$H$23:$H$598)/SUMIF($V$23:$V$598,V844,$O$23:O1419),IF(O844&lt;&gt;"",SUMIF($S$23:$S$598,S844,$H$23:$H$598)/O844,""))</f>
        <v/>
      </c>
      <c r="J844" s="12"/>
      <c r="K844" s="19" t="str">
        <f t="shared" si="149"/>
        <v/>
      </c>
      <c r="L844" s="19" t="str">
        <f t="shared" si="146"/>
        <v/>
      </c>
      <c r="M844" s="19" t="str">
        <f t="shared" si="147"/>
        <v/>
      </c>
      <c r="N844" s="19" t="str">
        <f t="shared" si="150"/>
        <v/>
      </c>
      <c r="O844" s="9" t="str">
        <f t="shared" si="151"/>
        <v/>
      </c>
      <c r="S844" s="2" t="str">
        <f t="shared" si="152"/>
        <v>INDEX</v>
      </c>
      <c r="T844" s="18" t="str">
        <f t="shared" si="153"/>
        <v/>
      </c>
      <c r="V844" s="2" t="str">
        <f t="shared" si="154"/>
        <v>INCIDENTS</v>
      </c>
      <c r="W844" s="16" t="str">
        <f t="shared" si="155"/>
        <v/>
      </c>
    </row>
    <row r="845" spans="2:23" x14ac:dyDescent="0.2">
      <c r="B845" s="59" t="str">
        <f>IF(Collage!B838="","",Collage!B838)</f>
        <v/>
      </c>
      <c r="C845" s="59" t="str">
        <f>IF(Collage!C838="","",Collage!C838)</f>
        <v/>
      </c>
      <c r="D845" s="35" t="str">
        <f>IF(Collage!D838="","",Collage!D838)</f>
        <v/>
      </c>
      <c r="E845" s="29"/>
      <c r="F845" s="10"/>
      <c r="G845" s="11"/>
      <c r="H845" s="13" t="str">
        <f t="shared" si="148"/>
        <v/>
      </c>
      <c r="I845" s="8" t="str">
        <f>IF(B845&lt;&gt;"",SUMIF($V$23:$V$598,V845,$H$23:$H$598)/SUMIF($V$23:$V$598,V845,$O$23:O1420),IF(O845&lt;&gt;"",SUMIF($S$23:$S$598,S845,$H$23:$H$598)/O845,""))</f>
        <v/>
      </c>
      <c r="J845" s="12"/>
      <c r="K845" s="19" t="str">
        <f t="shared" si="149"/>
        <v/>
      </c>
      <c r="L845" s="19" t="str">
        <f t="shared" si="146"/>
        <v/>
      </c>
      <c r="M845" s="19" t="str">
        <f t="shared" si="147"/>
        <v/>
      </c>
      <c r="N845" s="19" t="str">
        <f t="shared" si="150"/>
        <v/>
      </c>
      <c r="O845" s="9" t="str">
        <f t="shared" si="151"/>
        <v/>
      </c>
      <c r="S845" s="2" t="str">
        <f t="shared" si="152"/>
        <v>INDEX</v>
      </c>
      <c r="T845" s="18" t="str">
        <f t="shared" si="153"/>
        <v/>
      </c>
      <c r="V845" s="2" t="str">
        <f t="shared" si="154"/>
        <v>INCIDENTS</v>
      </c>
      <c r="W845" s="16" t="str">
        <f t="shared" si="155"/>
        <v/>
      </c>
    </row>
    <row r="846" spans="2:23" x14ac:dyDescent="0.2">
      <c r="B846" s="59" t="str">
        <f>IF(Collage!B839="","",Collage!B839)</f>
        <v/>
      </c>
      <c r="C846" s="59" t="str">
        <f>IF(Collage!C839="","",Collage!C839)</f>
        <v/>
      </c>
      <c r="D846" s="35" t="str">
        <f>IF(Collage!D839="","",Collage!D839)</f>
        <v/>
      </c>
      <c r="E846" s="29"/>
      <c r="F846" s="10"/>
      <c r="G846" s="11"/>
      <c r="H846" s="13" t="str">
        <f t="shared" si="148"/>
        <v/>
      </c>
      <c r="I846" s="8" t="str">
        <f>IF(B846&lt;&gt;"",SUMIF($V$23:$V$598,V846,$H$23:$H$598)/SUMIF($V$23:$V$598,V846,$O$23:O1421),IF(O846&lt;&gt;"",SUMIF($S$23:$S$598,S846,$H$23:$H$598)/O846,""))</f>
        <v/>
      </c>
      <c r="J846" s="12"/>
      <c r="K846" s="19" t="str">
        <f t="shared" si="149"/>
        <v/>
      </c>
      <c r="L846" s="19" t="str">
        <f t="shared" si="146"/>
        <v/>
      </c>
      <c r="M846" s="19" t="str">
        <f t="shared" si="147"/>
        <v/>
      </c>
      <c r="N846" s="19" t="str">
        <f t="shared" si="150"/>
        <v/>
      </c>
      <c r="O846" s="9" t="str">
        <f t="shared" si="151"/>
        <v/>
      </c>
      <c r="S846" s="2" t="str">
        <f t="shared" si="152"/>
        <v>INDEX</v>
      </c>
      <c r="T846" s="18" t="str">
        <f t="shared" si="153"/>
        <v/>
      </c>
      <c r="V846" s="2" t="str">
        <f t="shared" si="154"/>
        <v>INCIDENTS</v>
      </c>
      <c r="W846" s="16" t="str">
        <f t="shared" si="155"/>
        <v/>
      </c>
    </row>
    <row r="847" spans="2:23" x14ac:dyDescent="0.2">
      <c r="B847" s="59" t="str">
        <f>IF(Collage!B840="","",Collage!B840)</f>
        <v/>
      </c>
      <c r="C847" s="59" t="str">
        <f>IF(Collage!C840="","",Collage!C840)</f>
        <v/>
      </c>
      <c r="D847" s="35" t="str">
        <f>IF(Collage!D840="","",Collage!D840)</f>
        <v/>
      </c>
      <c r="E847" s="29"/>
      <c r="F847" s="10"/>
      <c r="G847" s="11"/>
      <c r="H847" s="13" t="str">
        <f t="shared" si="148"/>
        <v/>
      </c>
      <c r="I847" s="8" t="str">
        <f>IF(B847&lt;&gt;"",SUMIF($V$23:$V$598,V847,$H$23:$H$598)/SUMIF($V$23:$V$598,V847,$O$23:O1422),IF(O847&lt;&gt;"",SUMIF($S$23:$S$598,S847,$H$23:$H$598)/O847,""))</f>
        <v/>
      </c>
      <c r="J847" s="12"/>
      <c r="K847" s="19" t="str">
        <f t="shared" si="149"/>
        <v/>
      </c>
      <c r="L847" s="19" t="str">
        <f t="shared" si="146"/>
        <v/>
      </c>
      <c r="M847" s="19" t="str">
        <f t="shared" si="147"/>
        <v/>
      </c>
      <c r="N847" s="19" t="str">
        <f t="shared" si="150"/>
        <v/>
      </c>
      <c r="O847" s="9" t="str">
        <f t="shared" si="151"/>
        <v/>
      </c>
      <c r="S847" s="2" t="str">
        <f t="shared" si="152"/>
        <v>INDEX</v>
      </c>
      <c r="T847" s="18" t="str">
        <f t="shared" si="153"/>
        <v/>
      </c>
      <c r="V847" s="2" t="str">
        <f t="shared" si="154"/>
        <v>INCIDENTS</v>
      </c>
      <c r="W847" s="16" t="str">
        <f t="shared" si="155"/>
        <v/>
      </c>
    </row>
    <row r="848" spans="2:23" x14ac:dyDescent="0.2">
      <c r="B848" s="59" t="str">
        <f>IF(Collage!B841="","",Collage!B841)</f>
        <v/>
      </c>
      <c r="C848" s="59" t="str">
        <f>IF(Collage!C841="","",Collage!C841)</f>
        <v/>
      </c>
      <c r="D848" s="35" t="str">
        <f>IF(Collage!D841="","",Collage!D841)</f>
        <v/>
      </c>
      <c r="E848" s="29"/>
      <c r="F848" s="10"/>
      <c r="G848" s="11"/>
      <c r="H848" s="13" t="str">
        <f t="shared" si="148"/>
        <v/>
      </c>
      <c r="I848" s="8" t="str">
        <f>IF(B848&lt;&gt;"",SUMIF($V$23:$V$598,V848,$H$23:$H$598)/SUMIF($V$23:$V$598,V848,$O$23:O1423),IF(O848&lt;&gt;"",SUMIF($S$23:$S$598,S848,$H$23:$H$598)/O848,""))</f>
        <v/>
      </c>
      <c r="J848" s="12"/>
      <c r="K848" s="19" t="str">
        <f t="shared" si="149"/>
        <v/>
      </c>
      <c r="L848" s="19" t="str">
        <f t="shared" si="146"/>
        <v/>
      </c>
      <c r="M848" s="19" t="str">
        <f t="shared" si="147"/>
        <v/>
      </c>
      <c r="N848" s="19" t="str">
        <f t="shared" si="150"/>
        <v/>
      </c>
      <c r="O848" s="9" t="str">
        <f t="shared" si="151"/>
        <v/>
      </c>
      <c r="S848" s="2" t="str">
        <f t="shared" si="152"/>
        <v>INDEX</v>
      </c>
      <c r="T848" s="18" t="str">
        <f t="shared" si="153"/>
        <v/>
      </c>
      <c r="V848" s="2" t="str">
        <f t="shared" si="154"/>
        <v>INCIDENTS</v>
      </c>
      <c r="W848" s="16" t="str">
        <f t="shared" si="155"/>
        <v/>
      </c>
    </row>
    <row r="849" spans="2:23" x14ac:dyDescent="0.2">
      <c r="B849" s="59" t="str">
        <f>IF(Collage!B842="","",Collage!B842)</f>
        <v/>
      </c>
      <c r="C849" s="59" t="str">
        <f>IF(Collage!C842="","",Collage!C842)</f>
        <v/>
      </c>
      <c r="D849" s="35" t="str">
        <f>IF(Collage!D842="","",Collage!D842)</f>
        <v/>
      </c>
      <c r="E849" s="29"/>
      <c r="F849" s="10"/>
      <c r="G849" s="11"/>
      <c r="H849" s="13" t="str">
        <f t="shared" si="148"/>
        <v/>
      </c>
      <c r="I849" s="8" t="str">
        <f>IF(B849&lt;&gt;"",SUMIF($V$23:$V$598,V849,$H$23:$H$598)/SUMIF($V$23:$V$598,V849,$O$23:O1424),IF(O849&lt;&gt;"",SUMIF($S$23:$S$598,S849,$H$23:$H$598)/O849,""))</f>
        <v/>
      </c>
      <c r="J849" s="12"/>
      <c r="K849" s="19" t="str">
        <f t="shared" si="149"/>
        <v/>
      </c>
      <c r="L849" s="19" t="str">
        <f t="shared" si="146"/>
        <v/>
      </c>
      <c r="M849" s="19" t="str">
        <f t="shared" si="147"/>
        <v/>
      </c>
      <c r="N849" s="19" t="str">
        <f t="shared" si="150"/>
        <v/>
      </c>
      <c r="O849" s="9" t="str">
        <f t="shared" si="151"/>
        <v/>
      </c>
      <c r="S849" s="2" t="str">
        <f t="shared" si="152"/>
        <v>INDEX</v>
      </c>
      <c r="T849" s="18" t="str">
        <f t="shared" si="153"/>
        <v/>
      </c>
      <c r="V849" s="2" t="str">
        <f t="shared" si="154"/>
        <v>INCIDENTS</v>
      </c>
      <c r="W849" s="16" t="str">
        <f t="shared" si="155"/>
        <v/>
      </c>
    </row>
    <row r="850" spans="2:23" x14ac:dyDescent="0.2">
      <c r="B850" s="59" t="str">
        <f>IF(Collage!B843="","",Collage!B843)</f>
        <v/>
      </c>
      <c r="C850" s="59" t="str">
        <f>IF(Collage!C843="","",Collage!C843)</f>
        <v/>
      </c>
      <c r="D850" s="35" t="str">
        <f>IF(Collage!D843="","",Collage!D843)</f>
        <v/>
      </c>
      <c r="E850" s="29"/>
      <c r="F850" s="10"/>
      <c r="G850" s="11"/>
      <c r="H850" s="13" t="str">
        <f t="shared" si="148"/>
        <v/>
      </c>
      <c r="I850" s="8" t="str">
        <f>IF(B850&lt;&gt;"",SUMIF($V$23:$V$598,V850,$H$23:$H$598)/SUMIF($V$23:$V$598,V850,$O$23:O1425),IF(O850&lt;&gt;"",SUMIF($S$23:$S$598,S850,$H$23:$H$598)/O850,""))</f>
        <v/>
      </c>
      <c r="J850" s="12"/>
      <c r="K850" s="19" t="str">
        <f t="shared" si="149"/>
        <v/>
      </c>
      <c r="L850" s="19" t="str">
        <f t="shared" si="146"/>
        <v/>
      </c>
      <c r="M850" s="19" t="str">
        <f t="shared" si="147"/>
        <v/>
      </c>
      <c r="N850" s="19" t="str">
        <f t="shared" si="150"/>
        <v/>
      </c>
      <c r="O850" s="9" t="str">
        <f t="shared" si="151"/>
        <v/>
      </c>
      <c r="S850" s="2" t="str">
        <f t="shared" si="152"/>
        <v>INDEX</v>
      </c>
      <c r="T850" s="18" t="str">
        <f t="shared" si="153"/>
        <v/>
      </c>
      <c r="V850" s="2" t="str">
        <f t="shared" si="154"/>
        <v>INCIDENTS</v>
      </c>
      <c r="W850" s="16" t="str">
        <f t="shared" si="155"/>
        <v/>
      </c>
    </row>
    <row r="851" spans="2:23" x14ac:dyDescent="0.2">
      <c r="B851" s="59" t="str">
        <f>IF(Collage!B844="","",Collage!B844)</f>
        <v/>
      </c>
      <c r="C851" s="59" t="str">
        <f>IF(Collage!C844="","",Collage!C844)</f>
        <v/>
      </c>
      <c r="D851" s="35" t="str">
        <f>IF(Collage!D844="","",Collage!D844)</f>
        <v/>
      </c>
      <c r="E851" s="29"/>
      <c r="F851" s="10"/>
      <c r="G851" s="11"/>
      <c r="H851" s="13" t="str">
        <f t="shared" si="148"/>
        <v/>
      </c>
      <c r="I851" s="8" t="str">
        <f>IF(B851&lt;&gt;"",SUMIF($V$23:$V$598,V851,$H$23:$H$598)/SUMIF($V$23:$V$598,V851,$O$23:O1426),IF(O851&lt;&gt;"",SUMIF($S$23:$S$598,S851,$H$23:$H$598)/O851,""))</f>
        <v/>
      </c>
      <c r="J851" s="12"/>
      <c r="K851" s="19" t="str">
        <f t="shared" si="149"/>
        <v/>
      </c>
      <c r="L851" s="19" t="str">
        <f t="shared" si="146"/>
        <v/>
      </c>
      <c r="M851" s="19" t="str">
        <f t="shared" si="147"/>
        <v/>
      </c>
      <c r="N851" s="19" t="str">
        <f t="shared" si="150"/>
        <v/>
      </c>
      <c r="O851" s="9" t="str">
        <f t="shared" si="151"/>
        <v/>
      </c>
      <c r="S851" s="2" t="str">
        <f t="shared" si="152"/>
        <v>INDEX</v>
      </c>
      <c r="T851" s="18" t="str">
        <f t="shared" si="153"/>
        <v/>
      </c>
      <c r="V851" s="2" t="str">
        <f t="shared" si="154"/>
        <v>INCIDENTS</v>
      </c>
      <c r="W851" s="16" t="str">
        <f t="shared" si="155"/>
        <v/>
      </c>
    </row>
    <row r="852" spans="2:23" x14ac:dyDescent="0.2">
      <c r="B852" s="59" t="str">
        <f>IF(Collage!B845="","",Collage!B845)</f>
        <v/>
      </c>
      <c r="C852" s="59" t="str">
        <f>IF(Collage!C845="","",Collage!C845)</f>
        <v/>
      </c>
      <c r="D852" s="35" t="str">
        <f>IF(Collage!D845="","",Collage!D845)</f>
        <v/>
      </c>
      <c r="E852" s="29"/>
      <c r="F852" s="10"/>
      <c r="G852" s="11"/>
      <c r="H852" s="13" t="str">
        <f t="shared" si="148"/>
        <v/>
      </c>
      <c r="I852" s="8" t="str">
        <f>IF(B852&lt;&gt;"",SUMIF($V$23:$V$598,V852,$H$23:$H$598)/SUMIF($V$23:$V$598,V852,$O$23:O1427),IF(O852&lt;&gt;"",SUMIF($S$23:$S$598,S852,$H$23:$H$598)/O852,""))</f>
        <v/>
      </c>
      <c r="J852" s="12"/>
      <c r="K852" s="19" t="str">
        <f t="shared" si="149"/>
        <v/>
      </c>
      <c r="L852" s="19" t="str">
        <f t="shared" si="146"/>
        <v/>
      </c>
      <c r="M852" s="19" t="str">
        <f t="shared" si="147"/>
        <v/>
      </c>
      <c r="N852" s="19" t="str">
        <f t="shared" si="150"/>
        <v/>
      </c>
      <c r="O852" s="9" t="str">
        <f t="shared" si="151"/>
        <v/>
      </c>
      <c r="S852" s="2" t="str">
        <f t="shared" si="152"/>
        <v>INDEX</v>
      </c>
      <c r="T852" s="18" t="str">
        <f t="shared" si="153"/>
        <v/>
      </c>
      <c r="V852" s="2" t="str">
        <f t="shared" si="154"/>
        <v>INCIDENTS</v>
      </c>
      <c r="W852" s="16" t="str">
        <f t="shared" si="155"/>
        <v/>
      </c>
    </row>
    <row r="853" spans="2:23" x14ac:dyDescent="0.2">
      <c r="B853" s="59" t="str">
        <f>IF(Collage!B846="","",Collage!B846)</f>
        <v/>
      </c>
      <c r="C853" s="59" t="str">
        <f>IF(Collage!C846="","",Collage!C846)</f>
        <v/>
      </c>
      <c r="D853" s="35" t="str">
        <f>IF(Collage!D846="","",Collage!D846)</f>
        <v/>
      </c>
      <c r="E853" s="29"/>
      <c r="F853" s="10"/>
      <c r="G853" s="11"/>
      <c r="H853" s="13" t="str">
        <f t="shared" si="148"/>
        <v/>
      </c>
      <c r="I853" s="8" t="str">
        <f>IF(B853&lt;&gt;"",SUMIF($V$23:$V$598,V853,$H$23:$H$598)/SUMIF($V$23:$V$598,V853,$O$23:O1428),IF(O853&lt;&gt;"",SUMIF($S$23:$S$598,S853,$H$23:$H$598)/O853,""))</f>
        <v/>
      </c>
      <c r="J853" s="12"/>
      <c r="K853" s="19" t="str">
        <f t="shared" si="149"/>
        <v/>
      </c>
      <c r="L853" s="19" t="str">
        <f t="shared" si="146"/>
        <v/>
      </c>
      <c r="M853" s="19" t="str">
        <f t="shared" si="147"/>
        <v/>
      </c>
      <c r="N853" s="19" t="str">
        <f t="shared" si="150"/>
        <v/>
      </c>
      <c r="O853" s="9" t="str">
        <f t="shared" si="151"/>
        <v/>
      </c>
      <c r="S853" s="2" t="str">
        <f t="shared" si="152"/>
        <v>INDEX</v>
      </c>
      <c r="T853" s="18" t="str">
        <f t="shared" si="153"/>
        <v/>
      </c>
      <c r="V853" s="2" t="str">
        <f t="shared" si="154"/>
        <v>INCIDENTS</v>
      </c>
      <c r="W853" s="16" t="str">
        <f t="shared" si="155"/>
        <v/>
      </c>
    </row>
    <row r="854" spans="2:23" x14ac:dyDescent="0.2">
      <c r="B854" s="59" t="str">
        <f>IF(Collage!B847="","",Collage!B847)</f>
        <v/>
      </c>
      <c r="C854" s="59" t="str">
        <f>IF(Collage!C847="","",Collage!C847)</f>
        <v/>
      </c>
      <c r="D854" s="35" t="str">
        <f>IF(Collage!D847="","",Collage!D847)</f>
        <v/>
      </c>
      <c r="E854" s="29"/>
      <c r="F854" s="10"/>
      <c r="G854" s="11"/>
      <c r="H854" s="13" t="str">
        <f t="shared" si="148"/>
        <v/>
      </c>
      <c r="I854" s="8" t="str">
        <f>IF(B854&lt;&gt;"",SUMIF($V$23:$V$598,V854,$H$23:$H$598)/SUMIF($V$23:$V$598,V854,$O$23:O1429),IF(O854&lt;&gt;"",SUMIF($S$23:$S$598,S854,$H$23:$H$598)/O854,""))</f>
        <v/>
      </c>
      <c r="J854" s="12"/>
      <c r="K854" s="19" t="str">
        <f t="shared" si="149"/>
        <v/>
      </c>
      <c r="L854" s="19" t="str">
        <f t="shared" si="146"/>
        <v/>
      </c>
      <c r="M854" s="19" t="str">
        <f t="shared" si="147"/>
        <v/>
      </c>
      <c r="N854" s="19" t="str">
        <f t="shared" si="150"/>
        <v/>
      </c>
      <c r="O854" s="9" t="str">
        <f t="shared" si="151"/>
        <v/>
      </c>
      <c r="S854" s="2" t="str">
        <f t="shared" si="152"/>
        <v>INDEX</v>
      </c>
      <c r="T854" s="18" t="str">
        <f t="shared" si="153"/>
        <v/>
      </c>
      <c r="V854" s="2" t="str">
        <f t="shared" si="154"/>
        <v>INCIDENTS</v>
      </c>
      <c r="W854" s="16" t="str">
        <f t="shared" si="155"/>
        <v/>
      </c>
    </row>
    <row r="855" spans="2:23" x14ac:dyDescent="0.2">
      <c r="B855" s="59" t="str">
        <f>IF(Collage!B848="","",Collage!B848)</f>
        <v/>
      </c>
      <c r="C855" s="59" t="str">
        <f>IF(Collage!C848="","",Collage!C848)</f>
        <v/>
      </c>
      <c r="D855" s="35" t="str">
        <f>IF(Collage!D848="","",Collage!D848)</f>
        <v/>
      </c>
      <c r="E855" s="29"/>
      <c r="F855" s="10"/>
      <c r="G855" s="11"/>
      <c r="H855" s="13" t="str">
        <f t="shared" si="148"/>
        <v/>
      </c>
      <c r="I855" s="8" t="str">
        <f>IF(B855&lt;&gt;"",SUMIF($V$23:$V$598,V855,$H$23:$H$598)/SUMIF($V$23:$V$598,V855,$O$23:O1430),IF(O855&lt;&gt;"",SUMIF($S$23:$S$598,S855,$H$23:$H$598)/O855,""))</f>
        <v/>
      </c>
      <c r="J855" s="12"/>
      <c r="K855" s="19" t="str">
        <f t="shared" si="149"/>
        <v/>
      </c>
      <c r="L855" s="19" t="str">
        <f t="shared" ref="L855:L918" si="156">IF($D855&lt;&gt;"",IF($F855="X",1,0),"")</f>
        <v/>
      </c>
      <c r="M855" s="19" t="str">
        <f t="shared" ref="M855:M918" si="157">IF($D855&lt;&gt;"",IF($G855="X",1,0),"")</f>
        <v/>
      </c>
      <c r="N855" s="19" t="str">
        <f t="shared" si="150"/>
        <v/>
      </c>
      <c r="O855" s="9" t="str">
        <f t="shared" si="151"/>
        <v/>
      </c>
      <c r="S855" s="2" t="str">
        <f t="shared" si="152"/>
        <v>INDEX</v>
      </c>
      <c r="T855" s="18" t="str">
        <f t="shared" si="153"/>
        <v/>
      </c>
      <c r="V855" s="2" t="str">
        <f t="shared" si="154"/>
        <v>INCIDENTS</v>
      </c>
      <c r="W855" s="16" t="str">
        <f t="shared" si="155"/>
        <v/>
      </c>
    </row>
    <row r="856" spans="2:23" x14ac:dyDescent="0.2">
      <c r="B856" s="59" t="str">
        <f>IF(Collage!B849="","",Collage!B849)</f>
        <v/>
      </c>
      <c r="C856" s="59" t="str">
        <f>IF(Collage!C849="","",Collage!C849)</f>
        <v/>
      </c>
      <c r="D856" s="35" t="str">
        <f>IF(Collage!D849="","",Collage!D849)</f>
        <v/>
      </c>
      <c r="E856" s="29"/>
      <c r="F856" s="10"/>
      <c r="G856" s="11"/>
      <c r="H856" s="13" t="str">
        <f t="shared" si="148"/>
        <v/>
      </c>
      <c r="I856" s="8" t="str">
        <f>IF(B856&lt;&gt;"",SUMIF($V$23:$V$598,V856,$H$23:$H$598)/SUMIF($V$23:$V$598,V856,$O$23:O1431),IF(O856&lt;&gt;"",SUMIF($S$23:$S$598,S856,$H$23:$H$598)/O856,""))</f>
        <v/>
      </c>
      <c r="J856" s="12"/>
      <c r="K856" s="19" t="str">
        <f t="shared" si="149"/>
        <v/>
      </c>
      <c r="L856" s="19" t="str">
        <f t="shared" si="156"/>
        <v/>
      </c>
      <c r="M856" s="19" t="str">
        <f t="shared" si="157"/>
        <v/>
      </c>
      <c r="N856" s="19" t="str">
        <f t="shared" si="150"/>
        <v/>
      </c>
      <c r="O856" s="9" t="str">
        <f t="shared" si="151"/>
        <v/>
      </c>
      <c r="S856" s="2" t="str">
        <f t="shared" si="152"/>
        <v>INDEX</v>
      </c>
      <c r="T856" s="18" t="str">
        <f t="shared" si="153"/>
        <v/>
      </c>
      <c r="V856" s="2" t="str">
        <f t="shared" si="154"/>
        <v>INCIDENTS</v>
      </c>
      <c r="W856" s="16" t="str">
        <f t="shared" si="155"/>
        <v/>
      </c>
    </row>
    <row r="857" spans="2:23" x14ac:dyDescent="0.2">
      <c r="B857" s="59" t="str">
        <f>IF(Collage!B850="","",Collage!B850)</f>
        <v/>
      </c>
      <c r="C857" s="59" t="str">
        <f>IF(Collage!C850="","",Collage!C850)</f>
        <v/>
      </c>
      <c r="D857" s="35" t="str">
        <f>IF(Collage!D850="","",Collage!D850)</f>
        <v/>
      </c>
      <c r="E857" s="29"/>
      <c r="F857" s="10"/>
      <c r="G857" s="11"/>
      <c r="H857" s="13" t="str">
        <f t="shared" si="148"/>
        <v/>
      </c>
      <c r="I857" s="8" t="str">
        <f>IF(B857&lt;&gt;"",SUMIF($V$23:$V$598,V857,$H$23:$H$598)/SUMIF($V$23:$V$598,V857,$O$23:O1432),IF(O857&lt;&gt;"",SUMIF($S$23:$S$598,S857,$H$23:$H$598)/O857,""))</f>
        <v/>
      </c>
      <c r="J857" s="12"/>
      <c r="K857" s="19" t="str">
        <f t="shared" si="149"/>
        <v/>
      </c>
      <c r="L857" s="19" t="str">
        <f t="shared" si="156"/>
        <v/>
      </c>
      <c r="M857" s="19" t="str">
        <f t="shared" si="157"/>
        <v/>
      </c>
      <c r="N857" s="19" t="str">
        <f t="shared" si="150"/>
        <v/>
      </c>
      <c r="O857" s="9" t="str">
        <f t="shared" si="151"/>
        <v/>
      </c>
      <c r="S857" s="2" t="str">
        <f t="shared" si="152"/>
        <v>INDEX</v>
      </c>
      <c r="T857" s="18" t="str">
        <f t="shared" si="153"/>
        <v/>
      </c>
      <c r="V857" s="2" t="str">
        <f t="shared" si="154"/>
        <v>INCIDENTS</v>
      </c>
      <c r="W857" s="16" t="str">
        <f t="shared" si="155"/>
        <v/>
      </c>
    </row>
    <row r="858" spans="2:23" x14ac:dyDescent="0.2">
      <c r="B858" s="59" t="str">
        <f>IF(Collage!B851="","",Collage!B851)</f>
        <v/>
      </c>
      <c r="C858" s="59" t="str">
        <f>IF(Collage!C851="","",Collage!C851)</f>
        <v/>
      </c>
      <c r="D858" s="35" t="str">
        <f>IF(Collage!D851="","",Collage!D851)</f>
        <v/>
      </c>
      <c r="E858" s="29"/>
      <c r="F858" s="10"/>
      <c r="G858" s="11"/>
      <c r="H858" s="13" t="str">
        <f t="shared" si="148"/>
        <v/>
      </c>
      <c r="I858" s="8" t="str">
        <f>IF(B858&lt;&gt;"",SUMIF($V$23:$V$598,V858,$H$23:$H$598)/SUMIF($V$23:$V$598,V858,$O$23:O1433),IF(O858&lt;&gt;"",SUMIF($S$23:$S$598,S858,$H$23:$H$598)/O858,""))</f>
        <v/>
      </c>
      <c r="J858" s="12"/>
      <c r="K858" s="19" t="str">
        <f t="shared" si="149"/>
        <v/>
      </c>
      <c r="L858" s="19" t="str">
        <f t="shared" si="156"/>
        <v/>
      </c>
      <c r="M858" s="19" t="str">
        <f t="shared" si="157"/>
        <v/>
      </c>
      <c r="N858" s="19" t="str">
        <f t="shared" si="150"/>
        <v/>
      </c>
      <c r="O858" s="9" t="str">
        <f t="shared" si="151"/>
        <v/>
      </c>
      <c r="S858" s="2" t="str">
        <f t="shared" si="152"/>
        <v>INDEX</v>
      </c>
      <c r="T858" s="18" t="str">
        <f t="shared" si="153"/>
        <v/>
      </c>
      <c r="V858" s="2" t="str">
        <f t="shared" si="154"/>
        <v>INCIDENTS</v>
      </c>
      <c r="W858" s="16" t="str">
        <f t="shared" si="155"/>
        <v/>
      </c>
    </row>
    <row r="859" spans="2:23" x14ac:dyDescent="0.2">
      <c r="B859" s="59" t="str">
        <f>IF(Collage!B852="","",Collage!B852)</f>
        <v/>
      </c>
      <c r="C859" s="59" t="str">
        <f>IF(Collage!C852="","",Collage!C852)</f>
        <v/>
      </c>
      <c r="D859" s="35" t="str">
        <f>IF(Collage!D852="","",Collage!D852)</f>
        <v/>
      </c>
      <c r="E859" s="29"/>
      <c r="F859" s="10"/>
      <c r="G859" s="11"/>
      <c r="H859" s="13" t="str">
        <f t="shared" si="148"/>
        <v/>
      </c>
      <c r="I859" s="8" t="str">
        <f>IF(B859&lt;&gt;"",SUMIF($V$23:$V$598,V859,$H$23:$H$598)/SUMIF($V$23:$V$598,V859,$O$23:O1434),IF(O859&lt;&gt;"",SUMIF($S$23:$S$598,S859,$H$23:$H$598)/O859,""))</f>
        <v/>
      </c>
      <c r="J859" s="12"/>
      <c r="K859" s="19" t="str">
        <f t="shared" si="149"/>
        <v/>
      </c>
      <c r="L859" s="19" t="str">
        <f t="shared" si="156"/>
        <v/>
      </c>
      <c r="M859" s="19" t="str">
        <f t="shared" si="157"/>
        <v/>
      </c>
      <c r="N859" s="19" t="str">
        <f t="shared" si="150"/>
        <v/>
      </c>
      <c r="O859" s="9" t="str">
        <f t="shared" si="151"/>
        <v/>
      </c>
      <c r="S859" s="2" t="str">
        <f t="shared" si="152"/>
        <v>INDEX</v>
      </c>
      <c r="T859" s="18" t="str">
        <f t="shared" si="153"/>
        <v/>
      </c>
      <c r="V859" s="2" t="str">
        <f t="shared" si="154"/>
        <v>INCIDENTS</v>
      </c>
      <c r="W859" s="16" t="str">
        <f t="shared" si="155"/>
        <v/>
      </c>
    </row>
    <row r="860" spans="2:23" x14ac:dyDescent="0.2">
      <c r="B860" s="59" t="str">
        <f>IF(Collage!B853="","",Collage!B853)</f>
        <v/>
      </c>
      <c r="C860" s="59" t="str">
        <f>IF(Collage!C853="","",Collage!C853)</f>
        <v/>
      </c>
      <c r="D860" s="35" t="str">
        <f>IF(Collage!D853="","",Collage!D853)</f>
        <v/>
      </c>
      <c r="E860" s="29"/>
      <c r="F860" s="10"/>
      <c r="G860" s="11"/>
      <c r="H860" s="13" t="str">
        <f t="shared" si="148"/>
        <v/>
      </c>
      <c r="I860" s="8" t="str">
        <f>IF(B860&lt;&gt;"",SUMIF($V$23:$V$598,V860,$H$23:$H$598)/SUMIF($V$23:$V$598,V860,$O$23:O1435),IF(O860&lt;&gt;"",SUMIF($S$23:$S$598,S860,$H$23:$H$598)/O860,""))</f>
        <v/>
      </c>
      <c r="J860" s="12"/>
      <c r="K860" s="19" t="str">
        <f t="shared" si="149"/>
        <v/>
      </c>
      <c r="L860" s="19" t="str">
        <f t="shared" si="156"/>
        <v/>
      </c>
      <c r="M860" s="19" t="str">
        <f t="shared" si="157"/>
        <v/>
      </c>
      <c r="N860" s="19" t="str">
        <f t="shared" si="150"/>
        <v/>
      </c>
      <c r="O860" s="9" t="str">
        <f t="shared" si="151"/>
        <v/>
      </c>
      <c r="S860" s="2" t="str">
        <f t="shared" si="152"/>
        <v>INDEX</v>
      </c>
      <c r="T860" s="18" t="str">
        <f t="shared" si="153"/>
        <v/>
      </c>
      <c r="V860" s="2" t="str">
        <f t="shared" si="154"/>
        <v>INCIDENTS</v>
      </c>
      <c r="W860" s="16" t="str">
        <f t="shared" si="155"/>
        <v/>
      </c>
    </row>
    <row r="861" spans="2:23" x14ac:dyDescent="0.2">
      <c r="B861" s="59" t="str">
        <f>IF(Collage!B854="","",Collage!B854)</f>
        <v/>
      </c>
      <c r="C861" s="59" t="str">
        <f>IF(Collage!C854="","",Collage!C854)</f>
        <v/>
      </c>
      <c r="D861" s="35" t="str">
        <f>IF(Collage!D854="","",Collage!D854)</f>
        <v/>
      </c>
      <c r="E861" s="29"/>
      <c r="F861" s="10"/>
      <c r="G861" s="11"/>
      <c r="H861" s="13" t="str">
        <f t="shared" si="148"/>
        <v/>
      </c>
      <c r="I861" s="8" t="str">
        <f>IF(B861&lt;&gt;"",SUMIF($V$23:$V$598,V861,$H$23:$H$598)/SUMIF($V$23:$V$598,V861,$O$23:O1436),IF(O861&lt;&gt;"",SUMIF($S$23:$S$598,S861,$H$23:$H$598)/O861,""))</f>
        <v/>
      </c>
      <c r="J861" s="12"/>
      <c r="K861" s="19" t="str">
        <f t="shared" si="149"/>
        <v/>
      </c>
      <c r="L861" s="19" t="str">
        <f t="shared" si="156"/>
        <v/>
      </c>
      <c r="M861" s="19" t="str">
        <f t="shared" si="157"/>
        <v/>
      </c>
      <c r="N861" s="19" t="str">
        <f t="shared" si="150"/>
        <v/>
      </c>
      <c r="O861" s="9" t="str">
        <f t="shared" si="151"/>
        <v/>
      </c>
      <c r="S861" s="2" t="str">
        <f t="shared" si="152"/>
        <v>INDEX</v>
      </c>
      <c r="T861" s="18" t="str">
        <f t="shared" si="153"/>
        <v/>
      </c>
      <c r="V861" s="2" t="str">
        <f t="shared" si="154"/>
        <v>INCIDENTS</v>
      </c>
      <c r="W861" s="16" t="str">
        <f t="shared" si="155"/>
        <v/>
      </c>
    </row>
    <row r="862" spans="2:23" x14ac:dyDescent="0.2">
      <c r="B862" s="59" t="str">
        <f>IF(Collage!B855="","",Collage!B855)</f>
        <v/>
      </c>
      <c r="C862" s="59" t="str">
        <f>IF(Collage!C855="","",Collage!C855)</f>
        <v/>
      </c>
      <c r="D862" s="35" t="str">
        <f>IF(Collage!D855="","",Collage!D855)</f>
        <v/>
      </c>
      <c r="E862" s="29"/>
      <c r="F862" s="10"/>
      <c r="G862" s="11"/>
      <c r="H862" s="13" t="str">
        <f t="shared" si="148"/>
        <v/>
      </c>
      <c r="I862" s="8" t="str">
        <f>IF(B862&lt;&gt;"",SUMIF($V$23:$V$598,V862,$H$23:$H$598)/SUMIF($V$23:$V$598,V862,$O$23:O1437),IF(O862&lt;&gt;"",SUMIF($S$23:$S$598,S862,$H$23:$H$598)/O862,""))</f>
        <v/>
      </c>
      <c r="J862" s="12"/>
      <c r="K862" s="19" t="str">
        <f t="shared" si="149"/>
        <v/>
      </c>
      <c r="L862" s="19" t="str">
        <f t="shared" si="156"/>
        <v/>
      </c>
      <c r="M862" s="19" t="str">
        <f t="shared" si="157"/>
        <v/>
      </c>
      <c r="N862" s="19" t="str">
        <f t="shared" si="150"/>
        <v/>
      </c>
      <c r="O862" s="9" t="str">
        <f t="shared" si="151"/>
        <v/>
      </c>
      <c r="S862" s="2" t="str">
        <f t="shared" si="152"/>
        <v>INDEX</v>
      </c>
      <c r="T862" s="18" t="str">
        <f t="shared" si="153"/>
        <v/>
      </c>
      <c r="V862" s="2" t="str">
        <f t="shared" si="154"/>
        <v>INCIDENTS</v>
      </c>
      <c r="W862" s="16" t="str">
        <f t="shared" si="155"/>
        <v/>
      </c>
    </row>
    <row r="863" spans="2:23" x14ac:dyDescent="0.2">
      <c r="B863" s="59" t="str">
        <f>IF(Collage!B856="","",Collage!B856)</f>
        <v/>
      </c>
      <c r="C863" s="59" t="str">
        <f>IF(Collage!C856="","",Collage!C856)</f>
        <v/>
      </c>
      <c r="D863" s="35" t="str">
        <f>IF(Collage!D856="","",Collage!D856)</f>
        <v/>
      </c>
      <c r="E863" s="29"/>
      <c r="F863" s="10"/>
      <c r="G863" s="11"/>
      <c r="H863" s="13" t="str">
        <f t="shared" si="148"/>
        <v/>
      </c>
      <c r="I863" s="8" t="str">
        <f>IF(B863&lt;&gt;"",SUMIF($V$23:$V$598,V863,$H$23:$H$598)/SUMIF($V$23:$V$598,V863,$O$23:O1438),IF(O863&lt;&gt;"",SUMIF($S$23:$S$598,S863,$H$23:$H$598)/O863,""))</f>
        <v/>
      </c>
      <c r="J863" s="12"/>
      <c r="K863" s="19" t="str">
        <f t="shared" si="149"/>
        <v/>
      </c>
      <c r="L863" s="19" t="str">
        <f t="shared" si="156"/>
        <v/>
      </c>
      <c r="M863" s="19" t="str">
        <f t="shared" si="157"/>
        <v/>
      </c>
      <c r="N863" s="19" t="str">
        <f t="shared" si="150"/>
        <v/>
      </c>
      <c r="O863" s="9" t="str">
        <f t="shared" si="151"/>
        <v/>
      </c>
      <c r="S863" s="2" t="str">
        <f t="shared" si="152"/>
        <v>INDEX</v>
      </c>
      <c r="T863" s="18" t="str">
        <f t="shared" si="153"/>
        <v/>
      </c>
      <c r="V863" s="2" t="str">
        <f t="shared" si="154"/>
        <v>INCIDENTS</v>
      </c>
      <c r="W863" s="16" t="str">
        <f t="shared" si="155"/>
        <v/>
      </c>
    </row>
    <row r="864" spans="2:23" x14ac:dyDescent="0.2">
      <c r="B864" s="59" t="str">
        <f>IF(Collage!B857="","",Collage!B857)</f>
        <v/>
      </c>
      <c r="C864" s="59" t="str">
        <f>IF(Collage!C857="","",Collage!C857)</f>
        <v/>
      </c>
      <c r="D864" s="35" t="str">
        <f>IF(Collage!D857="","",Collage!D857)</f>
        <v/>
      </c>
      <c r="E864" s="29"/>
      <c r="F864" s="10"/>
      <c r="G864" s="11"/>
      <c r="H864" s="13" t="str">
        <f t="shared" si="148"/>
        <v/>
      </c>
      <c r="I864" s="8" t="str">
        <f>IF(B864&lt;&gt;"",SUMIF($V$23:$V$598,V864,$H$23:$H$598)/SUMIF($V$23:$V$598,V864,$O$23:O1439),IF(O864&lt;&gt;"",SUMIF($S$23:$S$598,S864,$H$23:$H$598)/O864,""))</f>
        <v/>
      </c>
      <c r="J864" s="12"/>
      <c r="K864" s="19" t="str">
        <f t="shared" si="149"/>
        <v/>
      </c>
      <c r="L864" s="19" t="str">
        <f t="shared" si="156"/>
        <v/>
      </c>
      <c r="M864" s="19" t="str">
        <f t="shared" si="157"/>
        <v/>
      </c>
      <c r="N864" s="19" t="str">
        <f t="shared" si="150"/>
        <v/>
      </c>
      <c r="O864" s="9" t="str">
        <f t="shared" si="151"/>
        <v/>
      </c>
      <c r="S864" s="2" t="str">
        <f t="shared" si="152"/>
        <v>INDEX</v>
      </c>
      <c r="T864" s="18" t="str">
        <f t="shared" si="153"/>
        <v/>
      </c>
      <c r="V864" s="2" t="str">
        <f t="shared" si="154"/>
        <v>INCIDENTS</v>
      </c>
      <c r="W864" s="16" t="str">
        <f t="shared" si="155"/>
        <v/>
      </c>
    </row>
    <row r="865" spans="2:23" x14ac:dyDescent="0.2">
      <c r="B865" s="59" t="str">
        <f>IF(Collage!B858="","",Collage!B858)</f>
        <v/>
      </c>
      <c r="C865" s="59" t="str">
        <f>IF(Collage!C858="","",Collage!C858)</f>
        <v/>
      </c>
      <c r="D865" s="35" t="str">
        <f>IF(Collage!D858="","",Collage!D858)</f>
        <v/>
      </c>
      <c r="E865" s="29"/>
      <c r="F865" s="10"/>
      <c r="G865" s="11"/>
      <c r="H865" s="13" t="str">
        <f t="shared" si="148"/>
        <v/>
      </c>
      <c r="I865" s="8" t="str">
        <f>IF(B865&lt;&gt;"",SUMIF($V$23:$V$598,V865,$H$23:$H$598)/SUMIF($V$23:$V$598,V865,$O$23:O1440),IF(O865&lt;&gt;"",SUMIF($S$23:$S$598,S865,$H$23:$H$598)/O865,""))</f>
        <v/>
      </c>
      <c r="J865" s="12"/>
      <c r="K865" s="19" t="str">
        <f t="shared" si="149"/>
        <v/>
      </c>
      <c r="L865" s="19" t="str">
        <f t="shared" si="156"/>
        <v/>
      </c>
      <c r="M865" s="19" t="str">
        <f t="shared" si="157"/>
        <v/>
      </c>
      <c r="N865" s="19" t="str">
        <f t="shared" si="150"/>
        <v/>
      </c>
      <c r="O865" s="9" t="str">
        <f t="shared" si="151"/>
        <v/>
      </c>
      <c r="S865" s="2" t="str">
        <f t="shared" si="152"/>
        <v>INDEX</v>
      </c>
      <c r="T865" s="18" t="str">
        <f t="shared" si="153"/>
        <v/>
      </c>
      <c r="V865" s="2" t="str">
        <f t="shared" si="154"/>
        <v>INCIDENTS</v>
      </c>
      <c r="W865" s="16" t="str">
        <f t="shared" si="155"/>
        <v/>
      </c>
    </row>
    <row r="866" spans="2:23" x14ac:dyDescent="0.2">
      <c r="B866" s="59" t="str">
        <f>IF(Collage!B859="","",Collage!B859)</f>
        <v/>
      </c>
      <c r="C866" s="59" t="str">
        <f>IF(Collage!C859="","",Collage!C859)</f>
        <v/>
      </c>
      <c r="D866" s="35" t="str">
        <f>IF(Collage!D859="","",Collage!D859)</f>
        <v/>
      </c>
      <c r="E866" s="29"/>
      <c r="F866" s="10"/>
      <c r="G866" s="11"/>
      <c r="H866" s="13" t="str">
        <f t="shared" si="148"/>
        <v/>
      </c>
      <c r="I866" s="8" t="str">
        <f>IF(B866&lt;&gt;"",SUMIF($V$23:$V$598,V866,$H$23:$H$598)/SUMIF($V$23:$V$598,V866,$O$23:O1441),IF(O866&lt;&gt;"",SUMIF($S$23:$S$598,S866,$H$23:$H$598)/O866,""))</f>
        <v/>
      </c>
      <c r="J866" s="12"/>
      <c r="K866" s="19" t="str">
        <f t="shared" si="149"/>
        <v/>
      </c>
      <c r="L866" s="19" t="str">
        <f t="shared" si="156"/>
        <v/>
      </c>
      <c r="M866" s="19" t="str">
        <f t="shared" si="157"/>
        <v/>
      </c>
      <c r="N866" s="19" t="str">
        <f t="shared" si="150"/>
        <v/>
      </c>
      <c r="O866" s="9" t="str">
        <f t="shared" si="151"/>
        <v/>
      </c>
      <c r="S866" s="2" t="str">
        <f t="shared" si="152"/>
        <v>INDEX</v>
      </c>
      <c r="T866" s="18" t="str">
        <f t="shared" si="153"/>
        <v/>
      </c>
      <c r="V866" s="2" t="str">
        <f t="shared" si="154"/>
        <v>INCIDENTS</v>
      </c>
      <c r="W866" s="16" t="str">
        <f t="shared" si="155"/>
        <v/>
      </c>
    </row>
    <row r="867" spans="2:23" x14ac:dyDescent="0.2">
      <c r="B867" s="59" t="str">
        <f>IF(Collage!B860="","",Collage!B860)</f>
        <v/>
      </c>
      <c r="C867" s="59" t="str">
        <f>IF(Collage!C860="","",Collage!C860)</f>
        <v/>
      </c>
      <c r="D867" s="35" t="str">
        <f>IF(Collage!D860="","",Collage!D860)</f>
        <v/>
      </c>
      <c r="E867" s="29"/>
      <c r="F867" s="10"/>
      <c r="G867" s="11"/>
      <c r="H867" s="13" t="str">
        <f t="shared" si="148"/>
        <v/>
      </c>
      <c r="I867" s="8" t="str">
        <f>IF(B867&lt;&gt;"",SUMIF($V$23:$V$598,V867,$H$23:$H$598)/SUMIF($V$23:$V$598,V867,$O$23:O1442),IF(O867&lt;&gt;"",SUMIF($S$23:$S$598,S867,$H$23:$H$598)/O867,""))</f>
        <v/>
      </c>
      <c r="J867" s="12"/>
      <c r="K867" s="19" t="str">
        <f t="shared" si="149"/>
        <v/>
      </c>
      <c r="L867" s="19" t="str">
        <f t="shared" si="156"/>
        <v/>
      </c>
      <c r="M867" s="19" t="str">
        <f t="shared" si="157"/>
        <v/>
      </c>
      <c r="N867" s="19" t="str">
        <f t="shared" si="150"/>
        <v/>
      </c>
      <c r="O867" s="9" t="str">
        <f t="shared" si="151"/>
        <v/>
      </c>
      <c r="S867" s="2" t="str">
        <f t="shared" si="152"/>
        <v>INDEX</v>
      </c>
      <c r="T867" s="18" t="str">
        <f t="shared" si="153"/>
        <v/>
      </c>
      <c r="V867" s="2" t="str">
        <f t="shared" si="154"/>
        <v>INCIDENTS</v>
      </c>
      <c r="W867" s="16" t="str">
        <f t="shared" si="155"/>
        <v/>
      </c>
    </row>
    <row r="868" spans="2:23" x14ac:dyDescent="0.2">
      <c r="B868" s="59" t="str">
        <f>IF(Collage!B861="","",Collage!B861)</f>
        <v/>
      </c>
      <c r="C868" s="59" t="str">
        <f>IF(Collage!C861="","",Collage!C861)</f>
        <v/>
      </c>
      <c r="D868" s="35" t="str">
        <f>IF(Collage!D861="","",Collage!D861)</f>
        <v/>
      </c>
      <c r="E868" s="29"/>
      <c r="F868" s="10"/>
      <c r="G868" s="11"/>
      <c r="H868" s="13" t="str">
        <f t="shared" si="148"/>
        <v/>
      </c>
      <c r="I868" s="8" t="str">
        <f>IF(B868&lt;&gt;"",SUMIF($V$23:$V$598,V868,$H$23:$H$598)/SUMIF($V$23:$V$598,V868,$O$23:O1443),IF(O868&lt;&gt;"",SUMIF($S$23:$S$598,S868,$H$23:$H$598)/O868,""))</f>
        <v/>
      </c>
      <c r="J868" s="12"/>
      <c r="K868" s="19" t="str">
        <f t="shared" si="149"/>
        <v/>
      </c>
      <c r="L868" s="19" t="str">
        <f t="shared" si="156"/>
        <v/>
      </c>
      <c r="M868" s="19" t="str">
        <f t="shared" si="157"/>
        <v/>
      </c>
      <c r="N868" s="19" t="str">
        <f t="shared" si="150"/>
        <v/>
      </c>
      <c r="O868" s="9" t="str">
        <f t="shared" si="151"/>
        <v/>
      </c>
      <c r="S868" s="2" t="str">
        <f t="shared" si="152"/>
        <v>INDEX</v>
      </c>
      <c r="T868" s="18" t="str">
        <f t="shared" si="153"/>
        <v/>
      </c>
      <c r="V868" s="2" t="str">
        <f t="shared" si="154"/>
        <v>INCIDENTS</v>
      </c>
      <c r="W868" s="16" t="str">
        <f t="shared" si="155"/>
        <v/>
      </c>
    </row>
    <row r="869" spans="2:23" x14ac:dyDescent="0.2">
      <c r="B869" s="59" t="str">
        <f>IF(Collage!B862="","",Collage!B862)</f>
        <v/>
      </c>
      <c r="C869" s="59" t="str">
        <f>IF(Collage!C862="","",Collage!C862)</f>
        <v/>
      </c>
      <c r="D869" s="35" t="str">
        <f>IF(Collage!D862="","",Collage!D862)</f>
        <v/>
      </c>
      <c r="E869" s="29"/>
      <c r="F869" s="10"/>
      <c r="G869" s="11"/>
      <c r="H869" s="13" t="str">
        <f t="shared" si="148"/>
        <v/>
      </c>
      <c r="I869" s="8" t="str">
        <f>IF(B869&lt;&gt;"",SUMIF($V$23:$V$598,V869,$H$23:$H$598)/SUMIF($V$23:$V$598,V869,$O$23:O1444),IF(O869&lt;&gt;"",SUMIF($S$23:$S$598,S869,$H$23:$H$598)/O869,""))</f>
        <v/>
      </c>
      <c r="J869" s="12"/>
      <c r="K869" s="19" t="str">
        <f t="shared" si="149"/>
        <v/>
      </c>
      <c r="L869" s="19" t="str">
        <f t="shared" si="156"/>
        <v/>
      </c>
      <c r="M869" s="19" t="str">
        <f t="shared" si="157"/>
        <v/>
      </c>
      <c r="N869" s="19" t="str">
        <f t="shared" si="150"/>
        <v/>
      </c>
      <c r="O869" s="9" t="str">
        <f t="shared" si="151"/>
        <v/>
      </c>
      <c r="S869" s="2" t="str">
        <f t="shared" si="152"/>
        <v>INDEX</v>
      </c>
      <c r="T869" s="18" t="str">
        <f t="shared" si="153"/>
        <v/>
      </c>
      <c r="V869" s="2" t="str">
        <f t="shared" si="154"/>
        <v>INCIDENTS</v>
      </c>
      <c r="W869" s="16" t="str">
        <f t="shared" si="155"/>
        <v/>
      </c>
    </row>
    <row r="870" spans="2:23" x14ac:dyDescent="0.2">
      <c r="B870" s="59" t="str">
        <f>IF(Collage!B863="","",Collage!B863)</f>
        <v/>
      </c>
      <c r="C870" s="59" t="str">
        <f>IF(Collage!C863="","",Collage!C863)</f>
        <v/>
      </c>
      <c r="D870" s="35" t="str">
        <f>IF(Collage!D863="","",Collage!D863)</f>
        <v/>
      </c>
      <c r="E870" s="29"/>
      <c r="F870" s="10"/>
      <c r="G870" s="11"/>
      <c r="H870" s="13" t="str">
        <f t="shared" si="148"/>
        <v/>
      </c>
      <c r="I870" s="8" t="str">
        <f>IF(B870&lt;&gt;"",SUMIF($V$23:$V$598,V870,$H$23:$H$598)/SUMIF($V$23:$V$598,V870,$O$23:O1445),IF(O870&lt;&gt;"",SUMIF($S$23:$S$598,S870,$H$23:$H$598)/O870,""))</f>
        <v/>
      </c>
      <c r="J870" s="12"/>
      <c r="K870" s="19" t="str">
        <f t="shared" si="149"/>
        <v/>
      </c>
      <c r="L870" s="19" t="str">
        <f t="shared" si="156"/>
        <v/>
      </c>
      <c r="M870" s="19" t="str">
        <f t="shared" si="157"/>
        <v/>
      </c>
      <c r="N870" s="19" t="str">
        <f t="shared" si="150"/>
        <v/>
      </c>
      <c r="O870" s="9" t="str">
        <f t="shared" si="151"/>
        <v/>
      </c>
      <c r="S870" s="2" t="str">
        <f t="shared" si="152"/>
        <v>INDEX</v>
      </c>
      <c r="T870" s="18" t="str">
        <f t="shared" si="153"/>
        <v/>
      </c>
      <c r="V870" s="2" t="str">
        <f t="shared" si="154"/>
        <v>INCIDENTS</v>
      </c>
      <c r="W870" s="16" t="str">
        <f t="shared" si="155"/>
        <v/>
      </c>
    </row>
    <row r="871" spans="2:23" x14ac:dyDescent="0.2">
      <c r="B871" s="59" t="str">
        <f>IF(Collage!B864="","",Collage!B864)</f>
        <v/>
      </c>
      <c r="C871" s="59" t="str">
        <f>IF(Collage!C864="","",Collage!C864)</f>
        <v/>
      </c>
      <c r="D871" s="35" t="str">
        <f>IF(Collage!D864="","",Collage!D864)</f>
        <v/>
      </c>
      <c r="E871" s="29"/>
      <c r="F871" s="10"/>
      <c r="G871" s="11"/>
      <c r="H871" s="13" t="str">
        <f t="shared" si="148"/>
        <v/>
      </c>
      <c r="I871" s="8" t="str">
        <f>IF(B871&lt;&gt;"",SUMIF($V$23:$V$598,V871,$H$23:$H$598)/SUMIF($V$23:$V$598,V871,$O$23:O1446),IF(O871&lt;&gt;"",SUMIF($S$23:$S$598,S871,$H$23:$H$598)/O871,""))</f>
        <v/>
      </c>
      <c r="J871" s="12"/>
      <c r="K871" s="19" t="str">
        <f t="shared" si="149"/>
        <v/>
      </c>
      <c r="L871" s="19" t="str">
        <f t="shared" si="156"/>
        <v/>
      </c>
      <c r="M871" s="19" t="str">
        <f t="shared" si="157"/>
        <v/>
      </c>
      <c r="N871" s="19" t="str">
        <f t="shared" si="150"/>
        <v/>
      </c>
      <c r="O871" s="9" t="str">
        <f t="shared" si="151"/>
        <v/>
      </c>
      <c r="S871" s="2" t="str">
        <f t="shared" si="152"/>
        <v>INDEX</v>
      </c>
      <c r="T871" s="18" t="str">
        <f t="shared" si="153"/>
        <v/>
      </c>
      <c r="V871" s="2" t="str">
        <f t="shared" si="154"/>
        <v>INCIDENTS</v>
      </c>
      <c r="W871" s="16" t="str">
        <f t="shared" si="155"/>
        <v/>
      </c>
    </row>
    <row r="872" spans="2:23" x14ac:dyDescent="0.2">
      <c r="B872" s="59" t="str">
        <f>IF(Collage!B865="","",Collage!B865)</f>
        <v/>
      </c>
      <c r="C872" s="59" t="str">
        <f>IF(Collage!C865="","",Collage!C865)</f>
        <v/>
      </c>
      <c r="D872" s="35" t="str">
        <f>IF(Collage!D865="","",Collage!D865)</f>
        <v/>
      </c>
      <c r="E872" s="29"/>
      <c r="F872" s="10"/>
      <c r="G872" s="11"/>
      <c r="H872" s="13" t="str">
        <f t="shared" si="148"/>
        <v/>
      </c>
      <c r="I872" s="8" t="str">
        <f>IF(B872&lt;&gt;"",SUMIF($V$23:$V$598,V872,$H$23:$H$598)/SUMIF($V$23:$V$598,V872,$O$23:O1447),IF(O872&lt;&gt;"",SUMIF($S$23:$S$598,S872,$H$23:$H$598)/O872,""))</f>
        <v/>
      </c>
      <c r="J872" s="12"/>
      <c r="K872" s="19" t="str">
        <f t="shared" si="149"/>
        <v/>
      </c>
      <c r="L872" s="19" t="str">
        <f t="shared" si="156"/>
        <v/>
      </c>
      <c r="M872" s="19" t="str">
        <f t="shared" si="157"/>
        <v/>
      </c>
      <c r="N872" s="19" t="str">
        <f t="shared" si="150"/>
        <v/>
      </c>
      <c r="O872" s="9" t="str">
        <f t="shared" si="151"/>
        <v/>
      </c>
      <c r="S872" s="2" t="str">
        <f t="shared" si="152"/>
        <v>INDEX</v>
      </c>
      <c r="T872" s="18" t="str">
        <f t="shared" si="153"/>
        <v/>
      </c>
      <c r="V872" s="2" t="str">
        <f t="shared" si="154"/>
        <v>INCIDENTS</v>
      </c>
      <c r="W872" s="16" t="str">
        <f t="shared" si="155"/>
        <v/>
      </c>
    </row>
    <row r="873" spans="2:23" x14ac:dyDescent="0.2">
      <c r="B873" s="59" t="str">
        <f>IF(Collage!B866="","",Collage!B866)</f>
        <v/>
      </c>
      <c r="C873" s="59" t="str">
        <f>IF(Collage!C866="","",Collage!C866)</f>
        <v/>
      </c>
      <c r="D873" s="35" t="str">
        <f>IF(Collage!D866="","",Collage!D866)</f>
        <v/>
      </c>
      <c r="E873" s="29"/>
      <c r="F873" s="10"/>
      <c r="G873" s="11"/>
      <c r="H873" s="13" t="str">
        <f t="shared" si="148"/>
        <v/>
      </c>
      <c r="I873" s="8" t="str">
        <f>IF(B873&lt;&gt;"",SUMIF($V$23:$V$598,V873,$H$23:$H$598)/SUMIF($V$23:$V$598,V873,$O$23:O1448),IF(O873&lt;&gt;"",SUMIF($S$23:$S$598,S873,$H$23:$H$598)/O873,""))</f>
        <v/>
      </c>
      <c r="J873" s="12"/>
      <c r="K873" s="19" t="str">
        <f t="shared" si="149"/>
        <v/>
      </c>
      <c r="L873" s="19" t="str">
        <f t="shared" si="156"/>
        <v/>
      </c>
      <c r="M873" s="19" t="str">
        <f t="shared" si="157"/>
        <v/>
      </c>
      <c r="N873" s="19" t="str">
        <f t="shared" si="150"/>
        <v/>
      </c>
      <c r="O873" s="9" t="str">
        <f t="shared" si="151"/>
        <v/>
      </c>
      <c r="S873" s="2" t="str">
        <f t="shared" si="152"/>
        <v>INDEX</v>
      </c>
      <c r="T873" s="18" t="str">
        <f t="shared" si="153"/>
        <v/>
      </c>
      <c r="V873" s="2" t="str">
        <f t="shared" si="154"/>
        <v>INCIDENTS</v>
      </c>
      <c r="W873" s="16" t="str">
        <f t="shared" si="155"/>
        <v/>
      </c>
    </row>
    <row r="874" spans="2:23" x14ac:dyDescent="0.2">
      <c r="B874" s="59" t="str">
        <f>IF(Collage!B867="","",Collage!B867)</f>
        <v/>
      </c>
      <c r="C874" s="59" t="str">
        <f>IF(Collage!C867="","",Collage!C867)</f>
        <v/>
      </c>
      <c r="D874" s="35" t="str">
        <f>IF(Collage!D867="","",Collage!D867)</f>
        <v/>
      </c>
      <c r="E874" s="29"/>
      <c r="F874" s="10"/>
      <c r="G874" s="11"/>
      <c r="H874" s="13" t="str">
        <f t="shared" si="148"/>
        <v/>
      </c>
      <c r="I874" s="8" t="str">
        <f>IF(B874&lt;&gt;"",SUMIF($V$23:$V$598,V874,$H$23:$H$598)/SUMIF($V$23:$V$598,V874,$O$23:O1449),IF(O874&lt;&gt;"",SUMIF($S$23:$S$598,S874,$H$23:$H$598)/O874,""))</f>
        <v/>
      </c>
      <c r="J874" s="12"/>
      <c r="K874" s="19" t="str">
        <f t="shared" si="149"/>
        <v/>
      </c>
      <c r="L874" s="19" t="str">
        <f t="shared" si="156"/>
        <v/>
      </c>
      <c r="M874" s="19" t="str">
        <f t="shared" si="157"/>
        <v/>
      </c>
      <c r="N874" s="19" t="str">
        <f t="shared" si="150"/>
        <v/>
      </c>
      <c r="O874" s="9" t="str">
        <f t="shared" si="151"/>
        <v/>
      </c>
      <c r="S874" s="2" t="str">
        <f t="shared" si="152"/>
        <v>INDEX</v>
      </c>
      <c r="T874" s="18" t="str">
        <f t="shared" si="153"/>
        <v/>
      </c>
      <c r="V874" s="2" t="str">
        <f t="shared" si="154"/>
        <v>INCIDENTS</v>
      </c>
      <c r="W874" s="16" t="str">
        <f t="shared" si="155"/>
        <v/>
      </c>
    </row>
    <row r="875" spans="2:23" x14ac:dyDescent="0.2">
      <c r="B875" s="59" t="str">
        <f>IF(Collage!B868="","",Collage!B868)</f>
        <v/>
      </c>
      <c r="C875" s="59" t="str">
        <f>IF(Collage!C868="","",Collage!C868)</f>
        <v/>
      </c>
      <c r="D875" s="35" t="str">
        <f>IF(Collage!D868="","",Collage!D868)</f>
        <v/>
      </c>
      <c r="E875" s="29"/>
      <c r="F875" s="10"/>
      <c r="G875" s="11"/>
      <c r="H875" s="13" t="str">
        <f t="shared" si="148"/>
        <v/>
      </c>
      <c r="I875" s="8" t="str">
        <f>IF(B875&lt;&gt;"",SUMIF($V$23:$V$598,V875,$H$23:$H$598)/SUMIF($V$23:$V$598,V875,$O$23:O1450),IF(O875&lt;&gt;"",SUMIF($S$23:$S$598,S875,$H$23:$H$598)/O875,""))</f>
        <v/>
      </c>
      <c r="J875" s="12"/>
      <c r="K875" s="19" t="str">
        <f t="shared" si="149"/>
        <v/>
      </c>
      <c r="L875" s="19" t="str">
        <f t="shared" si="156"/>
        <v/>
      </c>
      <c r="M875" s="19" t="str">
        <f t="shared" si="157"/>
        <v/>
      </c>
      <c r="N875" s="19" t="str">
        <f t="shared" si="150"/>
        <v/>
      </c>
      <c r="O875" s="9" t="str">
        <f t="shared" si="151"/>
        <v/>
      </c>
      <c r="S875" s="2" t="str">
        <f t="shared" si="152"/>
        <v>INDEX</v>
      </c>
      <c r="T875" s="18" t="str">
        <f t="shared" si="153"/>
        <v/>
      </c>
      <c r="V875" s="2" t="str">
        <f t="shared" si="154"/>
        <v>INCIDENTS</v>
      </c>
      <c r="W875" s="16" t="str">
        <f t="shared" si="155"/>
        <v/>
      </c>
    </row>
    <row r="876" spans="2:23" x14ac:dyDescent="0.2">
      <c r="B876" s="59" t="str">
        <f>IF(Collage!B869="","",Collage!B869)</f>
        <v/>
      </c>
      <c r="C876" s="59" t="str">
        <f>IF(Collage!C869="","",Collage!C869)</f>
        <v/>
      </c>
      <c r="D876" s="35" t="str">
        <f>IF(Collage!D869="","",Collage!D869)</f>
        <v/>
      </c>
      <c r="E876" s="29"/>
      <c r="F876" s="10"/>
      <c r="G876" s="11"/>
      <c r="H876" s="13" t="str">
        <f t="shared" si="148"/>
        <v/>
      </c>
      <c r="I876" s="8" t="str">
        <f>IF(B876&lt;&gt;"",SUMIF($V$23:$V$598,V876,$H$23:$H$598)/SUMIF($V$23:$V$598,V876,$O$23:O1451),IF(O876&lt;&gt;"",SUMIF($S$23:$S$598,S876,$H$23:$H$598)/O876,""))</f>
        <v/>
      </c>
      <c r="J876" s="12"/>
      <c r="K876" s="19" t="str">
        <f t="shared" si="149"/>
        <v/>
      </c>
      <c r="L876" s="19" t="str">
        <f t="shared" si="156"/>
        <v/>
      </c>
      <c r="M876" s="19" t="str">
        <f t="shared" si="157"/>
        <v/>
      </c>
      <c r="N876" s="19" t="str">
        <f t="shared" si="150"/>
        <v/>
      </c>
      <c r="O876" s="9" t="str">
        <f t="shared" si="151"/>
        <v/>
      </c>
      <c r="S876" s="2" t="str">
        <f t="shared" si="152"/>
        <v>INDEX</v>
      </c>
      <c r="T876" s="18" t="str">
        <f t="shared" si="153"/>
        <v/>
      </c>
      <c r="V876" s="2" t="str">
        <f t="shared" si="154"/>
        <v>INCIDENTS</v>
      </c>
      <c r="W876" s="16" t="str">
        <f t="shared" si="155"/>
        <v/>
      </c>
    </row>
    <row r="877" spans="2:23" x14ac:dyDescent="0.2">
      <c r="B877" s="59" t="str">
        <f>IF(Collage!B870="","",Collage!B870)</f>
        <v/>
      </c>
      <c r="C877" s="59" t="str">
        <f>IF(Collage!C870="","",Collage!C870)</f>
        <v/>
      </c>
      <c r="D877" s="35" t="str">
        <f>IF(Collage!D870="","",Collage!D870)</f>
        <v/>
      </c>
      <c r="E877" s="29"/>
      <c r="F877" s="10"/>
      <c r="G877" s="11"/>
      <c r="H877" s="13" t="str">
        <f t="shared" si="148"/>
        <v/>
      </c>
      <c r="I877" s="8" t="str">
        <f>IF(B877&lt;&gt;"",SUMIF($V$23:$V$598,V877,$H$23:$H$598)/SUMIF($V$23:$V$598,V877,$O$23:O1452),IF(O877&lt;&gt;"",SUMIF($S$23:$S$598,S877,$H$23:$H$598)/O877,""))</f>
        <v/>
      </c>
      <c r="J877" s="12"/>
      <c r="K877" s="19" t="str">
        <f t="shared" si="149"/>
        <v/>
      </c>
      <c r="L877" s="19" t="str">
        <f t="shared" si="156"/>
        <v/>
      </c>
      <c r="M877" s="19" t="str">
        <f t="shared" si="157"/>
        <v/>
      </c>
      <c r="N877" s="19" t="str">
        <f t="shared" si="150"/>
        <v/>
      </c>
      <c r="O877" s="9" t="str">
        <f t="shared" si="151"/>
        <v/>
      </c>
      <c r="S877" s="2" t="str">
        <f t="shared" si="152"/>
        <v>INDEX</v>
      </c>
      <c r="T877" s="18" t="str">
        <f t="shared" si="153"/>
        <v/>
      </c>
      <c r="V877" s="2" t="str">
        <f t="shared" si="154"/>
        <v>INCIDENTS</v>
      </c>
      <c r="W877" s="16" t="str">
        <f t="shared" si="155"/>
        <v/>
      </c>
    </row>
    <row r="878" spans="2:23" x14ac:dyDescent="0.2">
      <c r="B878" s="59" t="str">
        <f>IF(Collage!B871="","",Collage!B871)</f>
        <v/>
      </c>
      <c r="C878" s="59" t="str">
        <f>IF(Collage!C871="","",Collage!C871)</f>
        <v/>
      </c>
      <c r="D878" s="35" t="str">
        <f>IF(Collage!D871="","",Collage!D871)</f>
        <v/>
      </c>
      <c r="E878" s="29"/>
      <c r="F878" s="10"/>
      <c r="G878" s="11"/>
      <c r="H878" s="13" t="str">
        <f t="shared" si="148"/>
        <v/>
      </c>
      <c r="I878" s="8" t="str">
        <f>IF(B878&lt;&gt;"",SUMIF($V$23:$V$598,V878,$H$23:$H$598)/SUMIF($V$23:$V$598,V878,$O$23:O1453),IF(O878&lt;&gt;"",SUMIF($S$23:$S$598,S878,$H$23:$H$598)/O878,""))</f>
        <v/>
      </c>
      <c r="J878" s="12"/>
      <c r="K878" s="19" t="str">
        <f t="shared" si="149"/>
        <v/>
      </c>
      <c r="L878" s="19" t="str">
        <f t="shared" si="156"/>
        <v/>
      </c>
      <c r="M878" s="19" t="str">
        <f t="shared" si="157"/>
        <v/>
      </c>
      <c r="N878" s="19" t="str">
        <f t="shared" si="150"/>
        <v/>
      </c>
      <c r="O878" s="9" t="str">
        <f t="shared" si="151"/>
        <v/>
      </c>
      <c r="S878" s="2" t="str">
        <f t="shared" si="152"/>
        <v>INDEX</v>
      </c>
      <c r="T878" s="18" t="str">
        <f t="shared" si="153"/>
        <v/>
      </c>
      <c r="V878" s="2" t="str">
        <f t="shared" si="154"/>
        <v>INCIDENTS</v>
      </c>
      <c r="W878" s="16" t="str">
        <f t="shared" si="155"/>
        <v/>
      </c>
    </row>
    <row r="879" spans="2:23" x14ac:dyDescent="0.2">
      <c r="B879" s="59" t="str">
        <f>IF(Collage!B872="","",Collage!B872)</f>
        <v/>
      </c>
      <c r="C879" s="59" t="str">
        <f>IF(Collage!C872="","",Collage!C872)</f>
        <v/>
      </c>
      <c r="D879" s="35" t="str">
        <f>IF(Collage!D872="","",Collage!D872)</f>
        <v/>
      </c>
      <c r="E879" s="29"/>
      <c r="F879" s="10"/>
      <c r="G879" s="11"/>
      <c r="H879" s="13" t="str">
        <f t="shared" si="148"/>
        <v/>
      </c>
      <c r="I879" s="8" t="str">
        <f>IF(B879&lt;&gt;"",SUMIF($V$23:$V$598,V879,$H$23:$H$598)/SUMIF($V$23:$V$598,V879,$O$23:O1454),IF(O879&lt;&gt;"",SUMIF($S$23:$S$598,S879,$H$23:$H$598)/O879,""))</f>
        <v/>
      </c>
      <c r="J879" s="12"/>
      <c r="K879" s="19" t="str">
        <f t="shared" si="149"/>
        <v/>
      </c>
      <c r="L879" s="19" t="str">
        <f t="shared" si="156"/>
        <v/>
      </c>
      <c r="M879" s="19" t="str">
        <f t="shared" si="157"/>
        <v/>
      </c>
      <c r="N879" s="19" t="str">
        <f t="shared" si="150"/>
        <v/>
      </c>
      <c r="O879" s="9" t="str">
        <f t="shared" si="151"/>
        <v/>
      </c>
      <c r="S879" s="2" t="str">
        <f t="shared" si="152"/>
        <v>INDEX</v>
      </c>
      <c r="T879" s="18" t="str">
        <f t="shared" si="153"/>
        <v/>
      </c>
      <c r="V879" s="2" t="str">
        <f t="shared" si="154"/>
        <v>INCIDENTS</v>
      </c>
      <c r="W879" s="16" t="str">
        <f t="shared" si="155"/>
        <v/>
      </c>
    </row>
    <row r="880" spans="2:23" x14ac:dyDescent="0.2">
      <c r="B880" s="59" t="str">
        <f>IF(Collage!B873="","",Collage!B873)</f>
        <v/>
      </c>
      <c r="C880" s="59" t="str">
        <f>IF(Collage!C873="","",Collage!C873)</f>
        <v/>
      </c>
      <c r="D880" s="35" t="str">
        <f>IF(Collage!D873="","",Collage!D873)</f>
        <v/>
      </c>
      <c r="E880" s="29"/>
      <c r="F880" s="10"/>
      <c r="G880" s="11"/>
      <c r="H880" s="13" t="str">
        <f t="shared" si="148"/>
        <v/>
      </c>
      <c r="I880" s="8" t="str">
        <f>IF(B880&lt;&gt;"",SUMIF($V$23:$V$598,V880,$H$23:$H$598)/SUMIF($V$23:$V$598,V880,$O$23:O1455),IF(O880&lt;&gt;"",SUMIF($S$23:$S$598,S880,$H$23:$H$598)/O880,""))</f>
        <v/>
      </c>
      <c r="J880" s="12"/>
      <c r="K880" s="19" t="str">
        <f t="shared" si="149"/>
        <v/>
      </c>
      <c r="L880" s="19" t="str">
        <f t="shared" si="156"/>
        <v/>
      </c>
      <c r="M880" s="19" t="str">
        <f t="shared" si="157"/>
        <v/>
      </c>
      <c r="N880" s="19" t="str">
        <f t="shared" si="150"/>
        <v/>
      </c>
      <c r="O880" s="9" t="str">
        <f t="shared" si="151"/>
        <v/>
      </c>
      <c r="S880" s="2" t="str">
        <f t="shared" si="152"/>
        <v>INDEX</v>
      </c>
      <c r="T880" s="18" t="str">
        <f t="shared" si="153"/>
        <v/>
      </c>
      <c r="V880" s="2" t="str">
        <f t="shared" si="154"/>
        <v>INCIDENTS</v>
      </c>
      <c r="W880" s="16" t="str">
        <f t="shared" si="155"/>
        <v/>
      </c>
    </row>
    <row r="881" spans="2:23" x14ac:dyDescent="0.2">
      <c r="B881" s="59" t="str">
        <f>IF(Collage!B874="","",Collage!B874)</f>
        <v/>
      </c>
      <c r="C881" s="59" t="str">
        <f>IF(Collage!C874="","",Collage!C874)</f>
        <v/>
      </c>
      <c r="D881" s="35" t="str">
        <f>IF(Collage!D874="","",Collage!D874)</f>
        <v/>
      </c>
      <c r="E881" s="29"/>
      <c r="F881" s="10"/>
      <c r="G881" s="11"/>
      <c r="H881" s="13" t="str">
        <f t="shared" si="148"/>
        <v/>
      </c>
      <c r="I881" s="8" t="str">
        <f>IF(B881&lt;&gt;"",SUMIF($V$23:$V$598,V881,$H$23:$H$598)/SUMIF($V$23:$V$598,V881,$O$23:O1456),IF(O881&lt;&gt;"",SUMIF($S$23:$S$598,S881,$H$23:$H$598)/O881,""))</f>
        <v/>
      </c>
      <c r="J881" s="12"/>
      <c r="K881" s="19" t="str">
        <f t="shared" si="149"/>
        <v/>
      </c>
      <c r="L881" s="19" t="str">
        <f t="shared" si="156"/>
        <v/>
      </c>
      <c r="M881" s="19" t="str">
        <f t="shared" si="157"/>
        <v/>
      </c>
      <c r="N881" s="19" t="str">
        <f t="shared" si="150"/>
        <v/>
      </c>
      <c r="O881" s="9" t="str">
        <f t="shared" si="151"/>
        <v/>
      </c>
      <c r="S881" s="2" t="str">
        <f t="shared" si="152"/>
        <v>INDEX</v>
      </c>
      <c r="T881" s="18" t="str">
        <f t="shared" si="153"/>
        <v/>
      </c>
      <c r="V881" s="2" t="str">
        <f t="shared" si="154"/>
        <v>INCIDENTS</v>
      </c>
      <c r="W881" s="16" t="str">
        <f t="shared" si="155"/>
        <v/>
      </c>
    </row>
    <row r="882" spans="2:23" x14ac:dyDescent="0.2">
      <c r="B882" s="59" t="str">
        <f>IF(Collage!B875="","",Collage!B875)</f>
        <v/>
      </c>
      <c r="C882" s="59" t="str">
        <f>IF(Collage!C875="","",Collage!C875)</f>
        <v/>
      </c>
      <c r="D882" s="35" t="str">
        <f>IF(Collage!D875="","",Collage!D875)</f>
        <v/>
      </c>
      <c r="E882" s="29"/>
      <c r="F882" s="10"/>
      <c r="G882" s="11"/>
      <c r="H882" s="13" t="str">
        <f t="shared" si="148"/>
        <v/>
      </c>
      <c r="I882" s="8" t="str">
        <f>IF(B882&lt;&gt;"",SUMIF($V$23:$V$598,V882,$H$23:$H$598)/SUMIF($V$23:$V$598,V882,$O$23:O1457),IF(O882&lt;&gt;"",SUMIF($S$23:$S$598,S882,$H$23:$H$598)/O882,""))</f>
        <v/>
      </c>
      <c r="J882" s="12"/>
      <c r="K882" s="19" t="str">
        <f t="shared" si="149"/>
        <v/>
      </c>
      <c r="L882" s="19" t="str">
        <f t="shared" si="156"/>
        <v/>
      </c>
      <c r="M882" s="19" t="str">
        <f t="shared" si="157"/>
        <v/>
      </c>
      <c r="N882" s="19" t="str">
        <f t="shared" si="150"/>
        <v/>
      </c>
      <c r="O882" s="9" t="str">
        <f t="shared" si="151"/>
        <v/>
      </c>
      <c r="S882" s="2" t="str">
        <f t="shared" si="152"/>
        <v>INDEX</v>
      </c>
      <c r="T882" s="18" t="str">
        <f t="shared" si="153"/>
        <v/>
      </c>
      <c r="V882" s="2" t="str">
        <f t="shared" si="154"/>
        <v>INCIDENTS</v>
      </c>
      <c r="W882" s="16" t="str">
        <f t="shared" si="155"/>
        <v/>
      </c>
    </row>
    <row r="883" spans="2:23" x14ac:dyDescent="0.2">
      <c r="B883" s="59" t="str">
        <f>IF(Collage!B876="","",Collage!B876)</f>
        <v/>
      </c>
      <c r="C883" s="59" t="str">
        <f>IF(Collage!C876="","",Collage!C876)</f>
        <v/>
      </c>
      <c r="D883" s="35" t="str">
        <f>IF(Collage!D876="","",Collage!D876)</f>
        <v/>
      </c>
      <c r="E883" s="29"/>
      <c r="F883" s="10"/>
      <c r="G883" s="11"/>
      <c r="H883" s="13" t="str">
        <f t="shared" si="148"/>
        <v/>
      </c>
      <c r="I883" s="8" t="str">
        <f>IF(B883&lt;&gt;"",SUMIF($V$23:$V$598,V883,$H$23:$H$598)/SUMIF($V$23:$V$598,V883,$O$23:O1458),IF(O883&lt;&gt;"",SUMIF($S$23:$S$598,S883,$H$23:$H$598)/O883,""))</f>
        <v/>
      </c>
      <c r="J883" s="12"/>
      <c r="K883" s="19" t="str">
        <f t="shared" si="149"/>
        <v/>
      </c>
      <c r="L883" s="19" t="str">
        <f t="shared" si="156"/>
        <v/>
      </c>
      <c r="M883" s="19" t="str">
        <f t="shared" si="157"/>
        <v/>
      </c>
      <c r="N883" s="19" t="str">
        <f t="shared" si="150"/>
        <v/>
      </c>
      <c r="O883" s="9" t="str">
        <f t="shared" si="151"/>
        <v/>
      </c>
      <c r="S883" s="2" t="str">
        <f t="shared" si="152"/>
        <v>INDEX</v>
      </c>
      <c r="T883" s="18" t="str">
        <f t="shared" si="153"/>
        <v/>
      </c>
      <c r="V883" s="2" t="str">
        <f t="shared" si="154"/>
        <v>INCIDENTS</v>
      </c>
      <c r="W883" s="16" t="str">
        <f t="shared" si="155"/>
        <v/>
      </c>
    </row>
    <row r="884" spans="2:23" x14ac:dyDescent="0.2">
      <c r="B884" s="59" t="str">
        <f>IF(Collage!B877="","",Collage!B877)</f>
        <v/>
      </c>
      <c r="C884" s="59" t="str">
        <f>IF(Collage!C877="","",Collage!C877)</f>
        <v/>
      </c>
      <c r="D884" s="35" t="str">
        <f>IF(Collage!D877="","",Collage!D877)</f>
        <v/>
      </c>
      <c r="E884" s="29"/>
      <c r="F884" s="10"/>
      <c r="G884" s="11"/>
      <c r="H884" s="13" t="str">
        <f t="shared" si="148"/>
        <v/>
      </c>
      <c r="I884" s="8" t="str">
        <f>IF(B884&lt;&gt;"",SUMIF($V$23:$V$598,V884,$H$23:$H$598)/SUMIF($V$23:$V$598,V884,$O$23:O1459),IF(O884&lt;&gt;"",SUMIF($S$23:$S$598,S884,$H$23:$H$598)/O884,""))</f>
        <v/>
      </c>
      <c r="J884" s="12"/>
      <c r="K884" s="19" t="str">
        <f t="shared" si="149"/>
        <v/>
      </c>
      <c r="L884" s="19" t="str">
        <f t="shared" si="156"/>
        <v/>
      </c>
      <c r="M884" s="19" t="str">
        <f t="shared" si="157"/>
        <v/>
      </c>
      <c r="N884" s="19" t="str">
        <f t="shared" si="150"/>
        <v/>
      </c>
      <c r="O884" s="9" t="str">
        <f t="shared" si="151"/>
        <v/>
      </c>
      <c r="S884" s="2" t="str">
        <f t="shared" si="152"/>
        <v>INDEX</v>
      </c>
      <c r="T884" s="18" t="str">
        <f t="shared" si="153"/>
        <v/>
      </c>
      <c r="V884" s="2" t="str">
        <f t="shared" si="154"/>
        <v>INCIDENTS</v>
      </c>
      <c r="W884" s="16" t="str">
        <f t="shared" si="155"/>
        <v/>
      </c>
    </row>
    <row r="885" spans="2:23" x14ac:dyDescent="0.2">
      <c r="B885" s="59" t="str">
        <f>IF(Collage!B878="","",Collage!B878)</f>
        <v/>
      </c>
      <c r="C885" s="59" t="str">
        <f>IF(Collage!C878="","",Collage!C878)</f>
        <v/>
      </c>
      <c r="D885" s="35" t="str">
        <f>IF(Collage!D878="","",Collage!D878)</f>
        <v/>
      </c>
      <c r="E885" s="29"/>
      <c r="F885" s="10"/>
      <c r="G885" s="11"/>
      <c r="H885" s="13" t="str">
        <f t="shared" si="148"/>
        <v/>
      </c>
      <c r="I885" s="8" t="str">
        <f>IF(B885&lt;&gt;"",SUMIF($V$23:$V$598,V885,$H$23:$H$598)/SUMIF($V$23:$V$598,V885,$O$23:O1460),IF(O885&lt;&gt;"",SUMIF($S$23:$S$598,S885,$H$23:$H$598)/O885,""))</f>
        <v/>
      </c>
      <c r="J885" s="12"/>
      <c r="K885" s="19" t="str">
        <f t="shared" si="149"/>
        <v/>
      </c>
      <c r="L885" s="19" t="str">
        <f t="shared" si="156"/>
        <v/>
      </c>
      <c r="M885" s="19" t="str">
        <f t="shared" si="157"/>
        <v/>
      </c>
      <c r="N885" s="19" t="str">
        <f t="shared" si="150"/>
        <v/>
      </c>
      <c r="O885" s="9" t="str">
        <f t="shared" si="151"/>
        <v/>
      </c>
      <c r="S885" s="2" t="str">
        <f t="shared" si="152"/>
        <v>INDEX</v>
      </c>
      <c r="T885" s="18" t="str">
        <f t="shared" si="153"/>
        <v/>
      </c>
      <c r="V885" s="2" t="str">
        <f t="shared" si="154"/>
        <v>INCIDENTS</v>
      </c>
      <c r="W885" s="16" t="str">
        <f t="shared" si="155"/>
        <v/>
      </c>
    </row>
    <row r="886" spans="2:23" x14ac:dyDescent="0.2">
      <c r="B886" s="59" t="str">
        <f>IF(Collage!B879="","",Collage!B879)</f>
        <v/>
      </c>
      <c r="C886" s="59" t="str">
        <f>IF(Collage!C879="","",Collage!C879)</f>
        <v/>
      </c>
      <c r="D886" s="35" t="str">
        <f>IF(Collage!D879="","",Collage!D879)</f>
        <v/>
      </c>
      <c r="E886" s="29"/>
      <c r="F886" s="10"/>
      <c r="G886" s="11"/>
      <c r="H886" s="13" t="str">
        <f t="shared" si="148"/>
        <v/>
      </c>
      <c r="I886" s="8" t="str">
        <f>IF(B886&lt;&gt;"",SUMIF($V$23:$V$598,V886,$H$23:$H$598)/SUMIF($V$23:$V$598,V886,$O$23:O1461),IF(O886&lt;&gt;"",SUMIF($S$23:$S$598,S886,$H$23:$H$598)/O886,""))</f>
        <v/>
      </c>
      <c r="J886" s="12"/>
      <c r="K886" s="19" t="str">
        <f t="shared" si="149"/>
        <v/>
      </c>
      <c r="L886" s="19" t="str">
        <f t="shared" si="156"/>
        <v/>
      </c>
      <c r="M886" s="19" t="str">
        <f t="shared" si="157"/>
        <v/>
      </c>
      <c r="N886" s="19" t="str">
        <f t="shared" si="150"/>
        <v/>
      </c>
      <c r="O886" s="9" t="str">
        <f t="shared" si="151"/>
        <v/>
      </c>
      <c r="S886" s="2" t="str">
        <f t="shared" si="152"/>
        <v>INDEX</v>
      </c>
      <c r="T886" s="18" t="str">
        <f t="shared" si="153"/>
        <v/>
      </c>
      <c r="V886" s="2" t="str">
        <f t="shared" si="154"/>
        <v>INCIDENTS</v>
      </c>
      <c r="W886" s="16" t="str">
        <f t="shared" si="155"/>
        <v/>
      </c>
    </row>
    <row r="887" spans="2:23" x14ac:dyDescent="0.2">
      <c r="B887" s="59" t="str">
        <f>IF(Collage!B880="","",Collage!B880)</f>
        <v/>
      </c>
      <c r="C887" s="59" t="str">
        <f>IF(Collage!C880="","",Collage!C880)</f>
        <v/>
      </c>
      <c r="D887" s="35" t="str">
        <f>IF(Collage!D880="","",Collage!D880)</f>
        <v/>
      </c>
      <c r="E887" s="29"/>
      <c r="F887" s="10"/>
      <c r="G887" s="11"/>
      <c r="H887" s="13" t="str">
        <f t="shared" si="148"/>
        <v/>
      </c>
      <c r="I887" s="8" t="str">
        <f>IF(B887&lt;&gt;"",SUMIF($V$23:$V$598,V887,$H$23:$H$598)/SUMIF($V$23:$V$598,V887,$O$23:O1462),IF(O887&lt;&gt;"",SUMIF($S$23:$S$598,S887,$H$23:$H$598)/O887,""))</f>
        <v/>
      </c>
      <c r="J887" s="12"/>
      <c r="K887" s="19" t="str">
        <f t="shared" si="149"/>
        <v/>
      </c>
      <c r="L887" s="19" t="str">
        <f t="shared" si="156"/>
        <v/>
      </c>
      <c r="M887" s="19" t="str">
        <f t="shared" si="157"/>
        <v/>
      </c>
      <c r="N887" s="19" t="str">
        <f t="shared" si="150"/>
        <v/>
      </c>
      <c r="O887" s="9" t="str">
        <f t="shared" si="151"/>
        <v/>
      </c>
      <c r="S887" s="2" t="str">
        <f t="shared" si="152"/>
        <v>INDEX</v>
      </c>
      <c r="T887" s="18" t="str">
        <f t="shared" si="153"/>
        <v/>
      </c>
      <c r="V887" s="2" t="str">
        <f t="shared" si="154"/>
        <v>INCIDENTS</v>
      </c>
      <c r="W887" s="16" t="str">
        <f t="shared" si="155"/>
        <v/>
      </c>
    </row>
    <row r="888" spans="2:23" x14ac:dyDescent="0.2">
      <c r="B888" s="59" t="str">
        <f>IF(Collage!B881="","",Collage!B881)</f>
        <v/>
      </c>
      <c r="C888" s="59" t="str">
        <f>IF(Collage!C881="","",Collage!C881)</f>
        <v/>
      </c>
      <c r="D888" s="35" t="str">
        <f>IF(Collage!D881="","",Collage!D881)</f>
        <v/>
      </c>
      <c r="E888" s="29"/>
      <c r="F888" s="10"/>
      <c r="G888" s="11"/>
      <c r="H888" s="13" t="str">
        <f t="shared" si="148"/>
        <v/>
      </c>
      <c r="I888" s="8" t="str">
        <f>IF(B888&lt;&gt;"",SUMIF($V$23:$V$598,V888,$H$23:$H$598)/SUMIF($V$23:$V$598,V888,$O$23:O1463),IF(O888&lt;&gt;"",SUMIF($S$23:$S$598,S888,$H$23:$H$598)/O888,""))</f>
        <v/>
      </c>
      <c r="J888" s="12"/>
      <c r="K888" s="19" t="str">
        <f t="shared" si="149"/>
        <v/>
      </c>
      <c r="L888" s="19" t="str">
        <f t="shared" si="156"/>
        <v/>
      </c>
      <c r="M888" s="19" t="str">
        <f t="shared" si="157"/>
        <v/>
      </c>
      <c r="N888" s="19" t="str">
        <f t="shared" si="150"/>
        <v/>
      </c>
      <c r="O888" s="9" t="str">
        <f t="shared" si="151"/>
        <v/>
      </c>
      <c r="S888" s="2" t="str">
        <f t="shared" si="152"/>
        <v>INDEX</v>
      </c>
      <c r="T888" s="18" t="str">
        <f t="shared" si="153"/>
        <v/>
      </c>
      <c r="V888" s="2" t="str">
        <f t="shared" si="154"/>
        <v>INCIDENTS</v>
      </c>
      <c r="W888" s="16" t="str">
        <f t="shared" si="155"/>
        <v/>
      </c>
    </row>
    <row r="889" spans="2:23" x14ac:dyDescent="0.2">
      <c r="B889" s="59" t="str">
        <f>IF(Collage!B882="","",Collage!B882)</f>
        <v/>
      </c>
      <c r="C889" s="59" t="str">
        <f>IF(Collage!C882="","",Collage!C882)</f>
        <v/>
      </c>
      <c r="D889" s="35" t="str">
        <f>IF(Collage!D882="","",Collage!D882)</f>
        <v/>
      </c>
      <c r="E889" s="29"/>
      <c r="F889" s="10"/>
      <c r="G889" s="11"/>
      <c r="H889" s="13" t="str">
        <f t="shared" si="148"/>
        <v/>
      </c>
      <c r="I889" s="8" t="str">
        <f>IF(B889&lt;&gt;"",SUMIF($V$23:$V$598,V889,$H$23:$H$598)/SUMIF($V$23:$V$598,V889,$O$23:O1464),IF(O889&lt;&gt;"",SUMIF($S$23:$S$598,S889,$H$23:$H$598)/O889,""))</f>
        <v/>
      </c>
      <c r="J889" s="12"/>
      <c r="K889" s="19" t="str">
        <f t="shared" si="149"/>
        <v/>
      </c>
      <c r="L889" s="19" t="str">
        <f t="shared" si="156"/>
        <v/>
      </c>
      <c r="M889" s="19" t="str">
        <f t="shared" si="157"/>
        <v/>
      </c>
      <c r="N889" s="19" t="str">
        <f t="shared" si="150"/>
        <v/>
      </c>
      <c r="O889" s="9" t="str">
        <f t="shared" si="151"/>
        <v/>
      </c>
      <c r="S889" s="2" t="str">
        <f t="shared" si="152"/>
        <v>INDEX</v>
      </c>
      <c r="T889" s="18" t="str">
        <f t="shared" si="153"/>
        <v/>
      </c>
      <c r="V889" s="2" t="str">
        <f t="shared" si="154"/>
        <v>INCIDENTS</v>
      </c>
      <c r="W889" s="16" t="str">
        <f t="shared" si="155"/>
        <v/>
      </c>
    </row>
    <row r="890" spans="2:23" x14ac:dyDescent="0.2">
      <c r="B890" s="59" t="str">
        <f>IF(Collage!B883="","",Collage!B883)</f>
        <v/>
      </c>
      <c r="C890" s="59" t="str">
        <f>IF(Collage!C883="","",Collage!C883)</f>
        <v/>
      </c>
      <c r="D890" s="35" t="str">
        <f>IF(Collage!D883="","",Collage!D883)</f>
        <v/>
      </c>
      <c r="E890" s="29"/>
      <c r="F890" s="10"/>
      <c r="G890" s="11"/>
      <c r="H890" s="13" t="str">
        <f t="shared" ref="H890:H953" si="158">IF(D890="","",SUM(N890/3))</f>
        <v/>
      </c>
      <c r="I890" s="8" t="str">
        <f>IF(B890&lt;&gt;"",SUMIF($V$23:$V$598,V890,$H$23:$H$598)/SUMIF($V$23:$V$598,V890,$O$23:O1465),IF(O890&lt;&gt;"",SUMIF($S$23:$S$598,S890,$H$23:$H$598)/O890,""))</f>
        <v/>
      </c>
      <c r="J890" s="12"/>
      <c r="K890" s="19" t="str">
        <f t="shared" ref="K890:K953" si="159">IF(D890&lt;&gt;"",IF(E890="X",1,0),"")</f>
        <v/>
      </c>
      <c r="L890" s="19" t="str">
        <f t="shared" si="156"/>
        <v/>
      </c>
      <c r="M890" s="19" t="str">
        <f t="shared" si="157"/>
        <v/>
      </c>
      <c r="N890" s="19" t="str">
        <f t="shared" ref="N890:N953" si="160">IF(D890&lt;&gt;"",SUM(K890:M890),IF(O890&lt;&gt;"","Procédures :",""))</f>
        <v/>
      </c>
      <c r="O890" s="9" t="str">
        <f t="shared" ref="O890:O953" si="161">IF(C890="","",IF(S889&lt;&gt;S890,SUMPRODUCT((D890:D1366&lt;&gt;"")*(S890:S1366=S890)),""))</f>
        <v/>
      </c>
      <c r="S890" s="2" t="str">
        <f t="shared" ref="S890:S953" si="162">IF(C890&lt;&gt;"",C890,IF(V890=V889,S889,""))</f>
        <v>INDEX</v>
      </c>
      <c r="T890" s="18" t="str">
        <f t="shared" ref="T890:T953" si="163">IF(C890&lt;&gt;"",I890,"")</f>
        <v/>
      </c>
      <c r="V890" s="2" t="str">
        <f t="shared" ref="V890:V953" si="164">IF(B890="",V889,B890)</f>
        <v>INCIDENTS</v>
      </c>
      <c r="W890" s="16" t="str">
        <f t="shared" ref="W890:W953" si="165">IF(B890&lt;&gt;"",I890,"")</f>
        <v/>
      </c>
    </row>
    <row r="891" spans="2:23" x14ac:dyDescent="0.2">
      <c r="B891" s="59" t="str">
        <f>IF(Collage!B884="","",Collage!B884)</f>
        <v/>
      </c>
      <c r="C891" s="59" t="str">
        <f>IF(Collage!C884="","",Collage!C884)</f>
        <v/>
      </c>
      <c r="D891" s="35" t="str">
        <f>IF(Collage!D884="","",Collage!D884)</f>
        <v/>
      </c>
      <c r="E891" s="29"/>
      <c r="F891" s="10"/>
      <c r="G891" s="11"/>
      <c r="H891" s="13" t="str">
        <f t="shared" si="158"/>
        <v/>
      </c>
      <c r="I891" s="8" t="str">
        <f>IF(B891&lt;&gt;"",SUMIF($V$23:$V$598,V891,$H$23:$H$598)/SUMIF($V$23:$V$598,V891,$O$23:O1466),IF(O891&lt;&gt;"",SUMIF($S$23:$S$598,S891,$H$23:$H$598)/O891,""))</f>
        <v/>
      </c>
      <c r="J891" s="12"/>
      <c r="K891" s="19" t="str">
        <f t="shared" si="159"/>
        <v/>
      </c>
      <c r="L891" s="19" t="str">
        <f t="shared" si="156"/>
        <v/>
      </c>
      <c r="M891" s="19" t="str">
        <f t="shared" si="157"/>
        <v/>
      </c>
      <c r="N891" s="19" t="str">
        <f t="shared" si="160"/>
        <v/>
      </c>
      <c r="O891" s="9" t="str">
        <f t="shared" si="161"/>
        <v/>
      </c>
      <c r="S891" s="2" t="str">
        <f t="shared" si="162"/>
        <v>INDEX</v>
      </c>
      <c r="T891" s="18" t="str">
        <f t="shared" si="163"/>
        <v/>
      </c>
      <c r="V891" s="2" t="str">
        <f t="shared" si="164"/>
        <v>INCIDENTS</v>
      </c>
      <c r="W891" s="16" t="str">
        <f t="shared" si="165"/>
        <v/>
      </c>
    </row>
    <row r="892" spans="2:23" x14ac:dyDescent="0.2">
      <c r="B892" s="59" t="str">
        <f>IF(Collage!B885="","",Collage!B885)</f>
        <v/>
      </c>
      <c r="C892" s="59" t="str">
        <f>IF(Collage!C885="","",Collage!C885)</f>
        <v/>
      </c>
      <c r="D892" s="35" t="str">
        <f>IF(Collage!D885="","",Collage!D885)</f>
        <v/>
      </c>
      <c r="E892" s="29"/>
      <c r="F892" s="10"/>
      <c r="G892" s="11"/>
      <c r="H892" s="13" t="str">
        <f t="shared" si="158"/>
        <v/>
      </c>
      <c r="I892" s="8" t="str">
        <f>IF(B892&lt;&gt;"",SUMIF($V$23:$V$598,V892,$H$23:$H$598)/SUMIF($V$23:$V$598,V892,$O$23:O1467),IF(O892&lt;&gt;"",SUMIF($S$23:$S$598,S892,$H$23:$H$598)/O892,""))</f>
        <v/>
      </c>
      <c r="J892" s="12"/>
      <c r="K892" s="19" t="str">
        <f t="shared" si="159"/>
        <v/>
      </c>
      <c r="L892" s="19" t="str">
        <f t="shared" si="156"/>
        <v/>
      </c>
      <c r="M892" s="19" t="str">
        <f t="shared" si="157"/>
        <v/>
      </c>
      <c r="N892" s="19" t="str">
        <f t="shared" si="160"/>
        <v/>
      </c>
      <c r="O892" s="9" t="str">
        <f t="shared" si="161"/>
        <v/>
      </c>
      <c r="S892" s="2" t="str">
        <f t="shared" si="162"/>
        <v>INDEX</v>
      </c>
      <c r="T892" s="18" t="str">
        <f t="shared" si="163"/>
        <v/>
      </c>
      <c r="V892" s="2" t="str">
        <f t="shared" si="164"/>
        <v>INCIDENTS</v>
      </c>
      <c r="W892" s="16" t="str">
        <f t="shared" si="165"/>
        <v/>
      </c>
    </row>
    <row r="893" spans="2:23" x14ac:dyDescent="0.2">
      <c r="B893" s="59" t="str">
        <f>IF(Collage!B886="","",Collage!B886)</f>
        <v/>
      </c>
      <c r="C893" s="59" t="str">
        <f>IF(Collage!C886="","",Collage!C886)</f>
        <v/>
      </c>
      <c r="D893" s="35" t="str">
        <f>IF(Collage!D886="","",Collage!D886)</f>
        <v/>
      </c>
      <c r="E893" s="29"/>
      <c r="F893" s="10"/>
      <c r="G893" s="11"/>
      <c r="H893" s="13" t="str">
        <f t="shared" si="158"/>
        <v/>
      </c>
      <c r="I893" s="8" t="str">
        <f>IF(B893&lt;&gt;"",SUMIF($V$23:$V$598,V893,$H$23:$H$598)/SUMIF($V$23:$V$598,V893,$O$23:O1468),IF(O893&lt;&gt;"",SUMIF($S$23:$S$598,S893,$H$23:$H$598)/O893,""))</f>
        <v/>
      </c>
      <c r="J893" s="12"/>
      <c r="K893" s="19" t="str">
        <f t="shared" si="159"/>
        <v/>
      </c>
      <c r="L893" s="19" t="str">
        <f t="shared" si="156"/>
        <v/>
      </c>
      <c r="M893" s="19" t="str">
        <f t="shared" si="157"/>
        <v/>
      </c>
      <c r="N893" s="19" t="str">
        <f t="shared" si="160"/>
        <v/>
      </c>
      <c r="O893" s="9" t="str">
        <f t="shared" si="161"/>
        <v/>
      </c>
      <c r="S893" s="2" t="str">
        <f t="shared" si="162"/>
        <v>INDEX</v>
      </c>
      <c r="T893" s="18" t="str">
        <f t="shared" si="163"/>
        <v/>
      </c>
      <c r="V893" s="2" t="str">
        <f t="shared" si="164"/>
        <v>INCIDENTS</v>
      </c>
      <c r="W893" s="16" t="str">
        <f t="shared" si="165"/>
        <v/>
      </c>
    </row>
    <row r="894" spans="2:23" x14ac:dyDescent="0.2">
      <c r="B894" s="59" t="str">
        <f>IF(Collage!B887="","",Collage!B887)</f>
        <v/>
      </c>
      <c r="C894" s="59" t="str">
        <f>IF(Collage!C887="","",Collage!C887)</f>
        <v/>
      </c>
      <c r="D894" s="35" t="str">
        <f>IF(Collage!D887="","",Collage!D887)</f>
        <v/>
      </c>
      <c r="E894" s="29"/>
      <c r="F894" s="10"/>
      <c r="G894" s="11"/>
      <c r="H894" s="13" t="str">
        <f t="shared" si="158"/>
        <v/>
      </c>
      <c r="I894" s="8" t="str">
        <f>IF(B894&lt;&gt;"",SUMIF($V$23:$V$598,V894,$H$23:$H$598)/SUMIF($V$23:$V$598,V894,$O$23:O1469),IF(O894&lt;&gt;"",SUMIF($S$23:$S$598,S894,$H$23:$H$598)/O894,""))</f>
        <v/>
      </c>
      <c r="J894" s="12"/>
      <c r="K894" s="19" t="str">
        <f t="shared" si="159"/>
        <v/>
      </c>
      <c r="L894" s="19" t="str">
        <f t="shared" si="156"/>
        <v/>
      </c>
      <c r="M894" s="19" t="str">
        <f t="shared" si="157"/>
        <v/>
      </c>
      <c r="N894" s="19" t="str">
        <f t="shared" si="160"/>
        <v/>
      </c>
      <c r="O894" s="9" t="str">
        <f t="shared" si="161"/>
        <v/>
      </c>
      <c r="S894" s="2" t="str">
        <f t="shared" si="162"/>
        <v>INDEX</v>
      </c>
      <c r="T894" s="18" t="str">
        <f t="shared" si="163"/>
        <v/>
      </c>
      <c r="V894" s="2" t="str">
        <f t="shared" si="164"/>
        <v>INCIDENTS</v>
      </c>
      <c r="W894" s="16" t="str">
        <f t="shared" si="165"/>
        <v/>
      </c>
    </row>
    <row r="895" spans="2:23" x14ac:dyDescent="0.2">
      <c r="B895" s="59" t="str">
        <f>IF(Collage!B888="","",Collage!B888)</f>
        <v/>
      </c>
      <c r="C895" s="59" t="str">
        <f>IF(Collage!C888="","",Collage!C888)</f>
        <v/>
      </c>
      <c r="D895" s="35" t="str">
        <f>IF(Collage!D888="","",Collage!D888)</f>
        <v/>
      </c>
      <c r="E895" s="29"/>
      <c r="F895" s="10"/>
      <c r="G895" s="11"/>
      <c r="H895" s="13" t="str">
        <f t="shared" si="158"/>
        <v/>
      </c>
      <c r="I895" s="8" t="str">
        <f>IF(B895&lt;&gt;"",SUMIF($V$23:$V$598,V895,$H$23:$H$598)/SUMIF($V$23:$V$598,V895,$O$23:O1470),IF(O895&lt;&gt;"",SUMIF($S$23:$S$598,S895,$H$23:$H$598)/O895,""))</f>
        <v/>
      </c>
      <c r="J895" s="12"/>
      <c r="K895" s="19" t="str">
        <f t="shared" si="159"/>
        <v/>
      </c>
      <c r="L895" s="19" t="str">
        <f t="shared" si="156"/>
        <v/>
      </c>
      <c r="M895" s="19" t="str">
        <f t="shared" si="157"/>
        <v/>
      </c>
      <c r="N895" s="19" t="str">
        <f t="shared" si="160"/>
        <v/>
      </c>
      <c r="O895" s="9" t="str">
        <f t="shared" si="161"/>
        <v/>
      </c>
      <c r="S895" s="2" t="str">
        <f t="shared" si="162"/>
        <v>INDEX</v>
      </c>
      <c r="T895" s="18" t="str">
        <f t="shared" si="163"/>
        <v/>
      </c>
      <c r="V895" s="2" t="str">
        <f t="shared" si="164"/>
        <v>INCIDENTS</v>
      </c>
      <c r="W895" s="16" t="str">
        <f t="shared" si="165"/>
        <v/>
      </c>
    </row>
    <row r="896" spans="2:23" x14ac:dyDescent="0.2">
      <c r="B896" s="59" t="str">
        <f>IF(Collage!B889="","",Collage!B889)</f>
        <v/>
      </c>
      <c r="C896" s="59" t="str">
        <f>IF(Collage!C889="","",Collage!C889)</f>
        <v/>
      </c>
      <c r="D896" s="35" t="str">
        <f>IF(Collage!D889="","",Collage!D889)</f>
        <v/>
      </c>
      <c r="E896" s="29"/>
      <c r="F896" s="10"/>
      <c r="G896" s="11"/>
      <c r="H896" s="13" t="str">
        <f t="shared" si="158"/>
        <v/>
      </c>
      <c r="I896" s="8" t="str">
        <f>IF(B896&lt;&gt;"",SUMIF($V$23:$V$598,V896,$H$23:$H$598)/SUMIF($V$23:$V$598,V896,$O$23:O1471),IF(O896&lt;&gt;"",SUMIF($S$23:$S$598,S896,$H$23:$H$598)/O896,""))</f>
        <v/>
      </c>
      <c r="J896" s="12"/>
      <c r="K896" s="19" t="str">
        <f t="shared" si="159"/>
        <v/>
      </c>
      <c r="L896" s="19" t="str">
        <f t="shared" si="156"/>
        <v/>
      </c>
      <c r="M896" s="19" t="str">
        <f t="shared" si="157"/>
        <v/>
      </c>
      <c r="N896" s="19" t="str">
        <f t="shared" si="160"/>
        <v/>
      </c>
      <c r="O896" s="9" t="str">
        <f t="shared" si="161"/>
        <v/>
      </c>
      <c r="S896" s="2" t="str">
        <f t="shared" si="162"/>
        <v>INDEX</v>
      </c>
      <c r="T896" s="18" t="str">
        <f t="shared" si="163"/>
        <v/>
      </c>
      <c r="V896" s="2" t="str">
        <f t="shared" si="164"/>
        <v>INCIDENTS</v>
      </c>
      <c r="W896" s="16" t="str">
        <f t="shared" si="165"/>
        <v/>
      </c>
    </row>
    <row r="897" spans="2:23" x14ac:dyDescent="0.2">
      <c r="B897" s="59" t="str">
        <f>IF(Collage!B890="","",Collage!B890)</f>
        <v/>
      </c>
      <c r="C897" s="59" t="str">
        <f>IF(Collage!C890="","",Collage!C890)</f>
        <v/>
      </c>
      <c r="D897" s="35" t="str">
        <f>IF(Collage!D890="","",Collage!D890)</f>
        <v/>
      </c>
      <c r="E897" s="29"/>
      <c r="F897" s="10"/>
      <c r="G897" s="11"/>
      <c r="H897" s="13" t="str">
        <f t="shared" si="158"/>
        <v/>
      </c>
      <c r="I897" s="8" t="str">
        <f>IF(B897&lt;&gt;"",SUMIF($V$23:$V$598,V897,$H$23:$H$598)/SUMIF($V$23:$V$598,V897,$O$23:O1472),IF(O897&lt;&gt;"",SUMIF($S$23:$S$598,S897,$H$23:$H$598)/O897,""))</f>
        <v/>
      </c>
      <c r="J897" s="12"/>
      <c r="K897" s="19" t="str">
        <f t="shared" si="159"/>
        <v/>
      </c>
      <c r="L897" s="19" t="str">
        <f t="shared" si="156"/>
        <v/>
      </c>
      <c r="M897" s="19" t="str">
        <f t="shared" si="157"/>
        <v/>
      </c>
      <c r="N897" s="19" t="str">
        <f t="shared" si="160"/>
        <v/>
      </c>
      <c r="O897" s="9" t="str">
        <f t="shared" si="161"/>
        <v/>
      </c>
      <c r="S897" s="2" t="str">
        <f t="shared" si="162"/>
        <v>INDEX</v>
      </c>
      <c r="T897" s="18" t="str">
        <f t="shared" si="163"/>
        <v/>
      </c>
      <c r="V897" s="2" t="str">
        <f t="shared" si="164"/>
        <v>INCIDENTS</v>
      </c>
      <c r="W897" s="16" t="str">
        <f t="shared" si="165"/>
        <v/>
      </c>
    </row>
    <row r="898" spans="2:23" x14ac:dyDescent="0.2">
      <c r="B898" s="59" t="str">
        <f>IF(Collage!B891="","",Collage!B891)</f>
        <v/>
      </c>
      <c r="C898" s="59" t="str">
        <f>IF(Collage!C891="","",Collage!C891)</f>
        <v/>
      </c>
      <c r="D898" s="35" t="str">
        <f>IF(Collage!D891="","",Collage!D891)</f>
        <v/>
      </c>
      <c r="E898" s="29"/>
      <c r="F898" s="10"/>
      <c r="G898" s="11"/>
      <c r="H898" s="13" t="str">
        <f t="shared" si="158"/>
        <v/>
      </c>
      <c r="I898" s="8" t="str">
        <f>IF(B898&lt;&gt;"",SUMIF($V$23:$V$598,V898,$H$23:$H$598)/SUMIF($V$23:$V$598,V898,$O$23:O1473),IF(O898&lt;&gt;"",SUMIF($S$23:$S$598,S898,$H$23:$H$598)/O898,""))</f>
        <v/>
      </c>
      <c r="J898" s="12"/>
      <c r="K898" s="19" t="str">
        <f t="shared" si="159"/>
        <v/>
      </c>
      <c r="L898" s="19" t="str">
        <f t="shared" si="156"/>
        <v/>
      </c>
      <c r="M898" s="19" t="str">
        <f t="shared" si="157"/>
        <v/>
      </c>
      <c r="N898" s="19" t="str">
        <f t="shared" si="160"/>
        <v/>
      </c>
      <c r="O898" s="9" t="str">
        <f t="shared" si="161"/>
        <v/>
      </c>
      <c r="S898" s="2" t="str">
        <f t="shared" si="162"/>
        <v>INDEX</v>
      </c>
      <c r="T898" s="18" t="str">
        <f t="shared" si="163"/>
        <v/>
      </c>
      <c r="V898" s="2" t="str">
        <f t="shared" si="164"/>
        <v>INCIDENTS</v>
      </c>
      <c r="W898" s="16" t="str">
        <f t="shared" si="165"/>
        <v/>
      </c>
    </row>
    <row r="899" spans="2:23" x14ac:dyDescent="0.2">
      <c r="B899" s="59" t="str">
        <f>IF(Collage!B892="","",Collage!B892)</f>
        <v/>
      </c>
      <c r="C899" s="59" t="str">
        <f>IF(Collage!C892="","",Collage!C892)</f>
        <v/>
      </c>
      <c r="D899" s="35" t="str">
        <f>IF(Collage!D892="","",Collage!D892)</f>
        <v/>
      </c>
      <c r="E899" s="29"/>
      <c r="F899" s="10"/>
      <c r="G899" s="11"/>
      <c r="H899" s="13" t="str">
        <f t="shared" si="158"/>
        <v/>
      </c>
      <c r="I899" s="8" t="str">
        <f>IF(B899&lt;&gt;"",SUMIF($V$23:$V$598,V899,$H$23:$H$598)/SUMIF($V$23:$V$598,V899,$O$23:O1474),IF(O899&lt;&gt;"",SUMIF($S$23:$S$598,S899,$H$23:$H$598)/O899,""))</f>
        <v/>
      </c>
      <c r="J899" s="12"/>
      <c r="K899" s="19" t="str">
        <f t="shared" si="159"/>
        <v/>
      </c>
      <c r="L899" s="19" t="str">
        <f t="shared" si="156"/>
        <v/>
      </c>
      <c r="M899" s="19" t="str">
        <f t="shared" si="157"/>
        <v/>
      </c>
      <c r="N899" s="19" t="str">
        <f t="shared" si="160"/>
        <v/>
      </c>
      <c r="O899" s="9" t="str">
        <f t="shared" si="161"/>
        <v/>
      </c>
      <c r="S899" s="2" t="str">
        <f t="shared" si="162"/>
        <v>INDEX</v>
      </c>
      <c r="T899" s="18" t="str">
        <f t="shared" si="163"/>
        <v/>
      </c>
      <c r="V899" s="2" t="str">
        <f t="shared" si="164"/>
        <v>INCIDENTS</v>
      </c>
      <c r="W899" s="16" t="str">
        <f t="shared" si="165"/>
        <v/>
      </c>
    </row>
    <row r="900" spans="2:23" x14ac:dyDescent="0.2">
      <c r="B900" s="59" t="str">
        <f>IF(Collage!B893="","",Collage!B893)</f>
        <v/>
      </c>
      <c r="C900" s="59" t="str">
        <f>IF(Collage!C893="","",Collage!C893)</f>
        <v/>
      </c>
      <c r="D900" s="35" t="str">
        <f>IF(Collage!D893="","",Collage!D893)</f>
        <v/>
      </c>
      <c r="E900" s="29"/>
      <c r="F900" s="10"/>
      <c r="G900" s="11"/>
      <c r="H900" s="13" t="str">
        <f t="shared" si="158"/>
        <v/>
      </c>
      <c r="I900" s="8" t="str">
        <f>IF(B900&lt;&gt;"",SUMIF($V$23:$V$598,V900,$H$23:$H$598)/SUMIF($V$23:$V$598,V900,$O$23:O1475),IF(O900&lt;&gt;"",SUMIF($S$23:$S$598,S900,$H$23:$H$598)/O900,""))</f>
        <v/>
      </c>
      <c r="J900" s="12"/>
      <c r="K900" s="19" t="str">
        <f t="shared" si="159"/>
        <v/>
      </c>
      <c r="L900" s="19" t="str">
        <f t="shared" si="156"/>
        <v/>
      </c>
      <c r="M900" s="19" t="str">
        <f t="shared" si="157"/>
        <v/>
      </c>
      <c r="N900" s="19" t="str">
        <f t="shared" si="160"/>
        <v/>
      </c>
      <c r="O900" s="9" t="str">
        <f t="shared" si="161"/>
        <v/>
      </c>
      <c r="S900" s="2" t="str">
        <f t="shared" si="162"/>
        <v>INDEX</v>
      </c>
      <c r="T900" s="18" t="str">
        <f t="shared" si="163"/>
        <v/>
      </c>
      <c r="V900" s="2" t="str">
        <f t="shared" si="164"/>
        <v>INCIDENTS</v>
      </c>
      <c r="W900" s="16" t="str">
        <f t="shared" si="165"/>
        <v/>
      </c>
    </row>
    <row r="901" spans="2:23" x14ac:dyDescent="0.2">
      <c r="B901" s="59" t="str">
        <f>IF(Collage!B894="","",Collage!B894)</f>
        <v/>
      </c>
      <c r="C901" s="59" t="str">
        <f>IF(Collage!C894="","",Collage!C894)</f>
        <v/>
      </c>
      <c r="D901" s="35" t="str">
        <f>IF(Collage!D894="","",Collage!D894)</f>
        <v/>
      </c>
      <c r="E901" s="29"/>
      <c r="F901" s="10"/>
      <c r="G901" s="11"/>
      <c r="H901" s="13" t="str">
        <f t="shared" si="158"/>
        <v/>
      </c>
      <c r="I901" s="8" t="str">
        <f>IF(B901&lt;&gt;"",SUMIF($V$23:$V$598,V901,$H$23:$H$598)/SUMIF($V$23:$V$598,V901,$O$23:O1476),IF(O901&lt;&gt;"",SUMIF($S$23:$S$598,S901,$H$23:$H$598)/O901,""))</f>
        <v/>
      </c>
      <c r="J901" s="12"/>
      <c r="K901" s="19" t="str">
        <f t="shared" si="159"/>
        <v/>
      </c>
      <c r="L901" s="19" t="str">
        <f t="shared" si="156"/>
        <v/>
      </c>
      <c r="M901" s="19" t="str">
        <f t="shared" si="157"/>
        <v/>
      </c>
      <c r="N901" s="19" t="str">
        <f t="shared" si="160"/>
        <v/>
      </c>
      <c r="O901" s="9" t="str">
        <f t="shared" si="161"/>
        <v/>
      </c>
      <c r="S901" s="2" t="str">
        <f t="shared" si="162"/>
        <v>INDEX</v>
      </c>
      <c r="T901" s="18" t="str">
        <f t="shared" si="163"/>
        <v/>
      </c>
      <c r="V901" s="2" t="str">
        <f t="shared" si="164"/>
        <v>INCIDENTS</v>
      </c>
      <c r="W901" s="16" t="str">
        <f t="shared" si="165"/>
        <v/>
      </c>
    </row>
    <row r="902" spans="2:23" x14ac:dyDescent="0.2">
      <c r="B902" s="59" t="str">
        <f>IF(Collage!B895="","",Collage!B895)</f>
        <v/>
      </c>
      <c r="C902" s="59" t="str">
        <f>IF(Collage!C895="","",Collage!C895)</f>
        <v/>
      </c>
      <c r="D902" s="35" t="str">
        <f>IF(Collage!D895="","",Collage!D895)</f>
        <v/>
      </c>
      <c r="E902" s="29"/>
      <c r="F902" s="10"/>
      <c r="G902" s="11"/>
      <c r="H902" s="13" t="str">
        <f t="shared" si="158"/>
        <v/>
      </c>
      <c r="I902" s="8" t="str">
        <f>IF(B902&lt;&gt;"",SUMIF($V$23:$V$598,V902,$H$23:$H$598)/SUMIF($V$23:$V$598,V902,$O$23:O1477),IF(O902&lt;&gt;"",SUMIF($S$23:$S$598,S902,$H$23:$H$598)/O902,""))</f>
        <v/>
      </c>
      <c r="J902" s="12"/>
      <c r="K902" s="19" t="str">
        <f t="shared" si="159"/>
        <v/>
      </c>
      <c r="L902" s="19" t="str">
        <f t="shared" si="156"/>
        <v/>
      </c>
      <c r="M902" s="19" t="str">
        <f t="shared" si="157"/>
        <v/>
      </c>
      <c r="N902" s="19" t="str">
        <f t="shared" si="160"/>
        <v/>
      </c>
      <c r="O902" s="9" t="str">
        <f t="shared" si="161"/>
        <v/>
      </c>
      <c r="S902" s="2" t="str">
        <f t="shared" si="162"/>
        <v>INDEX</v>
      </c>
      <c r="T902" s="18" t="str">
        <f t="shared" si="163"/>
        <v/>
      </c>
      <c r="V902" s="2" t="str">
        <f t="shared" si="164"/>
        <v>INCIDENTS</v>
      </c>
      <c r="W902" s="16" t="str">
        <f t="shared" si="165"/>
        <v/>
      </c>
    </row>
    <row r="903" spans="2:23" x14ac:dyDescent="0.2">
      <c r="B903" s="59" t="str">
        <f>IF(Collage!B896="","",Collage!B896)</f>
        <v/>
      </c>
      <c r="C903" s="59" t="str">
        <f>IF(Collage!C896="","",Collage!C896)</f>
        <v/>
      </c>
      <c r="D903" s="35" t="str">
        <f>IF(Collage!D896="","",Collage!D896)</f>
        <v/>
      </c>
      <c r="E903" s="29"/>
      <c r="F903" s="10"/>
      <c r="G903" s="11"/>
      <c r="H903" s="13" t="str">
        <f t="shared" si="158"/>
        <v/>
      </c>
      <c r="I903" s="8" t="str">
        <f>IF(B903&lt;&gt;"",SUMIF($V$23:$V$598,V903,$H$23:$H$598)/SUMIF($V$23:$V$598,V903,$O$23:O1478),IF(O903&lt;&gt;"",SUMIF($S$23:$S$598,S903,$H$23:$H$598)/O903,""))</f>
        <v/>
      </c>
      <c r="J903" s="12"/>
      <c r="K903" s="19" t="str">
        <f t="shared" si="159"/>
        <v/>
      </c>
      <c r="L903" s="19" t="str">
        <f t="shared" si="156"/>
        <v/>
      </c>
      <c r="M903" s="19" t="str">
        <f t="shared" si="157"/>
        <v/>
      </c>
      <c r="N903" s="19" t="str">
        <f t="shared" si="160"/>
        <v/>
      </c>
      <c r="O903" s="9" t="str">
        <f t="shared" si="161"/>
        <v/>
      </c>
      <c r="S903" s="2" t="str">
        <f t="shared" si="162"/>
        <v>INDEX</v>
      </c>
      <c r="T903" s="18" t="str">
        <f t="shared" si="163"/>
        <v/>
      </c>
      <c r="V903" s="2" t="str">
        <f t="shared" si="164"/>
        <v>INCIDENTS</v>
      </c>
      <c r="W903" s="16" t="str">
        <f t="shared" si="165"/>
        <v/>
      </c>
    </row>
    <row r="904" spans="2:23" x14ac:dyDescent="0.2">
      <c r="B904" s="59" t="str">
        <f>IF(Collage!B897="","",Collage!B897)</f>
        <v/>
      </c>
      <c r="C904" s="59" t="str">
        <f>IF(Collage!C897="","",Collage!C897)</f>
        <v/>
      </c>
      <c r="D904" s="35" t="str">
        <f>IF(Collage!D897="","",Collage!D897)</f>
        <v/>
      </c>
      <c r="E904" s="29"/>
      <c r="F904" s="10"/>
      <c r="G904" s="11"/>
      <c r="H904" s="13" t="str">
        <f t="shared" si="158"/>
        <v/>
      </c>
      <c r="I904" s="8" t="str">
        <f>IF(B904&lt;&gt;"",SUMIF($V$23:$V$598,V904,$H$23:$H$598)/SUMIF($V$23:$V$598,V904,$O$23:O1479),IF(O904&lt;&gt;"",SUMIF($S$23:$S$598,S904,$H$23:$H$598)/O904,""))</f>
        <v/>
      </c>
      <c r="J904" s="12"/>
      <c r="K904" s="19" t="str">
        <f t="shared" si="159"/>
        <v/>
      </c>
      <c r="L904" s="19" t="str">
        <f t="shared" si="156"/>
        <v/>
      </c>
      <c r="M904" s="19" t="str">
        <f t="shared" si="157"/>
        <v/>
      </c>
      <c r="N904" s="19" t="str">
        <f t="shared" si="160"/>
        <v/>
      </c>
      <c r="O904" s="9" t="str">
        <f t="shared" si="161"/>
        <v/>
      </c>
      <c r="S904" s="2" t="str">
        <f t="shared" si="162"/>
        <v>INDEX</v>
      </c>
      <c r="T904" s="18" t="str">
        <f t="shared" si="163"/>
        <v/>
      </c>
      <c r="V904" s="2" t="str">
        <f t="shared" si="164"/>
        <v>INCIDENTS</v>
      </c>
      <c r="W904" s="16" t="str">
        <f t="shared" si="165"/>
        <v/>
      </c>
    </row>
    <row r="905" spans="2:23" x14ac:dyDescent="0.2">
      <c r="B905" s="59" t="str">
        <f>IF(Collage!B898="","",Collage!B898)</f>
        <v/>
      </c>
      <c r="C905" s="59" t="str">
        <f>IF(Collage!C898="","",Collage!C898)</f>
        <v/>
      </c>
      <c r="D905" s="35" t="str">
        <f>IF(Collage!D898="","",Collage!D898)</f>
        <v/>
      </c>
      <c r="E905" s="29"/>
      <c r="F905" s="10"/>
      <c r="G905" s="11"/>
      <c r="H905" s="13" t="str">
        <f t="shared" si="158"/>
        <v/>
      </c>
      <c r="I905" s="8" t="str">
        <f>IF(B905&lt;&gt;"",SUMIF($V$23:$V$598,V905,$H$23:$H$598)/SUMIF($V$23:$V$598,V905,$O$23:O1480),IF(O905&lt;&gt;"",SUMIF($S$23:$S$598,S905,$H$23:$H$598)/O905,""))</f>
        <v/>
      </c>
      <c r="J905" s="12"/>
      <c r="K905" s="19" t="str">
        <f t="shared" si="159"/>
        <v/>
      </c>
      <c r="L905" s="19" t="str">
        <f t="shared" si="156"/>
        <v/>
      </c>
      <c r="M905" s="19" t="str">
        <f t="shared" si="157"/>
        <v/>
      </c>
      <c r="N905" s="19" t="str">
        <f t="shared" si="160"/>
        <v/>
      </c>
      <c r="O905" s="9" t="str">
        <f t="shared" si="161"/>
        <v/>
      </c>
      <c r="S905" s="2" t="str">
        <f t="shared" si="162"/>
        <v>INDEX</v>
      </c>
      <c r="T905" s="18" t="str">
        <f t="shared" si="163"/>
        <v/>
      </c>
      <c r="V905" s="2" t="str">
        <f t="shared" si="164"/>
        <v>INCIDENTS</v>
      </c>
      <c r="W905" s="16" t="str">
        <f t="shared" si="165"/>
        <v/>
      </c>
    </row>
    <row r="906" spans="2:23" x14ac:dyDescent="0.2">
      <c r="B906" s="59" t="str">
        <f>IF(Collage!B899="","",Collage!B899)</f>
        <v/>
      </c>
      <c r="C906" s="59" t="str">
        <f>IF(Collage!C899="","",Collage!C899)</f>
        <v/>
      </c>
      <c r="D906" s="35" t="str">
        <f>IF(Collage!D899="","",Collage!D899)</f>
        <v/>
      </c>
      <c r="E906" s="29"/>
      <c r="F906" s="10"/>
      <c r="G906" s="11"/>
      <c r="H906" s="13" t="str">
        <f t="shared" si="158"/>
        <v/>
      </c>
      <c r="I906" s="8" t="str">
        <f>IF(B906&lt;&gt;"",SUMIF($V$23:$V$598,V906,$H$23:$H$598)/SUMIF($V$23:$V$598,V906,$O$23:O1481),IF(O906&lt;&gt;"",SUMIF($S$23:$S$598,S906,$H$23:$H$598)/O906,""))</f>
        <v/>
      </c>
      <c r="J906" s="12"/>
      <c r="K906" s="19" t="str">
        <f t="shared" si="159"/>
        <v/>
      </c>
      <c r="L906" s="19" t="str">
        <f t="shared" si="156"/>
        <v/>
      </c>
      <c r="M906" s="19" t="str">
        <f t="shared" si="157"/>
        <v/>
      </c>
      <c r="N906" s="19" t="str">
        <f t="shared" si="160"/>
        <v/>
      </c>
      <c r="O906" s="9" t="str">
        <f t="shared" si="161"/>
        <v/>
      </c>
      <c r="S906" s="2" t="str">
        <f t="shared" si="162"/>
        <v>INDEX</v>
      </c>
      <c r="T906" s="18" t="str">
        <f t="shared" si="163"/>
        <v/>
      </c>
      <c r="V906" s="2" t="str">
        <f t="shared" si="164"/>
        <v>INCIDENTS</v>
      </c>
      <c r="W906" s="16" t="str">
        <f t="shared" si="165"/>
        <v/>
      </c>
    </row>
    <row r="907" spans="2:23" x14ac:dyDescent="0.2">
      <c r="B907" s="59" t="str">
        <f>IF(Collage!B900="","",Collage!B900)</f>
        <v/>
      </c>
      <c r="C907" s="59" t="str">
        <f>IF(Collage!C900="","",Collage!C900)</f>
        <v/>
      </c>
      <c r="D907" s="35" t="str">
        <f>IF(Collage!D900="","",Collage!D900)</f>
        <v/>
      </c>
      <c r="E907" s="29"/>
      <c r="F907" s="10"/>
      <c r="G907" s="11"/>
      <c r="H907" s="13" t="str">
        <f t="shared" si="158"/>
        <v/>
      </c>
      <c r="I907" s="8" t="str">
        <f>IF(B907&lt;&gt;"",SUMIF($V$23:$V$598,V907,$H$23:$H$598)/SUMIF($V$23:$V$598,V907,$O$23:O1482),IF(O907&lt;&gt;"",SUMIF($S$23:$S$598,S907,$H$23:$H$598)/O907,""))</f>
        <v/>
      </c>
      <c r="J907" s="12"/>
      <c r="K907" s="19" t="str">
        <f t="shared" si="159"/>
        <v/>
      </c>
      <c r="L907" s="19" t="str">
        <f t="shared" si="156"/>
        <v/>
      </c>
      <c r="M907" s="19" t="str">
        <f t="shared" si="157"/>
        <v/>
      </c>
      <c r="N907" s="19" t="str">
        <f t="shared" si="160"/>
        <v/>
      </c>
      <c r="O907" s="9" t="str">
        <f t="shared" si="161"/>
        <v/>
      </c>
      <c r="S907" s="2" t="str">
        <f t="shared" si="162"/>
        <v>INDEX</v>
      </c>
      <c r="T907" s="18" t="str">
        <f t="shared" si="163"/>
        <v/>
      </c>
      <c r="V907" s="2" t="str">
        <f t="shared" si="164"/>
        <v>INCIDENTS</v>
      </c>
      <c r="W907" s="16" t="str">
        <f t="shared" si="165"/>
        <v/>
      </c>
    </row>
    <row r="908" spans="2:23" x14ac:dyDescent="0.2">
      <c r="B908" s="59" t="str">
        <f>IF(Collage!B901="","",Collage!B901)</f>
        <v/>
      </c>
      <c r="C908" s="59" t="str">
        <f>IF(Collage!C901="","",Collage!C901)</f>
        <v/>
      </c>
      <c r="D908" s="35" t="str">
        <f>IF(Collage!D901="","",Collage!D901)</f>
        <v/>
      </c>
      <c r="E908" s="29"/>
      <c r="F908" s="10"/>
      <c r="G908" s="11"/>
      <c r="H908" s="13" t="str">
        <f t="shared" si="158"/>
        <v/>
      </c>
      <c r="I908" s="8" t="str">
        <f>IF(B908&lt;&gt;"",SUMIF($V$23:$V$598,V908,$H$23:$H$598)/SUMIF($V$23:$V$598,V908,$O$23:O1483),IF(O908&lt;&gt;"",SUMIF($S$23:$S$598,S908,$H$23:$H$598)/O908,""))</f>
        <v/>
      </c>
      <c r="J908" s="12"/>
      <c r="K908" s="19" t="str">
        <f t="shared" si="159"/>
        <v/>
      </c>
      <c r="L908" s="19" t="str">
        <f t="shared" si="156"/>
        <v/>
      </c>
      <c r="M908" s="19" t="str">
        <f t="shared" si="157"/>
        <v/>
      </c>
      <c r="N908" s="19" t="str">
        <f t="shared" si="160"/>
        <v/>
      </c>
      <c r="O908" s="9" t="str">
        <f t="shared" si="161"/>
        <v/>
      </c>
      <c r="S908" s="2" t="str">
        <f t="shared" si="162"/>
        <v>INDEX</v>
      </c>
      <c r="T908" s="18" t="str">
        <f t="shared" si="163"/>
        <v/>
      </c>
      <c r="V908" s="2" t="str">
        <f t="shared" si="164"/>
        <v>INCIDENTS</v>
      </c>
      <c r="W908" s="16" t="str">
        <f t="shared" si="165"/>
        <v/>
      </c>
    </row>
    <row r="909" spans="2:23" x14ac:dyDescent="0.2">
      <c r="B909" s="59" t="str">
        <f>IF(Collage!B902="","",Collage!B902)</f>
        <v/>
      </c>
      <c r="C909" s="59" t="str">
        <f>IF(Collage!C902="","",Collage!C902)</f>
        <v/>
      </c>
      <c r="D909" s="35" t="str">
        <f>IF(Collage!D902="","",Collage!D902)</f>
        <v/>
      </c>
      <c r="E909" s="29"/>
      <c r="F909" s="10"/>
      <c r="G909" s="11"/>
      <c r="H909" s="13" t="str">
        <f t="shared" si="158"/>
        <v/>
      </c>
      <c r="I909" s="8" t="str">
        <f>IF(B909&lt;&gt;"",SUMIF($V$23:$V$598,V909,$H$23:$H$598)/SUMIF($V$23:$V$598,V909,$O$23:O1484),IF(O909&lt;&gt;"",SUMIF($S$23:$S$598,S909,$H$23:$H$598)/O909,""))</f>
        <v/>
      </c>
      <c r="J909" s="12"/>
      <c r="K909" s="19" t="str">
        <f t="shared" si="159"/>
        <v/>
      </c>
      <c r="L909" s="19" t="str">
        <f t="shared" si="156"/>
        <v/>
      </c>
      <c r="M909" s="19" t="str">
        <f t="shared" si="157"/>
        <v/>
      </c>
      <c r="N909" s="19" t="str">
        <f t="shared" si="160"/>
        <v/>
      </c>
      <c r="O909" s="9" t="str">
        <f t="shared" si="161"/>
        <v/>
      </c>
      <c r="S909" s="2" t="str">
        <f t="shared" si="162"/>
        <v>INDEX</v>
      </c>
      <c r="T909" s="18" t="str">
        <f t="shared" si="163"/>
        <v/>
      </c>
      <c r="V909" s="2" t="str">
        <f t="shared" si="164"/>
        <v>INCIDENTS</v>
      </c>
      <c r="W909" s="16" t="str">
        <f t="shared" si="165"/>
        <v/>
      </c>
    </row>
    <row r="910" spans="2:23" x14ac:dyDescent="0.2">
      <c r="B910" s="59" t="str">
        <f>IF(Collage!B903="","",Collage!B903)</f>
        <v/>
      </c>
      <c r="C910" s="59" t="str">
        <f>IF(Collage!C903="","",Collage!C903)</f>
        <v/>
      </c>
      <c r="D910" s="35" t="str">
        <f>IF(Collage!D903="","",Collage!D903)</f>
        <v/>
      </c>
      <c r="E910" s="29"/>
      <c r="F910" s="10"/>
      <c r="G910" s="11"/>
      <c r="H910" s="13" t="str">
        <f t="shared" si="158"/>
        <v/>
      </c>
      <c r="I910" s="8" t="str">
        <f>IF(B910&lt;&gt;"",SUMIF($V$23:$V$598,V910,$H$23:$H$598)/SUMIF($V$23:$V$598,V910,$O$23:O1485),IF(O910&lt;&gt;"",SUMIF($S$23:$S$598,S910,$H$23:$H$598)/O910,""))</f>
        <v/>
      </c>
      <c r="J910" s="12"/>
      <c r="K910" s="19" t="str">
        <f t="shared" si="159"/>
        <v/>
      </c>
      <c r="L910" s="19" t="str">
        <f t="shared" si="156"/>
        <v/>
      </c>
      <c r="M910" s="19" t="str">
        <f t="shared" si="157"/>
        <v/>
      </c>
      <c r="N910" s="19" t="str">
        <f t="shared" si="160"/>
        <v/>
      </c>
      <c r="O910" s="9" t="str">
        <f t="shared" si="161"/>
        <v/>
      </c>
      <c r="S910" s="2" t="str">
        <f t="shared" si="162"/>
        <v>INDEX</v>
      </c>
      <c r="T910" s="18" t="str">
        <f t="shared" si="163"/>
        <v/>
      </c>
      <c r="V910" s="2" t="str">
        <f t="shared" si="164"/>
        <v>INCIDENTS</v>
      </c>
      <c r="W910" s="16" t="str">
        <f t="shared" si="165"/>
        <v/>
      </c>
    </row>
    <row r="911" spans="2:23" x14ac:dyDescent="0.2">
      <c r="B911" s="59" t="str">
        <f>IF(Collage!B904="","",Collage!B904)</f>
        <v/>
      </c>
      <c r="C911" s="59" t="str">
        <f>IF(Collage!C904="","",Collage!C904)</f>
        <v/>
      </c>
      <c r="D911" s="35" t="str">
        <f>IF(Collage!D904="","",Collage!D904)</f>
        <v/>
      </c>
      <c r="E911" s="29"/>
      <c r="F911" s="10"/>
      <c r="G911" s="11"/>
      <c r="H911" s="13" t="str">
        <f t="shared" si="158"/>
        <v/>
      </c>
      <c r="I911" s="8" t="str">
        <f>IF(B911&lt;&gt;"",SUMIF($V$23:$V$598,V911,$H$23:$H$598)/SUMIF($V$23:$V$598,V911,$O$23:O1486),IF(O911&lt;&gt;"",SUMIF($S$23:$S$598,S911,$H$23:$H$598)/O911,""))</f>
        <v/>
      </c>
      <c r="J911" s="12"/>
      <c r="K911" s="19" t="str">
        <f t="shared" si="159"/>
        <v/>
      </c>
      <c r="L911" s="19" t="str">
        <f t="shared" si="156"/>
        <v/>
      </c>
      <c r="M911" s="19" t="str">
        <f t="shared" si="157"/>
        <v/>
      </c>
      <c r="N911" s="19" t="str">
        <f t="shared" si="160"/>
        <v/>
      </c>
      <c r="O911" s="9" t="str">
        <f t="shared" si="161"/>
        <v/>
      </c>
      <c r="S911" s="2" t="str">
        <f t="shared" si="162"/>
        <v>INDEX</v>
      </c>
      <c r="T911" s="18" t="str">
        <f t="shared" si="163"/>
        <v/>
      </c>
      <c r="V911" s="2" t="str">
        <f t="shared" si="164"/>
        <v>INCIDENTS</v>
      </c>
      <c r="W911" s="16" t="str">
        <f t="shared" si="165"/>
        <v/>
      </c>
    </row>
    <row r="912" spans="2:23" x14ac:dyDescent="0.2">
      <c r="B912" s="59" t="str">
        <f>IF(Collage!B905="","",Collage!B905)</f>
        <v/>
      </c>
      <c r="C912" s="59" t="str">
        <f>IF(Collage!C905="","",Collage!C905)</f>
        <v/>
      </c>
      <c r="D912" s="35" t="str">
        <f>IF(Collage!D905="","",Collage!D905)</f>
        <v/>
      </c>
      <c r="E912" s="29"/>
      <c r="F912" s="10"/>
      <c r="G912" s="11"/>
      <c r="H912" s="13" t="str">
        <f t="shared" si="158"/>
        <v/>
      </c>
      <c r="I912" s="8" t="str">
        <f>IF(B912&lt;&gt;"",SUMIF($V$23:$V$598,V912,$H$23:$H$598)/SUMIF($V$23:$V$598,V912,$O$23:O1487),IF(O912&lt;&gt;"",SUMIF($S$23:$S$598,S912,$H$23:$H$598)/O912,""))</f>
        <v/>
      </c>
      <c r="J912" s="12"/>
      <c r="K912" s="19" t="str">
        <f t="shared" si="159"/>
        <v/>
      </c>
      <c r="L912" s="19" t="str">
        <f t="shared" si="156"/>
        <v/>
      </c>
      <c r="M912" s="19" t="str">
        <f t="shared" si="157"/>
        <v/>
      </c>
      <c r="N912" s="19" t="str">
        <f t="shared" si="160"/>
        <v/>
      </c>
      <c r="O912" s="9" t="str">
        <f t="shared" si="161"/>
        <v/>
      </c>
      <c r="S912" s="2" t="str">
        <f t="shared" si="162"/>
        <v>INDEX</v>
      </c>
      <c r="T912" s="18" t="str">
        <f t="shared" si="163"/>
        <v/>
      </c>
      <c r="V912" s="2" t="str">
        <f t="shared" si="164"/>
        <v>INCIDENTS</v>
      </c>
      <c r="W912" s="16" t="str">
        <f t="shared" si="165"/>
        <v/>
      </c>
    </row>
    <row r="913" spans="2:23" x14ac:dyDescent="0.2">
      <c r="B913" s="59" t="str">
        <f>IF(Collage!B906="","",Collage!B906)</f>
        <v/>
      </c>
      <c r="C913" s="59" t="str">
        <f>IF(Collage!C906="","",Collage!C906)</f>
        <v/>
      </c>
      <c r="D913" s="35" t="str">
        <f>IF(Collage!D906="","",Collage!D906)</f>
        <v/>
      </c>
      <c r="E913" s="29"/>
      <c r="F913" s="10"/>
      <c r="G913" s="11"/>
      <c r="H913" s="13" t="str">
        <f t="shared" si="158"/>
        <v/>
      </c>
      <c r="I913" s="8" t="str">
        <f>IF(B913&lt;&gt;"",SUMIF($V$23:$V$598,V913,$H$23:$H$598)/SUMIF($V$23:$V$598,V913,$O$23:O1488),IF(O913&lt;&gt;"",SUMIF($S$23:$S$598,S913,$H$23:$H$598)/O913,""))</f>
        <v/>
      </c>
      <c r="J913" s="12"/>
      <c r="K913" s="19" t="str">
        <f t="shared" si="159"/>
        <v/>
      </c>
      <c r="L913" s="19" t="str">
        <f t="shared" si="156"/>
        <v/>
      </c>
      <c r="M913" s="19" t="str">
        <f t="shared" si="157"/>
        <v/>
      </c>
      <c r="N913" s="19" t="str">
        <f t="shared" si="160"/>
        <v/>
      </c>
      <c r="O913" s="9" t="str">
        <f t="shared" si="161"/>
        <v/>
      </c>
      <c r="S913" s="2" t="str">
        <f t="shared" si="162"/>
        <v>INDEX</v>
      </c>
      <c r="T913" s="18" t="str">
        <f t="shared" si="163"/>
        <v/>
      </c>
      <c r="V913" s="2" t="str">
        <f t="shared" si="164"/>
        <v>INCIDENTS</v>
      </c>
      <c r="W913" s="16" t="str">
        <f t="shared" si="165"/>
        <v/>
      </c>
    </row>
    <row r="914" spans="2:23" x14ac:dyDescent="0.2">
      <c r="B914" s="59" t="str">
        <f>IF(Collage!B907="","",Collage!B907)</f>
        <v/>
      </c>
      <c r="C914" s="59" t="str">
        <f>IF(Collage!C907="","",Collage!C907)</f>
        <v/>
      </c>
      <c r="D914" s="35" t="str">
        <f>IF(Collage!D907="","",Collage!D907)</f>
        <v/>
      </c>
      <c r="E914" s="29"/>
      <c r="F914" s="10"/>
      <c r="G914" s="11"/>
      <c r="H914" s="13" t="str">
        <f t="shared" si="158"/>
        <v/>
      </c>
      <c r="I914" s="8" t="str">
        <f>IF(B914&lt;&gt;"",SUMIF($V$23:$V$598,V914,$H$23:$H$598)/SUMIF($V$23:$V$598,V914,$O$23:O1489),IF(O914&lt;&gt;"",SUMIF($S$23:$S$598,S914,$H$23:$H$598)/O914,""))</f>
        <v/>
      </c>
      <c r="J914" s="12"/>
      <c r="K914" s="19" t="str">
        <f t="shared" si="159"/>
        <v/>
      </c>
      <c r="L914" s="19" t="str">
        <f t="shared" si="156"/>
        <v/>
      </c>
      <c r="M914" s="19" t="str">
        <f t="shared" si="157"/>
        <v/>
      </c>
      <c r="N914" s="19" t="str">
        <f t="shared" si="160"/>
        <v/>
      </c>
      <c r="O914" s="9" t="str">
        <f t="shared" si="161"/>
        <v/>
      </c>
      <c r="S914" s="2" t="str">
        <f t="shared" si="162"/>
        <v>INDEX</v>
      </c>
      <c r="T914" s="18" t="str">
        <f t="shared" si="163"/>
        <v/>
      </c>
      <c r="V914" s="2" t="str">
        <f t="shared" si="164"/>
        <v>INCIDENTS</v>
      </c>
      <c r="W914" s="16" t="str">
        <f t="shared" si="165"/>
        <v/>
      </c>
    </row>
    <row r="915" spans="2:23" x14ac:dyDescent="0.2">
      <c r="B915" s="59" t="str">
        <f>IF(Collage!B908="","",Collage!B908)</f>
        <v/>
      </c>
      <c r="C915" s="59" t="str">
        <f>IF(Collage!C908="","",Collage!C908)</f>
        <v/>
      </c>
      <c r="D915" s="35" t="str">
        <f>IF(Collage!D908="","",Collage!D908)</f>
        <v/>
      </c>
      <c r="E915" s="29"/>
      <c r="F915" s="10"/>
      <c r="G915" s="11"/>
      <c r="H915" s="13" t="str">
        <f t="shared" si="158"/>
        <v/>
      </c>
      <c r="I915" s="8" t="str">
        <f>IF(B915&lt;&gt;"",SUMIF($V$23:$V$598,V915,$H$23:$H$598)/SUMIF($V$23:$V$598,V915,$O$23:O1490),IF(O915&lt;&gt;"",SUMIF($S$23:$S$598,S915,$H$23:$H$598)/O915,""))</f>
        <v/>
      </c>
      <c r="J915" s="12"/>
      <c r="K915" s="19" t="str">
        <f t="shared" si="159"/>
        <v/>
      </c>
      <c r="L915" s="19" t="str">
        <f t="shared" si="156"/>
        <v/>
      </c>
      <c r="M915" s="19" t="str">
        <f t="shared" si="157"/>
        <v/>
      </c>
      <c r="N915" s="19" t="str">
        <f t="shared" si="160"/>
        <v/>
      </c>
      <c r="O915" s="9" t="str">
        <f t="shared" si="161"/>
        <v/>
      </c>
      <c r="S915" s="2" t="str">
        <f t="shared" si="162"/>
        <v>INDEX</v>
      </c>
      <c r="T915" s="18" t="str">
        <f t="shared" si="163"/>
        <v/>
      </c>
      <c r="V915" s="2" t="str">
        <f t="shared" si="164"/>
        <v>INCIDENTS</v>
      </c>
      <c r="W915" s="16" t="str">
        <f t="shared" si="165"/>
        <v/>
      </c>
    </row>
    <row r="916" spans="2:23" x14ac:dyDescent="0.2">
      <c r="B916" s="59" t="str">
        <f>IF(Collage!B909="","",Collage!B909)</f>
        <v/>
      </c>
      <c r="C916" s="59" t="str">
        <f>IF(Collage!C909="","",Collage!C909)</f>
        <v/>
      </c>
      <c r="D916" s="35" t="str">
        <f>IF(Collage!D909="","",Collage!D909)</f>
        <v/>
      </c>
      <c r="E916" s="29"/>
      <c r="F916" s="10"/>
      <c r="G916" s="11"/>
      <c r="H916" s="13" t="str">
        <f t="shared" si="158"/>
        <v/>
      </c>
      <c r="I916" s="8" t="str">
        <f>IF(B916&lt;&gt;"",SUMIF($V$23:$V$598,V916,$H$23:$H$598)/SUMIF($V$23:$V$598,V916,$O$23:O1491),IF(O916&lt;&gt;"",SUMIF($S$23:$S$598,S916,$H$23:$H$598)/O916,""))</f>
        <v/>
      </c>
      <c r="J916" s="12"/>
      <c r="K916" s="19" t="str">
        <f t="shared" si="159"/>
        <v/>
      </c>
      <c r="L916" s="19" t="str">
        <f t="shared" si="156"/>
        <v/>
      </c>
      <c r="M916" s="19" t="str">
        <f t="shared" si="157"/>
        <v/>
      </c>
      <c r="N916" s="19" t="str">
        <f t="shared" si="160"/>
        <v/>
      </c>
      <c r="O916" s="9" t="str">
        <f t="shared" si="161"/>
        <v/>
      </c>
      <c r="S916" s="2" t="str">
        <f t="shared" si="162"/>
        <v>INDEX</v>
      </c>
      <c r="T916" s="18" t="str">
        <f t="shared" si="163"/>
        <v/>
      </c>
      <c r="V916" s="2" t="str">
        <f t="shared" si="164"/>
        <v>INCIDENTS</v>
      </c>
      <c r="W916" s="16" t="str">
        <f t="shared" si="165"/>
        <v/>
      </c>
    </row>
    <row r="917" spans="2:23" x14ac:dyDescent="0.2">
      <c r="B917" s="59" t="str">
        <f>IF(Collage!B910="","",Collage!B910)</f>
        <v/>
      </c>
      <c r="C917" s="59" t="str">
        <f>IF(Collage!C910="","",Collage!C910)</f>
        <v/>
      </c>
      <c r="D917" s="35" t="str">
        <f>IF(Collage!D910="","",Collage!D910)</f>
        <v/>
      </c>
      <c r="E917" s="29"/>
      <c r="F917" s="10"/>
      <c r="G917" s="11"/>
      <c r="H917" s="13" t="str">
        <f t="shared" si="158"/>
        <v/>
      </c>
      <c r="I917" s="8" t="str">
        <f>IF(B917&lt;&gt;"",SUMIF($V$23:$V$598,V917,$H$23:$H$598)/SUMIF($V$23:$V$598,V917,$O$23:O1492),IF(O917&lt;&gt;"",SUMIF($S$23:$S$598,S917,$H$23:$H$598)/O917,""))</f>
        <v/>
      </c>
      <c r="J917" s="12"/>
      <c r="K917" s="19" t="str">
        <f t="shared" si="159"/>
        <v/>
      </c>
      <c r="L917" s="19" t="str">
        <f t="shared" si="156"/>
        <v/>
      </c>
      <c r="M917" s="19" t="str">
        <f t="shared" si="157"/>
        <v/>
      </c>
      <c r="N917" s="19" t="str">
        <f t="shared" si="160"/>
        <v/>
      </c>
      <c r="O917" s="9" t="str">
        <f t="shared" si="161"/>
        <v/>
      </c>
      <c r="S917" s="2" t="str">
        <f t="shared" si="162"/>
        <v>INDEX</v>
      </c>
      <c r="T917" s="18" t="str">
        <f t="shared" si="163"/>
        <v/>
      </c>
      <c r="V917" s="2" t="str">
        <f t="shared" si="164"/>
        <v>INCIDENTS</v>
      </c>
      <c r="W917" s="16" t="str">
        <f t="shared" si="165"/>
        <v/>
      </c>
    </row>
    <row r="918" spans="2:23" x14ac:dyDescent="0.2">
      <c r="B918" s="59" t="str">
        <f>IF(Collage!B911="","",Collage!B911)</f>
        <v/>
      </c>
      <c r="C918" s="59" t="str">
        <f>IF(Collage!C911="","",Collage!C911)</f>
        <v/>
      </c>
      <c r="D918" s="35" t="str">
        <f>IF(Collage!D911="","",Collage!D911)</f>
        <v/>
      </c>
      <c r="E918" s="29"/>
      <c r="F918" s="10"/>
      <c r="G918" s="11"/>
      <c r="H918" s="13" t="str">
        <f t="shared" si="158"/>
        <v/>
      </c>
      <c r="I918" s="8" t="str">
        <f>IF(B918&lt;&gt;"",SUMIF($V$23:$V$598,V918,$H$23:$H$598)/SUMIF($V$23:$V$598,V918,$O$23:O1493),IF(O918&lt;&gt;"",SUMIF($S$23:$S$598,S918,$H$23:$H$598)/O918,""))</f>
        <v/>
      </c>
      <c r="J918" s="12"/>
      <c r="K918" s="19" t="str">
        <f t="shared" si="159"/>
        <v/>
      </c>
      <c r="L918" s="19" t="str">
        <f t="shared" si="156"/>
        <v/>
      </c>
      <c r="M918" s="19" t="str">
        <f t="shared" si="157"/>
        <v/>
      </c>
      <c r="N918" s="19" t="str">
        <f t="shared" si="160"/>
        <v/>
      </c>
      <c r="O918" s="9" t="str">
        <f t="shared" si="161"/>
        <v/>
      </c>
      <c r="S918" s="2" t="str">
        <f t="shared" si="162"/>
        <v>INDEX</v>
      </c>
      <c r="T918" s="18" t="str">
        <f t="shared" si="163"/>
        <v/>
      </c>
      <c r="V918" s="2" t="str">
        <f t="shared" si="164"/>
        <v>INCIDENTS</v>
      </c>
      <c r="W918" s="16" t="str">
        <f t="shared" si="165"/>
        <v/>
      </c>
    </row>
    <row r="919" spans="2:23" x14ac:dyDescent="0.2">
      <c r="B919" s="59" t="str">
        <f>IF(Collage!B912="","",Collage!B912)</f>
        <v/>
      </c>
      <c r="C919" s="59" t="str">
        <f>IF(Collage!C912="","",Collage!C912)</f>
        <v/>
      </c>
      <c r="D919" s="35" t="str">
        <f>IF(Collage!D912="","",Collage!D912)</f>
        <v/>
      </c>
      <c r="E919" s="29"/>
      <c r="F919" s="10"/>
      <c r="G919" s="11"/>
      <c r="H919" s="13" t="str">
        <f t="shared" si="158"/>
        <v/>
      </c>
      <c r="I919" s="8" t="str">
        <f>IF(B919&lt;&gt;"",SUMIF($V$23:$V$598,V919,$H$23:$H$598)/SUMIF($V$23:$V$598,V919,$O$23:O1494),IF(O919&lt;&gt;"",SUMIF($S$23:$S$598,S919,$H$23:$H$598)/O919,""))</f>
        <v/>
      </c>
      <c r="J919" s="12"/>
      <c r="K919" s="19" t="str">
        <f t="shared" si="159"/>
        <v/>
      </c>
      <c r="L919" s="19" t="str">
        <f t="shared" ref="L919:L982" si="166">IF($D919&lt;&gt;"",IF($F919="X",1,0),"")</f>
        <v/>
      </c>
      <c r="M919" s="19" t="str">
        <f t="shared" ref="M919:M982" si="167">IF($D919&lt;&gt;"",IF($G919="X",1,0),"")</f>
        <v/>
      </c>
      <c r="N919" s="19" t="str">
        <f t="shared" si="160"/>
        <v/>
      </c>
      <c r="O919" s="9" t="str">
        <f t="shared" si="161"/>
        <v/>
      </c>
      <c r="S919" s="2" t="str">
        <f t="shared" si="162"/>
        <v>INDEX</v>
      </c>
      <c r="T919" s="18" t="str">
        <f t="shared" si="163"/>
        <v/>
      </c>
      <c r="V919" s="2" t="str">
        <f t="shared" si="164"/>
        <v>INCIDENTS</v>
      </c>
      <c r="W919" s="16" t="str">
        <f t="shared" si="165"/>
        <v/>
      </c>
    </row>
    <row r="920" spans="2:23" x14ac:dyDescent="0.2">
      <c r="B920" s="59" t="str">
        <f>IF(Collage!B913="","",Collage!B913)</f>
        <v/>
      </c>
      <c r="C920" s="59" t="str">
        <f>IF(Collage!C913="","",Collage!C913)</f>
        <v/>
      </c>
      <c r="D920" s="35" t="str">
        <f>IF(Collage!D913="","",Collage!D913)</f>
        <v/>
      </c>
      <c r="E920" s="29"/>
      <c r="F920" s="10"/>
      <c r="G920" s="11"/>
      <c r="H920" s="13" t="str">
        <f t="shared" si="158"/>
        <v/>
      </c>
      <c r="I920" s="8" t="str">
        <f>IF(B920&lt;&gt;"",SUMIF($V$23:$V$598,V920,$H$23:$H$598)/SUMIF($V$23:$V$598,V920,$O$23:O1495),IF(O920&lt;&gt;"",SUMIF($S$23:$S$598,S920,$H$23:$H$598)/O920,""))</f>
        <v/>
      </c>
      <c r="J920" s="12"/>
      <c r="K920" s="19" t="str">
        <f t="shared" si="159"/>
        <v/>
      </c>
      <c r="L920" s="19" t="str">
        <f t="shared" si="166"/>
        <v/>
      </c>
      <c r="M920" s="19" t="str">
        <f t="shared" si="167"/>
        <v/>
      </c>
      <c r="N920" s="19" t="str">
        <f t="shared" si="160"/>
        <v/>
      </c>
      <c r="O920" s="9" t="str">
        <f t="shared" si="161"/>
        <v/>
      </c>
      <c r="S920" s="2" t="str">
        <f t="shared" si="162"/>
        <v>INDEX</v>
      </c>
      <c r="T920" s="18" t="str">
        <f t="shared" si="163"/>
        <v/>
      </c>
      <c r="V920" s="2" t="str">
        <f t="shared" si="164"/>
        <v>INCIDENTS</v>
      </c>
      <c r="W920" s="16" t="str">
        <f t="shared" si="165"/>
        <v/>
      </c>
    </row>
    <row r="921" spans="2:23" x14ac:dyDescent="0.2">
      <c r="B921" s="59" t="str">
        <f>IF(Collage!B914="","",Collage!B914)</f>
        <v/>
      </c>
      <c r="C921" s="59" t="str">
        <f>IF(Collage!C914="","",Collage!C914)</f>
        <v/>
      </c>
      <c r="D921" s="35" t="str">
        <f>IF(Collage!D914="","",Collage!D914)</f>
        <v/>
      </c>
      <c r="E921" s="29"/>
      <c r="F921" s="10"/>
      <c r="G921" s="11"/>
      <c r="H921" s="13" t="str">
        <f t="shared" si="158"/>
        <v/>
      </c>
      <c r="I921" s="8" t="str">
        <f>IF(B921&lt;&gt;"",SUMIF($V$23:$V$598,V921,$H$23:$H$598)/SUMIF($V$23:$V$598,V921,$O$23:O1496),IF(O921&lt;&gt;"",SUMIF($S$23:$S$598,S921,$H$23:$H$598)/O921,""))</f>
        <v/>
      </c>
      <c r="J921" s="12"/>
      <c r="K921" s="19" t="str">
        <f t="shared" si="159"/>
        <v/>
      </c>
      <c r="L921" s="19" t="str">
        <f t="shared" si="166"/>
        <v/>
      </c>
      <c r="M921" s="19" t="str">
        <f t="shared" si="167"/>
        <v/>
      </c>
      <c r="N921" s="19" t="str">
        <f t="shared" si="160"/>
        <v/>
      </c>
      <c r="O921" s="9" t="str">
        <f t="shared" si="161"/>
        <v/>
      </c>
      <c r="S921" s="2" t="str">
        <f t="shared" si="162"/>
        <v>INDEX</v>
      </c>
      <c r="T921" s="18" t="str">
        <f t="shared" si="163"/>
        <v/>
      </c>
      <c r="V921" s="2" t="str">
        <f t="shared" si="164"/>
        <v>INCIDENTS</v>
      </c>
      <c r="W921" s="16" t="str">
        <f t="shared" si="165"/>
        <v/>
      </c>
    </row>
    <row r="922" spans="2:23" x14ac:dyDescent="0.2">
      <c r="B922" s="59" t="str">
        <f>IF(Collage!B915="","",Collage!B915)</f>
        <v/>
      </c>
      <c r="C922" s="59" t="str">
        <f>IF(Collage!C915="","",Collage!C915)</f>
        <v/>
      </c>
      <c r="D922" s="35" t="str">
        <f>IF(Collage!D915="","",Collage!D915)</f>
        <v/>
      </c>
      <c r="E922" s="29"/>
      <c r="F922" s="10"/>
      <c r="G922" s="11"/>
      <c r="H922" s="13" t="str">
        <f t="shared" si="158"/>
        <v/>
      </c>
      <c r="I922" s="8" t="str">
        <f>IF(B922&lt;&gt;"",SUMIF($V$23:$V$598,V922,$H$23:$H$598)/SUMIF($V$23:$V$598,V922,$O$23:O1497),IF(O922&lt;&gt;"",SUMIF($S$23:$S$598,S922,$H$23:$H$598)/O922,""))</f>
        <v/>
      </c>
      <c r="J922" s="12"/>
      <c r="K922" s="19" t="str">
        <f t="shared" si="159"/>
        <v/>
      </c>
      <c r="L922" s="19" t="str">
        <f t="shared" si="166"/>
        <v/>
      </c>
      <c r="M922" s="19" t="str">
        <f t="shared" si="167"/>
        <v/>
      </c>
      <c r="N922" s="19" t="str">
        <f t="shared" si="160"/>
        <v/>
      </c>
      <c r="O922" s="9" t="str">
        <f t="shared" si="161"/>
        <v/>
      </c>
      <c r="S922" s="2" t="str">
        <f t="shared" si="162"/>
        <v>INDEX</v>
      </c>
      <c r="T922" s="18" t="str">
        <f t="shared" si="163"/>
        <v/>
      </c>
      <c r="V922" s="2" t="str">
        <f t="shared" si="164"/>
        <v>INCIDENTS</v>
      </c>
      <c r="W922" s="16" t="str">
        <f t="shared" si="165"/>
        <v/>
      </c>
    </row>
    <row r="923" spans="2:23" x14ac:dyDescent="0.2">
      <c r="B923" s="59" t="str">
        <f>IF(Collage!B916="","",Collage!B916)</f>
        <v/>
      </c>
      <c r="C923" s="59" t="str">
        <f>IF(Collage!C916="","",Collage!C916)</f>
        <v/>
      </c>
      <c r="D923" s="35" t="str">
        <f>IF(Collage!D916="","",Collage!D916)</f>
        <v/>
      </c>
      <c r="E923" s="29"/>
      <c r="F923" s="10"/>
      <c r="G923" s="11"/>
      <c r="H923" s="13" t="str">
        <f t="shared" si="158"/>
        <v/>
      </c>
      <c r="I923" s="8" t="str">
        <f>IF(B923&lt;&gt;"",SUMIF($V$23:$V$598,V923,$H$23:$H$598)/SUMIF($V$23:$V$598,V923,$O$23:O1498),IF(O923&lt;&gt;"",SUMIF($S$23:$S$598,S923,$H$23:$H$598)/O923,""))</f>
        <v/>
      </c>
      <c r="J923" s="12"/>
      <c r="K923" s="19" t="str">
        <f t="shared" si="159"/>
        <v/>
      </c>
      <c r="L923" s="19" t="str">
        <f t="shared" si="166"/>
        <v/>
      </c>
      <c r="M923" s="19" t="str">
        <f t="shared" si="167"/>
        <v/>
      </c>
      <c r="N923" s="19" t="str">
        <f t="shared" si="160"/>
        <v/>
      </c>
      <c r="O923" s="9" t="str">
        <f t="shared" si="161"/>
        <v/>
      </c>
      <c r="S923" s="2" t="str">
        <f t="shared" si="162"/>
        <v>INDEX</v>
      </c>
      <c r="T923" s="18" t="str">
        <f t="shared" si="163"/>
        <v/>
      </c>
      <c r="V923" s="2" t="str">
        <f t="shared" si="164"/>
        <v>INCIDENTS</v>
      </c>
      <c r="W923" s="16" t="str">
        <f t="shared" si="165"/>
        <v/>
      </c>
    </row>
    <row r="924" spans="2:23" x14ac:dyDescent="0.2">
      <c r="B924" s="59" t="str">
        <f>IF(Collage!B917="","",Collage!B917)</f>
        <v/>
      </c>
      <c r="C924" s="59" t="str">
        <f>IF(Collage!C917="","",Collage!C917)</f>
        <v/>
      </c>
      <c r="D924" s="35" t="str">
        <f>IF(Collage!D917="","",Collage!D917)</f>
        <v/>
      </c>
      <c r="E924" s="29"/>
      <c r="F924" s="10"/>
      <c r="G924" s="11"/>
      <c r="H924" s="13" t="str">
        <f t="shared" si="158"/>
        <v/>
      </c>
      <c r="I924" s="8" t="str">
        <f>IF(B924&lt;&gt;"",SUMIF($V$23:$V$598,V924,$H$23:$H$598)/SUMIF($V$23:$V$598,V924,$O$23:O1499),IF(O924&lt;&gt;"",SUMIF($S$23:$S$598,S924,$H$23:$H$598)/O924,""))</f>
        <v/>
      </c>
      <c r="J924" s="12"/>
      <c r="K924" s="19" t="str">
        <f t="shared" si="159"/>
        <v/>
      </c>
      <c r="L924" s="19" t="str">
        <f t="shared" si="166"/>
        <v/>
      </c>
      <c r="M924" s="19" t="str">
        <f t="shared" si="167"/>
        <v/>
      </c>
      <c r="N924" s="19" t="str">
        <f t="shared" si="160"/>
        <v/>
      </c>
      <c r="O924" s="9" t="str">
        <f t="shared" si="161"/>
        <v/>
      </c>
      <c r="S924" s="2" t="str">
        <f t="shared" si="162"/>
        <v>INDEX</v>
      </c>
      <c r="T924" s="18" t="str">
        <f t="shared" si="163"/>
        <v/>
      </c>
      <c r="V924" s="2" t="str">
        <f t="shared" si="164"/>
        <v>INCIDENTS</v>
      </c>
      <c r="W924" s="16" t="str">
        <f t="shared" si="165"/>
        <v/>
      </c>
    </row>
    <row r="925" spans="2:23" x14ac:dyDescent="0.2">
      <c r="B925" s="59" t="str">
        <f>IF(Collage!B918="","",Collage!B918)</f>
        <v/>
      </c>
      <c r="C925" s="59" t="str">
        <f>IF(Collage!C918="","",Collage!C918)</f>
        <v/>
      </c>
      <c r="D925" s="35" t="str">
        <f>IF(Collage!D918="","",Collage!D918)</f>
        <v/>
      </c>
      <c r="E925" s="29"/>
      <c r="F925" s="10"/>
      <c r="G925" s="11"/>
      <c r="H925" s="13" t="str">
        <f t="shared" si="158"/>
        <v/>
      </c>
      <c r="I925" s="8" t="str">
        <f>IF(B925&lt;&gt;"",SUMIF($V$23:$V$598,V925,$H$23:$H$598)/SUMIF($V$23:$V$598,V925,$O$23:O1500),IF(O925&lt;&gt;"",SUMIF($S$23:$S$598,S925,$H$23:$H$598)/O925,""))</f>
        <v/>
      </c>
      <c r="J925" s="12"/>
      <c r="K925" s="19" t="str">
        <f t="shared" si="159"/>
        <v/>
      </c>
      <c r="L925" s="19" t="str">
        <f t="shared" si="166"/>
        <v/>
      </c>
      <c r="M925" s="19" t="str">
        <f t="shared" si="167"/>
        <v/>
      </c>
      <c r="N925" s="19" t="str">
        <f t="shared" si="160"/>
        <v/>
      </c>
      <c r="O925" s="9" t="str">
        <f t="shared" si="161"/>
        <v/>
      </c>
      <c r="S925" s="2" t="str">
        <f t="shared" si="162"/>
        <v>INDEX</v>
      </c>
      <c r="T925" s="18" t="str">
        <f t="shared" si="163"/>
        <v/>
      </c>
      <c r="V925" s="2" t="str">
        <f t="shared" si="164"/>
        <v>INCIDENTS</v>
      </c>
      <c r="W925" s="16" t="str">
        <f t="shared" si="165"/>
        <v/>
      </c>
    </row>
    <row r="926" spans="2:23" x14ac:dyDescent="0.2">
      <c r="B926" s="59" t="str">
        <f>IF(Collage!B919="","",Collage!B919)</f>
        <v/>
      </c>
      <c r="C926" s="59" t="str">
        <f>IF(Collage!C919="","",Collage!C919)</f>
        <v/>
      </c>
      <c r="D926" s="35" t="str">
        <f>IF(Collage!D919="","",Collage!D919)</f>
        <v/>
      </c>
      <c r="E926" s="29"/>
      <c r="F926" s="10"/>
      <c r="G926" s="11"/>
      <c r="H926" s="13" t="str">
        <f t="shared" si="158"/>
        <v/>
      </c>
      <c r="I926" s="8" t="str">
        <f>IF(B926&lt;&gt;"",SUMIF($V$23:$V$598,V926,$H$23:$H$598)/SUMIF($V$23:$V$598,V926,$O$23:O1501),IF(O926&lt;&gt;"",SUMIF($S$23:$S$598,S926,$H$23:$H$598)/O926,""))</f>
        <v/>
      </c>
      <c r="J926" s="12"/>
      <c r="K926" s="19" t="str">
        <f t="shared" si="159"/>
        <v/>
      </c>
      <c r="L926" s="19" t="str">
        <f t="shared" si="166"/>
        <v/>
      </c>
      <c r="M926" s="19" t="str">
        <f t="shared" si="167"/>
        <v/>
      </c>
      <c r="N926" s="19" t="str">
        <f t="shared" si="160"/>
        <v/>
      </c>
      <c r="O926" s="9" t="str">
        <f t="shared" si="161"/>
        <v/>
      </c>
      <c r="S926" s="2" t="str">
        <f t="shared" si="162"/>
        <v>INDEX</v>
      </c>
      <c r="T926" s="18" t="str">
        <f t="shared" si="163"/>
        <v/>
      </c>
      <c r="V926" s="2" t="str">
        <f t="shared" si="164"/>
        <v>INCIDENTS</v>
      </c>
      <c r="W926" s="16" t="str">
        <f t="shared" si="165"/>
        <v/>
      </c>
    </row>
    <row r="927" spans="2:23" x14ac:dyDescent="0.2">
      <c r="B927" s="59" t="str">
        <f>IF(Collage!B920="","",Collage!B920)</f>
        <v/>
      </c>
      <c r="C927" s="59" t="str">
        <f>IF(Collage!C920="","",Collage!C920)</f>
        <v/>
      </c>
      <c r="D927" s="35" t="str">
        <f>IF(Collage!D920="","",Collage!D920)</f>
        <v/>
      </c>
      <c r="E927" s="29"/>
      <c r="F927" s="10"/>
      <c r="G927" s="11"/>
      <c r="H927" s="13" t="str">
        <f t="shared" si="158"/>
        <v/>
      </c>
      <c r="I927" s="8" t="str">
        <f>IF(B927&lt;&gt;"",SUMIF($V$23:$V$598,V927,$H$23:$H$598)/SUMIF($V$23:$V$598,V927,$O$23:O1502),IF(O927&lt;&gt;"",SUMIF($S$23:$S$598,S927,$H$23:$H$598)/O927,""))</f>
        <v/>
      </c>
      <c r="J927" s="12"/>
      <c r="K927" s="19" t="str">
        <f t="shared" si="159"/>
        <v/>
      </c>
      <c r="L927" s="19" t="str">
        <f t="shared" si="166"/>
        <v/>
      </c>
      <c r="M927" s="19" t="str">
        <f t="shared" si="167"/>
        <v/>
      </c>
      <c r="N927" s="19" t="str">
        <f t="shared" si="160"/>
        <v/>
      </c>
      <c r="O927" s="9" t="str">
        <f t="shared" si="161"/>
        <v/>
      </c>
      <c r="S927" s="2" t="str">
        <f t="shared" si="162"/>
        <v>INDEX</v>
      </c>
      <c r="T927" s="18" t="str">
        <f t="shared" si="163"/>
        <v/>
      </c>
      <c r="V927" s="2" t="str">
        <f t="shared" si="164"/>
        <v>INCIDENTS</v>
      </c>
      <c r="W927" s="16" t="str">
        <f t="shared" si="165"/>
        <v/>
      </c>
    </row>
    <row r="928" spans="2:23" x14ac:dyDescent="0.2">
      <c r="B928" s="59" t="str">
        <f>IF(Collage!B921="","",Collage!B921)</f>
        <v/>
      </c>
      <c r="C928" s="59" t="str">
        <f>IF(Collage!C921="","",Collage!C921)</f>
        <v/>
      </c>
      <c r="D928" s="35" t="str">
        <f>IF(Collage!D921="","",Collage!D921)</f>
        <v/>
      </c>
      <c r="E928" s="29"/>
      <c r="F928" s="10"/>
      <c r="G928" s="11"/>
      <c r="H928" s="13" t="str">
        <f t="shared" si="158"/>
        <v/>
      </c>
      <c r="I928" s="8" t="str">
        <f>IF(B928&lt;&gt;"",SUMIF($V$23:$V$598,V928,$H$23:$H$598)/SUMIF($V$23:$V$598,V928,$O$23:O1503),IF(O928&lt;&gt;"",SUMIF($S$23:$S$598,S928,$H$23:$H$598)/O928,""))</f>
        <v/>
      </c>
      <c r="J928" s="12"/>
      <c r="K928" s="19" t="str">
        <f t="shared" si="159"/>
        <v/>
      </c>
      <c r="L928" s="19" t="str">
        <f t="shared" si="166"/>
        <v/>
      </c>
      <c r="M928" s="19" t="str">
        <f t="shared" si="167"/>
        <v/>
      </c>
      <c r="N928" s="19" t="str">
        <f t="shared" si="160"/>
        <v/>
      </c>
      <c r="O928" s="9" t="str">
        <f t="shared" si="161"/>
        <v/>
      </c>
      <c r="S928" s="2" t="str">
        <f t="shared" si="162"/>
        <v>INDEX</v>
      </c>
      <c r="T928" s="18" t="str">
        <f t="shared" si="163"/>
        <v/>
      </c>
      <c r="V928" s="2" t="str">
        <f t="shared" si="164"/>
        <v>INCIDENTS</v>
      </c>
      <c r="W928" s="16" t="str">
        <f t="shared" si="165"/>
        <v/>
      </c>
    </row>
    <row r="929" spans="2:23" x14ac:dyDescent="0.2">
      <c r="B929" s="59" t="str">
        <f>IF(Collage!B922="","",Collage!B922)</f>
        <v/>
      </c>
      <c r="C929" s="59" t="str">
        <f>IF(Collage!C922="","",Collage!C922)</f>
        <v/>
      </c>
      <c r="D929" s="35" t="str">
        <f>IF(Collage!D922="","",Collage!D922)</f>
        <v/>
      </c>
      <c r="E929" s="29"/>
      <c r="F929" s="10"/>
      <c r="G929" s="11"/>
      <c r="H929" s="13" t="str">
        <f t="shared" si="158"/>
        <v/>
      </c>
      <c r="I929" s="8" t="str">
        <f>IF(B929&lt;&gt;"",SUMIF($V$23:$V$598,V929,$H$23:$H$598)/SUMIF($V$23:$V$598,V929,$O$23:O1504),IF(O929&lt;&gt;"",SUMIF($S$23:$S$598,S929,$H$23:$H$598)/O929,""))</f>
        <v/>
      </c>
      <c r="J929" s="12"/>
      <c r="K929" s="19" t="str">
        <f t="shared" si="159"/>
        <v/>
      </c>
      <c r="L929" s="19" t="str">
        <f t="shared" si="166"/>
        <v/>
      </c>
      <c r="M929" s="19" t="str">
        <f t="shared" si="167"/>
        <v/>
      </c>
      <c r="N929" s="19" t="str">
        <f t="shared" si="160"/>
        <v/>
      </c>
      <c r="O929" s="9" t="str">
        <f t="shared" si="161"/>
        <v/>
      </c>
      <c r="S929" s="2" t="str">
        <f t="shared" si="162"/>
        <v>INDEX</v>
      </c>
      <c r="T929" s="18" t="str">
        <f t="shared" si="163"/>
        <v/>
      </c>
      <c r="V929" s="2" t="str">
        <f t="shared" si="164"/>
        <v>INCIDENTS</v>
      </c>
      <c r="W929" s="16" t="str">
        <f t="shared" si="165"/>
        <v/>
      </c>
    </row>
    <row r="930" spans="2:23" x14ac:dyDescent="0.2">
      <c r="B930" s="59" t="str">
        <f>IF(Collage!B923="","",Collage!B923)</f>
        <v/>
      </c>
      <c r="C930" s="59" t="str">
        <f>IF(Collage!C923="","",Collage!C923)</f>
        <v/>
      </c>
      <c r="D930" s="35" t="str">
        <f>IF(Collage!D923="","",Collage!D923)</f>
        <v/>
      </c>
      <c r="E930" s="29"/>
      <c r="F930" s="10"/>
      <c r="G930" s="11"/>
      <c r="H930" s="13" t="str">
        <f t="shared" si="158"/>
        <v/>
      </c>
      <c r="I930" s="8" t="str">
        <f>IF(B930&lt;&gt;"",SUMIF($V$23:$V$598,V930,$H$23:$H$598)/SUMIF($V$23:$V$598,V930,$O$23:O1505),IF(O930&lt;&gt;"",SUMIF($S$23:$S$598,S930,$H$23:$H$598)/O930,""))</f>
        <v/>
      </c>
      <c r="J930" s="12"/>
      <c r="K930" s="19" t="str">
        <f t="shared" si="159"/>
        <v/>
      </c>
      <c r="L930" s="19" t="str">
        <f t="shared" si="166"/>
        <v/>
      </c>
      <c r="M930" s="19" t="str">
        <f t="shared" si="167"/>
        <v/>
      </c>
      <c r="N930" s="19" t="str">
        <f t="shared" si="160"/>
        <v/>
      </c>
      <c r="O930" s="9" t="str">
        <f t="shared" si="161"/>
        <v/>
      </c>
      <c r="S930" s="2" t="str">
        <f t="shared" si="162"/>
        <v>INDEX</v>
      </c>
      <c r="T930" s="18" t="str">
        <f t="shared" si="163"/>
        <v/>
      </c>
      <c r="V930" s="2" t="str">
        <f t="shared" si="164"/>
        <v>INCIDENTS</v>
      </c>
      <c r="W930" s="16" t="str">
        <f t="shared" si="165"/>
        <v/>
      </c>
    </row>
    <row r="931" spans="2:23" x14ac:dyDescent="0.2">
      <c r="B931" s="59" t="str">
        <f>IF(Collage!B924="","",Collage!B924)</f>
        <v/>
      </c>
      <c r="C931" s="59" t="str">
        <f>IF(Collage!C924="","",Collage!C924)</f>
        <v/>
      </c>
      <c r="D931" s="35" t="str">
        <f>IF(Collage!D924="","",Collage!D924)</f>
        <v/>
      </c>
      <c r="E931" s="29"/>
      <c r="F931" s="10"/>
      <c r="G931" s="11"/>
      <c r="H931" s="13" t="str">
        <f t="shared" si="158"/>
        <v/>
      </c>
      <c r="I931" s="8" t="str">
        <f>IF(B931&lt;&gt;"",SUMIF($V$23:$V$598,V931,$H$23:$H$598)/SUMIF($V$23:$V$598,V931,$O$23:O1506),IF(O931&lt;&gt;"",SUMIF($S$23:$S$598,S931,$H$23:$H$598)/O931,""))</f>
        <v/>
      </c>
      <c r="J931" s="12"/>
      <c r="K931" s="19" t="str">
        <f t="shared" si="159"/>
        <v/>
      </c>
      <c r="L931" s="19" t="str">
        <f t="shared" si="166"/>
        <v/>
      </c>
      <c r="M931" s="19" t="str">
        <f t="shared" si="167"/>
        <v/>
      </c>
      <c r="N931" s="19" t="str">
        <f t="shared" si="160"/>
        <v/>
      </c>
      <c r="O931" s="9" t="str">
        <f t="shared" si="161"/>
        <v/>
      </c>
      <c r="S931" s="2" t="str">
        <f t="shared" si="162"/>
        <v>INDEX</v>
      </c>
      <c r="T931" s="18" t="str">
        <f t="shared" si="163"/>
        <v/>
      </c>
      <c r="V931" s="2" t="str">
        <f t="shared" si="164"/>
        <v>INCIDENTS</v>
      </c>
      <c r="W931" s="16" t="str">
        <f t="shared" si="165"/>
        <v/>
      </c>
    </row>
    <row r="932" spans="2:23" x14ac:dyDescent="0.2">
      <c r="B932" s="59" t="str">
        <f>IF(Collage!B925="","",Collage!B925)</f>
        <v/>
      </c>
      <c r="C932" s="59" t="str">
        <f>IF(Collage!C925="","",Collage!C925)</f>
        <v/>
      </c>
      <c r="D932" s="35" t="str">
        <f>IF(Collage!D925="","",Collage!D925)</f>
        <v/>
      </c>
      <c r="E932" s="29"/>
      <c r="F932" s="10"/>
      <c r="G932" s="11"/>
      <c r="H932" s="13" t="str">
        <f t="shared" si="158"/>
        <v/>
      </c>
      <c r="I932" s="8" t="str">
        <f>IF(B932&lt;&gt;"",SUMIF($V$23:$V$598,V932,$H$23:$H$598)/SUMIF($V$23:$V$598,V932,$O$23:O1507),IF(O932&lt;&gt;"",SUMIF($S$23:$S$598,S932,$H$23:$H$598)/O932,""))</f>
        <v/>
      </c>
      <c r="J932" s="12"/>
      <c r="K932" s="19" t="str">
        <f t="shared" si="159"/>
        <v/>
      </c>
      <c r="L932" s="19" t="str">
        <f t="shared" si="166"/>
        <v/>
      </c>
      <c r="M932" s="19" t="str">
        <f t="shared" si="167"/>
        <v/>
      </c>
      <c r="N932" s="19" t="str">
        <f t="shared" si="160"/>
        <v/>
      </c>
      <c r="O932" s="9" t="str">
        <f t="shared" si="161"/>
        <v/>
      </c>
      <c r="S932" s="2" t="str">
        <f t="shared" si="162"/>
        <v>INDEX</v>
      </c>
      <c r="T932" s="18" t="str">
        <f t="shared" si="163"/>
        <v/>
      </c>
      <c r="V932" s="2" t="str">
        <f t="shared" si="164"/>
        <v>INCIDENTS</v>
      </c>
      <c r="W932" s="16" t="str">
        <f t="shared" si="165"/>
        <v/>
      </c>
    </row>
    <row r="933" spans="2:23" x14ac:dyDescent="0.2">
      <c r="B933" s="59" t="str">
        <f>IF(Collage!B926="","",Collage!B926)</f>
        <v/>
      </c>
      <c r="C933" s="59" t="str">
        <f>IF(Collage!C926="","",Collage!C926)</f>
        <v/>
      </c>
      <c r="D933" s="35" t="str">
        <f>IF(Collage!D926="","",Collage!D926)</f>
        <v/>
      </c>
      <c r="E933" s="29"/>
      <c r="F933" s="10"/>
      <c r="G933" s="11"/>
      <c r="H933" s="13" t="str">
        <f t="shared" si="158"/>
        <v/>
      </c>
      <c r="I933" s="8" t="str">
        <f>IF(B933&lt;&gt;"",SUMIF($V$23:$V$598,V933,$H$23:$H$598)/SUMIF($V$23:$V$598,V933,$O$23:O1508),IF(O933&lt;&gt;"",SUMIF($S$23:$S$598,S933,$H$23:$H$598)/O933,""))</f>
        <v/>
      </c>
      <c r="J933" s="12"/>
      <c r="K933" s="19" t="str">
        <f t="shared" si="159"/>
        <v/>
      </c>
      <c r="L933" s="19" t="str">
        <f t="shared" si="166"/>
        <v/>
      </c>
      <c r="M933" s="19" t="str">
        <f t="shared" si="167"/>
        <v/>
      </c>
      <c r="N933" s="19" t="str">
        <f t="shared" si="160"/>
        <v/>
      </c>
      <c r="O933" s="9" t="str">
        <f t="shared" si="161"/>
        <v/>
      </c>
      <c r="S933" s="2" t="str">
        <f t="shared" si="162"/>
        <v>INDEX</v>
      </c>
      <c r="T933" s="18" t="str">
        <f t="shared" si="163"/>
        <v/>
      </c>
      <c r="V933" s="2" t="str">
        <f t="shared" si="164"/>
        <v>INCIDENTS</v>
      </c>
      <c r="W933" s="16" t="str">
        <f t="shared" si="165"/>
        <v/>
      </c>
    </row>
    <row r="934" spans="2:23" x14ac:dyDescent="0.2">
      <c r="B934" s="59" t="str">
        <f>IF(Collage!B927="","",Collage!B927)</f>
        <v/>
      </c>
      <c r="C934" s="59" t="str">
        <f>IF(Collage!C927="","",Collage!C927)</f>
        <v/>
      </c>
      <c r="D934" s="35" t="str">
        <f>IF(Collage!D927="","",Collage!D927)</f>
        <v/>
      </c>
      <c r="E934" s="29"/>
      <c r="F934" s="10"/>
      <c r="G934" s="11"/>
      <c r="H934" s="13" t="str">
        <f t="shared" si="158"/>
        <v/>
      </c>
      <c r="I934" s="8" t="str">
        <f>IF(B934&lt;&gt;"",SUMIF($V$23:$V$598,V934,$H$23:$H$598)/SUMIF($V$23:$V$598,V934,$O$23:O1509),IF(O934&lt;&gt;"",SUMIF($S$23:$S$598,S934,$H$23:$H$598)/O934,""))</f>
        <v/>
      </c>
      <c r="J934" s="12"/>
      <c r="K934" s="19" t="str">
        <f t="shared" si="159"/>
        <v/>
      </c>
      <c r="L934" s="19" t="str">
        <f t="shared" si="166"/>
        <v/>
      </c>
      <c r="M934" s="19" t="str">
        <f t="shared" si="167"/>
        <v/>
      </c>
      <c r="N934" s="19" t="str">
        <f t="shared" si="160"/>
        <v/>
      </c>
      <c r="O934" s="9" t="str">
        <f t="shared" si="161"/>
        <v/>
      </c>
      <c r="S934" s="2" t="str">
        <f t="shared" si="162"/>
        <v>INDEX</v>
      </c>
      <c r="T934" s="18" t="str">
        <f t="shared" si="163"/>
        <v/>
      </c>
      <c r="V934" s="2" t="str">
        <f t="shared" si="164"/>
        <v>INCIDENTS</v>
      </c>
      <c r="W934" s="16" t="str">
        <f t="shared" si="165"/>
        <v/>
      </c>
    </row>
    <row r="935" spans="2:23" x14ac:dyDescent="0.2">
      <c r="B935" s="59" t="str">
        <f>IF(Collage!B928="","",Collage!B928)</f>
        <v/>
      </c>
      <c r="C935" s="59" t="str">
        <f>IF(Collage!C928="","",Collage!C928)</f>
        <v/>
      </c>
      <c r="D935" s="35" t="str">
        <f>IF(Collage!D928="","",Collage!D928)</f>
        <v/>
      </c>
      <c r="E935" s="29"/>
      <c r="F935" s="10"/>
      <c r="G935" s="11"/>
      <c r="H935" s="13" t="str">
        <f t="shared" si="158"/>
        <v/>
      </c>
      <c r="I935" s="8" t="str">
        <f>IF(B935&lt;&gt;"",SUMIF($V$23:$V$598,V935,$H$23:$H$598)/SUMIF($V$23:$V$598,V935,$O$23:O1510),IF(O935&lt;&gt;"",SUMIF($S$23:$S$598,S935,$H$23:$H$598)/O935,""))</f>
        <v/>
      </c>
      <c r="J935" s="12"/>
      <c r="K935" s="19" t="str">
        <f t="shared" si="159"/>
        <v/>
      </c>
      <c r="L935" s="19" t="str">
        <f t="shared" si="166"/>
        <v/>
      </c>
      <c r="M935" s="19" t="str">
        <f t="shared" si="167"/>
        <v/>
      </c>
      <c r="N935" s="19" t="str">
        <f t="shared" si="160"/>
        <v/>
      </c>
      <c r="O935" s="9" t="str">
        <f t="shared" si="161"/>
        <v/>
      </c>
      <c r="S935" s="2" t="str">
        <f t="shared" si="162"/>
        <v>INDEX</v>
      </c>
      <c r="T935" s="18" t="str">
        <f t="shared" si="163"/>
        <v/>
      </c>
      <c r="V935" s="2" t="str">
        <f t="shared" si="164"/>
        <v>INCIDENTS</v>
      </c>
      <c r="W935" s="16" t="str">
        <f t="shared" si="165"/>
        <v/>
      </c>
    </row>
    <row r="936" spans="2:23" x14ac:dyDescent="0.2">
      <c r="B936" s="59" t="str">
        <f>IF(Collage!B929="","",Collage!B929)</f>
        <v/>
      </c>
      <c r="C936" s="59" t="str">
        <f>IF(Collage!C929="","",Collage!C929)</f>
        <v/>
      </c>
      <c r="D936" s="35" t="str">
        <f>IF(Collage!D929="","",Collage!D929)</f>
        <v/>
      </c>
      <c r="E936" s="29"/>
      <c r="F936" s="10"/>
      <c r="G936" s="11"/>
      <c r="H936" s="13" t="str">
        <f t="shared" si="158"/>
        <v/>
      </c>
      <c r="I936" s="8" t="str">
        <f>IF(B936&lt;&gt;"",SUMIF($V$23:$V$598,V936,$H$23:$H$598)/SUMIF($V$23:$V$598,V936,$O$23:O1511),IF(O936&lt;&gt;"",SUMIF($S$23:$S$598,S936,$H$23:$H$598)/O936,""))</f>
        <v/>
      </c>
      <c r="J936" s="12"/>
      <c r="K936" s="19" t="str">
        <f t="shared" si="159"/>
        <v/>
      </c>
      <c r="L936" s="19" t="str">
        <f t="shared" si="166"/>
        <v/>
      </c>
      <c r="M936" s="19" t="str">
        <f t="shared" si="167"/>
        <v/>
      </c>
      <c r="N936" s="19" t="str">
        <f t="shared" si="160"/>
        <v/>
      </c>
      <c r="O936" s="9" t="str">
        <f t="shared" si="161"/>
        <v/>
      </c>
      <c r="S936" s="2" t="str">
        <f t="shared" si="162"/>
        <v>INDEX</v>
      </c>
      <c r="T936" s="18" t="str">
        <f t="shared" si="163"/>
        <v/>
      </c>
      <c r="V936" s="2" t="str">
        <f t="shared" si="164"/>
        <v>INCIDENTS</v>
      </c>
      <c r="W936" s="16" t="str">
        <f t="shared" si="165"/>
        <v/>
      </c>
    </row>
    <row r="937" spans="2:23" x14ac:dyDescent="0.2">
      <c r="B937" s="59" t="str">
        <f>IF(Collage!B930="","",Collage!B930)</f>
        <v/>
      </c>
      <c r="C937" s="59" t="str">
        <f>IF(Collage!C930="","",Collage!C930)</f>
        <v/>
      </c>
      <c r="D937" s="35" t="str">
        <f>IF(Collage!D930="","",Collage!D930)</f>
        <v/>
      </c>
      <c r="E937" s="29"/>
      <c r="F937" s="10"/>
      <c r="G937" s="11"/>
      <c r="H937" s="13" t="str">
        <f t="shared" si="158"/>
        <v/>
      </c>
      <c r="I937" s="8" t="str">
        <f>IF(B937&lt;&gt;"",SUMIF($V$23:$V$598,V937,$H$23:$H$598)/SUMIF($V$23:$V$598,V937,$O$23:O1512),IF(O937&lt;&gt;"",SUMIF($S$23:$S$598,S937,$H$23:$H$598)/O937,""))</f>
        <v/>
      </c>
      <c r="J937" s="12"/>
      <c r="K937" s="19" t="str">
        <f t="shared" si="159"/>
        <v/>
      </c>
      <c r="L937" s="19" t="str">
        <f t="shared" si="166"/>
        <v/>
      </c>
      <c r="M937" s="19" t="str">
        <f t="shared" si="167"/>
        <v/>
      </c>
      <c r="N937" s="19" t="str">
        <f t="shared" si="160"/>
        <v/>
      </c>
      <c r="O937" s="9" t="str">
        <f t="shared" si="161"/>
        <v/>
      </c>
      <c r="S937" s="2" t="str">
        <f t="shared" si="162"/>
        <v>INDEX</v>
      </c>
      <c r="T937" s="18" t="str">
        <f t="shared" si="163"/>
        <v/>
      </c>
      <c r="V937" s="2" t="str">
        <f t="shared" si="164"/>
        <v>INCIDENTS</v>
      </c>
      <c r="W937" s="16" t="str">
        <f t="shared" si="165"/>
        <v/>
      </c>
    </row>
    <row r="938" spans="2:23" x14ac:dyDescent="0.2">
      <c r="B938" s="59" t="str">
        <f>IF(Collage!B931="","",Collage!B931)</f>
        <v/>
      </c>
      <c r="C938" s="59" t="str">
        <f>IF(Collage!C931="","",Collage!C931)</f>
        <v/>
      </c>
      <c r="D938" s="35" t="str">
        <f>IF(Collage!D931="","",Collage!D931)</f>
        <v/>
      </c>
      <c r="E938" s="29"/>
      <c r="F938" s="10"/>
      <c r="G938" s="11"/>
      <c r="H938" s="13" t="str">
        <f t="shared" si="158"/>
        <v/>
      </c>
      <c r="I938" s="8" t="str">
        <f>IF(B938&lt;&gt;"",SUMIF($V$23:$V$598,V938,$H$23:$H$598)/SUMIF($V$23:$V$598,V938,$O$23:O1513),IF(O938&lt;&gt;"",SUMIF($S$23:$S$598,S938,$H$23:$H$598)/O938,""))</f>
        <v/>
      </c>
      <c r="J938" s="12"/>
      <c r="K938" s="19" t="str">
        <f t="shared" si="159"/>
        <v/>
      </c>
      <c r="L938" s="19" t="str">
        <f t="shared" si="166"/>
        <v/>
      </c>
      <c r="M938" s="19" t="str">
        <f t="shared" si="167"/>
        <v/>
      </c>
      <c r="N938" s="19" t="str">
        <f t="shared" si="160"/>
        <v/>
      </c>
      <c r="O938" s="9" t="str">
        <f t="shared" si="161"/>
        <v/>
      </c>
      <c r="S938" s="2" t="str">
        <f t="shared" si="162"/>
        <v>INDEX</v>
      </c>
      <c r="T938" s="18" t="str">
        <f t="shared" si="163"/>
        <v/>
      </c>
      <c r="V938" s="2" t="str">
        <f t="shared" si="164"/>
        <v>INCIDENTS</v>
      </c>
      <c r="W938" s="16" t="str">
        <f t="shared" si="165"/>
        <v/>
      </c>
    </row>
    <row r="939" spans="2:23" x14ac:dyDescent="0.2">
      <c r="B939" s="59" t="str">
        <f>IF(Collage!B932="","",Collage!B932)</f>
        <v/>
      </c>
      <c r="C939" s="59" t="str">
        <f>IF(Collage!C932="","",Collage!C932)</f>
        <v/>
      </c>
      <c r="D939" s="35" t="str">
        <f>IF(Collage!D932="","",Collage!D932)</f>
        <v/>
      </c>
      <c r="E939" s="29"/>
      <c r="F939" s="10"/>
      <c r="G939" s="11"/>
      <c r="H939" s="13" t="str">
        <f t="shared" si="158"/>
        <v/>
      </c>
      <c r="I939" s="8" t="str">
        <f>IF(B939&lt;&gt;"",SUMIF($V$23:$V$598,V939,$H$23:$H$598)/SUMIF($V$23:$V$598,V939,$O$23:O1514),IF(O939&lt;&gt;"",SUMIF($S$23:$S$598,S939,$H$23:$H$598)/O939,""))</f>
        <v/>
      </c>
      <c r="J939" s="12"/>
      <c r="K939" s="19" t="str">
        <f t="shared" si="159"/>
        <v/>
      </c>
      <c r="L939" s="19" t="str">
        <f t="shared" si="166"/>
        <v/>
      </c>
      <c r="M939" s="19" t="str">
        <f t="shared" si="167"/>
        <v/>
      </c>
      <c r="N939" s="19" t="str">
        <f t="shared" si="160"/>
        <v/>
      </c>
      <c r="O939" s="9" t="str">
        <f t="shared" si="161"/>
        <v/>
      </c>
      <c r="S939" s="2" t="str">
        <f t="shared" si="162"/>
        <v>INDEX</v>
      </c>
      <c r="T939" s="18" t="str">
        <f t="shared" si="163"/>
        <v/>
      </c>
      <c r="V939" s="2" t="str">
        <f t="shared" si="164"/>
        <v>INCIDENTS</v>
      </c>
      <c r="W939" s="16" t="str">
        <f t="shared" si="165"/>
        <v/>
      </c>
    </row>
    <row r="940" spans="2:23" x14ac:dyDescent="0.2">
      <c r="B940" s="59" t="str">
        <f>IF(Collage!B933="","",Collage!B933)</f>
        <v/>
      </c>
      <c r="C940" s="59" t="str">
        <f>IF(Collage!C933="","",Collage!C933)</f>
        <v/>
      </c>
      <c r="D940" s="35" t="str">
        <f>IF(Collage!D933="","",Collage!D933)</f>
        <v/>
      </c>
      <c r="E940" s="29"/>
      <c r="F940" s="10"/>
      <c r="G940" s="11"/>
      <c r="H940" s="13" t="str">
        <f t="shared" si="158"/>
        <v/>
      </c>
      <c r="I940" s="8" t="str">
        <f>IF(B940&lt;&gt;"",SUMIF($V$23:$V$598,V940,$H$23:$H$598)/SUMIF($V$23:$V$598,V940,$O$23:O1515),IF(O940&lt;&gt;"",SUMIF($S$23:$S$598,S940,$H$23:$H$598)/O940,""))</f>
        <v/>
      </c>
      <c r="J940" s="12"/>
      <c r="K940" s="19" t="str">
        <f t="shared" si="159"/>
        <v/>
      </c>
      <c r="L940" s="19" t="str">
        <f t="shared" si="166"/>
        <v/>
      </c>
      <c r="M940" s="19" t="str">
        <f t="shared" si="167"/>
        <v/>
      </c>
      <c r="N940" s="19" t="str">
        <f t="shared" si="160"/>
        <v/>
      </c>
      <c r="O940" s="9" t="str">
        <f t="shared" si="161"/>
        <v/>
      </c>
      <c r="S940" s="2" t="str">
        <f t="shared" si="162"/>
        <v>INDEX</v>
      </c>
      <c r="T940" s="18" t="str">
        <f t="shared" si="163"/>
        <v/>
      </c>
      <c r="V940" s="2" t="str">
        <f t="shared" si="164"/>
        <v>INCIDENTS</v>
      </c>
      <c r="W940" s="16" t="str">
        <f t="shared" si="165"/>
        <v/>
      </c>
    </row>
    <row r="941" spans="2:23" x14ac:dyDescent="0.2">
      <c r="B941" s="59" t="str">
        <f>IF(Collage!B934="","",Collage!B934)</f>
        <v/>
      </c>
      <c r="C941" s="59" t="str">
        <f>IF(Collage!C934="","",Collage!C934)</f>
        <v/>
      </c>
      <c r="D941" s="35" t="str">
        <f>IF(Collage!D934="","",Collage!D934)</f>
        <v/>
      </c>
      <c r="E941" s="29"/>
      <c r="F941" s="10"/>
      <c r="G941" s="11"/>
      <c r="H941" s="13" t="str">
        <f t="shared" si="158"/>
        <v/>
      </c>
      <c r="I941" s="8" t="str">
        <f>IF(B941&lt;&gt;"",SUMIF($V$23:$V$598,V941,$H$23:$H$598)/SUMIF($V$23:$V$598,V941,$O$23:O1516),IF(O941&lt;&gt;"",SUMIF($S$23:$S$598,S941,$H$23:$H$598)/O941,""))</f>
        <v/>
      </c>
      <c r="J941" s="12"/>
      <c r="K941" s="19" t="str">
        <f t="shared" si="159"/>
        <v/>
      </c>
      <c r="L941" s="19" t="str">
        <f t="shared" si="166"/>
        <v/>
      </c>
      <c r="M941" s="19" t="str">
        <f t="shared" si="167"/>
        <v/>
      </c>
      <c r="N941" s="19" t="str">
        <f t="shared" si="160"/>
        <v/>
      </c>
      <c r="O941" s="9" t="str">
        <f t="shared" si="161"/>
        <v/>
      </c>
      <c r="S941" s="2" t="str">
        <f t="shared" si="162"/>
        <v>INDEX</v>
      </c>
      <c r="T941" s="18" t="str">
        <f t="shared" si="163"/>
        <v/>
      </c>
      <c r="V941" s="2" t="str">
        <f t="shared" si="164"/>
        <v>INCIDENTS</v>
      </c>
      <c r="W941" s="16" t="str">
        <f t="shared" si="165"/>
        <v/>
      </c>
    </row>
    <row r="942" spans="2:23" x14ac:dyDescent="0.2">
      <c r="B942" s="59" t="str">
        <f>IF(Collage!B935="","",Collage!B935)</f>
        <v/>
      </c>
      <c r="C942" s="59" t="str">
        <f>IF(Collage!C935="","",Collage!C935)</f>
        <v/>
      </c>
      <c r="D942" s="35" t="str">
        <f>IF(Collage!D935="","",Collage!D935)</f>
        <v/>
      </c>
      <c r="E942" s="29"/>
      <c r="F942" s="10"/>
      <c r="G942" s="11"/>
      <c r="H942" s="13" t="str">
        <f t="shared" si="158"/>
        <v/>
      </c>
      <c r="I942" s="8" t="str">
        <f>IF(B942&lt;&gt;"",SUMIF($V$23:$V$598,V942,$H$23:$H$598)/SUMIF($V$23:$V$598,V942,$O$23:O1517),IF(O942&lt;&gt;"",SUMIF($S$23:$S$598,S942,$H$23:$H$598)/O942,""))</f>
        <v/>
      </c>
      <c r="J942" s="12"/>
      <c r="K942" s="19" t="str">
        <f t="shared" si="159"/>
        <v/>
      </c>
      <c r="L942" s="19" t="str">
        <f t="shared" si="166"/>
        <v/>
      </c>
      <c r="M942" s="19" t="str">
        <f t="shared" si="167"/>
        <v/>
      </c>
      <c r="N942" s="19" t="str">
        <f t="shared" si="160"/>
        <v/>
      </c>
      <c r="O942" s="9" t="str">
        <f t="shared" si="161"/>
        <v/>
      </c>
      <c r="S942" s="2" t="str">
        <f t="shared" si="162"/>
        <v>INDEX</v>
      </c>
      <c r="T942" s="18" t="str">
        <f t="shared" si="163"/>
        <v/>
      </c>
      <c r="V942" s="2" t="str">
        <f t="shared" si="164"/>
        <v>INCIDENTS</v>
      </c>
      <c r="W942" s="16" t="str">
        <f t="shared" si="165"/>
        <v/>
      </c>
    </row>
    <row r="943" spans="2:23" x14ac:dyDescent="0.2">
      <c r="B943" s="59" t="str">
        <f>IF(Collage!B936="","",Collage!B936)</f>
        <v/>
      </c>
      <c r="C943" s="59" t="str">
        <f>IF(Collage!C936="","",Collage!C936)</f>
        <v/>
      </c>
      <c r="D943" s="35" t="str">
        <f>IF(Collage!D936="","",Collage!D936)</f>
        <v/>
      </c>
      <c r="E943" s="29"/>
      <c r="F943" s="10"/>
      <c r="G943" s="11"/>
      <c r="H943" s="13" t="str">
        <f t="shared" si="158"/>
        <v/>
      </c>
      <c r="I943" s="8" t="str">
        <f>IF(B943&lt;&gt;"",SUMIF($V$23:$V$598,V943,$H$23:$H$598)/SUMIF($V$23:$V$598,V943,$O$23:O1518),IF(O943&lt;&gt;"",SUMIF($S$23:$S$598,S943,$H$23:$H$598)/O943,""))</f>
        <v/>
      </c>
      <c r="J943" s="12"/>
      <c r="K943" s="19" t="str">
        <f t="shared" si="159"/>
        <v/>
      </c>
      <c r="L943" s="19" t="str">
        <f t="shared" si="166"/>
        <v/>
      </c>
      <c r="M943" s="19" t="str">
        <f t="shared" si="167"/>
        <v/>
      </c>
      <c r="N943" s="19" t="str">
        <f t="shared" si="160"/>
        <v/>
      </c>
      <c r="O943" s="9" t="str">
        <f t="shared" si="161"/>
        <v/>
      </c>
      <c r="S943" s="2" t="str">
        <f t="shared" si="162"/>
        <v>INDEX</v>
      </c>
      <c r="T943" s="18" t="str">
        <f t="shared" si="163"/>
        <v/>
      </c>
      <c r="V943" s="2" t="str">
        <f t="shared" si="164"/>
        <v>INCIDENTS</v>
      </c>
      <c r="W943" s="16" t="str">
        <f t="shared" si="165"/>
        <v/>
      </c>
    </row>
    <row r="944" spans="2:23" x14ac:dyDescent="0.2">
      <c r="B944" s="59" t="str">
        <f>IF(Collage!B937="","",Collage!B937)</f>
        <v/>
      </c>
      <c r="C944" s="59" t="str">
        <f>IF(Collage!C937="","",Collage!C937)</f>
        <v/>
      </c>
      <c r="D944" s="35" t="str">
        <f>IF(Collage!D937="","",Collage!D937)</f>
        <v/>
      </c>
      <c r="E944" s="29"/>
      <c r="F944" s="10"/>
      <c r="G944" s="11"/>
      <c r="H944" s="13" t="str">
        <f t="shared" si="158"/>
        <v/>
      </c>
      <c r="I944" s="8" t="str">
        <f>IF(B944&lt;&gt;"",SUMIF($V$23:$V$598,V944,$H$23:$H$598)/SUMIF($V$23:$V$598,V944,$O$23:O1519),IF(O944&lt;&gt;"",SUMIF($S$23:$S$598,S944,$H$23:$H$598)/O944,""))</f>
        <v/>
      </c>
      <c r="J944" s="12"/>
      <c r="K944" s="19" t="str">
        <f t="shared" si="159"/>
        <v/>
      </c>
      <c r="L944" s="19" t="str">
        <f t="shared" si="166"/>
        <v/>
      </c>
      <c r="M944" s="19" t="str">
        <f t="shared" si="167"/>
        <v/>
      </c>
      <c r="N944" s="19" t="str">
        <f t="shared" si="160"/>
        <v/>
      </c>
      <c r="O944" s="9" t="str">
        <f t="shared" si="161"/>
        <v/>
      </c>
      <c r="S944" s="2" t="str">
        <f t="shared" si="162"/>
        <v>INDEX</v>
      </c>
      <c r="T944" s="18" t="str">
        <f t="shared" si="163"/>
        <v/>
      </c>
      <c r="V944" s="2" t="str">
        <f t="shared" si="164"/>
        <v>INCIDENTS</v>
      </c>
      <c r="W944" s="16" t="str">
        <f t="shared" si="165"/>
        <v/>
      </c>
    </row>
    <row r="945" spans="2:23" x14ac:dyDescent="0.2">
      <c r="B945" s="59" t="str">
        <f>IF(Collage!B938="","",Collage!B938)</f>
        <v/>
      </c>
      <c r="C945" s="59" t="str">
        <f>IF(Collage!C938="","",Collage!C938)</f>
        <v/>
      </c>
      <c r="D945" s="35" t="str">
        <f>IF(Collage!D938="","",Collage!D938)</f>
        <v/>
      </c>
      <c r="E945" s="29"/>
      <c r="F945" s="10"/>
      <c r="G945" s="11"/>
      <c r="H945" s="13" t="str">
        <f t="shared" si="158"/>
        <v/>
      </c>
      <c r="I945" s="8" t="str">
        <f>IF(B945&lt;&gt;"",SUMIF($V$23:$V$598,V945,$H$23:$H$598)/SUMIF($V$23:$V$598,V945,$O$23:O1520),IF(O945&lt;&gt;"",SUMIF($S$23:$S$598,S945,$H$23:$H$598)/O945,""))</f>
        <v/>
      </c>
      <c r="J945" s="12"/>
      <c r="K945" s="19" t="str">
        <f t="shared" si="159"/>
        <v/>
      </c>
      <c r="L945" s="19" t="str">
        <f t="shared" si="166"/>
        <v/>
      </c>
      <c r="M945" s="19" t="str">
        <f t="shared" si="167"/>
        <v/>
      </c>
      <c r="N945" s="19" t="str">
        <f t="shared" si="160"/>
        <v/>
      </c>
      <c r="O945" s="9" t="str">
        <f t="shared" si="161"/>
        <v/>
      </c>
      <c r="S945" s="2" t="str">
        <f t="shared" si="162"/>
        <v>INDEX</v>
      </c>
      <c r="T945" s="18" t="str">
        <f t="shared" si="163"/>
        <v/>
      </c>
      <c r="V945" s="2" t="str">
        <f t="shared" si="164"/>
        <v>INCIDENTS</v>
      </c>
      <c r="W945" s="16" t="str">
        <f t="shared" si="165"/>
        <v/>
      </c>
    </row>
    <row r="946" spans="2:23" x14ac:dyDescent="0.2">
      <c r="B946" s="59" t="str">
        <f>IF(Collage!B939="","",Collage!B939)</f>
        <v/>
      </c>
      <c r="C946" s="59" t="str">
        <f>IF(Collage!C939="","",Collage!C939)</f>
        <v/>
      </c>
      <c r="D946" s="35" t="str">
        <f>IF(Collage!D939="","",Collage!D939)</f>
        <v/>
      </c>
      <c r="E946" s="29"/>
      <c r="F946" s="10"/>
      <c r="G946" s="11"/>
      <c r="H946" s="13" t="str">
        <f t="shared" si="158"/>
        <v/>
      </c>
      <c r="I946" s="8" t="str">
        <f>IF(B946&lt;&gt;"",SUMIF($V$23:$V$598,V946,$H$23:$H$598)/SUMIF($V$23:$V$598,V946,$O$23:O1521),IF(O946&lt;&gt;"",SUMIF($S$23:$S$598,S946,$H$23:$H$598)/O946,""))</f>
        <v/>
      </c>
      <c r="J946" s="12"/>
      <c r="K946" s="19" t="str">
        <f t="shared" si="159"/>
        <v/>
      </c>
      <c r="L946" s="19" t="str">
        <f t="shared" si="166"/>
        <v/>
      </c>
      <c r="M946" s="19" t="str">
        <f t="shared" si="167"/>
        <v/>
      </c>
      <c r="N946" s="19" t="str">
        <f t="shared" si="160"/>
        <v/>
      </c>
      <c r="O946" s="9" t="str">
        <f t="shared" si="161"/>
        <v/>
      </c>
      <c r="S946" s="2" t="str">
        <f t="shared" si="162"/>
        <v>INDEX</v>
      </c>
      <c r="T946" s="18" t="str">
        <f t="shared" si="163"/>
        <v/>
      </c>
      <c r="V946" s="2" t="str">
        <f t="shared" si="164"/>
        <v>INCIDENTS</v>
      </c>
      <c r="W946" s="16" t="str">
        <f t="shared" si="165"/>
        <v/>
      </c>
    </row>
    <row r="947" spans="2:23" x14ac:dyDescent="0.2">
      <c r="B947" s="59" t="str">
        <f>IF(Collage!B940="","",Collage!B940)</f>
        <v/>
      </c>
      <c r="C947" s="59" t="str">
        <f>IF(Collage!C940="","",Collage!C940)</f>
        <v/>
      </c>
      <c r="D947" s="35" t="str">
        <f>IF(Collage!D940="","",Collage!D940)</f>
        <v/>
      </c>
      <c r="E947" s="29"/>
      <c r="F947" s="10"/>
      <c r="G947" s="11"/>
      <c r="H947" s="13" t="str">
        <f t="shared" si="158"/>
        <v/>
      </c>
      <c r="I947" s="8" t="str">
        <f>IF(B947&lt;&gt;"",SUMIF($V$23:$V$598,V947,$H$23:$H$598)/SUMIF($V$23:$V$598,V947,$O$23:O1522),IF(O947&lt;&gt;"",SUMIF($S$23:$S$598,S947,$H$23:$H$598)/O947,""))</f>
        <v/>
      </c>
      <c r="J947" s="12"/>
      <c r="K947" s="19" t="str">
        <f t="shared" si="159"/>
        <v/>
      </c>
      <c r="L947" s="19" t="str">
        <f t="shared" si="166"/>
        <v/>
      </c>
      <c r="M947" s="19" t="str">
        <f t="shared" si="167"/>
        <v/>
      </c>
      <c r="N947" s="19" t="str">
        <f t="shared" si="160"/>
        <v/>
      </c>
      <c r="O947" s="9" t="str">
        <f t="shared" si="161"/>
        <v/>
      </c>
      <c r="S947" s="2" t="str">
        <f t="shared" si="162"/>
        <v>INDEX</v>
      </c>
      <c r="T947" s="18" t="str">
        <f t="shared" si="163"/>
        <v/>
      </c>
      <c r="V947" s="2" t="str">
        <f t="shared" si="164"/>
        <v>INCIDENTS</v>
      </c>
      <c r="W947" s="16" t="str">
        <f t="shared" si="165"/>
        <v/>
      </c>
    </row>
    <row r="948" spans="2:23" x14ac:dyDescent="0.2">
      <c r="B948" s="59" t="str">
        <f>IF(Collage!B941="","",Collage!B941)</f>
        <v/>
      </c>
      <c r="C948" s="59" t="str">
        <f>IF(Collage!C941="","",Collage!C941)</f>
        <v/>
      </c>
      <c r="D948" s="35" t="str">
        <f>IF(Collage!D941="","",Collage!D941)</f>
        <v/>
      </c>
      <c r="E948" s="29"/>
      <c r="F948" s="10"/>
      <c r="G948" s="11"/>
      <c r="H948" s="13" t="str">
        <f t="shared" si="158"/>
        <v/>
      </c>
      <c r="I948" s="8" t="str">
        <f>IF(B948&lt;&gt;"",SUMIF($V$23:$V$598,V948,$H$23:$H$598)/SUMIF($V$23:$V$598,V948,$O$23:O1523),IF(O948&lt;&gt;"",SUMIF($S$23:$S$598,S948,$H$23:$H$598)/O948,""))</f>
        <v/>
      </c>
      <c r="J948" s="12"/>
      <c r="K948" s="19" t="str">
        <f t="shared" si="159"/>
        <v/>
      </c>
      <c r="L948" s="19" t="str">
        <f t="shared" si="166"/>
        <v/>
      </c>
      <c r="M948" s="19" t="str">
        <f t="shared" si="167"/>
        <v/>
      </c>
      <c r="N948" s="19" t="str">
        <f t="shared" si="160"/>
        <v/>
      </c>
      <c r="O948" s="9" t="str">
        <f t="shared" si="161"/>
        <v/>
      </c>
      <c r="S948" s="2" t="str">
        <f t="shared" si="162"/>
        <v>INDEX</v>
      </c>
      <c r="T948" s="18" t="str">
        <f t="shared" si="163"/>
        <v/>
      </c>
      <c r="V948" s="2" t="str">
        <f t="shared" si="164"/>
        <v>INCIDENTS</v>
      </c>
      <c r="W948" s="16" t="str">
        <f t="shared" si="165"/>
        <v/>
      </c>
    </row>
    <row r="949" spans="2:23" x14ac:dyDescent="0.2">
      <c r="B949" s="59" t="str">
        <f>IF(Collage!B942="","",Collage!B942)</f>
        <v/>
      </c>
      <c r="C949" s="59" t="str">
        <f>IF(Collage!C942="","",Collage!C942)</f>
        <v/>
      </c>
      <c r="D949" s="35" t="str">
        <f>IF(Collage!D942="","",Collage!D942)</f>
        <v/>
      </c>
      <c r="E949" s="29"/>
      <c r="F949" s="10"/>
      <c r="G949" s="11"/>
      <c r="H949" s="13" t="str">
        <f t="shared" si="158"/>
        <v/>
      </c>
      <c r="I949" s="8" t="str">
        <f>IF(B949&lt;&gt;"",SUMIF($V$23:$V$598,V949,$H$23:$H$598)/SUMIF($V$23:$V$598,V949,$O$23:O1524),IF(O949&lt;&gt;"",SUMIF($S$23:$S$598,S949,$H$23:$H$598)/O949,""))</f>
        <v/>
      </c>
      <c r="J949" s="12"/>
      <c r="K949" s="19" t="str">
        <f t="shared" si="159"/>
        <v/>
      </c>
      <c r="L949" s="19" t="str">
        <f t="shared" si="166"/>
        <v/>
      </c>
      <c r="M949" s="19" t="str">
        <f t="shared" si="167"/>
        <v/>
      </c>
      <c r="N949" s="19" t="str">
        <f t="shared" si="160"/>
        <v/>
      </c>
      <c r="O949" s="9" t="str">
        <f t="shared" si="161"/>
        <v/>
      </c>
      <c r="S949" s="2" t="str">
        <f t="shared" si="162"/>
        <v>INDEX</v>
      </c>
      <c r="T949" s="18" t="str">
        <f t="shared" si="163"/>
        <v/>
      </c>
      <c r="V949" s="2" t="str">
        <f t="shared" si="164"/>
        <v>INCIDENTS</v>
      </c>
      <c r="W949" s="16" t="str">
        <f t="shared" si="165"/>
        <v/>
      </c>
    </row>
    <row r="950" spans="2:23" x14ac:dyDescent="0.2">
      <c r="B950" s="59" t="str">
        <f>IF(Collage!B943="","",Collage!B943)</f>
        <v/>
      </c>
      <c r="C950" s="59" t="str">
        <f>IF(Collage!C943="","",Collage!C943)</f>
        <v/>
      </c>
      <c r="D950" s="35" t="str">
        <f>IF(Collage!D943="","",Collage!D943)</f>
        <v/>
      </c>
      <c r="E950" s="29"/>
      <c r="F950" s="10"/>
      <c r="G950" s="11"/>
      <c r="H950" s="13" t="str">
        <f t="shared" si="158"/>
        <v/>
      </c>
      <c r="I950" s="8" t="str">
        <f>IF(B950&lt;&gt;"",SUMIF($V$23:$V$598,V950,$H$23:$H$598)/SUMIF($V$23:$V$598,V950,$O$23:O1525),IF(O950&lt;&gt;"",SUMIF($S$23:$S$598,S950,$H$23:$H$598)/O950,""))</f>
        <v/>
      </c>
      <c r="J950" s="12"/>
      <c r="K950" s="19" t="str">
        <f t="shared" si="159"/>
        <v/>
      </c>
      <c r="L950" s="19" t="str">
        <f t="shared" si="166"/>
        <v/>
      </c>
      <c r="M950" s="19" t="str">
        <f t="shared" si="167"/>
        <v/>
      </c>
      <c r="N950" s="19" t="str">
        <f t="shared" si="160"/>
        <v/>
      </c>
      <c r="O950" s="9" t="str">
        <f t="shared" si="161"/>
        <v/>
      </c>
      <c r="S950" s="2" t="str">
        <f t="shared" si="162"/>
        <v>INDEX</v>
      </c>
      <c r="T950" s="18" t="str">
        <f t="shared" si="163"/>
        <v/>
      </c>
      <c r="V950" s="2" t="str">
        <f t="shared" si="164"/>
        <v>INCIDENTS</v>
      </c>
      <c r="W950" s="16" t="str">
        <f t="shared" si="165"/>
        <v/>
      </c>
    </row>
    <row r="951" spans="2:23" x14ac:dyDescent="0.2">
      <c r="B951" s="59" t="str">
        <f>IF(Collage!B944="","",Collage!B944)</f>
        <v/>
      </c>
      <c r="C951" s="59" t="str">
        <f>IF(Collage!C944="","",Collage!C944)</f>
        <v/>
      </c>
      <c r="D951" s="35" t="str">
        <f>IF(Collage!D944="","",Collage!D944)</f>
        <v/>
      </c>
      <c r="E951" s="29"/>
      <c r="F951" s="10"/>
      <c r="G951" s="11"/>
      <c r="H951" s="13" t="str">
        <f t="shared" si="158"/>
        <v/>
      </c>
      <c r="I951" s="8" t="str">
        <f>IF(B951&lt;&gt;"",SUMIF($V$23:$V$598,V951,$H$23:$H$598)/SUMIF($V$23:$V$598,V951,$O$23:O1526),IF(O951&lt;&gt;"",SUMIF($S$23:$S$598,S951,$H$23:$H$598)/O951,""))</f>
        <v/>
      </c>
      <c r="J951" s="12"/>
      <c r="K951" s="19" t="str">
        <f t="shared" si="159"/>
        <v/>
      </c>
      <c r="L951" s="19" t="str">
        <f t="shared" si="166"/>
        <v/>
      </c>
      <c r="M951" s="19" t="str">
        <f t="shared" si="167"/>
        <v/>
      </c>
      <c r="N951" s="19" t="str">
        <f t="shared" si="160"/>
        <v/>
      </c>
      <c r="O951" s="9" t="str">
        <f t="shared" si="161"/>
        <v/>
      </c>
      <c r="S951" s="2" t="str">
        <f t="shared" si="162"/>
        <v>INDEX</v>
      </c>
      <c r="T951" s="18" t="str">
        <f t="shared" si="163"/>
        <v/>
      </c>
      <c r="V951" s="2" t="str">
        <f t="shared" si="164"/>
        <v>INCIDENTS</v>
      </c>
      <c r="W951" s="16" t="str">
        <f t="shared" si="165"/>
        <v/>
      </c>
    </row>
    <row r="952" spans="2:23" x14ac:dyDescent="0.2">
      <c r="B952" s="59" t="str">
        <f>IF(Collage!B945="","",Collage!B945)</f>
        <v/>
      </c>
      <c r="C952" s="59" t="str">
        <f>IF(Collage!C945="","",Collage!C945)</f>
        <v/>
      </c>
      <c r="D952" s="35" t="str">
        <f>IF(Collage!D945="","",Collage!D945)</f>
        <v/>
      </c>
      <c r="E952" s="29"/>
      <c r="F952" s="10"/>
      <c r="G952" s="11"/>
      <c r="H952" s="13" t="str">
        <f t="shared" si="158"/>
        <v/>
      </c>
      <c r="I952" s="8" t="str">
        <f>IF(B952&lt;&gt;"",SUMIF($V$23:$V$598,V952,$H$23:$H$598)/SUMIF($V$23:$V$598,V952,$O$23:O1527),IF(O952&lt;&gt;"",SUMIF($S$23:$S$598,S952,$H$23:$H$598)/O952,""))</f>
        <v/>
      </c>
      <c r="J952" s="12"/>
      <c r="K952" s="19" t="str">
        <f t="shared" si="159"/>
        <v/>
      </c>
      <c r="L952" s="19" t="str">
        <f t="shared" si="166"/>
        <v/>
      </c>
      <c r="M952" s="19" t="str">
        <f t="shared" si="167"/>
        <v/>
      </c>
      <c r="N952" s="19" t="str">
        <f t="shared" si="160"/>
        <v/>
      </c>
      <c r="O952" s="9" t="str">
        <f t="shared" si="161"/>
        <v/>
      </c>
      <c r="S952" s="2" t="str">
        <f t="shared" si="162"/>
        <v>INDEX</v>
      </c>
      <c r="T952" s="18" t="str">
        <f t="shared" si="163"/>
        <v/>
      </c>
      <c r="V952" s="2" t="str">
        <f t="shared" si="164"/>
        <v>INCIDENTS</v>
      </c>
      <c r="W952" s="16" t="str">
        <f t="shared" si="165"/>
        <v/>
      </c>
    </row>
    <row r="953" spans="2:23" x14ac:dyDescent="0.2">
      <c r="B953" s="59" t="str">
        <f>IF(Collage!B946="","",Collage!B946)</f>
        <v/>
      </c>
      <c r="C953" s="59" t="str">
        <f>IF(Collage!C946="","",Collage!C946)</f>
        <v/>
      </c>
      <c r="D953" s="35" t="str">
        <f>IF(Collage!D946="","",Collage!D946)</f>
        <v/>
      </c>
      <c r="E953" s="29"/>
      <c r="F953" s="10"/>
      <c r="G953" s="11"/>
      <c r="H953" s="13" t="str">
        <f t="shared" si="158"/>
        <v/>
      </c>
      <c r="I953" s="8" t="str">
        <f>IF(B953&lt;&gt;"",SUMIF($V$23:$V$598,V953,$H$23:$H$598)/SUMIF($V$23:$V$598,V953,$O$23:O1528),IF(O953&lt;&gt;"",SUMIF($S$23:$S$598,S953,$H$23:$H$598)/O953,""))</f>
        <v/>
      </c>
      <c r="J953" s="12"/>
      <c r="K953" s="19" t="str">
        <f t="shared" si="159"/>
        <v/>
      </c>
      <c r="L953" s="19" t="str">
        <f t="shared" si="166"/>
        <v/>
      </c>
      <c r="M953" s="19" t="str">
        <f t="shared" si="167"/>
        <v/>
      </c>
      <c r="N953" s="19" t="str">
        <f t="shared" si="160"/>
        <v/>
      </c>
      <c r="O953" s="9" t="str">
        <f t="shared" si="161"/>
        <v/>
      </c>
      <c r="S953" s="2" t="str">
        <f t="shared" si="162"/>
        <v>INDEX</v>
      </c>
      <c r="T953" s="18" t="str">
        <f t="shared" si="163"/>
        <v/>
      </c>
      <c r="V953" s="2" t="str">
        <f t="shared" si="164"/>
        <v>INCIDENTS</v>
      </c>
      <c r="W953" s="16" t="str">
        <f t="shared" si="165"/>
        <v/>
      </c>
    </row>
    <row r="954" spans="2:23" x14ac:dyDescent="0.2">
      <c r="B954" s="59" t="str">
        <f>IF(Collage!B947="","",Collage!B947)</f>
        <v/>
      </c>
      <c r="C954" s="59" t="str">
        <f>IF(Collage!C947="","",Collage!C947)</f>
        <v/>
      </c>
      <c r="D954" s="35" t="str">
        <f>IF(Collage!D947="","",Collage!D947)</f>
        <v/>
      </c>
      <c r="E954" s="29"/>
      <c r="F954" s="10"/>
      <c r="G954" s="11"/>
      <c r="H954" s="13" t="str">
        <f t="shared" ref="H954:H1000" si="168">IF(D954="","",SUM(N954/3))</f>
        <v/>
      </c>
      <c r="I954" s="8" t="str">
        <f>IF(B954&lt;&gt;"",SUMIF($V$23:$V$598,V954,$H$23:$H$598)/SUMIF($V$23:$V$598,V954,$O$23:O1529),IF(O954&lt;&gt;"",SUMIF($S$23:$S$598,S954,$H$23:$H$598)/O954,""))</f>
        <v/>
      </c>
      <c r="J954" s="12"/>
      <c r="K954" s="19" t="str">
        <f t="shared" ref="K954:K1000" si="169">IF(D954&lt;&gt;"",IF(E954="X",1,0),"")</f>
        <v/>
      </c>
      <c r="L954" s="19" t="str">
        <f t="shared" si="166"/>
        <v/>
      </c>
      <c r="M954" s="19" t="str">
        <f t="shared" si="167"/>
        <v/>
      </c>
      <c r="N954" s="19" t="str">
        <f t="shared" ref="N954:N1000" si="170">IF(D954&lt;&gt;"",SUM(K954:M954),IF(O954&lt;&gt;"","Procédures :",""))</f>
        <v/>
      </c>
      <c r="O954" s="9" t="str">
        <f t="shared" ref="O954:O1000" si="171">IF(C954="","",IF(S953&lt;&gt;S954,SUMPRODUCT((D954:D1430&lt;&gt;"")*(S954:S1430=S954)),""))</f>
        <v/>
      </c>
      <c r="S954" s="2" t="str">
        <f t="shared" ref="S954:S1000" si="172">IF(C954&lt;&gt;"",C954,IF(V954=V953,S953,""))</f>
        <v>INDEX</v>
      </c>
      <c r="T954" s="18" t="str">
        <f t="shared" ref="T954:T1000" si="173">IF(C954&lt;&gt;"",I954,"")</f>
        <v/>
      </c>
      <c r="V954" s="2" t="str">
        <f t="shared" ref="V954:V1000" si="174">IF(B954="",V953,B954)</f>
        <v>INCIDENTS</v>
      </c>
      <c r="W954" s="16" t="str">
        <f t="shared" ref="W954:W1000" si="175">IF(B954&lt;&gt;"",I954,"")</f>
        <v/>
      </c>
    </row>
    <row r="955" spans="2:23" x14ac:dyDescent="0.2">
      <c r="B955" s="59" t="str">
        <f>IF(Collage!B948="","",Collage!B948)</f>
        <v/>
      </c>
      <c r="C955" s="59" t="str">
        <f>IF(Collage!C948="","",Collage!C948)</f>
        <v/>
      </c>
      <c r="D955" s="35" t="str">
        <f>IF(Collage!D948="","",Collage!D948)</f>
        <v/>
      </c>
      <c r="E955" s="29"/>
      <c r="F955" s="10"/>
      <c r="G955" s="11"/>
      <c r="H955" s="13" t="str">
        <f t="shared" si="168"/>
        <v/>
      </c>
      <c r="I955" s="8" t="str">
        <f>IF(B955&lt;&gt;"",SUMIF($V$23:$V$598,V955,$H$23:$H$598)/SUMIF($V$23:$V$598,V955,$O$23:O1530),IF(O955&lt;&gt;"",SUMIF($S$23:$S$598,S955,$H$23:$H$598)/O955,""))</f>
        <v/>
      </c>
      <c r="J955" s="12"/>
      <c r="K955" s="19" t="str">
        <f t="shared" si="169"/>
        <v/>
      </c>
      <c r="L955" s="19" t="str">
        <f t="shared" si="166"/>
        <v/>
      </c>
      <c r="M955" s="19" t="str">
        <f t="shared" si="167"/>
        <v/>
      </c>
      <c r="N955" s="19" t="str">
        <f t="shared" si="170"/>
        <v/>
      </c>
      <c r="O955" s="9" t="str">
        <f t="shared" si="171"/>
        <v/>
      </c>
      <c r="S955" s="2" t="str">
        <f t="shared" si="172"/>
        <v>INDEX</v>
      </c>
      <c r="T955" s="18" t="str">
        <f t="shared" si="173"/>
        <v/>
      </c>
      <c r="V955" s="2" t="str">
        <f t="shared" si="174"/>
        <v>INCIDENTS</v>
      </c>
      <c r="W955" s="16" t="str">
        <f t="shared" si="175"/>
        <v/>
      </c>
    </row>
    <row r="956" spans="2:23" x14ac:dyDescent="0.2">
      <c r="B956" s="59" t="str">
        <f>IF(Collage!B949="","",Collage!B949)</f>
        <v/>
      </c>
      <c r="C956" s="59" t="str">
        <f>IF(Collage!C949="","",Collage!C949)</f>
        <v/>
      </c>
      <c r="D956" s="35" t="str">
        <f>IF(Collage!D949="","",Collage!D949)</f>
        <v/>
      </c>
      <c r="E956" s="29"/>
      <c r="F956" s="10"/>
      <c r="G956" s="11"/>
      <c r="H956" s="13" t="str">
        <f t="shared" si="168"/>
        <v/>
      </c>
      <c r="I956" s="8" t="str">
        <f>IF(B956&lt;&gt;"",SUMIF($V$23:$V$598,V956,$H$23:$H$598)/SUMIF($V$23:$V$598,V956,$O$23:O1531),IF(O956&lt;&gt;"",SUMIF($S$23:$S$598,S956,$H$23:$H$598)/O956,""))</f>
        <v/>
      </c>
      <c r="J956" s="12"/>
      <c r="K956" s="19" t="str">
        <f t="shared" si="169"/>
        <v/>
      </c>
      <c r="L956" s="19" t="str">
        <f t="shared" si="166"/>
        <v/>
      </c>
      <c r="M956" s="19" t="str">
        <f t="shared" si="167"/>
        <v/>
      </c>
      <c r="N956" s="19" t="str">
        <f t="shared" si="170"/>
        <v/>
      </c>
      <c r="O956" s="9" t="str">
        <f t="shared" si="171"/>
        <v/>
      </c>
      <c r="S956" s="2" t="str">
        <f t="shared" si="172"/>
        <v>INDEX</v>
      </c>
      <c r="T956" s="18" t="str">
        <f t="shared" si="173"/>
        <v/>
      </c>
      <c r="V956" s="2" t="str">
        <f t="shared" si="174"/>
        <v>INCIDENTS</v>
      </c>
      <c r="W956" s="16" t="str">
        <f t="shared" si="175"/>
        <v/>
      </c>
    </row>
    <row r="957" spans="2:23" x14ac:dyDescent="0.2">
      <c r="B957" s="59" t="str">
        <f>IF(Collage!B950="","",Collage!B950)</f>
        <v/>
      </c>
      <c r="C957" s="59" t="str">
        <f>IF(Collage!C950="","",Collage!C950)</f>
        <v/>
      </c>
      <c r="D957" s="35" t="str">
        <f>IF(Collage!D950="","",Collage!D950)</f>
        <v/>
      </c>
      <c r="E957" s="29"/>
      <c r="F957" s="10"/>
      <c r="G957" s="11"/>
      <c r="H957" s="13" t="str">
        <f t="shared" si="168"/>
        <v/>
      </c>
      <c r="I957" s="8" t="str">
        <f>IF(B957&lt;&gt;"",SUMIF($V$23:$V$598,V957,$H$23:$H$598)/SUMIF($V$23:$V$598,V957,$O$23:O1532),IF(O957&lt;&gt;"",SUMIF($S$23:$S$598,S957,$H$23:$H$598)/O957,""))</f>
        <v/>
      </c>
      <c r="J957" s="12"/>
      <c r="K957" s="19" t="str">
        <f t="shared" si="169"/>
        <v/>
      </c>
      <c r="L957" s="19" t="str">
        <f t="shared" si="166"/>
        <v/>
      </c>
      <c r="M957" s="19" t="str">
        <f t="shared" si="167"/>
        <v/>
      </c>
      <c r="N957" s="19" t="str">
        <f t="shared" si="170"/>
        <v/>
      </c>
      <c r="O957" s="9" t="str">
        <f t="shared" si="171"/>
        <v/>
      </c>
      <c r="S957" s="2" t="str">
        <f t="shared" si="172"/>
        <v>INDEX</v>
      </c>
      <c r="T957" s="18" t="str">
        <f t="shared" si="173"/>
        <v/>
      </c>
      <c r="V957" s="2" t="str">
        <f t="shared" si="174"/>
        <v>INCIDENTS</v>
      </c>
      <c r="W957" s="16" t="str">
        <f t="shared" si="175"/>
        <v/>
      </c>
    </row>
    <row r="958" spans="2:23" x14ac:dyDescent="0.2">
      <c r="B958" s="59" t="str">
        <f>IF(Collage!B951="","",Collage!B951)</f>
        <v/>
      </c>
      <c r="C958" s="59" t="str">
        <f>IF(Collage!C951="","",Collage!C951)</f>
        <v/>
      </c>
      <c r="D958" s="35" t="str">
        <f>IF(Collage!D951="","",Collage!D951)</f>
        <v/>
      </c>
      <c r="E958" s="29"/>
      <c r="F958" s="10"/>
      <c r="G958" s="11"/>
      <c r="H958" s="13" t="str">
        <f t="shared" si="168"/>
        <v/>
      </c>
      <c r="I958" s="8" t="str">
        <f>IF(B958&lt;&gt;"",SUMIF($V$23:$V$598,V958,$H$23:$H$598)/SUMIF($V$23:$V$598,V958,$O$23:O1533),IF(O958&lt;&gt;"",SUMIF($S$23:$S$598,S958,$H$23:$H$598)/O958,""))</f>
        <v/>
      </c>
      <c r="J958" s="12"/>
      <c r="K958" s="19" t="str">
        <f t="shared" si="169"/>
        <v/>
      </c>
      <c r="L958" s="19" t="str">
        <f t="shared" si="166"/>
        <v/>
      </c>
      <c r="M958" s="19" t="str">
        <f t="shared" si="167"/>
        <v/>
      </c>
      <c r="N958" s="19" t="str">
        <f t="shared" si="170"/>
        <v/>
      </c>
      <c r="O958" s="9" t="str">
        <f t="shared" si="171"/>
        <v/>
      </c>
      <c r="S958" s="2" t="str">
        <f t="shared" si="172"/>
        <v>INDEX</v>
      </c>
      <c r="T958" s="18" t="str">
        <f t="shared" si="173"/>
        <v/>
      </c>
      <c r="V958" s="2" t="str">
        <f t="shared" si="174"/>
        <v>INCIDENTS</v>
      </c>
      <c r="W958" s="16" t="str">
        <f t="shared" si="175"/>
        <v/>
      </c>
    </row>
    <row r="959" spans="2:23" x14ac:dyDescent="0.2">
      <c r="B959" s="59" t="str">
        <f>IF(Collage!B952="","",Collage!B952)</f>
        <v/>
      </c>
      <c r="C959" s="59" t="str">
        <f>IF(Collage!C952="","",Collage!C952)</f>
        <v/>
      </c>
      <c r="D959" s="35" t="str">
        <f>IF(Collage!D952="","",Collage!D952)</f>
        <v/>
      </c>
      <c r="E959" s="29"/>
      <c r="F959" s="10"/>
      <c r="G959" s="11"/>
      <c r="H959" s="13" t="str">
        <f t="shared" si="168"/>
        <v/>
      </c>
      <c r="I959" s="8" t="str">
        <f>IF(B959&lt;&gt;"",SUMIF($V$23:$V$598,V959,$H$23:$H$598)/SUMIF($V$23:$V$598,V959,$O$23:O1534),IF(O959&lt;&gt;"",SUMIF($S$23:$S$598,S959,$H$23:$H$598)/O959,""))</f>
        <v/>
      </c>
      <c r="J959" s="12"/>
      <c r="K959" s="19" t="str">
        <f t="shared" si="169"/>
        <v/>
      </c>
      <c r="L959" s="19" t="str">
        <f t="shared" si="166"/>
        <v/>
      </c>
      <c r="M959" s="19" t="str">
        <f t="shared" si="167"/>
        <v/>
      </c>
      <c r="N959" s="19" t="str">
        <f t="shared" si="170"/>
        <v/>
      </c>
      <c r="O959" s="9" t="str">
        <f t="shared" si="171"/>
        <v/>
      </c>
      <c r="S959" s="2" t="str">
        <f t="shared" si="172"/>
        <v>INDEX</v>
      </c>
      <c r="T959" s="18" t="str">
        <f t="shared" si="173"/>
        <v/>
      </c>
      <c r="V959" s="2" t="str">
        <f t="shared" si="174"/>
        <v>INCIDENTS</v>
      </c>
      <c r="W959" s="16" t="str">
        <f t="shared" si="175"/>
        <v/>
      </c>
    </row>
    <row r="960" spans="2:23" x14ac:dyDescent="0.2">
      <c r="B960" s="59" t="str">
        <f>IF(Collage!B953="","",Collage!B953)</f>
        <v/>
      </c>
      <c r="C960" s="59" t="str">
        <f>IF(Collage!C953="","",Collage!C953)</f>
        <v/>
      </c>
      <c r="D960" s="35" t="str">
        <f>IF(Collage!D953="","",Collage!D953)</f>
        <v/>
      </c>
      <c r="E960" s="29"/>
      <c r="F960" s="10"/>
      <c r="G960" s="11"/>
      <c r="H960" s="13" t="str">
        <f t="shared" si="168"/>
        <v/>
      </c>
      <c r="I960" s="8" t="str">
        <f>IF(B960&lt;&gt;"",SUMIF($V$23:$V$598,V960,$H$23:$H$598)/SUMIF($V$23:$V$598,V960,$O$23:O1535),IF(O960&lt;&gt;"",SUMIF($S$23:$S$598,S960,$H$23:$H$598)/O960,""))</f>
        <v/>
      </c>
      <c r="J960" s="12"/>
      <c r="K960" s="19" t="str">
        <f t="shared" si="169"/>
        <v/>
      </c>
      <c r="L960" s="19" t="str">
        <f t="shared" si="166"/>
        <v/>
      </c>
      <c r="M960" s="19" t="str">
        <f t="shared" si="167"/>
        <v/>
      </c>
      <c r="N960" s="19" t="str">
        <f t="shared" si="170"/>
        <v/>
      </c>
      <c r="O960" s="9" t="str">
        <f t="shared" si="171"/>
        <v/>
      </c>
      <c r="S960" s="2" t="str">
        <f t="shared" si="172"/>
        <v>INDEX</v>
      </c>
      <c r="T960" s="18" t="str">
        <f t="shared" si="173"/>
        <v/>
      </c>
      <c r="V960" s="2" t="str">
        <f t="shared" si="174"/>
        <v>INCIDENTS</v>
      </c>
      <c r="W960" s="16" t="str">
        <f t="shared" si="175"/>
        <v/>
      </c>
    </row>
    <row r="961" spans="2:23" x14ac:dyDescent="0.2">
      <c r="B961" s="59" t="str">
        <f>IF(Collage!B954="","",Collage!B954)</f>
        <v/>
      </c>
      <c r="C961" s="59" t="str">
        <f>IF(Collage!C954="","",Collage!C954)</f>
        <v/>
      </c>
      <c r="D961" s="35" t="str">
        <f>IF(Collage!D954="","",Collage!D954)</f>
        <v/>
      </c>
      <c r="E961" s="29"/>
      <c r="F961" s="10"/>
      <c r="G961" s="11"/>
      <c r="H961" s="13" t="str">
        <f t="shared" si="168"/>
        <v/>
      </c>
      <c r="I961" s="8" t="str">
        <f>IF(B961&lt;&gt;"",SUMIF($V$23:$V$598,V961,$H$23:$H$598)/SUMIF($V$23:$V$598,V961,$O$23:O1536),IF(O961&lt;&gt;"",SUMIF($S$23:$S$598,S961,$H$23:$H$598)/O961,""))</f>
        <v/>
      </c>
      <c r="J961" s="12"/>
      <c r="K961" s="19" t="str">
        <f t="shared" si="169"/>
        <v/>
      </c>
      <c r="L961" s="19" t="str">
        <f t="shared" si="166"/>
        <v/>
      </c>
      <c r="M961" s="19" t="str">
        <f t="shared" si="167"/>
        <v/>
      </c>
      <c r="N961" s="19" t="str">
        <f t="shared" si="170"/>
        <v/>
      </c>
      <c r="O961" s="9" t="str">
        <f t="shared" si="171"/>
        <v/>
      </c>
      <c r="S961" s="2" t="str">
        <f t="shared" si="172"/>
        <v>INDEX</v>
      </c>
      <c r="T961" s="18" t="str">
        <f t="shared" si="173"/>
        <v/>
      </c>
      <c r="V961" s="2" t="str">
        <f t="shared" si="174"/>
        <v>INCIDENTS</v>
      </c>
      <c r="W961" s="16" t="str">
        <f t="shared" si="175"/>
        <v/>
      </c>
    </row>
    <row r="962" spans="2:23" x14ac:dyDescent="0.2">
      <c r="B962" s="59" t="str">
        <f>IF(Collage!B955="","",Collage!B955)</f>
        <v/>
      </c>
      <c r="C962" s="59" t="str">
        <f>IF(Collage!C955="","",Collage!C955)</f>
        <v/>
      </c>
      <c r="D962" s="35" t="str">
        <f>IF(Collage!D955="","",Collage!D955)</f>
        <v/>
      </c>
      <c r="E962" s="29"/>
      <c r="F962" s="10"/>
      <c r="G962" s="11"/>
      <c r="H962" s="13" t="str">
        <f t="shared" si="168"/>
        <v/>
      </c>
      <c r="I962" s="8" t="str">
        <f>IF(B962&lt;&gt;"",SUMIF($V$23:$V$598,V962,$H$23:$H$598)/SUMIF($V$23:$V$598,V962,$O$23:O1537),IF(O962&lt;&gt;"",SUMIF($S$23:$S$598,S962,$H$23:$H$598)/O962,""))</f>
        <v/>
      </c>
      <c r="J962" s="12"/>
      <c r="K962" s="19" t="str">
        <f t="shared" si="169"/>
        <v/>
      </c>
      <c r="L962" s="19" t="str">
        <f t="shared" si="166"/>
        <v/>
      </c>
      <c r="M962" s="19" t="str">
        <f t="shared" si="167"/>
        <v/>
      </c>
      <c r="N962" s="19" t="str">
        <f t="shared" si="170"/>
        <v/>
      </c>
      <c r="O962" s="9" t="str">
        <f t="shared" si="171"/>
        <v/>
      </c>
      <c r="S962" s="2" t="str">
        <f t="shared" si="172"/>
        <v>INDEX</v>
      </c>
      <c r="T962" s="18" t="str">
        <f t="shared" si="173"/>
        <v/>
      </c>
      <c r="V962" s="2" t="str">
        <f t="shared" si="174"/>
        <v>INCIDENTS</v>
      </c>
      <c r="W962" s="16" t="str">
        <f t="shared" si="175"/>
        <v/>
      </c>
    </row>
    <row r="963" spans="2:23" x14ac:dyDescent="0.2">
      <c r="B963" s="59" t="str">
        <f>IF(Collage!B956="","",Collage!B956)</f>
        <v/>
      </c>
      <c r="C963" s="59" t="str">
        <f>IF(Collage!C956="","",Collage!C956)</f>
        <v/>
      </c>
      <c r="D963" s="35" t="str">
        <f>IF(Collage!D956="","",Collage!D956)</f>
        <v/>
      </c>
      <c r="E963" s="29"/>
      <c r="F963" s="10"/>
      <c r="G963" s="11"/>
      <c r="H963" s="13" t="str">
        <f t="shared" si="168"/>
        <v/>
      </c>
      <c r="I963" s="8" t="str">
        <f>IF(B963&lt;&gt;"",SUMIF($V$23:$V$598,V963,$H$23:$H$598)/SUMIF($V$23:$V$598,V963,$O$23:O1538),IF(O963&lt;&gt;"",SUMIF($S$23:$S$598,S963,$H$23:$H$598)/O963,""))</f>
        <v/>
      </c>
      <c r="J963" s="12"/>
      <c r="K963" s="19" t="str">
        <f t="shared" si="169"/>
        <v/>
      </c>
      <c r="L963" s="19" t="str">
        <f t="shared" si="166"/>
        <v/>
      </c>
      <c r="M963" s="19" t="str">
        <f t="shared" si="167"/>
        <v/>
      </c>
      <c r="N963" s="19" t="str">
        <f t="shared" si="170"/>
        <v/>
      </c>
      <c r="O963" s="9" t="str">
        <f t="shared" si="171"/>
        <v/>
      </c>
      <c r="S963" s="2" t="str">
        <f t="shared" si="172"/>
        <v>INDEX</v>
      </c>
      <c r="T963" s="18" t="str">
        <f t="shared" si="173"/>
        <v/>
      </c>
      <c r="V963" s="2" t="str">
        <f t="shared" si="174"/>
        <v>INCIDENTS</v>
      </c>
      <c r="W963" s="16" t="str">
        <f t="shared" si="175"/>
        <v/>
      </c>
    </row>
    <row r="964" spans="2:23" x14ac:dyDescent="0.2">
      <c r="B964" s="59" t="str">
        <f>IF(Collage!B957="","",Collage!B957)</f>
        <v/>
      </c>
      <c r="C964" s="59" t="str">
        <f>IF(Collage!C957="","",Collage!C957)</f>
        <v/>
      </c>
      <c r="D964" s="35" t="str">
        <f>IF(Collage!D957="","",Collage!D957)</f>
        <v/>
      </c>
      <c r="E964" s="29"/>
      <c r="F964" s="10"/>
      <c r="G964" s="11"/>
      <c r="H964" s="13" t="str">
        <f t="shared" si="168"/>
        <v/>
      </c>
      <c r="I964" s="8" t="str">
        <f>IF(B964&lt;&gt;"",SUMIF($V$23:$V$598,V964,$H$23:$H$598)/SUMIF($V$23:$V$598,V964,$O$23:O1539),IF(O964&lt;&gt;"",SUMIF($S$23:$S$598,S964,$H$23:$H$598)/O964,""))</f>
        <v/>
      </c>
      <c r="J964" s="12"/>
      <c r="K964" s="19" t="str">
        <f t="shared" si="169"/>
        <v/>
      </c>
      <c r="L964" s="19" t="str">
        <f t="shared" si="166"/>
        <v/>
      </c>
      <c r="M964" s="19" t="str">
        <f t="shared" si="167"/>
        <v/>
      </c>
      <c r="N964" s="19" t="str">
        <f t="shared" si="170"/>
        <v/>
      </c>
      <c r="O964" s="9" t="str">
        <f t="shared" si="171"/>
        <v/>
      </c>
      <c r="S964" s="2" t="str">
        <f t="shared" si="172"/>
        <v>INDEX</v>
      </c>
      <c r="T964" s="18" t="str">
        <f t="shared" si="173"/>
        <v/>
      </c>
      <c r="V964" s="2" t="str">
        <f t="shared" si="174"/>
        <v>INCIDENTS</v>
      </c>
      <c r="W964" s="16" t="str">
        <f t="shared" si="175"/>
        <v/>
      </c>
    </row>
    <row r="965" spans="2:23" x14ac:dyDescent="0.2">
      <c r="B965" s="59" t="str">
        <f>IF(Collage!B958="","",Collage!B958)</f>
        <v/>
      </c>
      <c r="C965" s="59" t="str">
        <f>IF(Collage!C958="","",Collage!C958)</f>
        <v/>
      </c>
      <c r="D965" s="35" t="str">
        <f>IF(Collage!D958="","",Collage!D958)</f>
        <v/>
      </c>
      <c r="E965" s="29"/>
      <c r="F965" s="10"/>
      <c r="G965" s="11"/>
      <c r="H965" s="13" t="str">
        <f t="shared" si="168"/>
        <v/>
      </c>
      <c r="I965" s="8" t="str">
        <f>IF(B965&lt;&gt;"",SUMIF($V$23:$V$598,V965,$H$23:$H$598)/SUMIF($V$23:$V$598,V965,$O$23:O1540),IF(O965&lt;&gt;"",SUMIF($S$23:$S$598,S965,$H$23:$H$598)/O965,""))</f>
        <v/>
      </c>
      <c r="J965" s="12"/>
      <c r="K965" s="19" t="str">
        <f t="shared" si="169"/>
        <v/>
      </c>
      <c r="L965" s="19" t="str">
        <f t="shared" si="166"/>
        <v/>
      </c>
      <c r="M965" s="19" t="str">
        <f t="shared" si="167"/>
        <v/>
      </c>
      <c r="N965" s="19" t="str">
        <f t="shared" si="170"/>
        <v/>
      </c>
      <c r="O965" s="9" t="str">
        <f t="shared" si="171"/>
        <v/>
      </c>
      <c r="S965" s="2" t="str">
        <f t="shared" si="172"/>
        <v>INDEX</v>
      </c>
      <c r="T965" s="18" t="str">
        <f t="shared" si="173"/>
        <v/>
      </c>
      <c r="V965" s="2" t="str">
        <f t="shared" si="174"/>
        <v>INCIDENTS</v>
      </c>
      <c r="W965" s="16" t="str">
        <f t="shared" si="175"/>
        <v/>
      </c>
    </row>
    <row r="966" spans="2:23" x14ac:dyDescent="0.2">
      <c r="B966" s="59" t="str">
        <f>IF(Collage!B959="","",Collage!B959)</f>
        <v/>
      </c>
      <c r="C966" s="59" t="str">
        <f>IF(Collage!C959="","",Collage!C959)</f>
        <v/>
      </c>
      <c r="D966" s="35" t="str">
        <f>IF(Collage!D959="","",Collage!D959)</f>
        <v/>
      </c>
      <c r="E966" s="29"/>
      <c r="F966" s="10"/>
      <c r="G966" s="11"/>
      <c r="H966" s="13" t="str">
        <f t="shared" si="168"/>
        <v/>
      </c>
      <c r="I966" s="8" t="str">
        <f>IF(B966&lt;&gt;"",SUMIF($V$23:$V$598,V966,$H$23:$H$598)/SUMIF($V$23:$V$598,V966,$O$23:O1541),IF(O966&lt;&gt;"",SUMIF($S$23:$S$598,S966,$H$23:$H$598)/O966,""))</f>
        <v/>
      </c>
      <c r="J966" s="12"/>
      <c r="K966" s="19" t="str">
        <f t="shared" si="169"/>
        <v/>
      </c>
      <c r="L966" s="19" t="str">
        <f t="shared" si="166"/>
        <v/>
      </c>
      <c r="M966" s="19" t="str">
        <f t="shared" si="167"/>
        <v/>
      </c>
      <c r="N966" s="19" t="str">
        <f t="shared" si="170"/>
        <v/>
      </c>
      <c r="O966" s="9" t="str">
        <f t="shared" si="171"/>
        <v/>
      </c>
      <c r="S966" s="2" t="str">
        <f t="shared" si="172"/>
        <v>INDEX</v>
      </c>
      <c r="T966" s="18" t="str">
        <f t="shared" si="173"/>
        <v/>
      </c>
      <c r="V966" s="2" t="str">
        <f t="shared" si="174"/>
        <v>INCIDENTS</v>
      </c>
      <c r="W966" s="16" t="str">
        <f t="shared" si="175"/>
        <v/>
      </c>
    </row>
    <row r="967" spans="2:23" x14ac:dyDescent="0.2">
      <c r="B967" s="59" t="str">
        <f>IF(Collage!B960="","",Collage!B960)</f>
        <v/>
      </c>
      <c r="C967" s="59" t="str">
        <f>IF(Collage!C960="","",Collage!C960)</f>
        <v/>
      </c>
      <c r="D967" s="35" t="str">
        <f>IF(Collage!D960="","",Collage!D960)</f>
        <v/>
      </c>
      <c r="E967" s="29"/>
      <c r="F967" s="10"/>
      <c r="G967" s="11"/>
      <c r="H967" s="13" t="str">
        <f t="shared" si="168"/>
        <v/>
      </c>
      <c r="I967" s="8" t="str">
        <f>IF(B967&lt;&gt;"",SUMIF($V$23:$V$598,V967,$H$23:$H$598)/SUMIF($V$23:$V$598,V967,$O$23:O1542),IF(O967&lt;&gt;"",SUMIF($S$23:$S$598,S967,$H$23:$H$598)/O967,""))</f>
        <v/>
      </c>
      <c r="J967" s="12"/>
      <c r="K967" s="19" t="str">
        <f t="shared" si="169"/>
        <v/>
      </c>
      <c r="L967" s="19" t="str">
        <f t="shared" si="166"/>
        <v/>
      </c>
      <c r="M967" s="19" t="str">
        <f t="shared" si="167"/>
        <v/>
      </c>
      <c r="N967" s="19" t="str">
        <f t="shared" si="170"/>
        <v/>
      </c>
      <c r="O967" s="9" t="str">
        <f t="shared" si="171"/>
        <v/>
      </c>
      <c r="S967" s="2" t="str">
        <f t="shared" si="172"/>
        <v>INDEX</v>
      </c>
      <c r="T967" s="18" t="str">
        <f t="shared" si="173"/>
        <v/>
      </c>
      <c r="V967" s="2" t="str">
        <f t="shared" si="174"/>
        <v>INCIDENTS</v>
      </c>
      <c r="W967" s="16" t="str">
        <f t="shared" si="175"/>
        <v/>
      </c>
    </row>
    <row r="968" spans="2:23" x14ac:dyDescent="0.2">
      <c r="B968" s="59" t="str">
        <f>IF(Collage!B961="","",Collage!B961)</f>
        <v/>
      </c>
      <c r="C968" s="59" t="str">
        <f>IF(Collage!C961="","",Collage!C961)</f>
        <v/>
      </c>
      <c r="D968" s="35" t="str">
        <f>IF(Collage!D961="","",Collage!D961)</f>
        <v/>
      </c>
      <c r="E968" s="29"/>
      <c r="F968" s="10"/>
      <c r="G968" s="11"/>
      <c r="H968" s="13" t="str">
        <f t="shared" si="168"/>
        <v/>
      </c>
      <c r="I968" s="8" t="str">
        <f>IF(B968&lt;&gt;"",SUMIF($V$23:$V$598,V968,$H$23:$H$598)/SUMIF($V$23:$V$598,V968,$O$23:O1543),IF(O968&lt;&gt;"",SUMIF($S$23:$S$598,S968,$H$23:$H$598)/O968,""))</f>
        <v/>
      </c>
      <c r="J968" s="12"/>
      <c r="K968" s="19" t="str">
        <f t="shared" si="169"/>
        <v/>
      </c>
      <c r="L968" s="19" t="str">
        <f t="shared" si="166"/>
        <v/>
      </c>
      <c r="M968" s="19" t="str">
        <f t="shared" si="167"/>
        <v/>
      </c>
      <c r="N968" s="19" t="str">
        <f t="shared" si="170"/>
        <v/>
      </c>
      <c r="O968" s="9" t="str">
        <f t="shared" si="171"/>
        <v/>
      </c>
      <c r="S968" s="2" t="str">
        <f t="shared" si="172"/>
        <v>INDEX</v>
      </c>
      <c r="T968" s="18" t="str">
        <f t="shared" si="173"/>
        <v/>
      </c>
      <c r="V968" s="2" t="str">
        <f t="shared" si="174"/>
        <v>INCIDENTS</v>
      </c>
      <c r="W968" s="16" t="str">
        <f t="shared" si="175"/>
        <v/>
      </c>
    </row>
    <row r="969" spans="2:23" x14ac:dyDescent="0.2">
      <c r="B969" s="59" t="str">
        <f>IF(Collage!B962="","",Collage!B962)</f>
        <v/>
      </c>
      <c r="C969" s="59" t="str">
        <f>IF(Collage!C962="","",Collage!C962)</f>
        <v/>
      </c>
      <c r="D969" s="35" t="str">
        <f>IF(Collage!D962="","",Collage!D962)</f>
        <v/>
      </c>
      <c r="E969" s="29"/>
      <c r="F969" s="10"/>
      <c r="G969" s="11"/>
      <c r="H969" s="13" t="str">
        <f t="shared" si="168"/>
        <v/>
      </c>
      <c r="I969" s="8" t="str">
        <f>IF(B969&lt;&gt;"",SUMIF($V$23:$V$598,V969,$H$23:$H$598)/SUMIF($V$23:$V$598,V969,$O$23:O1544),IF(O969&lt;&gt;"",SUMIF($S$23:$S$598,S969,$H$23:$H$598)/O969,""))</f>
        <v/>
      </c>
      <c r="J969" s="12"/>
      <c r="K969" s="19" t="str">
        <f t="shared" si="169"/>
        <v/>
      </c>
      <c r="L969" s="19" t="str">
        <f t="shared" si="166"/>
        <v/>
      </c>
      <c r="M969" s="19" t="str">
        <f t="shared" si="167"/>
        <v/>
      </c>
      <c r="N969" s="19" t="str">
        <f t="shared" si="170"/>
        <v/>
      </c>
      <c r="O969" s="9" t="str">
        <f t="shared" si="171"/>
        <v/>
      </c>
      <c r="S969" s="2" t="str">
        <f t="shared" si="172"/>
        <v>INDEX</v>
      </c>
      <c r="T969" s="18" t="str">
        <f t="shared" si="173"/>
        <v/>
      </c>
      <c r="V969" s="2" t="str">
        <f t="shared" si="174"/>
        <v>INCIDENTS</v>
      </c>
      <c r="W969" s="16" t="str">
        <f t="shared" si="175"/>
        <v/>
      </c>
    </row>
    <row r="970" spans="2:23" x14ac:dyDescent="0.2">
      <c r="B970" s="59" t="str">
        <f>IF(Collage!B963="","",Collage!B963)</f>
        <v/>
      </c>
      <c r="C970" s="59" t="str">
        <f>IF(Collage!C963="","",Collage!C963)</f>
        <v/>
      </c>
      <c r="D970" s="35" t="str">
        <f>IF(Collage!D963="","",Collage!D963)</f>
        <v/>
      </c>
      <c r="E970" s="29"/>
      <c r="F970" s="10"/>
      <c r="G970" s="11"/>
      <c r="H970" s="13" t="str">
        <f t="shared" si="168"/>
        <v/>
      </c>
      <c r="I970" s="8" t="str">
        <f>IF(B970&lt;&gt;"",SUMIF($V$23:$V$598,V970,$H$23:$H$598)/SUMIF($V$23:$V$598,V970,$O$23:O1545),IF(O970&lt;&gt;"",SUMIF($S$23:$S$598,S970,$H$23:$H$598)/O970,""))</f>
        <v/>
      </c>
      <c r="J970" s="12"/>
      <c r="K970" s="19" t="str">
        <f t="shared" si="169"/>
        <v/>
      </c>
      <c r="L970" s="19" t="str">
        <f t="shared" si="166"/>
        <v/>
      </c>
      <c r="M970" s="19" t="str">
        <f t="shared" si="167"/>
        <v/>
      </c>
      <c r="N970" s="19" t="str">
        <f t="shared" si="170"/>
        <v/>
      </c>
      <c r="O970" s="9" t="str">
        <f t="shared" si="171"/>
        <v/>
      </c>
      <c r="S970" s="2" t="str">
        <f t="shared" si="172"/>
        <v>INDEX</v>
      </c>
      <c r="T970" s="18" t="str">
        <f t="shared" si="173"/>
        <v/>
      </c>
      <c r="V970" s="2" t="str">
        <f t="shared" si="174"/>
        <v>INCIDENTS</v>
      </c>
      <c r="W970" s="16" t="str">
        <f t="shared" si="175"/>
        <v/>
      </c>
    </row>
    <row r="971" spans="2:23" x14ac:dyDescent="0.2">
      <c r="B971" s="59" t="str">
        <f>IF(Collage!B964="","",Collage!B964)</f>
        <v/>
      </c>
      <c r="C971" s="59" t="str">
        <f>IF(Collage!C964="","",Collage!C964)</f>
        <v/>
      </c>
      <c r="D971" s="35" t="str">
        <f>IF(Collage!D964="","",Collage!D964)</f>
        <v/>
      </c>
      <c r="E971" s="29"/>
      <c r="F971" s="10"/>
      <c r="G971" s="11"/>
      <c r="H971" s="13" t="str">
        <f t="shared" si="168"/>
        <v/>
      </c>
      <c r="I971" s="8" t="str">
        <f>IF(B971&lt;&gt;"",SUMIF($V$23:$V$598,V971,$H$23:$H$598)/SUMIF($V$23:$V$598,V971,$O$23:O1546),IF(O971&lt;&gt;"",SUMIF($S$23:$S$598,S971,$H$23:$H$598)/O971,""))</f>
        <v/>
      </c>
      <c r="J971" s="12"/>
      <c r="K971" s="19" t="str">
        <f t="shared" si="169"/>
        <v/>
      </c>
      <c r="L971" s="19" t="str">
        <f t="shared" si="166"/>
        <v/>
      </c>
      <c r="M971" s="19" t="str">
        <f t="shared" si="167"/>
        <v/>
      </c>
      <c r="N971" s="19" t="str">
        <f t="shared" si="170"/>
        <v/>
      </c>
      <c r="O971" s="9" t="str">
        <f t="shared" si="171"/>
        <v/>
      </c>
      <c r="S971" s="2" t="str">
        <f t="shared" si="172"/>
        <v>INDEX</v>
      </c>
      <c r="T971" s="18" t="str">
        <f t="shared" si="173"/>
        <v/>
      </c>
      <c r="V971" s="2" t="str">
        <f t="shared" si="174"/>
        <v>INCIDENTS</v>
      </c>
      <c r="W971" s="16" t="str">
        <f t="shared" si="175"/>
        <v/>
      </c>
    </row>
    <row r="972" spans="2:23" x14ac:dyDescent="0.2">
      <c r="B972" s="59" t="str">
        <f>IF(Collage!B965="","",Collage!B965)</f>
        <v/>
      </c>
      <c r="C972" s="59" t="str">
        <f>IF(Collage!C965="","",Collage!C965)</f>
        <v/>
      </c>
      <c r="D972" s="35" t="str">
        <f>IF(Collage!D965="","",Collage!D965)</f>
        <v/>
      </c>
      <c r="E972" s="29"/>
      <c r="F972" s="10"/>
      <c r="G972" s="11"/>
      <c r="H972" s="13" t="str">
        <f t="shared" si="168"/>
        <v/>
      </c>
      <c r="I972" s="8" t="str">
        <f>IF(B972&lt;&gt;"",SUMIF($V$23:$V$598,V972,$H$23:$H$598)/SUMIF($V$23:$V$598,V972,$O$23:O1547),IF(O972&lt;&gt;"",SUMIF($S$23:$S$598,S972,$H$23:$H$598)/O972,""))</f>
        <v/>
      </c>
      <c r="J972" s="12"/>
      <c r="K972" s="19" t="str">
        <f t="shared" si="169"/>
        <v/>
      </c>
      <c r="L972" s="19" t="str">
        <f t="shared" si="166"/>
        <v/>
      </c>
      <c r="M972" s="19" t="str">
        <f t="shared" si="167"/>
        <v/>
      </c>
      <c r="N972" s="19" t="str">
        <f t="shared" si="170"/>
        <v/>
      </c>
      <c r="O972" s="9" t="str">
        <f t="shared" si="171"/>
        <v/>
      </c>
      <c r="S972" s="2" t="str">
        <f t="shared" si="172"/>
        <v>INDEX</v>
      </c>
      <c r="T972" s="18" t="str">
        <f t="shared" si="173"/>
        <v/>
      </c>
      <c r="V972" s="2" t="str">
        <f t="shared" si="174"/>
        <v>INCIDENTS</v>
      </c>
      <c r="W972" s="16" t="str">
        <f t="shared" si="175"/>
        <v/>
      </c>
    </row>
    <row r="973" spans="2:23" x14ac:dyDescent="0.2">
      <c r="B973" s="59" t="str">
        <f>IF(Collage!B966="","",Collage!B966)</f>
        <v/>
      </c>
      <c r="C973" s="59" t="str">
        <f>IF(Collage!C966="","",Collage!C966)</f>
        <v/>
      </c>
      <c r="D973" s="35" t="str">
        <f>IF(Collage!D966="","",Collage!D966)</f>
        <v/>
      </c>
      <c r="E973" s="29"/>
      <c r="F973" s="10"/>
      <c r="G973" s="11"/>
      <c r="H973" s="13" t="str">
        <f t="shared" si="168"/>
        <v/>
      </c>
      <c r="I973" s="8" t="str">
        <f>IF(B973&lt;&gt;"",SUMIF($V$23:$V$598,V973,$H$23:$H$598)/SUMIF($V$23:$V$598,V973,$O$23:O1548),IF(O973&lt;&gt;"",SUMIF($S$23:$S$598,S973,$H$23:$H$598)/O973,""))</f>
        <v/>
      </c>
      <c r="J973" s="12"/>
      <c r="K973" s="19" t="str">
        <f t="shared" si="169"/>
        <v/>
      </c>
      <c r="L973" s="19" t="str">
        <f t="shared" si="166"/>
        <v/>
      </c>
      <c r="M973" s="19" t="str">
        <f t="shared" si="167"/>
        <v/>
      </c>
      <c r="N973" s="19" t="str">
        <f t="shared" si="170"/>
        <v/>
      </c>
      <c r="O973" s="9" t="str">
        <f t="shared" si="171"/>
        <v/>
      </c>
      <c r="S973" s="2" t="str">
        <f t="shared" si="172"/>
        <v>INDEX</v>
      </c>
      <c r="T973" s="18" t="str">
        <f t="shared" si="173"/>
        <v/>
      </c>
      <c r="V973" s="2" t="str">
        <f t="shared" si="174"/>
        <v>INCIDENTS</v>
      </c>
      <c r="W973" s="16" t="str">
        <f t="shared" si="175"/>
        <v/>
      </c>
    </row>
    <row r="974" spans="2:23" x14ac:dyDescent="0.2">
      <c r="B974" s="59" t="str">
        <f>IF(Collage!B967="","",Collage!B967)</f>
        <v/>
      </c>
      <c r="C974" s="59" t="str">
        <f>IF(Collage!C967="","",Collage!C967)</f>
        <v/>
      </c>
      <c r="D974" s="35" t="str">
        <f>IF(Collage!D967="","",Collage!D967)</f>
        <v/>
      </c>
      <c r="E974" s="29"/>
      <c r="F974" s="10"/>
      <c r="G974" s="11"/>
      <c r="H974" s="13" t="str">
        <f t="shared" si="168"/>
        <v/>
      </c>
      <c r="I974" s="8" t="str">
        <f>IF(B974&lt;&gt;"",SUMIF($V$23:$V$598,V974,$H$23:$H$598)/SUMIF($V$23:$V$598,V974,$O$23:O1549),IF(O974&lt;&gt;"",SUMIF($S$23:$S$598,S974,$H$23:$H$598)/O974,""))</f>
        <v/>
      </c>
      <c r="J974" s="12"/>
      <c r="K974" s="19" t="str">
        <f t="shared" si="169"/>
        <v/>
      </c>
      <c r="L974" s="19" t="str">
        <f t="shared" si="166"/>
        <v/>
      </c>
      <c r="M974" s="19" t="str">
        <f t="shared" si="167"/>
        <v/>
      </c>
      <c r="N974" s="19" t="str">
        <f t="shared" si="170"/>
        <v/>
      </c>
      <c r="O974" s="9" t="str">
        <f t="shared" si="171"/>
        <v/>
      </c>
      <c r="S974" s="2" t="str">
        <f t="shared" si="172"/>
        <v>INDEX</v>
      </c>
      <c r="T974" s="18" t="str">
        <f t="shared" si="173"/>
        <v/>
      </c>
      <c r="V974" s="2" t="str">
        <f t="shared" si="174"/>
        <v>INCIDENTS</v>
      </c>
      <c r="W974" s="16" t="str">
        <f t="shared" si="175"/>
        <v/>
      </c>
    </row>
    <row r="975" spans="2:23" x14ac:dyDescent="0.2">
      <c r="B975" s="59" t="str">
        <f>IF(Collage!B968="","",Collage!B968)</f>
        <v/>
      </c>
      <c r="C975" s="59" t="str">
        <f>IF(Collage!C968="","",Collage!C968)</f>
        <v/>
      </c>
      <c r="D975" s="35" t="str">
        <f>IF(Collage!D968="","",Collage!D968)</f>
        <v/>
      </c>
      <c r="E975" s="29"/>
      <c r="F975" s="10"/>
      <c r="G975" s="11"/>
      <c r="H975" s="13" t="str">
        <f t="shared" si="168"/>
        <v/>
      </c>
      <c r="I975" s="8" t="str">
        <f>IF(B975&lt;&gt;"",SUMIF($V$23:$V$598,V975,$H$23:$H$598)/SUMIF($V$23:$V$598,V975,$O$23:O1550),IF(O975&lt;&gt;"",SUMIF($S$23:$S$598,S975,$H$23:$H$598)/O975,""))</f>
        <v/>
      </c>
      <c r="J975" s="12"/>
      <c r="K975" s="19" t="str">
        <f t="shared" si="169"/>
        <v/>
      </c>
      <c r="L975" s="19" t="str">
        <f t="shared" si="166"/>
        <v/>
      </c>
      <c r="M975" s="19" t="str">
        <f t="shared" si="167"/>
        <v/>
      </c>
      <c r="N975" s="19" t="str">
        <f t="shared" si="170"/>
        <v/>
      </c>
      <c r="O975" s="9" t="str">
        <f t="shared" si="171"/>
        <v/>
      </c>
      <c r="S975" s="2" t="str">
        <f t="shared" si="172"/>
        <v>INDEX</v>
      </c>
      <c r="T975" s="18" t="str">
        <f t="shared" si="173"/>
        <v/>
      </c>
      <c r="V975" s="2" t="str">
        <f t="shared" si="174"/>
        <v>INCIDENTS</v>
      </c>
      <c r="W975" s="16" t="str">
        <f t="shared" si="175"/>
        <v/>
      </c>
    </row>
    <row r="976" spans="2:23" x14ac:dyDescent="0.2">
      <c r="B976" s="59" t="str">
        <f>IF(Collage!B969="","",Collage!B969)</f>
        <v/>
      </c>
      <c r="C976" s="59" t="str">
        <f>IF(Collage!C969="","",Collage!C969)</f>
        <v/>
      </c>
      <c r="D976" s="35" t="str">
        <f>IF(Collage!D969="","",Collage!D969)</f>
        <v/>
      </c>
      <c r="E976" s="29"/>
      <c r="F976" s="10"/>
      <c r="G976" s="11"/>
      <c r="H976" s="13" t="str">
        <f t="shared" si="168"/>
        <v/>
      </c>
      <c r="I976" s="8" t="str">
        <f>IF(B976&lt;&gt;"",SUMIF($V$23:$V$598,V976,$H$23:$H$598)/SUMIF($V$23:$V$598,V976,$O$23:O1551),IF(O976&lt;&gt;"",SUMIF($S$23:$S$598,S976,$H$23:$H$598)/O976,""))</f>
        <v/>
      </c>
      <c r="J976" s="12"/>
      <c r="K976" s="19" t="str">
        <f t="shared" si="169"/>
        <v/>
      </c>
      <c r="L976" s="19" t="str">
        <f t="shared" si="166"/>
        <v/>
      </c>
      <c r="M976" s="19" t="str">
        <f t="shared" si="167"/>
        <v/>
      </c>
      <c r="N976" s="19" t="str">
        <f t="shared" si="170"/>
        <v/>
      </c>
      <c r="O976" s="9" t="str">
        <f t="shared" si="171"/>
        <v/>
      </c>
      <c r="S976" s="2" t="str">
        <f t="shared" si="172"/>
        <v>INDEX</v>
      </c>
      <c r="T976" s="18" t="str">
        <f t="shared" si="173"/>
        <v/>
      </c>
      <c r="V976" s="2" t="str">
        <f t="shared" si="174"/>
        <v>INCIDENTS</v>
      </c>
      <c r="W976" s="16" t="str">
        <f t="shared" si="175"/>
        <v/>
      </c>
    </row>
    <row r="977" spans="2:23" x14ac:dyDescent="0.2">
      <c r="B977" s="59" t="str">
        <f>IF(Collage!B970="","",Collage!B970)</f>
        <v/>
      </c>
      <c r="C977" s="59" t="str">
        <f>IF(Collage!C970="","",Collage!C970)</f>
        <v/>
      </c>
      <c r="D977" s="35" t="str">
        <f>IF(Collage!D970="","",Collage!D970)</f>
        <v/>
      </c>
      <c r="E977" s="29"/>
      <c r="F977" s="10"/>
      <c r="G977" s="11"/>
      <c r="H977" s="13" t="str">
        <f t="shared" si="168"/>
        <v/>
      </c>
      <c r="I977" s="8" t="str">
        <f>IF(B977&lt;&gt;"",SUMIF($V$23:$V$598,V977,$H$23:$H$598)/SUMIF($V$23:$V$598,V977,$O$23:O1552),IF(O977&lt;&gt;"",SUMIF($S$23:$S$598,S977,$H$23:$H$598)/O977,""))</f>
        <v/>
      </c>
      <c r="J977" s="12"/>
      <c r="K977" s="19" t="str">
        <f t="shared" si="169"/>
        <v/>
      </c>
      <c r="L977" s="19" t="str">
        <f t="shared" si="166"/>
        <v/>
      </c>
      <c r="M977" s="19" t="str">
        <f t="shared" si="167"/>
        <v/>
      </c>
      <c r="N977" s="19" t="str">
        <f t="shared" si="170"/>
        <v/>
      </c>
      <c r="O977" s="9" t="str">
        <f t="shared" si="171"/>
        <v/>
      </c>
      <c r="S977" s="2" t="str">
        <f t="shared" si="172"/>
        <v>INDEX</v>
      </c>
      <c r="T977" s="18" t="str">
        <f t="shared" si="173"/>
        <v/>
      </c>
      <c r="V977" s="2" t="str">
        <f t="shared" si="174"/>
        <v>INCIDENTS</v>
      </c>
      <c r="W977" s="16" t="str">
        <f t="shared" si="175"/>
        <v/>
      </c>
    </row>
    <row r="978" spans="2:23" x14ac:dyDescent="0.2">
      <c r="B978" s="59" t="str">
        <f>IF(Collage!B971="","",Collage!B971)</f>
        <v/>
      </c>
      <c r="C978" s="59" t="str">
        <f>IF(Collage!C971="","",Collage!C971)</f>
        <v/>
      </c>
      <c r="D978" s="35" t="str">
        <f>IF(Collage!D971="","",Collage!D971)</f>
        <v/>
      </c>
      <c r="E978" s="29"/>
      <c r="F978" s="10"/>
      <c r="G978" s="11"/>
      <c r="H978" s="13" t="str">
        <f t="shared" si="168"/>
        <v/>
      </c>
      <c r="I978" s="8" t="str">
        <f>IF(B978&lt;&gt;"",SUMIF($V$23:$V$598,V978,$H$23:$H$598)/SUMIF($V$23:$V$598,V978,$O$23:O1553),IF(O978&lt;&gt;"",SUMIF($S$23:$S$598,S978,$H$23:$H$598)/O978,""))</f>
        <v/>
      </c>
      <c r="J978" s="12"/>
      <c r="K978" s="19" t="str">
        <f t="shared" si="169"/>
        <v/>
      </c>
      <c r="L978" s="19" t="str">
        <f t="shared" si="166"/>
        <v/>
      </c>
      <c r="M978" s="19" t="str">
        <f t="shared" si="167"/>
        <v/>
      </c>
      <c r="N978" s="19" t="str">
        <f t="shared" si="170"/>
        <v/>
      </c>
      <c r="O978" s="9" t="str">
        <f t="shared" si="171"/>
        <v/>
      </c>
      <c r="S978" s="2" t="str">
        <f t="shared" si="172"/>
        <v>INDEX</v>
      </c>
      <c r="T978" s="18" t="str">
        <f t="shared" si="173"/>
        <v/>
      </c>
      <c r="V978" s="2" t="str">
        <f t="shared" si="174"/>
        <v>INCIDENTS</v>
      </c>
      <c r="W978" s="16" t="str">
        <f t="shared" si="175"/>
        <v/>
      </c>
    </row>
    <row r="979" spans="2:23" x14ac:dyDescent="0.2">
      <c r="B979" s="59" t="str">
        <f>IF(Collage!B972="","",Collage!B972)</f>
        <v/>
      </c>
      <c r="C979" s="59" t="str">
        <f>IF(Collage!C972="","",Collage!C972)</f>
        <v/>
      </c>
      <c r="D979" s="35" t="str">
        <f>IF(Collage!D972="","",Collage!D972)</f>
        <v/>
      </c>
      <c r="E979" s="29"/>
      <c r="F979" s="10"/>
      <c r="G979" s="11"/>
      <c r="H979" s="13" t="str">
        <f t="shared" si="168"/>
        <v/>
      </c>
      <c r="I979" s="8" t="str">
        <f>IF(B979&lt;&gt;"",SUMIF($V$23:$V$598,V979,$H$23:$H$598)/SUMIF($V$23:$V$598,V979,$O$23:O1554),IF(O979&lt;&gt;"",SUMIF($S$23:$S$598,S979,$H$23:$H$598)/O979,""))</f>
        <v/>
      </c>
      <c r="J979" s="12"/>
      <c r="K979" s="19" t="str">
        <f t="shared" si="169"/>
        <v/>
      </c>
      <c r="L979" s="19" t="str">
        <f t="shared" si="166"/>
        <v/>
      </c>
      <c r="M979" s="19" t="str">
        <f t="shared" si="167"/>
        <v/>
      </c>
      <c r="N979" s="19" t="str">
        <f t="shared" si="170"/>
        <v/>
      </c>
      <c r="O979" s="9" t="str">
        <f t="shared" si="171"/>
        <v/>
      </c>
      <c r="S979" s="2" t="str">
        <f t="shared" si="172"/>
        <v>INDEX</v>
      </c>
      <c r="T979" s="18" t="str">
        <f t="shared" si="173"/>
        <v/>
      </c>
      <c r="V979" s="2" t="str">
        <f t="shared" si="174"/>
        <v>INCIDENTS</v>
      </c>
      <c r="W979" s="16" t="str">
        <f t="shared" si="175"/>
        <v/>
      </c>
    </row>
    <row r="980" spans="2:23" x14ac:dyDescent="0.2">
      <c r="B980" s="59" t="str">
        <f>IF(Collage!B973="","",Collage!B973)</f>
        <v/>
      </c>
      <c r="C980" s="59" t="str">
        <f>IF(Collage!C973="","",Collage!C973)</f>
        <v/>
      </c>
      <c r="D980" s="35" t="str">
        <f>IF(Collage!D973="","",Collage!D973)</f>
        <v/>
      </c>
      <c r="E980" s="29"/>
      <c r="F980" s="10"/>
      <c r="G980" s="11"/>
      <c r="H980" s="13" t="str">
        <f t="shared" si="168"/>
        <v/>
      </c>
      <c r="I980" s="8" t="str">
        <f>IF(B980&lt;&gt;"",SUMIF($V$23:$V$598,V980,$H$23:$H$598)/SUMIF($V$23:$V$598,V980,$O$23:O1555),IF(O980&lt;&gt;"",SUMIF($S$23:$S$598,S980,$H$23:$H$598)/O980,""))</f>
        <v/>
      </c>
      <c r="J980" s="12"/>
      <c r="K980" s="19" t="str">
        <f t="shared" si="169"/>
        <v/>
      </c>
      <c r="L980" s="19" t="str">
        <f t="shared" si="166"/>
        <v/>
      </c>
      <c r="M980" s="19" t="str">
        <f t="shared" si="167"/>
        <v/>
      </c>
      <c r="N980" s="19" t="str">
        <f t="shared" si="170"/>
        <v/>
      </c>
      <c r="O980" s="9" t="str">
        <f t="shared" si="171"/>
        <v/>
      </c>
      <c r="S980" s="2" t="str">
        <f t="shared" si="172"/>
        <v>INDEX</v>
      </c>
      <c r="T980" s="18" t="str">
        <f t="shared" si="173"/>
        <v/>
      </c>
      <c r="V980" s="2" t="str">
        <f t="shared" si="174"/>
        <v>INCIDENTS</v>
      </c>
      <c r="W980" s="16" t="str">
        <f t="shared" si="175"/>
        <v/>
      </c>
    </row>
    <row r="981" spans="2:23" x14ac:dyDescent="0.2">
      <c r="B981" s="59" t="str">
        <f>IF(Collage!B974="","",Collage!B974)</f>
        <v/>
      </c>
      <c r="C981" s="59" t="str">
        <f>IF(Collage!C974="","",Collage!C974)</f>
        <v/>
      </c>
      <c r="D981" s="35" t="str">
        <f>IF(Collage!D974="","",Collage!D974)</f>
        <v/>
      </c>
      <c r="E981" s="29"/>
      <c r="F981" s="10"/>
      <c r="G981" s="11"/>
      <c r="H981" s="13" t="str">
        <f t="shared" si="168"/>
        <v/>
      </c>
      <c r="I981" s="8" t="str">
        <f>IF(B981&lt;&gt;"",SUMIF($V$23:$V$598,V981,$H$23:$H$598)/SUMIF($V$23:$V$598,V981,$O$23:O1556),IF(O981&lt;&gt;"",SUMIF($S$23:$S$598,S981,$H$23:$H$598)/O981,""))</f>
        <v/>
      </c>
      <c r="J981" s="12"/>
      <c r="K981" s="19" t="str">
        <f t="shared" si="169"/>
        <v/>
      </c>
      <c r="L981" s="19" t="str">
        <f t="shared" si="166"/>
        <v/>
      </c>
      <c r="M981" s="19" t="str">
        <f t="shared" si="167"/>
        <v/>
      </c>
      <c r="N981" s="19" t="str">
        <f t="shared" si="170"/>
        <v/>
      </c>
      <c r="O981" s="9" t="str">
        <f t="shared" si="171"/>
        <v/>
      </c>
      <c r="S981" s="2" t="str">
        <f t="shared" si="172"/>
        <v>INDEX</v>
      </c>
      <c r="T981" s="18" t="str">
        <f t="shared" si="173"/>
        <v/>
      </c>
      <c r="V981" s="2" t="str">
        <f t="shared" si="174"/>
        <v>INCIDENTS</v>
      </c>
      <c r="W981" s="16" t="str">
        <f t="shared" si="175"/>
        <v/>
      </c>
    </row>
    <row r="982" spans="2:23" x14ac:dyDescent="0.2">
      <c r="B982" s="59" t="str">
        <f>IF(Collage!B975="","",Collage!B975)</f>
        <v/>
      </c>
      <c r="C982" s="59" t="str">
        <f>IF(Collage!C975="","",Collage!C975)</f>
        <v/>
      </c>
      <c r="D982" s="35" t="str">
        <f>IF(Collage!D975="","",Collage!D975)</f>
        <v/>
      </c>
      <c r="E982" s="29"/>
      <c r="F982" s="10"/>
      <c r="G982" s="11"/>
      <c r="H982" s="13" t="str">
        <f t="shared" si="168"/>
        <v/>
      </c>
      <c r="I982" s="8" t="str">
        <f>IF(B982&lt;&gt;"",SUMIF($V$23:$V$598,V982,$H$23:$H$598)/SUMIF($V$23:$V$598,V982,$O$23:O1557),IF(O982&lt;&gt;"",SUMIF($S$23:$S$598,S982,$H$23:$H$598)/O982,""))</f>
        <v/>
      </c>
      <c r="J982" s="12"/>
      <c r="K982" s="19" t="str">
        <f t="shared" si="169"/>
        <v/>
      </c>
      <c r="L982" s="19" t="str">
        <f t="shared" si="166"/>
        <v/>
      </c>
      <c r="M982" s="19" t="str">
        <f t="shared" si="167"/>
        <v/>
      </c>
      <c r="N982" s="19" t="str">
        <f t="shared" si="170"/>
        <v/>
      </c>
      <c r="O982" s="9" t="str">
        <f t="shared" si="171"/>
        <v/>
      </c>
      <c r="S982" s="2" t="str">
        <f t="shared" si="172"/>
        <v>INDEX</v>
      </c>
      <c r="T982" s="18" t="str">
        <f t="shared" si="173"/>
        <v/>
      </c>
      <c r="V982" s="2" t="str">
        <f t="shared" si="174"/>
        <v>INCIDENTS</v>
      </c>
      <c r="W982" s="16" t="str">
        <f t="shared" si="175"/>
        <v/>
      </c>
    </row>
    <row r="983" spans="2:23" x14ac:dyDescent="0.2">
      <c r="B983" s="59" t="str">
        <f>IF(Collage!B976="","",Collage!B976)</f>
        <v/>
      </c>
      <c r="C983" s="59" t="str">
        <f>IF(Collage!C976="","",Collage!C976)</f>
        <v/>
      </c>
      <c r="D983" s="35" t="str">
        <f>IF(Collage!D976="","",Collage!D976)</f>
        <v/>
      </c>
      <c r="E983" s="29"/>
      <c r="F983" s="10"/>
      <c r="G983" s="11"/>
      <c r="H983" s="13" t="str">
        <f t="shared" si="168"/>
        <v/>
      </c>
      <c r="I983" s="8" t="str">
        <f>IF(B983&lt;&gt;"",SUMIF($V$23:$V$598,V983,$H$23:$H$598)/SUMIF($V$23:$V$598,V983,$O$23:O1558),IF(O983&lt;&gt;"",SUMIF($S$23:$S$598,S983,$H$23:$H$598)/O983,""))</f>
        <v/>
      </c>
      <c r="J983" s="12"/>
      <c r="K983" s="19" t="str">
        <f t="shared" si="169"/>
        <v/>
      </c>
      <c r="L983" s="19" t="str">
        <f t="shared" ref="L983:L1000" si="176">IF($D983&lt;&gt;"",IF($F983="X",1,0),"")</f>
        <v/>
      </c>
      <c r="M983" s="19" t="str">
        <f t="shared" ref="M983:M1000" si="177">IF($D983&lt;&gt;"",IF($G983="X",1,0),"")</f>
        <v/>
      </c>
      <c r="N983" s="19" t="str">
        <f t="shared" si="170"/>
        <v/>
      </c>
      <c r="O983" s="9" t="str">
        <f t="shared" si="171"/>
        <v/>
      </c>
      <c r="S983" s="2" t="str">
        <f t="shared" si="172"/>
        <v>INDEX</v>
      </c>
      <c r="T983" s="18" t="str">
        <f t="shared" si="173"/>
        <v/>
      </c>
      <c r="V983" s="2" t="str">
        <f t="shared" si="174"/>
        <v>INCIDENTS</v>
      </c>
      <c r="W983" s="16" t="str">
        <f t="shared" si="175"/>
        <v/>
      </c>
    </row>
    <row r="984" spans="2:23" x14ac:dyDescent="0.2">
      <c r="B984" s="59" t="str">
        <f>IF(Collage!B977="","",Collage!B977)</f>
        <v/>
      </c>
      <c r="C984" s="59" t="str">
        <f>IF(Collage!C977="","",Collage!C977)</f>
        <v/>
      </c>
      <c r="D984" s="35" t="str">
        <f>IF(Collage!D977="","",Collage!D977)</f>
        <v/>
      </c>
      <c r="E984" s="29"/>
      <c r="F984" s="10"/>
      <c r="G984" s="11"/>
      <c r="H984" s="13" t="str">
        <f t="shared" si="168"/>
        <v/>
      </c>
      <c r="I984" s="8" t="str">
        <f>IF(B984&lt;&gt;"",SUMIF($V$23:$V$598,V984,$H$23:$H$598)/SUMIF($V$23:$V$598,V984,$O$23:O1559),IF(O984&lt;&gt;"",SUMIF($S$23:$S$598,S984,$H$23:$H$598)/O984,""))</f>
        <v/>
      </c>
      <c r="J984" s="12"/>
      <c r="K984" s="19" t="str">
        <f t="shared" si="169"/>
        <v/>
      </c>
      <c r="L984" s="19" t="str">
        <f t="shared" si="176"/>
        <v/>
      </c>
      <c r="M984" s="19" t="str">
        <f t="shared" si="177"/>
        <v/>
      </c>
      <c r="N984" s="19" t="str">
        <f t="shared" si="170"/>
        <v/>
      </c>
      <c r="O984" s="9" t="str">
        <f t="shared" si="171"/>
        <v/>
      </c>
      <c r="S984" s="2" t="str">
        <f t="shared" si="172"/>
        <v>INDEX</v>
      </c>
      <c r="T984" s="18" t="str">
        <f t="shared" si="173"/>
        <v/>
      </c>
      <c r="V984" s="2" t="str">
        <f t="shared" si="174"/>
        <v>INCIDENTS</v>
      </c>
      <c r="W984" s="16" t="str">
        <f t="shared" si="175"/>
        <v/>
      </c>
    </row>
    <row r="985" spans="2:23" x14ac:dyDescent="0.2">
      <c r="B985" s="59" t="str">
        <f>IF(Collage!B978="","",Collage!B978)</f>
        <v/>
      </c>
      <c r="C985" s="59" t="str">
        <f>IF(Collage!C978="","",Collage!C978)</f>
        <v/>
      </c>
      <c r="D985" s="35" t="str">
        <f>IF(Collage!D978="","",Collage!D978)</f>
        <v/>
      </c>
      <c r="E985" s="29"/>
      <c r="F985" s="10"/>
      <c r="G985" s="11"/>
      <c r="H985" s="13" t="str">
        <f t="shared" si="168"/>
        <v/>
      </c>
      <c r="I985" s="8" t="str">
        <f>IF(B985&lt;&gt;"",SUMIF($V$23:$V$598,V985,$H$23:$H$598)/SUMIF($V$23:$V$598,V985,$O$23:O1560),IF(O985&lt;&gt;"",SUMIF($S$23:$S$598,S985,$H$23:$H$598)/O985,""))</f>
        <v/>
      </c>
      <c r="J985" s="12"/>
      <c r="K985" s="19" t="str">
        <f t="shared" si="169"/>
        <v/>
      </c>
      <c r="L985" s="19" t="str">
        <f t="shared" si="176"/>
        <v/>
      </c>
      <c r="M985" s="19" t="str">
        <f t="shared" si="177"/>
        <v/>
      </c>
      <c r="N985" s="19" t="str">
        <f t="shared" si="170"/>
        <v/>
      </c>
      <c r="O985" s="9" t="str">
        <f t="shared" si="171"/>
        <v/>
      </c>
      <c r="S985" s="2" t="str">
        <f t="shared" si="172"/>
        <v>INDEX</v>
      </c>
      <c r="T985" s="18" t="str">
        <f t="shared" si="173"/>
        <v/>
      </c>
      <c r="V985" s="2" t="str">
        <f t="shared" si="174"/>
        <v>INCIDENTS</v>
      </c>
      <c r="W985" s="16" t="str">
        <f t="shared" si="175"/>
        <v/>
      </c>
    </row>
    <row r="986" spans="2:23" x14ac:dyDescent="0.2">
      <c r="B986" s="59" t="str">
        <f>IF(Collage!B979="","",Collage!B979)</f>
        <v/>
      </c>
      <c r="C986" s="59" t="str">
        <f>IF(Collage!C979="","",Collage!C979)</f>
        <v/>
      </c>
      <c r="D986" s="35" t="str">
        <f>IF(Collage!D979="","",Collage!D979)</f>
        <v/>
      </c>
      <c r="E986" s="29"/>
      <c r="F986" s="10"/>
      <c r="G986" s="11"/>
      <c r="H986" s="13" t="str">
        <f t="shared" si="168"/>
        <v/>
      </c>
      <c r="I986" s="8" t="str">
        <f>IF(B986&lt;&gt;"",SUMIF($V$23:$V$598,V986,$H$23:$H$598)/SUMIF($V$23:$V$598,V986,$O$23:O1561),IF(O986&lt;&gt;"",SUMIF($S$23:$S$598,S986,$H$23:$H$598)/O986,""))</f>
        <v/>
      </c>
      <c r="J986" s="12"/>
      <c r="K986" s="19" t="str">
        <f t="shared" si="169"/>
        <v/>
      </c>
      <c r="L986" s="19" t="str">
        <f t="shared" si="176"/>
        <v/>
      </c>
      <c r="M986" s="19" t="str">
        <f t="shared" si="177"/>
        <v/>
      </c>
      <c r="N986" s="19" t="str">
        <f t="shared" si="170"/>
        <v/>
      </c>
      <c r="O986" s="9" t="str">
        <f t="shared" si="171"/>
        <v/>
      </c>
      <c r="S986" s="2" t="str">
        <f t="shared" si="172"/>
        <v>INDEX</v>
      </c>
      <c r="T986" s="18" t="str">
        <f t="shared" si="173"/>
        <v/>
      </c>
      <c r="V986" s="2" t="str">
        <f t="shared" si="174"/>
        <v>INCIDENTS</v>
      </c>
      <c r="W986" s="16" t="str">
        <f t="shared" si="175"/>
        <v/>
      </c>
    </row>
    <row r="987" spans="2:23" x14ac:dyDescent="0.2">
      <c r="B987" s="59" t="str">
        <f>IF(Collage!B980="","",Collage!B980)</f>
        <v/>
      </c>
      <c r="C987" s="59" t="str">
        <f>IF(Collage!C980="","",Collage!C980)</f>
        <v/>
      </c>
      <c r="D987" s="35" t="str">
        <f>IF(Collage!D980="","",Collage!D980)</f>
        <v/>
      </c>
      <c r="E987" s="29"/>
      <c r="F987" s="10"/>
      <c r="G987" s="11"/>
      <c r="H987" s="13" t="str">
        <f t="shared" si="168"/>
        <v/>
      </c>
      <c r="I987" s="8" t="str">
        <f>IF(B987&lt;&gt;"",SUMIF($V$23:$V$598,V987,$H$23:$H$598)/SUMIF($V$23:$V$598,V987,$O$23:O1562),IF(O987&lt;&gt;"",SUMIF($S$23:$S$598,S987,$H$23:$H$598)/O987,""))</f>
        <v/>
      </c>
      <c r="J987" s="12"/>
      <c r="K987" s="19" t="str">
        <f t="shared" si="169"/>
        <v/>
      </c>
      <c r="L987" s="19" t="str">
        <f t="shared" si="176"/>
        <v/>
      </c>
      <c r="M987" s="19" t="str">
        <f t="shared" si="177"/>
        <v/>
      </c>
      <c r="N987" s="19" t="str">
        <f t="shared" si="170"/>
        <v/>
      </c>
      <c r="O987" s="9" t="str">
        <f t="shared" si="171"/>
        <v/>
      </c>
      <c r="S987" s="2" t="str">
        <f t="shared" si="172"/>
        <v>INDEX</v>
      </c>
      <c r="T987" s="18" t="str">
        <f t="shared" si="173"/>
        <v/>
      </c>
      <c r="V987" s="2" t="str">
        <f t="shared" si="174"/>
        <v>INCIDENTS</v>
      </c>
      <c r="W987" s="16" t="str">
        <f t="shared" si="175"/>
        <v/>
      </c>
    </row>
    <row r="988" spans="2:23" x14ac:dyDescent="0.2">
      <c r="B988" s="59" t="str">
        <f>IF(Collage!B981="","",Collage!B981)</f>
        <v/>
      </c>
      <c r="C988" s="59" t="str">
        <f>IF(Collage!C981="","",Collage!C981)</f>
        <v/>
      </c>
      <c r="D988" s="35" t="str">
        <f>IF(Collage!D981="","",Collage!D981)</f>
        <v/>
      </c>
      <c r="E988" s="29"/>
      <c r="F988" s="10"/>
      <c r="G988" s="11"/>
      <c r="H988" s="13" t="str">
        <f t="shared" si="168"/>
        <v/>
      </c>
      <c r="I988" s="8" t="str">
        <f>IF(B988&lt;&gt;"",SUMIF($V$23:$V$598,V988,$H$23:$H$598)/SUMIF($V$23:$V$598,V988,$O$23:O1563),IF(O988&lt;&gt;"",SUMIF($S$23:$S$598,S988,$H$23:$H$598)/O988,""))</f>
        <v/>
      </c>
      <c r="J988" s="12"/>
      <c r="K988" s="19" t="str">
        <f t="shared" si="169"/>
        <v/>
      </c>
      <c r="L988" s="19" t="str">
        <f t="shared" si="176"/>
        <v/>
      </c>
      <c r="M988" s="19" t="str">
        <f t="shared" si="177"/>
        <v/>
      </c>
      <c r="N988" s="19" t="str">
        <f t="shared" si="170"/>
        <v/>
      </c>
      <c r="O988" s="9" t="str">
        <f t="shared" si="171"/>
        <v/>
      </c>
      <c r="S988" s="2" t="str">
        <f t="shared" si="172"/>
        <v>INDEX</v>
      </c>
      <c r="T988" s="18" t="str">
        <f t="shared" si="173"/>
        <v/>
      </c>
      <c r="V988" s="2" t="str">
        <f t="shared" si="174"/>
        <v>INCIDENTS</v>
      </c>
      <c r="W988" s="16" t="str">
        <f t="shared" si="175"/>
        <v/>
      </c>
    </row>
    <row r="989" spans="2:23" x14ac:dyDescent="0.2">
      <c r="B989" s="59" t="str">
        <f>IF(Collage!B982="","",Collage!B982)</f>
        <v/>
      </c>
      <c r="C989" s="59" t="str">
        <f>IF(Collage!C982="","",Collage!C982)</f>
        <v/>
      </c>
      <c r="D989" s="35" t="str">
        <f>IF(Collage!D982="","",Collage!D982)</f>
        <v/>
      </c>
      <c r="E989" s="29"/>
      <c r="F989" s="10"/>
      <c r="G989" s="11"/>
      <c r="H989" s="13" t="str">
        <f t="shared" si="168"/>
        <v/>
      </c>
      <c r="I989" s="8" t="str">
        <f>IF(B989&lt;&gt;"",SUMIF($V$23:$V$598,V989,$H$23:$H$598)/SUMIF($V$23:$V$598,V989,$O$23:O1564),IF(O989&lt;&gt;"",SUMIF($S$23:$S$598,S989,$H$23:$H$598)/O989,""))</f>
        <v/>
      </c>
      <c r="J989" s="12"/>
      <c r="K989" s="19" t="str">
        <f t="shared" si="169"/>
        <v/>
      </c>
      <c r="L989" s="19" t="str">
        <f t="shared" si="176"/>
        <v/>
      </c>
      <c r="M989" s="19" t="str">
        <f t="shared" si="177"/>
        <v/>
      </c>
      <c r="N989" s="19" t="str">
        <f t="shared" si="170"/>
        <v/>
      </c>
      <c r="O989" s="9" t="str">
        <f t="shared" si="171"/>
        <v/>
      </c>
      <c r="S989" s="2" t="str">
        <f t="shared" si="172"/>
        <v>INDEX</v>
      </c>
      <c r="T989" s="18" t="str">
        <f t="shared" si="173"/>
        <v/>
      </c>
      <c r="V989" s="2" t="str">
        <f t="shared" si="174"/>
        <v>INCIDENTS</v>
      </c>
      <c r="W989" s="16" t="str">
        <f t="shared" si="175"/>
        <v/>
      </c>
    </row>
    <row r="990" spans="2:23" x14ac:dyDescent="0.2">
      <c r="B990" s="59" t="str">
        <f>IF(Collage!B983="","",Collage!B983)</f>
        <v/>
      </c>
      <c r="C990" s="59" t="str">
        <f>IF(Collage!C983="","",Collage!C983)</f>
        <v/>
      </c>
      <c r="D990" s="35" t="str">
        <f>IF(Collage!D983="","",Collage!D983)</f>
        <v/>
      </c>
      <c r="E990" s="29"/>
      <c r="F990" s="10"/>
      <c r="G990" s="11"/>
      <c r="H990" s="13" t="str">
        <f t="shared" si="168"/>
        <v/>
      </c>
      <c r="I990" s="8" t="str">
        <f>IF(B990&lt;&gt;"",SUMIF($V$23:$V$598,V990,$H$23:$H$598)/SUMIF($V$23:$V$598,V990,$O$23:O1565),IF(O990&lt;&gt;"",SUMIF($S$23:$S$598,S990,$H$23:$H$598)/O990,""))</f>
        <v/>
      </c>
      <c r="J990" s="12"/>
      <c r="K990" s="19" t="str">
        <f t="shared" si="169"/>
        <v/>
      </c>
      <c r="L990" s="19" t="str">
        <f t="shared" si="176"/>
        <v/>
      </c>
      <c r="M990" s="19" t="str">
        <f t="shared" si="177"/>
        <v/>
      </c>
      <c r="N990" s="19" t="str">
        <f t="shared" si="170"/>
        <v/>
      </c>
      <c r="O990" s="9" t="str">
        <f t="shared" si="171"/>
        <v/>
      </c>
      <c r="S990" s="2" t="str">
        <f t="shared" si="172"/>
        <v>INDEX</v>
      </c>
      <c r="T990" s="18" t="str">
        <f t="shared" si="173"/>
        <v/>
      </c>
      <c r="V990" s="2" t="str">
        <f t="shared" si="174"/>
        <v>INCIDENTS</v>
      </c>
      <c r="W990" s="16" t="str">
        <f t="shared" si="175"/>
        <v/>
      </c>
    </row>
    <row r="991" spans="2:23" x14ac:dyDescent="0.2">
      <c r="B991" s="59" t="str">
        <f>IF(Collage!B984="","",Collage!B984)</f>
        <v/>
      </c>
      <c r="C991" s="59" t="str">
        <f>IF(Collage!C984="","",Collage!C984)</f>
        <v/>
      </c>
      <c r="D991" s="35" t="str">
        <f>IF(Collage!D984="","",Collage!D984)</f>
        <v/>
      </c>
      <c r="E991" s="29"/>
      <c r="F991" s="10"/>
      <c r="G991" s="11"/>
      <c r="H991" s="13" t="str">
        <f t="shared" si="168"/>
        <v/>
      </c>
      <c r="I991" s="8" t="str">
        <f>IF(B991&lt;&gt;"",SUMIF($V$23:$V$598,V991,$H$23:$H$598)/SUMIF($V$23:$V$598,V991,$O$23:O1566),IF(O991&lt;&gt;"",SUMIF($S$23:$S$598,S991,$H$23:$H$598)/O991,""))</f>
        <v/>
      </c>
      <c r="J991" s="12"/>
      <c r="K991" s="19" t="str">
        <f t="shared" si="169"/>
        <v/>
      </c>
      <c r="L991" s="19" t="str">
        <f t="shared" si="176"/>
        <v/>
      </c>
      <c r="M991" s="19" t="str">
        <f t="shared" si="177"/>
        <v/>
      </c>
      <c r="N991" s="19" t="str">
        <f t="shared" si="170"/>
        <v/>
      </c>
      <c r="O991" s="9" t="str">
        <f t="shared" si="171"/>
        <v/>
      </c>
      <c r="S991" s="2" t="str">
        <f t="shared" si="172"/>
        <v>INDEX</v>
      </c>
      <c r="T991" s="18" t="str">
        <f t="shared" si="173"/>
        <v/>
      </c>
      <c r="V991" s="2" t="str">
        <f t="shared" si="174"/>
        <v>INCIDENTS</v>
      </c>
      <c r="W991" s="16" t="str">
        <f t="shared" si="175"/>
        <v/>
      </c>
    </row>
    <row r="992" spans="2:23" x14ac:dyDescent="0.2">
      <c r="B992" s="59" t="str">
        <f>IF(Collage!B985="","",Collage!B985)</f>
        <v/>
      </c>
      <c r="C992" s="59" t="str">
        <f>IF(Collage!C985="","",Collage!C985)</f>
        <v/>
      </c>
      <c r="D992" s="35" t="str">
        <f>IF(Collage!D985="","",Collage!D985)</f>
        <v/>
      </c>
      <c r="E992" s="29"/>
      <c r="F992" s="10"/>
      <c r="G992" s="11"/>
      <c r="H992" s="13" t="str">
        <f t="shared" si="168"/>
        <v/>
      </c>
      <c r="I992" s="8" t="str">
        <f>IF(B992&lt;&gt;"",SUMIF($V$23:$V$598,V992,$H$23:$H$598)/SUMIF($V$23:$V$598,V992,$O$23:O1567),IF(O992&lt;&gt;"",SUMIF($S$23:$S$598,S992,$H$23:$H$598)/O992,""))</f>
        <v/>
      </c>
      <c r="J992" s="12"/>
      <c r="K992" s="19" t="str">
        <f t="shared" si="169"/>
        <v/>
      </c>
      <c r="L992" s="19" t="str">
        <f t="shared" si="176"/>
        <v/>
      </c>
      <c r="M992" s="19" t="str">
        <f t="shared" si="177"/>
        <v/>
      </c>
      <c r="N992" s="19" t="str">
        <f t="shared" si="170"/>
        <v/>
      </c>
      <c r="O992" s="9" t="str">
        <f t="shared" si="171"/>
        <v/>
      </c>
      <c r="S992" s="2" t="str">
        <f t="shared" si="172"/>
        <v>INDEX</v>
      </c>
      <c r="T992" s="18" t="str">
        <f t="shared" si="173"/>
        <v/>
      </c>
      <c r="V992" s="2" t="str">
        <f t="shared" si="174"/>
        <v>INCIDENTS</v>
      </c>
      <c r="W992" s="16" t="str">
        <f t="shared" si="175"/>
        <v/>
      </c>
    </row>
    <row r="993" spans="2:23" x14ac:dyDescent="0.2">
      <c r="B993" s="59" t="str">
        <f>IF(Collage!B986="","",Collage!B986)</f>
        <v/>
      </c>
      <c r="C993" s="59" t="str">
        <f>IF(Collage!C986="","",Collage!C986)</f>
        <v/>
      </c>
      <c r="D993" s="35" t="str">
        <f>IF(Collage!D986="","",Collage!D986)</f>
        <v/>
      </c>
      <c r="E993" s="29"/>
      <c r="F993" s="10"/>
      <c r="G993" s="11"/>
      <c r="H993" s="13" t="str">
        <f t="shared" si="168"/>
        <v/>
      </c>
      <c r="I993" s="8" t="str">
        <f>IF(B993&lt;&gt;"",SUMIF($V$23:$V$598,V993,$H$23:$H$598)/SUMIF($V$23:$V$598,V993,$O$23:O1568),IF(O993&lt;&gt;"",SUMIF($S$23:$S$598,S993,$H$23:$H$598)/O993,""))</f>
        <v/>
      </c>
      <c r="J993" s="12"/>
      <c r="K993" s="19" t="str">
        <f t="shared" si="169"/>
        <v/>
      </c>
      <c r="L993" s="19" t="str">
        <f t="shared" si="176"/>
        <v/>
      </c>
      <c r="M993" s="19" t="str">
        <f t="shared" si="177"/>
        <v/>
      </c>
      <c r="N993" s="19" t="str">
        <f t="shared" si="170"/>
        <v/>
      </c>
      <c r="O993" s="9" t="str">
        <f t="shared" si="171"/>
        <v/>
      </c>
      <c r="S993" s="2" t="str">
        <f t="shared" si="172"/>
        <v>INDEX</v>
      </c>
      <c r="T993" s="18" t="str">
        <f t="shared" si="173"/>
        <v/>
      </c>
      <c r="V993" s="2" t="str">
        <f t="shared" si="174"/>
        <v>INCIDENTS</v>
      </c>
      <c r="W993" s="16" t="str">
        <f t="shared" si="175"/>
        <v/>
      </c>
    </row>
    <row r="994" spans="2:23" x14ac:dyDescent="0.2">
      <c r="B994" s="59" t="str">
        <f>IF(Collage!B987="","",Collage!B987)</f>
        <v/>
      </c>
      <c r="C994" s="59" t="str">
        <f>IF(Collage!C987="","",Collage!C987)</f>
        <v/>
      </c>
      <c r="D994" s="35" t="str">
        <f>IF(Collage!D987="","",Collage!D987)</f>
        <v/>
      </c>
      <c r="E994" s="29"/>
      <c r="F994" s="10"/>
      <c r="G994" s="11"/>
      <c r="H994" s="13" t="str">
        <f t="shared" si="168"/>
        <v/>
      </c>
      <c r="I994" s="8" t="str">
        <f>IF(B994&lt;&gt;"",SUMIF($V$23:$V$598,V994,$H$23:$H$598)/SUMIF($V$23:$V$598,V994,$O$23:O1569),IF(O994&lt;&gt;"",SUMIF($S$23:$S$598,S994,$H$23:$H$598)/O994,""))</f>
        <v/>
      </c>
      <c r="J994" s="12"/>
      <c r="K994" s="19" t="str">
        <f t="shared" si="169"/>
        <v/>
      </c>
      <c r="L994" s="19" t="str">
        <f t="shared" si="176"/>
        <v/>
      </c>
      <c r="M994" s="19" t="str">
        <f t="shared" si="177"/>
        <v/>
      </c>
      <c r="N994" s="19" t="str">
        <f t="shared" si="170"/>
        <v/>
      </c>
      <c r="O994" s="9" t="str">
        <f t="shared" si="171"/>
        <v/>
      </c>
      <c r="S994" s="2" t="str">
        <f t="shared" si="172"/>
        <v>INDEX</v>
      </c>
      <c r="T994" s="18" t="str">
        <f t="shared" si="173"/>
        <v/>
      </c>
      <c r="V994" s="2" t="str">
        <f t="shared" si="174"/>
        <v>INCIDENTS</v>
      </c>
      <c r="W994" s="16" t="str">
        <f t="shared" si="175"/>
        <v/>
      </c>
    </row>
    <row r="995" spans="2:23" x14ac:dyDescent="0.2">
      <c r="B995" s="59" t="str">
        <f>IF(Collage!B988="","",Collage!B988)</f>
        <v/>
      </c>
      <c r="C995" s="59" t="str">
        <f>IF(Collage!C988="","",Collage!C988)</f>
        <v/>
      </c>
      <c r="D995" s="35" t="str">
        <f>IF(Collage!D988="","",Collage!D988)</f>
        <v/>
      </c>
      <c r="E995" s="29"/>
      <c r="F995" s="10"/>
      <c r="G995" s="11"/>
      <c r="H995" s="13" t="str">
        <f t="shared" si="168"/>
        <v/>
      </c>
      <c r="I995" s="8" t="str">
        <f>IF(B995&lt;&gt;"",SUMIF($V$23:$V$598,V995,$H$23:$H$598)/SUMIF($V$23:$V$598,V995,$O$23:O1570),IF(O995&lt;&gt;"",SUMIF($S$23:$S$598,S995,$H$23:$H$598)/O995,""))</f>
        <v/>
      </c>
      <c r="J995" s="12"/>
      <c r="K995" s="19" t="str">
        <f t="shared" si="169"/>
        <v/>
      </c>
      <c r="L995" s="19" t="str">
        <f t="shared" si="176"/>
        <v/>
      </c>
      <c r="M995" s="19" t="str">
        <f t="shared" si="177"/>
        <v/>
      </c>
      <c r="N995" s="19" t="str">
        <f t="shared" si="170"/>
        <v/>
      </c>
      <c r="O995" s="9" t="str">
        <f t="shared" si="171"/>
        <v/>
      </c>
      <c r="S995" s="2" t="str">
        <f t="shared" si="172"/>
        <v>INDEX</v>
      </c>
      <c r="T995" s="18" t="str">
        <f t="shared" si="173"/>
        <v/>
      </c>
      <c r="V995" s="2" t="str">
        <f t="shared" si="174"/>
        <v>INCIDENTS</v>
      </c>
      <c r="W995" s="16" t="str">
        <f t="shared" si="175"/>
        <v/>
      </c>
    </row>
    <row r="996" spans="2:23" x14ac:dyDescent="0.2">
      <c r="B996" s="59" t="str">
        <f>IF(Collage!B989="","",Collage!B989)</f>
        <v/>
      </c>
      <c r="C996" s="59" t="str">
        <f>IF(Collage!C989="","",Collage!C989)</f>
        <v/>
      </c>
      <c r="D996" s="35" t="str">
        <f>IF(Collage!D989="","",Collage!D989)</f>
        <v/>
      </c>
      <c r="E996" s="29"/>
      <c r="F996" s="10"/>
      <c r="G996" s="11"/>
      <c r="H996" s="13" t="str">
        <f t="shared" si="168"/>
        <v/>
      </c>
      <c r="I996" s="8" t="str">
        <f>IF(B996&lt;&gt;"",SUMIF($V$23:$V$598,V996,$H$23:$H$598)/SUMIF($V$23:$V$598,V996,$O$23:O1571),IF(O996&lt;&gt;"",SUMIF($S$23:$S$598,S996,$H$23:$H$598)/O996,""))</f>
        <v/>
      </c>
      <c r="J996" s="12"/>
      <c r="K996" s="19" t="str">
        <f t="shared" si="169"/>
        <v/>
      </c>
      <c r="L996" s="19" t="str">
        <f t="shared" si="176"/>
        <v/>
      </c>
      <c r="M996" s="19" t="str">
        <f t="shared" si="177"/>
        <v/>
      </c>
      <c r="N996" s="19" t="str">
        <f t="shared" si="170"/>
        <v/>
      </c>
      <c r="O996" s="9" t="str">
        <f t="shared" si="171"/>
        <v/>
      </c>
      <c r="S996" s="2" t="str">
        <f t="shared" si="172"/>
        <v>INDEX</v>
      </c>
      <c r="T996" s="18" t="str">
        <f t="shared" si="173"/>
        <v/>
      </c>
      <c r="V996" s="2" t="str">
        <f t="shared" si="174"/>
        <v>INCIDENTS</v>
      </c>
      <c r="W996" s="16" t="str">
        <f t="shared" si="175"/>
        <v/>
      </c>
    </row>
    <row r="997" spans="2:23" x14ac:dyDescent="0.2">
      <c r="B997" s="59" t="str">
        <f>IF(Collage!B990="","",Collage!B990)</f>
        <v/>
      </c>
      <c r="C997" s="59" t="str">
        <f>IF(Collage!C990="","",Collage!C990)</f>
        <v/>
      </c>
      <c r="D997" s="35" t="str">
        <f>IF(Collage!D990="","",Collage!D990)</f>
        <v/>
      </c>
      <c r="E997" s="29"/>
      <c r="F997" s="10"/>
      <c r="G997" s="11"/>
      <c r="H997" s="13" t="str">
        <f t="shared" si="168"/>
        <v/>
      </c>
      <c r="I997" s="8" t="str">
        <f>IF(B997&lt;&gt;"",SUMIF($V$23:$V$598,V997,$H$23:$H$598)/SUMIF($V$23:$V$598,V997,$O$23:O1572),IF(O997&lt;&gt;"",SUMIF($S$23:$S$598,S997,$H$23:$H$598)/O997,""))</f>
        <v/>
      </c>
      <c r="J997" s="12"/>
      <c r="K997" s="19" t="str">
        <f t="shared" si="169"/>
        <v/>
      </c>
      <c r="L997" s="19" t="str">
        <f t="shared" si="176"/>
        <v/>
      </c>
      <c r="M997" s="19" t="str">
        <f t="shared" si="177"/>
        <v/>
      </c>
      <c r="N997" s="19" t="str">
        <f t="shared" si="170"/>
        <v/>
      </c>
      <c r="O997" s="9" t="str">
        <f t="shared" si="171"/>
        <v/>
      </c>
      <c r="S997" s="2" t="str">
        <f t="shared" si="172"/>
        <v>INDEX</v>
      </c>
      <c r="T997" s="18" t="str">
        <f t="shared" si="173"/>
        <v/>
      </c>
      <c r="V997" s="2" t="str">
        <f t="shared" si="174"/>
        <v>INCIDENTS</v>
      </c>
      <c r="W997" s="16" t="str">
        <f t="shared" si="175"/>
        <v/>
      </c>
    </row>
    <row r="998" spans="2:23" x14ac:dyDescent="0.2">
      <c r="B998" s="59" t="str">
        <f>IF(Collage!B991="","",Collage!B991)</f>
        <v/>
      </c>
      <c r="C998" s="59" t="str">
        <f>IF(Collage!C991="","",Collage!C991)</f>
        <v/>
      </c>
      <c r="D998" s="35" t="str">
        <f>IF(Collage!D991="","",Collage!D991)</f>
        <v/>
      </c>
      <c r="E998" s="29"/>
      <c r="F998" s="10"/>
      <c r="G998" s="11"/>
      <c r="H998" s="13" t="str">
        <f t="shared" si="168"/>
        <v/>
      </c>
      <c r="I998" s="8" t="str">
        <f>IF(B998&lt;&gt;"",SUMIF($V$23:$V$598,V998,$H$23:$H$598)/SUMIF($V$23:$V$598,V998,$O$23:O1573),IF(O998&lt;&gt;"",SUMIF($S$23:$S$598,S998,$H$23:$H$598)/O998,""))</f>
        <v/>
      </c>
      <c r="J998" s="12"/>
      <c r="K998" s="19" t="str">
        <f t="shared" si="169"/>
        <v/>
      </c>
      <c r="L998" s="19" t="str">
        <f t="shared" si="176"/>
        <v/>
      </c>
      <c r="M998" s="19" t="str">
        <f t="shared" si="177"/>
        <v/>
      </c>
      <c r="N998" s="19" t="str">
        <f t="shared" si="170"/>
        <v/>
      </c>
      <c r="O998" s="9" t="str">
        <f t="shared" si="171"/>
        <v/>
      </c>
      <c r="S998" s="2" t="str">
        <f t="shared" si="172"/>
        <v>INDEX</v>
      </c>
      <c r="T998" s="18" t="str">
        <f t="shared" si="173"/>
        <v/>
      </c>
      <c r="V998" s="2" t="str">
        <f t="shared" si="174"/>
        <v>INCIDENTS</v>
      </c>
      <c r="W998" s="16" t="str">
        <f t="shared" si="175"/>
        <v/>
      </c>
    </row>
    <row r="999" spans="2:23" x14ac:dyDescent="0.2">
      <c r="B999" s="59" t="str">
        <f>IF(Collage!B992="","",Collage!B992)</f>
        <v/>
      </c>
      <c r="C999" s="59" t="str">
        <f>IF(Collage!C992="","",Collage!C992)</f>
        <v/>
      </c>
      <c r="D999" s="35" t="str">
        <f>IF(Collage!D992="","",Collage!D992)</f>
        <v/>
      </c>
      <c r="E999" s="29"/>
      <c r="F999" s="10"/>
      <c r="G999" s="11"/>
      <c r="H999" s="13" t="str">
        <f t="shared" si="168"/>
        <v/>
      </c>
      <c r="I999" s="8" t="str">
        <f>IF(B999&lt;&gt;"",SUMIF($V$23:$V$598,V999,$H$23:$H$598)/SUMIF($V$23:$V$598,V999,$O$23:O1574),IF(O999&lt;&gt;"",SUMIF($S$23:$S$598,S999,$H$23:$H$598)/O999,""))</f>
        <v/>
      </c>
      <c r="J999" s="12"/>
      <c r="K999" s="19" t="str">
        <f t="shared" si="169"/>
        <v/>
      </c>
      <c r="L999" s="19" t="str">
        <f t="shared" si="176"/>
        <v/>
      </c>
      <c r="M999" s="19" t="str">
        <f t="shared" si="177"/>
        <v/>
      </c>
      <c r="N999" s="19" t="str">
        <f t="shared" si="170"/>
        <v/>
      </c>
      <c r="O999" s="9" t="str">
        <f t="shared" si="171"/>
        <v/>
      </c>
      <c r="S999" s="2" t="str">
        <f t="shared" si="172"/>
        <v>INDEX</v>
      </c>
      <c r="T999" s="18" t="str">
        <f t="shared" si="173"/>
        <v/>
      </c>
      <c r="V999" s="2" t="str">
        <f t="shared" si="174"/>
        <v>INCIDENTS</v>
      </c>
      <c r="W999" s="16" t="str">
        <f t="shared" si="175"/>
        <v/>
      </c>
    </row>
    <row r="1000" spans="2:23" x14ac:dyDescent="0.2">
      <c r="B1000" s="59" t="str">
        <f>IF(Collage!B993="","",Collage!B993)</f>
        <v/>
      </c>
      <c r="C1000" s="59" t="str">
        <f>IF(Collage!C993="","",Collage!C993)</f>
        <v/>
      </c>
      <c r="D1000" s="35" t="str">
        <f>IF(Collage!D993="","",Collage!D993)</f>
        <v/>
      </c>
      <c r="E1000" s="29"/>
      <c r="F1000" s="10"/>
      <c r="G1000" s="11"/>
      <c r="H1000" s="13" t="str">
        <f t="shared" si="168"/>
        <v/>
      </c>
      <c r="I1000" s="8" t="str">
        <f>IF(B1000&lt;&gt;"",SUMIF($V$23:$V$598,V1000,$H$23:$H$598)/SUMIF($V$23:$V$598,V1000,$O$23:O1575),IF(O1000&lt;&gt;"",SUMIF($S$23:$S$598,S1000,$H$23:$H$598)/O1000,""))</f>
        <v/>
      </c>
      <c r="J1000" s="12"/>
      <c r="K1000" s="19" t="str">
        <f t="shared" si="169"/>
        <v/>
      </c>
      <c r="L1000" s="19" t="str">
        <f t="shared" si="176"/>
        <v/>
      </c>
      <c r="M1000" s="19" t="str">
        <f t="shared" si="177"/>
        <v/>
      </c>
      <c r="N1000" s="19" t="str">
        <f t="shared" si="170"/>
        <v/>
      </c>
      <c r="O1000" s="9" t="str">
        <f t="shared" si="171"/>
        <v/>
      </c>
      <c r="S1000" s="2" t="str">
        <f t="shared" si="172"/>
        <v>INDEX</v>
      </c>
      <c r="T1000" s="18" t="str">
        <f t="shared" si="173"/>
        <v/>
      </c>
      <c r="V1000" s="2" t="str">
        <f t="shared" si="174"/>
        <v>INCIDENTS</v>
      </c>
      <c r="W1000" s="16" t="str">
        <f t="shared" si="175"/>
        <v/>
      </c>
    </row>
  </sheetData>
  <mergeCells count="18">
    <mergeCell ref="P7:Q9"/>
    <mergeCell ref="K2:Q4"/>
    <mergeCell ref="K21:O22"/>
    <mergeCell ref="G21:G22"/>
    <mergeCell ref="H21:H22"/>
    <mergeCell ref="I21:I22"/>
    <mergeCell ref="K7:M8"/>
    <mergeCell ref="N7:O8"/>
    <mergeCell ref="B21:B22"/>
    <mergeCell ref="C21:C22"/>
    <mergeCell ref="D21:D22"/>
    <mergeCell ref="E21:E22"/>
    <mergeCell ref="F21:F22"/>
    <mergeCell ref="B2:C2"/>
    <mergeCell ref="E2:I4"/>
    <mergeCell ref="B3:C3"/>
    <mergeCell ref="B4:C4"/>
    <mergeCell ref="E6:G6"/>
  </mergeCells>
  <conditionalFormatting sqref="H23:H1000">
    <cfRule type="cellIs" dxfId="39" priority="19" stopIfTrue="1" operator="equal">
      <formula>1</formula>
    </cfRule>
    <cfRule type="cellIs" dxfId="38" priority="20" stopIfTrue="1" operator="equal">
      <formula>0</formula>
    </cfRule>
    <cfRule type="cellIs" dxfId="37" priority="44" stopIfTrue="1" operator="greaterThanOrEqual">
      <formula>0.66</formula>
    </cfRule>
    <cfRule type="cellIs" dxfId="36" priority="47" stopIfTrue="1" operator="greaterThanOrEqual">
      <formula>0.1</formula>
    </cfRule>
  </conditionalFormatting>
  <conditionalFormatting sqref="H23:H1000">
    <cfRule type="containsBlanks" dxfId="35" priority="18">
      <formula>LEN(TRIM(H23))=0</formula>
    </cfRule>
  </conditionalFormatting>
  <conditionalFormatting sqref="B23:H1000">
    <cfRule type="expression" dxfId="34" priority="7">
      <formula>IF($C23&lt;&gt;"",TRUE,FALSE)</formula>
    </cfRule>
  </conditionalFormatting>
  <conditionalFormatting sqref="I23:I1000 K23:O1000">
    <cfRule type="expression" dxfId="33" priority="6">
      <formula>IF($C23&lt;&gt;"",TRUE,FALSE)</formula>
    </cfRule>
  </conditionalFormatting>
  <conditionalFormatting sqref="B23:I1000 K23:O1000">
    <cfRule type="expression" dxfId="32" priority="3">
      <formula>IF($B23&lt;&gt;"",TRUE,FALSE)</formula>
    </cfRule>
  </conditionalFormatting>
  <conditionalFormatting sqref="B23:O1000">
    <cfRule type="expression" dxfId="31" priority="1">
      <formula>IF(AND($D23="",$I23="",$D22="",$I22="",$D21="",$I21=""),TRUE,FALSE)</formula>
    </cfRule>
    <cfRule type="expression" dxfId="30" priority="2">
      <formula>IF(AND($D23="",$I23="",$D22="",$I22=""),TRUE,FALSE)</formula>
    </cfRule>
  </conditionalFormatting>
  <dataValidations count="2">
    <dataValidation type="list" allowBlank="1" showInputMessage="1" showErrorMessage="1" sqref="E23:G1000" xr:uid="{00000000-0002-0000-0400-000000000000}">
      <formula1>check</formula1>
    </dataValidation>
    <dataValidation type="list" allowBlank="1" showInputMessage="1" showErrorMessage="1" sqref="E6:G6" xr:uid="{00000000-0002-0000-0400-000001000000}">
      <formula1>$K$10:$K$18</formula1>
    </dataValidation>
  </dataValidations>
  <pageMargins left="0.11811023622047244" right="0.11811023622047244" top="0.19685039370078741" bottom="0.19685039370078741" header="0.31496062992125984" footer="0.31496062992125984"/>
  <pageSetup paperSize="9" orientation="landscape" horizontalDpi="4294967293" r:id="rId1"/>
  <ignoredErrors>
    <ignoredError sqref="D2:D3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4" name="Bouton 5">
              <controlPr defaultSize="0" print="0" autoFill="0" autoPict="0" macro="[0]!RefreshTableauGraphique">
                <anchor moveWithCells="1" sizeWithCells="1">
                  <from>
                    <xdr:col>3</xdr:col>
                    <xdr:colOff>5267325</xdr:colOff>
                    <xdr:row>5</xdr:row>
                    <xdr:rowOff>0</xdr:rowOff>
                  </from>
                  <to>
                    <xdr:col>3</xdr:col>
                    <xdr:colOff>6248400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AA1000"/>
  <sheetViews>
    <sheetView showGridLines="0" zoomScaleNormal="100" workbookViewId="0">
      <selection activeCell="F547" sqref="F547"/>
    </sheetView>
  </sheetViews>
  <sheetFormatPr baseColWidth="10" defaultColWidth="11.42578125" defaultRowHeight="11.25" x14ac:dyDescent="0.2"/>
  <cols>
    <col min="1" max="1" width="4.28515625" style="2" customWidth="1"/>
    <col min="2" max="2" width="13.85546875" style="3" customWidth="1"/>
    <col min="3" max="3" width="19.7109375" style="3" bestFit="1" customWidth="1"/>
    <col min="4" max="4" width="94" style="7" customWidth="1"/>
    <col min="5" max="8" width="9.42578125" style="3" customWidth="1"/>
    <col min="9" max="9" width="9.42578125" style="20" customWidth="1"/>
    <col min="10" max="10" width="4.28515625" style="2" customWidth="1"/>
    <col min="11" max="15" width="11.42578125" style="3" customWidth="1"/>
    <col min="16" max="18" width="11.42578125" style="2" customWidth="1"/>
    <col min="19" max="19" width="9.28515625" style="2" customWidth="1"/>
    <col min="20" max="22" width="11.42578125" style="2" customWidth="1"/>
    <col min="23" max="23" width="11.42578125" style="3" customWidth="1"/>
    <col min="24" max="27" width="11.42578125" style="2" customWidth="1"/>
    <col min="28" max="16384" width="11.42578125" style="2"/>
  </cols>
  <sheetData>
    <row r="1" spans="2:27" ht="18.75" customHeight="1" x14ac:dyDescent="0.2">
      <c r="D1" s="84" t="str">
        <f ca="1">MID(CELL("nomfichier",D2),FIND("]",CELL("nomfichier",D2))+1,20)</f>
        <v>José AAAAA</v>
      </c>
      <c r="I1" s="3"/>
      <c r="J1" s="3"/>
      <c r="P1" s="3"/>
      <c r="Q1" s="3"/>
      <c r="S1" s="3"/>
      <c r="T1" s="3"/>
      <c r="U1" s="3"/>
      <c r="V1" s="3"/>
      <c r="X1" s="3"/>
      <c r="Y1" s="3"/>
      <c r="Z1" s="3"/>
      <c r="AA1" s="3"/>
    </row>
    <row r="2" spans="2:27" s="4" customFormat="1" ht="20.100000000000001" customHeight="1" x14ac:dyDescent="0.2">
      <c r="B2" s="201" t="s">
        <v>8</v>
      </c>
      <c r="C2" s="202"/>
      <c r="D2" s="57" t="str">
        <f ca="1">RIGHT(D1,LEN(D1)-FIND(" ",D1))</f>
        <v>AAAAA</v>
      </c>
      <c r="E2" s="203"/>
      <c r="F2" s="204"/>
      <c r="G2" s="204"/>
      <c r="H2" s="204"/>
      <c r="I2" s="205"/>
      <c r="K2" s="230" t="s">
        <v>20</v>
      </c>
      <c r="L2" s="231"/>
      <c r="M2" s="231"/>
      <c r="N2" s="231"/>
      <c r="O2" s="231"/>
      <c r="P2" s="231"/>
      <c r="Q2" s="232"/>
      <c r="R2" s="2"/>
      <c r="W2" s="17"/>
    </row>
    <row r="3" spans="2:27" s="4" customFormat="1" ht="20.100000000000001" customHeight="1" x14ac:dyDescent="0.2">
      <c r="B3" s="201" t="s">
        <v>9</v>
      </c>
      <c r="C3" s="202"/>
      <c r="D3" s="58" t="str">
        <f ca="1">LEFT(D1,FIND(" ",D1)-1)</f>
        <v>José</v>
      </c>
      <c r="E3" s="206"/>
      <c r="F3" s="207"/>
      <c r="G3" s="207"/>
      <c r="H3" s="207"/>
      <c r="I3" s="208"/>
      <c r="K3" s="233"/>
      <c r="L3" s="234"/>
      <c r="M3" s="234"/>
      <c r="N3" s="234"/>
      <c r="O3" s="234"/>
      <c r="P3" s="234"/>
      <c r="Q3" s="235"/>
      <c r="R3" s="2"/>
      <c r="W3" s="17"/>
    </row>
    <row r="4" spans="2:27" s="4" customFormat="1" ht="20.100000000000001" customHeight="1" x14ac:dyDescent="0.2">
      <c r="B4" s="201" t="s">
        <v>10</v>
      </c>
      <c r="C4" s="202"/>
      <c r="D4" s="6"/>
      <c r="E4" s="209"/>
      <c r="F4" s="210"/>
      <c r="G4" s="210"/>
      <c r="H4" s="210"/>
      <c r="I4" s="211"/>
      <c r="K4" s="236"/>
      <c r="L4" s="237"/>
      <c r="M4" s="237"/>
      <c r="N4" s="237"/>
      <c r="O4" s="237"/>
      <c r="P4" s="237"/>
      <c r="Q4" s="238"/>
      <c r="R4" s="2"/>
    </row>
    <row r="5" spans="2:27" ht="12" customHeight="1" thickBot="1" x14ac:dyDescent="0.25">
      <c r="I5" s="15"/>
      <c r="L5" s="5"/>
      <c r="N5" s="5"/>
    </row>
    <row r="6" spans="2:27" ht="20.45" customHeight="1" thickBot="1" x14ac:dyDescent="0.25">
      <c r="E6" s="212" t="s">
        <v>56</v>
      </c>
      <c r="F6" s="213"/>
      <c r="G6" s="214"/>
      <c r="I6" s="15"/>
      <c r="L6" s="5"/>
      <c r="N6" s="5"/>
    </row>
    <row r="7" spans="2:27" ht="15.75" customHeight="1" x14ac:dyDescent="0.2">
      <c r="I7" s="15"/>
      <c r="K7" s="247" t="s">
        <v>18</v>
      </c>
      <c r="L7" s="248"/>
      <c r="M7" s="249"/>
      <c r="N7" s="253" t="s">
        <v>30</v>
      </c>
      <c r="O7" s="254"/>
      <c r="P7" s="224" t="s">
        <v>17</v>
      </c>
      <c r="Q7" s="225"/>
    </row>
    <row r="8" spans="2:27" ht="15.75" customHeight="1" x14ac:dyDescent="0.2">
      <c r="I8" s="15"/>
      <c r="K8" s="250"/>
      <c r="L8" s="251"/>
      <c r="M8" s="252"/>
      <c r="N8" s="255"/>
      <c r="O8" s="256"/>
      <c r="P8" s="226"/>
      <c r="Q8" s="227"/>
      <c r="V8" s="16"/>
    </row>
    <row r="9" spans="2:27" ht="15.75" customHeight="1" x14ac:dyDescent="0.2">
      <c r="I9" s="15"/>
      <c r="K9" s="73" t="s">
        <v>0</v>
      </c>
      <c r="L9" s="74" t="s">
        <v>15</v>
      </c>
      <c r="M9" s="75" t="s">
        <v>16</v>
      </c>
      <c r="N9" s="72" t="s">
        <v>1</v>
      </c>
      <c r="O9" s="72" t="s">
        <v>28</v>
      </c>
      <c r="P9" s="228"/>
      <c r="Q9" s="229"/>
      <c r="V9" s="2" t="s">
        <v>27</v>
      </c>
      <c r="W9" s="3" t="s">
        <v>19</v>
      </c>
      <c r="X9" s="3" t="s">
        <v>28</v>
      </c>
    </row>
    <row r="10" spans="2:27" ht="15.75" customHeight="1" x14ac:dyDescent="0.25">
      <c r="I10" s="15"/>
      <c r="J10" s="87">
        <f ca="1">IFERROR(L10*100,"")</f>
        <v>40.909090909090921</v>
      </c>
      <c r="K10" s="76" t="str">
        <f ca="1">IF(ISERROR(S10),"",S10)</f>
        <v>PRESTATION</v>
      </c>
      <c r="L10" s="77">
        <f ca="1">IF(ISERROR(T10),"",T10)</f>
        <v>0.40909090909090917</v>
      </c>
      <c r="M10" s="77">
        <f t="shared" ref="M10:M19" ca="1" si="0">IF(L10="","",$Q$19-L10)</f>
        <v>0.59090909090909083</v>
      </c>
      <c r="N10" s="71" t="str">
        <f>IF(W10="","",W10)</f>
        <v>CONTEXTE</v>
      </c>
      <c r="O10" s="70">
        <f>IF(X10="","",X10)</f>
        <v>0</v>
      </c>
      <c r="P10" s="61" t="s">
        <v>15</v>
      </c>
      <c r="Q10" s="62">
        <f ca="1">SUM(L10:L19)/(COUNTA(K10:K19)-COUNTIF(K10:K19,""))</f>
        <v>0.50337733322478395</v>
      </c>
      <c r="S10" s="2" t="str">
        <f t="array" aca="1" ref="S10" ca="1">INDEX($B$23:$B$498,SMALL(IF($B$23:$B$498&lt;&gt;"",ROW(INDIRECT("1:"&amp;ROWS($B$23:$B$498)))),ROWS($1:1)))</f>
        <v>PRESTATION</v>
      </c>
      <c r="T10" s="16">
        <f t="array" aca="1" ref="T10" ca="1">INDEX($W$23:$W$598,SMALL(IF($W$23:$W$598&lt;&gt;"",ROW(INDIRECT("1:"&amp;ROWS($W$23:$W$598)))),ROWS($1:1)))</f>
        <v>0.40909090909090917</v>
      </c>
      <c r="V10" s="7" t="s">
        <v>56</v>
      </c>
      <c r="W10" s="7" t="s">
        <v>57</v>
      </c>
      <c r="X10" s="5">
        <v>0</v>
      </c>
      <c r="Y10" s="16"/>
      <c r="Z10"/>
    </row>
    <row r="11" spans="2:27" ht="15.75" customHeight="1" x14ac:dyDescent="0.2">
      <c r="I11" s="15"/>
      <c r="J11" s="87">
        <f t="shared" ref="J11:J19" ca="1" si="1">IFERROR(L11*100,"")</f>
        <v>66.666666666666643</v>
      </c>
      <c r="K11" s="76" t="str">
        <f t="shared" ref="K11:L19" ca="1" si="2">IF(ISERROR(S11),"",S11)</f>
        <v>OUTILLAGE</v>
      </c>
      <c r="L11" s="77">
        <f t="shared" ca="1" si="2"/>
        <v>0.66666666666666641</v>
      </c>
      <c r="M11" s="77">
        <f t="shared" ca="1" si="0"/>
        <v>0.33333333333333359</v>
      </c>
      <c r="N11" s="71" t="str">
        <f t="shared" ref="N11:O19" si="3">IF(W11="","",W11)</f>
        <v>DELIVERY</v>
      </c>
      <c r="O11" s="70">
        <f t="shared" si="3"/>
        <v>0</v>
      </c>
      <c r="P11" s="78" t="s">
        <v>16</v>
      </c>
      <c r="Q11" s="79">
        <f ca="1">Q19-Q10</f>
        <v>0.49662266677521605</v>
      </c>
      <c r="S11" s="2" t="str">
        <f t="array" aca="1" ref="S11" ca="1">INDEX($B$23:$B$498,SMALL(IF($B$23:$B$498&lt;&gt;"",ROW(INDIRECT("1:"&amp;ROWS($B$23:$B$498)))),ROWS($1:2)))</f>
        <v>OUTILLAGE</v>
      </c>
      <c r="T11" s="16">
        <f t="array" aca="1" ref="T11" ca="1">INDEX($W$23:$W$598,SMALL(IF($W$23:$W$598&lt;&gt;"",ROW(INDIRECT("1:"&amp;ROWS($W$23:$W$598)))),ROWS($1:2)))</f>
        <v>0.66666666666666641</v>
      </c>
      <c r="V11" s="7" t="s">
        <v>56</v>
      </c>
      <c r="W11" s="7" t="s">
        <v>58</v>
      </c>
      <c r="X11" s="5">
        <v>0</v>
      </c>
      <c r="Y11" s="16"/>
    </row>
    <row r="12" spans="2:27" ht="15.75" customHeight="1" x14ac:dyDescent="0.2">
      <c r="I12" s="15"/>
      <c r="J12" s="87">
        <f t="shared" ca="1" si="1"/>
        <v>60.283687943262422</v>
      </c>
      <c r="K12" s="76" t="str">
        <f t="shared" ca="1" si="2"/>
        <v>CONTRÔLES</v>
      </c>
      <c r="L12" s="77">
        <f t="shared" ca="1" si="2"/>
        <v>0.60283687943262421</v>
      </c>
      <c r="M12" s="77">
        <f t="shared" ca="1" si="0"/>
        <v>0.39716312056737579</v>
      </c>
      <c r="N12" s="71" t="str">
        <f t="shared" si="3"/>
        <v>PROCESS</v>
      </c>
      <c r="O12" s="70">
        <f t="shared" si="3"/>
        <v>0</v>
      </c>
      <c r="P12" s="82"/>
      <c r="Q12" s="83"/>
      <c r="S12" s="2" t="str">
        <f t="array" aca="1" ref="S12" ca="1">INDEX($B$23:$B$498,SMALL(IF($B$23:$B$498&lt;&gt;"",ROW(INDIRECT("1:"&amp;ROWS($B$23:$B$498)))),ROWS($1:3)))</f>
        <v>CONTRÔLES</v>
      </c>
      <c r="T12" s="16">
        <f t="array" aca="1" ref="T12" ca="1">INDEX($W$23:$W$598,SMALL(IF($W$23:$W$598&lt;&gt;"",ROW(INDIRECT("1:"&amp;ROWS($W$23:$W$598)))),ROWS($1:3)))</f>
        <v>0.60283687943262421</v>
      </c>
      <c r="V12" s="7" t="s">
        <v>56</v>
      </c>
      <c r="W12" s="7" t="s">
        <v>59</v>
      </c>
      <c r="X12" s="5">
        <v>0</v>
      </c>
      <c r="Y12" s="16"/>
    </row>
    <row r="13" spans="2:27" ht="15.75" customHeight="1" x14ac:dyDescent="0.2">
      <c r="I13" s="15"/>
      <c r="J13" s="87">
        <f t="shared" ca="1" si="1"/>
        <v>40.880503144654092</v>
      </c>
      <c r="K13" s="76" t="str">
        <f t="shared" ca="1" si="2"/>
        <v>DEMANDES</v>
      </c>
      <c r="L13" s="77">
        <f t="shared" ca="1" si="2"/>
        <v>0.40880503144654096</v>
      </c>
      <c r="M13" s="77">
        <f t="shared" ca="1" si="0"/>
        <v>0.59119496855345899</v>
      </c>
      <c r="N13" s="71" t="str">
        <f t="shared" si="3"/>
        <v/>
      </c>
      <c r="O13" s="70" t="str">
        <f t="shared" si="3"/>
        <v/>
      </c>
      <c r="P13" s="82"/>
      <c r="Q13" s="83"/>
      <c r="S13" s="2" t="str">
        <f t="array" aca="1" ref="S13" ca="1">INDEX($B$23:$B$498,SMALL(IF($B$23:$B$498&lt;&gt;"",ROW(INDIRECT("1:"&amp;ROWS($B$23:$B$498)))),ROWS($1:4)))</f>
        <v>DEMANDES</v>
      </c>
      <c r="T13" s="16">
        <f t="array" aca="1" ref="T13" ca="1">INDEX($W$23:$W$598,SMALL(IF($W$23:$W$598&lt;&gt;"",ROW(INDIRECT("1:"&amp;ROWS($W$23:$W$598)))),ROWS($1:4)))</f>
        <v>0.40880503144654096</v>
      </c>
      <c r="V13" s="7"/>
      <c r="W13" s="7"/>
      <c r="X13" s="5"/>
      <c r="Y13" s="16"/>
    </row>
    <row r="14" spans="2:27" ht="15.75" customHeight="1" x14ac:dyDescent="0.2">
      <c r="I14" s="15"/>
      <c r="J14" s="87">
        <f t="shared" ca="1" si="1"/>
        <v>42.948717948717871</v>
      </c>
      <c r="K14" s="76" t="str">
        <f t="shared" ca="1" si="2"/>
        <v>INCIDENTS</v>
      </c>
      <c r="L14" s="77">
        <f t="shared" ca="1" si="2"/>
        <v>0.42948717948717874</v>
      </c>
      <c r="M14" s="77">
        <f t="shared" ca="1" si="0"/>
        <v>0.57051282051282126</v>
      </c>
      <c r="N14" s="71" t="str">
        <f t="shared" si="3"/>
        <v/>
      </c>
      <c r="O14" s="70" t="str">
        <f t="shared" si="3"/>
        <v/>
      </c>
      <c r="P14" s="82"/>
      <c r="Q14" s="83"/>
      <c r="S14" s="2" t="str">
        <f t="array" aca="1" ref="S14" ca="1">INDEX($B$23:$B$498,SMALL(IF($B$23:$B$498&lt;&gt;"",ROW(INDIRECT("1:"&amp;ROWS($B$23:$B$498)))),ROWS($1:5)))</f>
        <v>INCIDENTS</v>
      </c>
      <c r="T14" s="16">
        <f t="array" aca="1" ref="T14" ca="1">INDEX($W$23:$W$598,SMALL(IF($W$23:$W$598&lt;&gt;"",ROW(INDIRECT("1:"&amp;ROWS($W$23:$W$598)))),ROWS($1:5)))</f>
        <v>0.42948717948717874</v>
      </c>
      <c r="V14" s="7"/>
      <c r="W14" s="7"/>
      <c r="X14" s="5"/>
      <c r="Y14" s="16"/>
    </row>
    <row r="15" spans="2:27" ht="15.75" customHeight="1" x14ac:dyDescent="0.2">
      <c r="I15" s="15"/>
      <c r="J15" s="87" t="str">
        <f t="shared" ca="1" si="1"/>
        <v/>
      </c>
      <c r="K15" s="76" t="str">
        <f t="shared" ca="1" si="2"/>
        <v/>
      </c>
      <c r="L15" s="77" t="str">
        <f t="shared" ca="1" si="2"/>
        <v/>
      </c>
      <c r="M15" s="77" t="str">
        <f t="shared" ca="1" si="0"/>
        <v/>
      </c>
      <c r="N15" s="71" t="str">
        <f t="shared" si="3"/>
        <v/>
      </c>
      <c r="O15" s="70" t="str">
        <f t="shared" si="3"/>
        <v/>
      </c>
      <c r="P15" s="82"/>
      <c r="Q15" s="83"/>
      <c r="S15" s="2" t="e">
        <f t="array" aca="1" ref="S15" ca="1">INDEX($B$23:$B$498,SMALL(IF($B$23:$B$498&lt;&gt;"",ROW(INDIRECT("1:"&amp;ROWS($B$23:$B$498)))),ROWS($1:7)))</f>
        <v>#NUM!</v>
      </c>
      <c r="T15" s="16" t="e">
        <f t="array" aca="1" ref="T15" ca="1">INDEX($W$23:$W$598,SMALL(IF($W$23:$W$598&lt;&gt;"",ROW(INDIRECT("1:"&amp;ROWS($W$23:$W$598)))),ROWS($1:7)))</f>
        <v>#NUM!</v>
      </c>
      <c r="X15" s="3"/>
    </row>
    <row r="16" spans="2:27" ht="15.75" customHeight="1" x14ac:dyDescent="0.2">
      <c r="I16" s="15"/>
      <c r="J16" s="87" t="str">
        <f t="shared" ca="1" si="1"/>
        <v/>
      </c>
      <c r="K16" s="76" t="str">
        <f t="shared" ca="1" si="2"/>
        <v/>
      </c>
      <c r="L16" s="77" t="str">
        <f t="shared" ca="1" si="2"/>
        <v/>
      </c>
      <c r="M16" s="77" t="str">
        <f t="shared" ca="1" si="0"/>
        <v/>
      </c>
      <c r="N16" s="71" t="str">
        <f t="shared" si="3"/>
        <v/>
      </c>
      <c r="O16" s="70" t="str">
        <f t="shared" si="3"/>
        <v/>
      </c>
      <c r="P16" s="82"/>
      <c r="Q16" s="83"/>
      <c r="S16" s="2" t="e">
        <f t="array" aca="1" ref="S16" ca="1">INDEX($B$23:$B$498,SMALL(IF($B$23:$B$498&lt;&gt;"",ROW(INDIRECT("1:"&amp;ROWS($B$23:$B$498)))),ROWS($1:8)))</f>
        <v>#NUM!</v>
      </c>
      <c r="T16" s="16" t="e">
        <f t="array" aca="1" ref="T16" ca="1">INDEX($W$23:$W$598,SMALL(IF($W$23:$W$598&lt;&gt;"",ROW(INDIRECT("1:"&amp;ROWS($W$23:$W$598)))),ROWS($1:8)))</f>
        <v>#NUM!</v>
      </c>
      <c r="X16" s="16"/>
      <c r="Y16" s="16"/>
    </row>
    <row r="17" spans="2:27" ht="15.75" customHeight="1" x14ac:dyDescent="0.2">
      <c r="I17" s="15"/>
      <c r="J17" s="87" t="str">
        <f t="shared" ca="1" si="1"/>
        <v/>
      </c>
      <c r="K17" s="76" t="str">
        <f t="shared" ca="1" si="2"/>
        <v/>
      </c>
      <c r="L17" s="77" t="str">
        <f t="shared" ca="1" si="2"/>
        <v/>
      </c>
      <c r="M17" s="77" t="str">
        <f t="shared" ca="1" si="0"/>
        <v/>
      </c>
      <c r="N17" s="71" t="str">
        <f t="shared" si="3"/>
        <v/>
      </c>
      <c r="O17" s="70" t="str">
        <f t="shared" si="3"/>
        <v/>
      </c>
      <c r="P17" s="68"/>
      <c r="Q17" s="69"/>
      <c r="S17" s="2" t="e">
        <f t="array" aca="1" ref="S17" ca="1">INDEX($B$23:$B$498,SMALL(IF($B$23:$B$498&lt;&gt;"",ROW(INDIRECT("1:"&amp;ROWS($B$23:$B$498)))),ROWS($1:9)))</f>
        <v>#NUM!</v>
      </c>
      <c r="T17" s="16" t="e">
        <f t="array" aca="1" ref="T17" ca="1">INDEX($W$23:$W$598,SMALL(IF($W$23:$W$598&lt;&gt;"",ROW(INDIRECT("1:"&amp;ROWS($W$23:$W$598)))),ROWS($1:9)))</f>
        <v>#NUM!</v>
      </c>
      <c r="X17" s="16"/>
      <c r="Y17" s="16"/>
    </row>
    <row r="18" spans="2:27" ht="15.75" customHeight="1" x14ac:dyDescent="0.2">
      <c r="I18" s="15"/>
      <c r="J18" s="87" t="str">
        <f t="shared" ca="1" si="1"/>
        <v/>
      </c>
      <c r="K18" s="76" t="str">
        <f t="shared" ca="1" si="2"/>
        <v/>
      </c>
      <c r="L18" s="77" t="str">
        <f t="shared" ca="1" si="2"/>
        <v/>
      </c>
      <c r="M18" s="77" t="str">
        <f t="shared" ca="1" si="0"/>
        <v/>
      </c>
      <c r="N18" s="71" t="str">
        <f t="shared" si="3"/>
        <v/>
      </c>
      <c r="O18" s="70" t="str">
        <f t="shared" si="3"/>
        <v/>
      </c>
      <c r="P18" s="68"/>
      <c r="Q18" s="69"/>
      <c r="S18" s="2" t="e">
        <f t="array" aca="1" ref="S18" ca="1">INDEX($B$23:$B$498,SMALL(IF($B$23:$B$498&lt;&gt;"",ROW(INDIRECT("1:"&amp;ROWS($B$23:$B$498)))),ROWS($1:10)))</f>
        <v>#NUM!</v>
      </c>
      <c r="T18" s="16" t="e">
        <f t="array" aca="1" ref="T18" ca="1">INDEX($W$23:$W$598,SMALL(IF($W$23:$W$598&lt;&gt;"",ROW(INDIRECT("1:"&amp;ROWS($W$23:$W$598)))),ROWS($1:10)))</f>
        <v>#NUM!</v>
      </c>
      <c r="X18" s="16"/>
      <c r="Y18" s="16"/>
    </row>
    <row r="19" spans="2:27" ht="15.75" customHeight="1" x14ac:dyDescent="0.2">
      <c r="I19" s="15"/>
      <c r="J19" s="87" t="str">
        <f t="shared" ca="1" si="1"/>
        <v/>
      </c>
      <c r="K19" s="76" t="str">
        <f t="shared" ca="1" si="2"/>
        <v/>
      </c>
      <c r="L19" s="77" t="str">
        <f t="shared" ca="1" si="2"/>
        <v/>
      </c>
      <c r="M19" s="77" t="str">
        <f t="shared" ca="1" si="0"/>
        <v/>
      </c>
      <c r="N19" s="71" t="str">
        <f t="shared" si="3"/>
        <v/>
      </c>
      <c r="O19" s="70" t="str">
        <f t="shared" si="3"/>
        <v/>
      </c>
      <c r="P19" s="80" t="s">
        <v>21</v>
      </c>
      <c r="Q19" s="81">
        <v>1</v>
      </c>
      <c r="S19" s="2" t="e">
        <f t="array" aca="1" ref="S19" ca="1">INDEX($B$23:$B$498,SMALL(IF($B$23:$B$498&lt;&gt;"",ROW(INDIRECT("1:"&amp;ROWS($B$23:$B$498)))),ROWS($1:11)))</f>
        <v>#NUM!</v>
      </c>
      <c r="T19" s="16" t="e">
        <f t="array" aca="1" ref="T19" ca="1">INDEX($W$23:$W$598,SMALL(IF($W$23:$W$598&lt;&gt;"",ROW(INDIRECT("1:"&amp;ROWS($W$23:$W$598)))),ROWS($1:11)))</f>
        <v>#NUM!</v>
      </c>
      <c r="X19" s="16"/>
      <c r="Y19" s="16"/>
    </row>
    <row r="20" spans="2:27" ht="12" customHeight="1" x14ac:dyDescent="0.2">
      <c r="B20" s="15"/>
      <c r="I20" s="15"/>
    </row>
    <row r="21" spans="2:27" ht="20.100000000000001" customHeight="1" x14ac:dyDescent="0.2">
      <c r="B21" s="215" t="s">
        <v>0</v>
      </c>
      <c r="C21" s="217" t="s">
        <v>1</v>
      </c>
      <c r="D21" s="217" t="s">
        <v>6</v>
      </c>
      <c r="E21" s="220" t="s">
        <v>3</v>
      </c>
      <c r="F21" s="222" t="s">
        <v>4</v>
      </c>
      <c r="G21" s="220" t="s">
        <v>5</v>
      </c>
      <c r="H21" s="245" t="s">
        <v>12</v>
      </c>
      <c r="I21" s="220" t="s">
        <v>13</v>
      </c>
      <c r="K21" s="239" t="s">
        <v>14</v>
      </c>
      <c r="L21" s="240"/>
      <c r="M21" s="240"/>
      <c r="N21" s="240"/>
      <c r="O21" s="241"/>
      <c r="U21" s="16"/>
    </row>
    <row r="22" spans="2:27" ht="20.100000000000001" customHeight="1" x14ac:dyDescent="0.2">
      <c r="B22" s="216"/>
      <c r="C22" s="218"/>
      <c r="D22" s="219"/>
      <c r="E22" s="221"/>
      <c r="F22" s="223"/>
      <c r="G22" s="221"/>
      <c r="H22" s="246"/>
      <c r="I22" s="221"/>
      <c r="J22" s="14"/>
      <c r="K22" s="242"/>
      <c r="L22" s="243"/>
      <c r="M22" s="243"/>
      <c r="N22" s="243"/>
      <c r="O22" s="244"/>
      <c r="S22" s="63" t="s">
        <v>1</v>
      </c>
      <c r="V22" s="63" t="s">
        <v>0</v>
      </c>
      <c r="Y22" s="2" t="s">
        <v>0</v>
      </c>
      <c r="Z22" s="3" t="s">
        <v>1</v>
      </c>
      <c r="AA22" s="3" t="s">
        <v>29</v>
      </c>
    </row>
    <row r="23" spans="2:27" ht="12.6" customHeight="1" x14ac:dyDescent="0.2">
      <c r="B23" s="59" t="str">
        <f>IF(Collage!B16="","",Collage!B16)</f>
        <v>PRESTATION</v>
      </c>
      <c r="C23" s="59" t="str">
        <f>IF(Collage!C16="","",Collage!C16)</f>
        <v/>
      </c>
      <c r="D23" s="36" t="str">
        <f>IF(Collage!D16="","",Collage!D16)</f>
        <v/>
      </c>
      <c r="E23" s="30"/>
      <c r="F23" s="31"/>
      <c r="G23" s="32"/>
      <c r="H23" s="33" t="str">
        <f t="shared" ref="H23:H86" si="4">IF(D23="","",SUM(N23/3))</f>
        <v/>
      </c>
      <c r="I23" s="34">
        <f>IF(B23&lt;&gt;"",SUMIF($V$23:$V$598,V23,$H$23:$H$598)/SUMIF($V$23:$V$598,V23,$O$23:O598),IF(O23&lt;&gt;"",SUMIF($S$23:$S$598,S23,$H$23:$H$598)/O23,""))</f>
        <v>0.40909090909090917</v>
      </c>
      <c r="J23" s="12"/>
      <c r="K23" s="19" t="str">
        <f t="shared" ref="K23:K34" si="5">IF(D23&lt;&gt;"",IF(E23="X",1,0),"")</f>
        <v/>
      </c>
      <c r="L23" s="19" t="str">
        <f t="shared" ref="L23:L86" si="6">IF($D23&lt;&gt;"",IF($F23="X",1,0),"")</f>
        <v/>
      </c>
      <c r="M23" s="19" t="str">
        <f t="shared" ref="M23:M86" si="7">IF($D23&lt;&gt;"",IF($G23="X",1,0),"")</f>
        <v/>
      </c>
      <c r="N23" s="19" t="str">
        <f t="shared" ref="N23:N34" si="8">IF(D23&lt;&gt;"",SUM(K23:M23),IF(O23&lt;&gt;"","Procédures :",""))</f>
        <v/>
      </c>
      <c r="O23" s="9" t="str">
        <f>IF(C23="","",IF(V22&lt;&gt;S23,SUMPRODUCT((D23:D198&lt;&gt;"")*(S23:S500=S23)),""))</f>
        <v/>
      </c>
      <c r="S23" s="2" t="str">
        <f>IF(C23&lt;&gt;"",C23,IF(V23=U22,V22,""))</f>
        <v/>
      </c>
      <c r="T23" s="18" t="str">
        <f t="shared" ref="T23:T86" si="9">IF(C23&lt;&gt;"",I23,"")</f>
        <v/>
      </c>
      <c r="V23" s="2" t="str">
        <f>B23</f>
        <v>PRESTATION</v>
      </c>
      <c r="W23" s="16">
        <f t="shared" ref="W23:W86" si="10">IF(B23&lt;&gt;"",I23,"")</f>
        <v>0.40909090909090917</v>
      </c>
      <c r="Y23" s="2" t="str">
        <f ca="1">VLOOKUP(Z23,S$23:V$598,4,FALSE)</f>
        <v>PRESTATION</v>
      </c>
      <c r="Z23" s="2" t="str">
        <f t="array" aca="1" ref="Z23" ca="1">INDEX($C$23:$C$598,SMALL(IF($C$23:$C$598&lt;&gt;"",ROW(INDIRECT("1:"&amp;ROWS($C$23:$C$598)))),ROWS($1:1)))</f>
        <v>CONTEXTE</v>
      </c>
      <c r="AA23" s="16">
        <f t="array" aca="1" ref="AA23" ca="1">INDEX($T$23:$T$598,SMALL(IF($T$23:$T$598&lt;&gt;"",ROW(INDIRECT("1:"&amp;ROWS($T$23:$T$598)))),ROWS($1:1)))</f>
        <v>0.66666666666666663</v>
      </c>
    </row>
    <row r="24" spans="2:27" ht="12.6" customHeight="1" x14ac:dyDescent="0.2">
      <c r="B24" s="59" t="str">
        <f>IF(Collage!B17="","",Collage!B17)</f>
        <v/>
      </c>
      <c r="C24" s="59" t="str">
        <f>IF(Collage!C17="","",Collage!C17)</f>
        <v>CONTEXTE</v>
      </c>
      <c r="D24" s="35" t="str">
        <f>IF(Collage!D17="","",Collage!D17)</f>
        <v/>
      </c>
      <c r="E24" s="29"/>
      <c r="F24" s="10"/>
      <c r="G24" s="11"/>
      <c r="H24" s="13" t="str">
        <f t="shared" si="4"/>
        <v/>
      </c>
      <c r="I24" s="8">
        <f>IF(B24&lt;&gt;"",SUMIF($V$23:$V$598,V24,$H$23:$H$598)/SUMIF($V$23:$V$598,V24,$O$23:O599),IF(O24&lt;&gt;"",SUMIF($S$23:$S$598,S24,$H$23:$H$598)/O24,""))</f>
        <v>0.66666666666666663</v>
      </c>
      <c r="J24" s="12"/>
      <c r="K24" s="19" t="str">
        <f t="shared" si="5"/>
        <v/>
      </c>
      <c r="L24" s="19" t="str">
        <f t="shared" si="6"/>
        <v/>
      </c>
      <c r="M24" s="19" t="str">
        <f t="shared" si="7"/>
        <v/>
      </c>
      <c r="N24" s="19" t="str">
        <f t="shared" si="8"/>
        <v>Procédures :</v>
      </c>
      <c r="O24" s="9">
        <f>IF(C24="","",IF(S23&lt;&gt;S24,SUMPRODUCT((D24:D500&lt;&gt;"")*(S24:S500=S24)),""))</f>
        <v>6</v>
      </c>
      <c r="S24" s="2" t="str">
        <f t="shared" ref="S24:S87" si="11">IF(C24&lt;&gt;"",C24,IF(V24=V23,S23,""))</f>
        <v>CONTEXTE</v>
      </c>
      <c r="T24" s="18">
        <f t="shared" si="9"/>
        <v>0.66666666666666663</v>
      </c>
      <c r="V24" s="2" t="str">
        <f t="shared" ref="V24:V87" si="12">IF(B24="",V23,B24)</f>
        <v>PRESTATION</v>
      </c>
      <c r="W24" s="16" t="str">
        <f t="shared" si="10"/>
        <v/>
      </c>
      <c r="Y24" s="2" t="str">
        <f t="shared" ref="Y24:Y87" ca="1" si="13">VLOOKUP(Z24,S$23:V$598,4,FALSE)</f>
        <v>PRESTATION</v>
      </c>
      <c r="Z24" s="2" t="str">
        <f t="array" aca="1" ref="Z24" ca="1">INDEX($C$23:$C$598,SMALL(IF($C$23:$C$598&lt;&gt;"",ROW(INDIRECT("1:"&amp;ROWS($C$23:$C$598)))),ROWS($1:2)))</f>
        <v>DELIVERY</v>
      </c>
      <c r="AA24" s="16">
        <f t="array" aca="1" ref="AA24" ca="1">INDEX($T$23:$T$598,SMALL(IF($T$23:$T$598&lt;&gt;"",ROW(INDIRECT("1:"&amp;ROWS($T$23:$T$598)))),ROWS($1:2)))</f>
        <v>0.58333333333333326</v>
      </c>
    </row>
    <row r="25" spans="2:27" ht="12.6" customHeight="1" x14ac:dyDescent="0.2">
      <c r="B25" s="59" t="str">
        <f>IF(Collage!B18="","",Collage!B18)</f>
        <v/>
      </c>
      <c r="C25" s="59" t="str">
        <f>IF(Collage!C18="","",Collage!C18)</f>
        <v/>
      </c>
      <c r="D25" s="60" t="str">
        <f>IF(Collage!D18="","",Collage!D18)</f>
        <v/>
      </c>
      <c r="E25" s="29"/>
      <c r="F25" s="10"/>
      <c r="G25" s="11"/>
      <c r="H25" s="13" t="str">
        <f t="shared" si="4"/>
        <v/>
      </c>
      <c r="I25" s="8" t="str">
        <f>IF(B25&lt;&gt;"",SUMIF($V$23:$V$598,V25,$H$23:$H$598)/SUMIF($V$23:$V$598,V25,$O$23:O600),IF(O25&lt;&gt;"",SUMIF($S$23:$S$598,S25,$H$23:$H$598)/O25,""))</f>
        <v/>
      </c>
      <c r="J25" s="12"/>
      <c r="K25" s="19" t="str">
        <f t="shared" si="5"/>
        <v/>
      </c>
      <c r="L25" s="19" t="str">
        <f t="shared" si="6"/>
        <v/>
      </c>
      <c r="M25" s="19" t="str">
        <f t="shared" si="7"/>
        <v/>
      </c>
      <c r="N25" s="19" t="str">
        <f t="shared" si="8"/>
        <v/>
      </c>
      <c r="O25" s="9" t="str">
        <f t="shared" ref="O25:O88" si="14">IF(C25="","",IF(S24&lt;&gt;S25,SUMPRODUCT((D25:D501&lt;&gt;"")*(S25:S501=S25)),""))</f>
        <v/>
      </c>
      <c r="S25" s="2" t="str">
        <f t="shared" si="11"/>
        <v>CONTEXTE</v>
      </c>
      <c r="T25" s="18" t="str">
        <f t="shared" si="9"/>
        <v/>
      </c>
      <c r="V25" s="2" t="str">
        <f t="shared" si="12"/>
        <v>PRESTATION</v>
      </c>
      <c r="W25" s="16" t="str">
        <f t="shared" si="10"/>
        <v/>
      </c>
      <c r="Y25" s="2" t="str">
        <f t="shared" ca="1" si="13"/>
        <v>PRESTATION</v>
      </c>
      <c r="Z25" s="2" t="str">
        <f t="array" aca="1" ref="Z25" ca="1">INDEX($C$23:$C$598,SMALL(IF($C$23:$C$598&lt;&gt;"",ROW(INDIRECT("1:"&amp;ROWS($C$23:$C$598)))),ROWS($1:3)))</f>
        <v>PROCESS</v>
      </c>
      <c r="AA25" s="16">
        <f t="array" aca="1" ref="AA25" ca="1">INDEX($T$23:$T$598,SMALL(IF($T$23:$T$598&lt;&gt;"",ROW(INDIRECT("1:"&amp;ROWS($T$23:$T$598)))),ROWS($1:3)))</f>
        <v>4.1666666666666664E-2</v>
      </c>
    </row>
    <row r="26" spans="2:27" ht="12.6" customHeight="1" x14ac:dyDescent="0.2">
      <c r="B26" s="59" t="str">
        <f>IF(Collage!B19="","",Collage!B19)</f>
        <v/>
      </c>
      <c r="C26" s="59" t="str">
        <f>IF(Collage!C19="","",Collage!C19)</f>
        <v/>
      </c>
      <c r="D26" s="60" t="str">
        <f>IF(Collage!D19="","",Collage!D19)</f>
        <v>info 1</v>
      </c>
      <c r="E26" s="29" t="s">
        <v>2</v>
      </c>
      <c r="F26" s="11" t="s">
        <v>2</v>
      </c>
      <c r="G26" s="11" t="s">
        <v>2</v>
      </c>
      <c r="H26" s="13">
        <f t="shared" si="4"/>
        <v>1</v>
      </c>
      <c r="I26" s="8" t="str">
        <f>IF(B26&lt;&gt;"",SUMIF($V$23:$V$598,V26,$H$23:$H$598)/SUMIF($V$23:$V$598,V26,$O$23:O601),IF(O26&lt;&gt;"",SUMIF($S$23:$S$598,S26,$H$23:$H$598)/O26,""))</f>
        <v/>
      </c>
      <c r="J26" s="12"/>
      <c r="K26" s="19">
        <f t="shared" si="5"/>
        <v>1</v>
      </c>
      <c r="L26" s="19">
        <f t="shared" si="6"/>
        <v>1</v>
      </c>
      <c r="M26" s="19">
        <f t="shared" si="7"/>
        <v>1</v>
      </c>
      <c r="N26" s="19">
        <f t="shared" si="8"/>
        <v>3</v>
      </c>
      <c r="O26" s="9" t="str">
        <f t="shared" si="14"/>
        <v/>
      </c>
      <c r="S26" s="2" t="str">
        <f t="shared" si="11"/>
        <v>CONTEXTE</v>
      </c>
      <c r="T26" s="18" t="str">
        <f t="shared" si="9"/>
        <v/>
      </c>
      <c r="V26" s="2" t="str">
        <f t="shared" si="12"/>
        <v>PRESTATION</v>
      </c>
      <c r="W26" s="16" t="str">
        <f t="shared" si="10"/>
        <v/>
      </c>
      <c r="Y26" s="2" t="str">
        <f t="shared" ca="1" si="13"/>
        <v>OUTILLAGE</v>
      </c>
      <c r="Z26" s="2" t="str">
        <f t="array" aca="1" ref="Z26" ca="1">INDEX($C$23:$C$598,SMALL(IF($C$23:$C$598&lt;&gt;"",ROW(INDIRECT("1:"&amp;ROWS($C$23:$C$598)))),ROWS($1:4)))</f>
        <v>EXPLOITATION</v>
      </c>
      <c r="AA26" s="16">
        <f t="array" aca="1" ref="AA26" ca="1">INDEX($T$23:$T$598,SMALL(IF($T$23:$T$598&lt;&gt;"",ROW(INDIRECT("1:"&amp;ROWS($T$23:$T$598)))),ROWS($1:4)))</f>
        <v>0.95238095238095233</v>
      </c>
    </row>
    <row r="27" spans="2:27" ht="12.6" customHeight="1" x14ac:dyDescent="0.2">
      <c r="B27" s="59" t="str">
        <f>IF(Collage!B20="","",Collage!B20)</f>
        <v/>
      </c>
      <c r="C27" s="59" t="str">
        <f>IF(Collage!C20="","",Collage!C20)</f>
        <v/>
      </c>
      <c r="D27" s="60" t="str">
        <f>IF(Collage!D20="","",Collage!D20)</f>
        <v>info 2</v>
      </c>
      <c r="E27" s="29" t="s">
        <v>2</v>
      </c>
      <c r="F27" s="11" t="s">
        <v>2</v>
      </c>
      <c r="G27" s="11" t="s">
        <v>2</v>
      </c>
      <c r="H27" s="13">
        <f t="shared" si="4"/>
        <v>1</v>
      </c>
      <c r="I27" s="8" t="str">
        <f>IF(B27&lt;&gt;"",SUMIF($V$23:$V$598,V27,$H$23:$H$598)/SUMIF($V$23:$V$598,V27,$O$23:O602),IF(O27&lt;&gt;"",SUMIF($S$23:$S$598,S27,$H$23:$H$598)/O27,""))</f>
        <v/>
      </c>
      <c r="J27" s="12"/>
      <c r="K27" s="19">
        <f t="shared" si="5"/>
        <v>1</v>
      </c>
      <c r="L27" s="19">
        <f t="shared" si="6"/>
        <v>1</v>
      </c>
      <c r="M27" s="19">
        <f t="shared" si="7"/>
        <v>1</v>
      </c>
      <c r="N27" s="19">
        <f t="shared" si="8"/>
        <v>3</v>
      </c>
      <c r="O27" s="9" t="str">
        <f t="shared" si="14"/>
        <v/>
      </c>
      <c r="S27" s="2" t="str">
        <f t="shared" si="11"/>
        <v>CONTEXTE</v>
      </c>
      <c r="T27" s="18" t="str">
        <f t="shared" si="9"/>
        <v/>
      </c>
      <c r="V27" s="2" t="str">
        <f t="shared" si="12"/>
        <v>PRESTATION</v>
      </c>
      <c r="W27" s="16" t="str">
        <f t="shared" si="10"/>
        <v/>
      </c>
      <c r="Y27" s="2" t="str">
        <f t="shared" ca="1" si="13"/>
        <v>OUTILLAGE</v>
      </c>
      <c r="Z27" s="2" t="str">
        <f t="array" aca="1" ref="Z27" ca="1">INDEX($C$23:$C$598,SMALL(IF($C$23:$C$598&lt;&gt;"",ROW(INDIRECT("1:"&amp;ROWS($C$23:$C$598)))),ROWS($1:5)))</f>
        <v>ADMINISTRATION</v>
      </c>
      <c r="AA27" s="16">
        <f t="array" aca="1" ref="AA27" ca="1">INDEX($T$23:$T$598,SMALL(IF($T$23:$T$598&lt;&gt;"",ROW(INDIRECT("1:"&amp;ROWS($T$23:$T$598)))),ROWS($1:5)))</f>
        <v>0.47619047619047616</v>
      </c>
    </row>
    <row r="28" spans="2:27" ht="12.6" customHeight="1" x14ac:dyDescent="0.2">
      <c r="B28" s="59" t="str">
        <f>IF(Collage!B21="","",Collage!B21)</f>
        <v/>
      </c>
      <c r="C28" s="59" t="str">
        <f>IF(Collage!C21="","",Collage!C21)</f>
        <v/>
      </c>
      <c r="D28" s="60" t="str">
        <f>IF(Collage!D21="","",Collage!D21)</f>
        <v>info 3</v>
      </c>
      <c r="E28" s="29" t="s">
        <v>2</v>
      </c>
      <c r="F28" s="11" t="s">
        <v>2</v>
      </c>
      <c r="G28" s="11" t="s">
        <v>2</v>
      </c>
      <c r="H28" s="13">
        <f t="shared" si="4"/>
        <v>1</v>
      </c>
      <c r="I28" s="8" t="str">
        <f>IF(B28&lt;&gt;"",SUMIF($V$23:$V$598,V28,$H$23:$H$598)/SUMIF($V$23:$V$598,V28,$O$23:O603),IF(O28&lt;&gt;"",SUMIF($S$23:$S$598,S28,$H$23:$H$598)/O28,""))</f>
        <v/>
      </c>
      <c r="J28" s="12"/>
      <c r="K28" s="19">
        <f t="shared" si="5"/>
        <v>1</v>
      </c>
      <c r="L28" s="19">
        <f t="shared" si="6"/>
        <v>1</v>
      </c>
      <c r="M28" s="19">
        <f t="shared" si="7"/>
        <v>1</v>
      </c>
      <c r="N28" s="19">
        <f t="shared" si="8"/>
        <v>3</v>
      </c>
      <c r="O28" s="9" t="str">
        <f t="shared" si="14"/>
        <v/>
      </c>
      <c r="S28" s="2" t="str">
        <f t="shared" si="11"/>
        <v>CONTEXTE</v>
      </c>
      <c r="T28" s="18" t="str">
        <f t="shared" si="9"/>
        <v/>
      </c>
      <c r="V28" s="2" t="str">
        <f t="shared" si="12"/>
        <v>PRESTATION</v>
      </c>
      <c r="W28" s="16" t="str">
        <f t="shared" si="10"/>
        <v/>
      </c>
      <c r="Y28" s="2" t="str">
        <f t="shared" ca="1" si="13"/>
        <v>OUTILLAGE</v>
      </c>
      <c r="Z28" s="2" t="str">
        <f t="array" aca="1" ref="Z28" ca="1">INDEX($C$23:$C$598,SMALL(IF($C$23:$C$598&lt;&gt;"",ROW(INDIRECT("1:"&amp;ROWS($C$23:$C$598)))),ROWS($1:6)))</f>
        <v>METIER</v>
      </c>
      <c r="AA28" s="16">
        <f t="array" aca="1" ref="AA28" ca="1">INDEX($T$23:$T$598,SMALL(IF($T$23:$T$598&lt;&gt;"",ROW(INDIRECT("1:"&amp;ROWS($T$23:$T$598)))),ROWS($1:6)))</f>
        <v>0.59259259259259256</v>
      </c>
    </row>
    <row r="29" spans="2:27" ht="12.6" customHeight="1" x14ac:dyDescent="0.2">
      <c r="B29" s="59" t="str">
        <f>IF(Collage!B22="","",Collage!B22)</f>
        <v/>
      </c>
      <c r="C29" s="59" t="str">
        <f>IF(Collage!C22="","",Collage!C22)</f>
        <v/>
      </c>
      <c r="D29" s="60" t="str">
        <f>IF(Collage!D22="","",Collage!D22)</f>
        <v>info 4</v>
      </c>
      <c r="E29" s="29"/>
      <c r="F29" s="11"/>
      <c r="G29" s="11"/>
      <c r="H29" s="13">
        <f t="shared" si="4"/>
        <v>0</v>
      </c>
      <c r="I29" s="8" t="str">
        <f>IF(B29&lt;&gt;"",SUMIF($V$23:$V$598,V29,$H$23:$H$598)/SUMIF($V$23:$V$598,V29,$O$23:O604),IF(O29&lt;&gt;"",SUMIF($S$23:$S$598,S29,$H$23:$H$598)/O29,""))</f>
        <v/>
      </c>
      <c r="J29" s="12"/>
      <c r="K29" s="19">
        <f t="shared" si="5"/>
        <v>0</v>
      </c>
      <c r="L29" s="19">
        <f t="shared" si="6"/>
        <v>0</v>
      </c>
      <c r="M29" s="19">
        <f t="shared" si="7"/>
        <v>0</v>
      </c>
      <c r="N29" s="19">
        <f t="shared" si="8"/>
        <v>0</v>
      </c>
      <c r="O29" s="9" t="str">
        <f t="shared" si="14"/>
        <v/>
      </c>
      <c r="S29" s="2" t="str">
        <f t="shared" si="11"/>
        <v>CONTEXTE</v>
      </c>
      <c r="T29" s="18" t="str">
        <f t="shared" si="9"/>
        <v/>
      </c>
      <c r="V29" s="2" t="str">
        <f t="shared" si="12"/>
        <v>PRESTATION</v>
      </c>
      <c r="W29" s="16" t="str">
        <f t="shared" si="10"/>
        <v/>
      </c>
      <c r="Y29" s="2" t="str">
        <f t="shared" ca="1" si="13"/>
        <v>CONTRÔLES</v>
      </c>
      <c r="Z29" s="2" t="str">
        <f t="array" aca="1" ref="Z29" ca="1">INDEX($C$23:$C$598,SMALL(IF($C$23:$C$598&lt;&gt;"",ROW(INDIRECT("1:"&amp;ROWS($C$23:$C$598)))),ROWS($1:7)))</f>
        <v>DOLLARU</v>
      </c>
      <c r="AA29" s="16">
        <f t="array" aca="1" ref="AA29" ca="1">INDEX($T$23:$T$598,SMALL(IF($T$23:$T$598&lt;&gt;"",ROW(INDIRECT("1:"&amp;ROWS($T$23:$T$598)))),ROWS($1:7)))</f>
        <v>0.66666666666666663</v>
      </c>
    </row>
    <row r="30" spans="2:27" ht="12.6" customHeight="1" x14ac:dyDescent="0.2">
      <c r="B30" s="59" t="str">
        <f>IF(Collage!B23="","",Collage!B23)</f>
        <v/>
      </c>
      <c r="C30" s="59" t="str">
        <f>IF(Collage!C23="","",Collage!C23)</f>
        <v/>
      </c>
      <c r="D30" s="60" t="str">
        <f>IF(Collage!D23="","",Collage!D23)</f>
        <v>info 5</v>
      </c>
      <c r="E30" s="29"/>
      <c r="F30" s="11"/>
      <c r="G30" s="11"/>
      <c r="H30" s="13">
        <f t="shared" si="4"/>
        <v>0</v>
      </c>
      <c r="I30" s="8" t="str">
        <f>IF(B30&lt;&gt;"",SUMIF($V$23:$V$598,V30,$H$23:$H$598)/SUMIF($V$23:$V$598,V30,$O$23:O605),IF(O30&lt;&gt;"",SUMIF($S$23:$S$598,S30,$H$23:$H$598)/O30,""))</f>
        <v/>
      </c>
      <c r="J30" s="12"/>
      <c r="K30" s="19">
        <f t="shared" si="5"/>
        <v>0</v>
      </c>
      <c r="L30" s="19">
        <f t="shared" si="6"/>
        <v>0</v>
      </c>
      <c r="M30" s="19">
        <f t="shared" si="7"/>
        <v>0</v>
      </c>
      <c r="N30" s="19">
        <f t="shared" si="8"/>
        <v>0</v>
      </c>
      <c r="O30" s="9" t="str">
        <f t="shared" si="14"/>
        <v/>
      </c>
      <c r="S30" s="2" t="str">
        <f t="shared" si="11"/>
        <v>CONTEXTE</v>
      </c>
      <c r="T30" s="18" t="str">
        <f t="shared" si="9"/>
        <v/>
      </c>
      <c r="V30" s="2" t="str">
        <f t="shared" si="12"/>
        <v>PRESTATION</v>
      </c>
      <c r="W30" s="16" t="str">
        <f t="shared" si="10"/>
        <v/>
      </c>
      <c r="Y30" s="2" t="str">
        <f t="shared" ca="1" si="13"/>
        <v>CONTRÔLES</v>
      </c>
      <c r="Z30" s="2" t="str">
        <f t="array" aca="1" ref="Z30" ca="1">INDEX($C$23:$C$598,SMALL(IF($C$23:$C$598&lt;&gt;"",ROW(INDIRECT("1:"&amp;ROWS($C$23:$C$598)))),ROWS($1:8)))</f>
        <v>APPLICATIF</v>
      </c>
      <c r="AA30" s="16">
        <f t="array" aca="1" ref="AA30" ca="1">INDEX($T$23:$T$598,SMALL(IF($T$23:$T$598&lt;&gt;"",ROW(INDIRECT("1:"&amp;ROWS($T$23:$T$598)))),ROWS($1:8)))</f>
        <v>0.61904761904761896</v>
      </c>
    </row>
    <row r="31" spans="2:27" ht="12.6" customHeight="1" x14ac:dyDescent="0.2">
      <c r="B31" s="59" t="str">
        <f>IF(Collage!B24="","",Collage!B24)</f>
        <v/>
      </c>
      <c r="C31" s="59" t="str">
        <f>IF(Collage!C24="","",Collage!C24)</f>
        <v/>
      </c>
      <c r="D31" s="60" t="str">
        <f>IF(Collage!D24="","",Collage!D24)</f>
        <v>info 6</v>
      </c>
      <c r="E31" s="29" t="s">
        <v>2</v>
      </c>
      <c r="F31" s="11" t="s">
        <v>2</v>
      </c>
      <c r="G31" s="11" t="s">
        <v>2</v>
      </c>
      <c r="H31" s="13">
        <f t="shared" si="4"/>
        <v>1</v>
      </c>
      <c r="I31" s="8" t="str">
        <f>IF(B31&lt;&gt;"",SUMIF($V$23:$V$598,V31,$H$23:$H$598)/SUMIF($V$23:$V$598,V31,$O$23:O606),IF(O31&lt;&gt;"",SUMIF($S$23:$S$598,S31,$H$23:$H$598)/O31,""))</f>
        <v/>
      </c>
      <c r="J31" s="12"/>
      <c r="K31" s="19">
        <f t="shared" si="5"/>
        <v>1</v>
      </c>
      <c r="L31" s="19">
        <f t="shared" si="6"/>
        <v>1</v>
      </c>
      <c r="M31" s="19">
        <f t="shared" si="7"/>
        <v>1</v>
      </c>
      <c r="N31" s="19">
        <f t="shared" si="8"/>
        <v>3</v>
      </c>
      <c r="O31" s="9" t="str">
        <f t="shared" si="14"/>
        <v/>
      </c>
      <c r="S31" s="2" t="str">
        <f t="shared" si="11"/>
        <v>CONTEXTE</v>
      </c>
      <c r="T31" s="18" t="str">
        <f t="shared" si="9"/>
        <v/>
      </c>
      <c r="V31" s="2" t="str">
        <f t="shared" si="12"/>
        <v>PRESTATION</v>
      </c>
      <c r="W31" s="16" t="str">
        <f t="shared" si="10"/>
        <v/>
      </c>
      <c r="Y31" s="2" t="str">
        <f t="shared" ca="1" si="13"/>
        <v>CONTRÔLES</v>
      </c>
      <c r="Z31" s="2" t="str">
        <f t="array" aca="1" ref="Z31" ca="1">INDEX($C$23:$C$598,SMALL(IF($C$23:$C$598&lt;&gt;"",ROW(INDIRECT("1:"&amp;ROWS($C$23:$C$598)))),ROWS($1:9)))</f>
        <v>SAUVEGARDE</v>
      </c>
      <c r="AA31" s="16">
        <f t="array" aca="1" ref="AA31" ca="1">INDEX($T$23:$T$598,SMALL(IF($T$23:$T$598&lt;&gt;"",ROW(INDIRECT("1:"&amp;ROWS($T$23:$T$598)))),ROWS($1:9)))</f>
        <v>0.6333333333333333</v>
      </c>
    </row>
    <row r="32" spans="2:27" ht="12.6" customHeight="1" x14ac:dyDescent="0.2">
      <c r="B32" s="59" t="str">
        <f>IF(Collage!B25="","",Collage!B25)</f>
        <v/>
      </c>
      <c r="C32" s="59" t="str">
        <f>IF(Collage!C25="","",Collage!C25)</f>
        <v/>
      </c>
      <c r="D32" s="60" t="str">
        <f>IF(Collage!D25="","",Collage!D25)</f>
        <v/>
      </c>
      <c r="E32" s="29"/>
      <c r="F32" s="11"/>
      <c r="G32" s="11"/>
      <c r="H32" s="13" t="str">
        <f t="shared" si="4"/>
        <v/>
      </c>
      <c r="I32" s="8" t="str">
        <f>IF(B32&lt;&gt;"",SUMIF($V$23:$V$598,V32,$H$23:$H$598)/SUMIF($V$23:$V$598,V32,$O$23:O607),IF(O32&lt;&gt;"",SUMIF($S$23:$S$598,S32,$H$23:$H$598)/O32,""))</f>
        <v/>
      </c>
      <c r="J32" s="12"/>
      <c r="K32" s="19" t="str">
        <f t="shared" si="5"/>
        <v/>
      </c>
      <c r="L32" s="19" t="str">
        <f t="shared" si="6"/>
        <v/>
      </c>
      <c r="M32" s="19" t="str">
        <f t="shared" si="7"/>
        <v/>
      </c>
      <c r="N32" s="19" t="str">
        <f t="shared" si="8"/>
        <v/>
      </c>
      <c r="O32" s="9" t="str">
        <f t="shared" si="14"/>
        <v/>
      </c>
      <c r="S32" s="2" t="str">
        <f t="shared" si="11"/>
        <v>CONTEXTE</v>
      </c>
      <c r="T32" s="18" t="str">
        <f t="shared" si="9"/>
        <v/>
      </c>
      <c r="V32" s="2" t="str">
        <f t="shared" si="12"/>
        <v>PRESTATION</v>
      </c>
      <c r="W32" s="16" t="str">
        <f t="shared" si="10"/>
        <v/>
      </c>
      <c r="Y32" s="2" t="str">
        <f t="shared" ca="1" si="13"/>
        <v>CONTRÔLES</v>
      </c>
      <c r="Z32" s="2" t="str">
        <f t="array" aca="1" ref="Z32" ca="1">INDEX($C$23:$C$598,SMALL(IF($C$23:$C$598&lt;&gt;"",ROW(INDIRECT("1:"&amp;ROWS($C$23:$C$598)))),ROWS($1:10)))</f>
        <v>VMS</v>
      </c>
      <c r="AA32" s="16">
        <f t="array" aca="1" ref="AA32" ca="1">INDEX($T$23:$T$598,SMALL(IF($T$23:$T$598&lt;&gt;"",ROW(INDIRECT("1:"&amp;ROWS($T$23:$T$598)))),ROWS($1:10)))</f>
        <v>0.66666666666666663</v>
      </c>
    </row>
    <row r="33" spans="2:27" ht="12.6" customHeight="1" x14ac:dyDescent="0.2">
      <c r="B33" s="59" t="str">
        <f>IF(Collage!B26="","",Collage!B26)</f>
        <v/>
      </c>
      <c r="C33" s="59" t="str">
        <f>IF(Collage!C26="","",Collage!C26)</f>
        <v>DELIVERY</v>
      </c>
      <c r="D33" s="60" t="str">
        <f>IF(Collage!D26="","",Collage!D26)</f>
        <v/>
      </c>
      <c r="E33" s="29"/>
      <c r="F33" s="11"/>
      <c r="G33" s="11"/>
      <c r="H33" s="13" t="str">
        <f t="shared" si="4"/>
        <v/>
      </c>
      <c r="I33" s="8">
        <f>IF(B33&lt;&gt;"",SUMIF($V$23:$V$598,V33,$H$23:$H$598)/SUMIF($V$23:$V$598,V33,$O$23:O608),IF(O33&lt;&gt;"",SUMIF($S$23:$S$598,S33,$H$23:$H$598)/O33,""))</f>
        <v>0.58333333333333326</v>
      </c>
      <c r="J33" s="12"/>
      <c r="K33" s="19" t="str">
        <f t="shared" si="5"/>
        <v/>
      </c>
      <c r="L33" s="19" t="str">
        <f t="shared" si="6"/>
        <v/>
      </c>
      <c r="M33" s="19" t="str">
        <f t="shared" si="7"/>
        <v/>
      </c>
      <c r="N33" s="19" t="str">
        <f t="shared" si="8"/>
        <v>Procédures :</v>
      </c>
      <c r="O33" s="9">
        <f t="shared" si="14"/>
        <v>8</v>
      </c>
      <c r="S33" s="2" t="str">
        <f t="shared" si="11"/>
        <v>DELIVERY</v>
      </c>
      <c r="T33" s="18">
        <f t="shared" si="9"/>
        <v>0.58333333333333326</v>
      </c>
      <c r="V33" s="2" t="str">
        <f t="shared" si="12"/>
        <v>PRESTATION</v>
      </c>
      <c r="W33" s="16" t="str">
        <f t="shared" si="10"/>
        <v/>
      </c>
      <c r="Y33" s="2" t="str">
        <f t="shared" ca="1" si="13"/>
        <v>CONTRÔLES</v>
      </c>
      <c r="Z33" s="2" t="str">
        <f t="array" aca="1" ref="Z33" ca="1">INDEX($C$23:$C$598,SMALL(IF($C$23:$C$598&lt;&gt;"",ROW(INDIRECT("1:"&amp;ROWS($C$23:$C$598)))),ROWS($1:11)))</f>
        <v>SUPERVISION</v>
      </c>
      <c r="AA33" s="16">
        <f t="array" aca="1" ref="AA33" ca="1">INDEX($T$23:$T$598,SMALL(IF($T$23:$T$598&lt;&gt;"",ROW(INDIRECT("1:"&amp;ROWS($T$23:$T$598)))),ROWS($1:11)))</f>
        <v>0.53333333333333333</v>
      </c>
    </row>
    <row r="34" spans="2:27" ht="12.6" customHeight="1" x14ac:dyDescent="0.2">
      <c r="B34" s="59" t="str">
        <f>IF(Collage!B27="","",Collage!B27)</f>
        <v/>
      </c>
      <c r="C34" s="59" t="str">
        <f>IF(Collage!C27="","",Collage!C27)</f>
        <v/>
      </c>
      <c r="D34" s="60" t="str">
        <f>IF(Collage!D27="","",Collage!D27)</f>
        <v/>
      </c>
      <c r="E34" s="29"/>
      <c r="F34" s="10"/>
      <c r="G34" s="11"/>
      <c r="H34" s="13" t="str">
        <f t="shared" si="4"/>
        <v/>
      </c>
      <c r="I34" s="8" t="str">
        <f>IF(B34&lt;&gt;"",SUMIF($V$23:$V$598,V34,$H$23:$H$598)/SUMIF($V$23:$V$598,V34,$O$23:O609),IF(O34&lt;&gt;"",SUMIF($S$23:$S$598,S34,$H$23:$H$598)/O34,""))</f>
        <v/>
      </c>
      <c r="J34" s="12"/>
      <c r="K34" s="19" t="str">
        <f t="shared" si="5"/>
        <v/>
      </c>
      <c r="L34" s="19" t="str">
        <f t="shared" si="6"/>
        <v/>
      </c>
      <c r="M34" s="19" t="str">
        <f t="shared" si="7"/>
        <v/>
      </c>
      <c r="N34" s="19" t="str">
        <f t="shared" si="8"/>
        <v/>
      </c>
      <c r="O34" s="9" t="str">
        <f t="shared" si="14"/>
        <v/>
      </c>
      <c r="S34" s="2" t="str">
        <f t="shared" si="11"/>
        <v>DELIVERY</v>
      </c>
      <c r="T34" s="18" t="str">
        <f t="shared" si="9"/>
        <v/>
      </c>
      <c r="V34" s="2" t="str">
        <f t="shared" si="12"/>
        <v>PRESTATION</v>
      </c>
      <c r="W34" s="16" t="str">
        <f t="shared" si="10"/>
        <v/>
      </c>
      <c r="Y34" s="2" t="str">
        <f t="shared" ca="1" si="13"/>
        <v>CONTRÔLES</v>
      </c>
      <c r="Z34" s="2" t="str">
        <f t="array" aca="1" ref="Z34" ca="1">INDEX($C$23:$C$598,SMALL(IF($C$23:$C$598&lt;&gt;"",ROW(INDIRECT("1:"&amp;ROWS($C$23:$C$598)))),ROWS($1:12)))</f>
        <v>AUTRE</v>
      </c>
      <c r="AA34" s="16">
        <f t="array" aca="1" ref="AA34" ca="1">INDEX($T$23:$T$598,SMALL(IF($T$23:$T$598&lt;&gt;"",ROW(INDIRECT("1:"&amp;ROWS($T$23:$T$598)))),ROWS($1:12)))</f>
        <v>0.52380952380952372</v>
      </c>
    </row>
    <row r="35" spans="2:27" ht="12.6" customHeight="1" x14ac:dyDescent="0.2">
      <c r="B35" s="59" t="str">
        <f>IF(Collage!B28="","",Collage!B28)</f>
        <v/>
      </c>
      <c r="C35" s="59" t="str">
        <f>IF(Collage!C28="","",Collage!C28)</f>
        <v/>
      </c>
      <c r="D35" s="60" t="str">
        <f>IF(Collage!D28="","",Collage!D28)</f>
        <v>Info 7</v>
      </c>
      <c r="E35" s="29"/>
      <c r="F35" s="10"/>
      <c r="G35" s="11"/>
      <c r="H35" s="13">
        <f t="shared" si="4"/>
        <v>0</v>
      </c>
      <c r="I35" s="8" t="str">
        <f>IF(B35&lt;&gt;"",SUMIF($V$23:$V$598,V35,$H$23:$H$598)/SUMIF($V$23:$V$598,V35,$O$23:O610),IF(O35&lt;&gt;"",SUMIF($S$23:$S$598,S35,$H$23:$H$598)/O35,""))</f>
        <v/>
      </c>
      <c r="J35" s="12"/>
      <c r="K35" s="19">
        <f>IF(D35&lt;&gt;"",IF(E35="X",1,0),"")</f>
        <v>0</v>
      </c>
      <c r="L35" s="19">
        <f t="shared" si="6"/>
        <v>0</v>
      </c>
      <c r="M35" s="19">
        <f t="shared" si="7"/>
        <v>0</v>
      </c>
      <c r="N35" s="19">
        <f>IF(D35&lt;&gt;"",SUM(K35:M35),IF(O35&lt;&gt;"","Procédures :",""))</f>
        <v>0</v>
      </c>
      <c r="O35" s="9" t="str">
        <f t="shared" si="14"/>
        <v/>
      </c>
      <c r="S35" s="2" t="str">
        <f t="shared" si="11"/>
        <v>DELIVERY</v>
      </c>
      <c r="T35" s="18" t="str">
        <f t="shared" si="9"/>
        <v/>
      </c>
      <c r="V35" s="2" t="str">
        <f t="shared" si="12"/>
        <v>PRESTATION</v>
      </c>
      <c r="W35" s="16" t="str">
        <f t="shared" si="10"/>
        <v/>
      </c>
      <c r="Y35" s="2" t="str">
        <f t="shared" ca="1" si="13"/>
        <v>CONTRÔLES</v>
      </c>
      <c r="Z35" s="2" t="str">
        <f t="array" aca="1" ref="Z35" ca="1">INDEX($C$23:$C$598,SMALL(IF($C$23:$C$598&lt;&gt;"",ROW(INDIRECT("1:"&amp;ROWS($C$23:$C$598)))),ROWS($1:13)))</f>
        <v>REPORTING</v>
      </c>
      <c r="AA35" s="16">
        <f t="array" aca="1" ref="AA35" ca="1">INDEX($T$23:$T$598,SMALL(IF($T$23:$T$598&lt;&gt;"",ROW(INDIRECT("1:"&amp;ROWS($T$23:$T$598)))),ROWS($1:13)))</f>
        <v>0.66666666666666663</v>
      </c>
    </row>
    <row r="36" spans="2:27" ht="12.6" customHeight="1" x14ac:dyDescent="0.2">
      <c r="B36" s="59" t="str">
        <f>IF(Collage!B29="","",Collage!B29)</f>
        <v/>
      </c>
      <c r="C36" s="59" t="str">
        <f>IF(Collage!C29="","",Collage!C29)</f>
        <v/>
      </c>
      <c r="D36" s="60" t="str">
        <f>IF(Collage!D29="","",Collage!D29)</f>
        <v>Info 8</v>
      </c>
      <c r="E36" s="29" t="s">
        <v>2</v>
      </c>
      <c r="F36" s="10" t="s">
        <v>2</v>
      </c>
      <c r="G36" s="11"/>
      <c r="H36" s="13">
        <f t="shared" si="4"/>
        <v>0.66666666666666663</v>
      </c>
      <c r="I36" s="8" t="str">
        <f>IF(B36&lt;&gt;"",SUMIF($V$23:$V$598,V36,$H$23:$H$598)/SUMIF($V$23:$V$598,V36,$O$23:O611),IF(O36&lt;&gt;"",SUMIF($S$23:$S$598,S36,$H$23:$H$598)/O36,""))</f>
        <v/>
      </c>
      <c r="J36" s="12"/>
      <c r="K36" s="19">
        <f t="shared" ref="K36:K99" si="15">IF(D36&lt;&gt;"",IF(E36="X",1,0),"")</f>
        <v>1</v>
      </c>
      <c r="L36" s="19">
        <f t="shared" si="6"/>
        <v>1</v>
      </c>
      <c r="M36" s="19">
        <f t="shared" si="7"/>
        <v>0</v>
      </c>
      <c r="N36" s="19">
        <f t="shared" ref="N36:N99" si="16">IF(D36&lt;&gt;"",SUM(K36:M36),IF(O36&lt;&gt;"","Procédures :",""))</f>
        <v>2</v>
      </c>
      <c r="O36" s="9" t="str">
        <f t="shared" si="14"/>
        <v/>
      </c>
      <c r="S36" s="2" t="str">
        <f t="shared" si="11"/>
        <v>DELIVERY</v>
      </c>
      <c r="T36" s="18" t="str">
        <f t="shared" si="9"/>
        <v/>
      </c>
      <c r="V36" s="2" t="str">
        <f t="shared" si="12"/>
        <v>PRESTATION</v>
      </c>
      <c r="W36" s="16" t="str">
        <f t="shared" si="10"/>
        <v/>
      </c>
      <c r="Y36" s="2" t="str">
        <f t="shared" ca="1" si="13"/>
        <v>DEMANDES</v>
      </c>
      <c r="Z36" s="2" t="str">
        <f t="array" aca="1" ref="Z36" ca="1">INDEX($C$23:$C$598,SMALL(IF($C$23:$C$598&lt;&gt;"",ROW(INDIRECT("1:"&amp;ROWS($C$23:$C$598)))),ROWS($1:14)))</f>
        <v>- ORACLE -</v>
      </c>
      <c r="AA36" s="16">
        <f t="array" aca="1" ref="AA36" ca="1">INDEX($T$23:$T$598,SMALL(IF($T$23:$T$598&lt;&gt;"",ROW(INDIRECT("1:"&amp;ROWS($T$23:$T$598)))),ROWS($1:14)))</f>
        <v>0.5</v>
      </c>
    </row>
    <row r="37" spans="2:27" ht="12.6" customHeight="1" x14ac:dyDescent="0.2">
      <c r="B37" s="59" t="str">
        <f>IF(Collage!B30="","",Collage!B30)</f>
        <v/>
      </c>
      <c r="C37" s="59" t="str">
        <f>IF(Collage!C30="","",Collage!C30)</f>
        <v/>
      </c>
      <c r="D37" s="60" t="str">
        <f>IF(Collage!D30="","",Collage!D30)</f>
        <v>Info 9</v>
      </c>
      <c r="E37" s="29" t="s">
        <v>2</v>
      </c>
      <c r="F37" s="11" t="s">
        <v>2</v>
      </c>
      <c r="G37" s="11" t="s">
        <v>2</v>
      </c>
      <c r="H37" s="13">
        <f t="shared" si="4"/>
        <v>1</v>
      </c>
      <c r="I37" s="8" t="str">
        <f>IF(B37&lt;&gt;"",SUMIF($V$23:$V$598,V37,$H$23:$H$598)/SUMIF($V$23:$V$598,V37,$O$23:O612),IF(O37&lt;&gt;"",SUMIF($S$23:$S$598,S37,$H$23:$H$598)/O37,""))</f>
        <v/>
      </c>
      <c r="J37" s="12"/>
      <c r="K37" s="19">
        <f t="shared" si="15"/>
        <v>1</v>
      </c>
      <c r="L37" s="19">
        <f t="shared" si="6"/>
        <v>1</v>
      </c>
      <c r="M37" s="19">
        <f t="shared" si="7"/>
        <v>1</v>
      </c>
      <c r="N37" s="19">
        <f t="shared" si="16"/>
        <v>3</v>
      </c>
      <c r="O37" s="9" t="str">
        <f t="shared" si="14"/>
        <v/>
      </c>
      <c r="S37" s="2" t="str">
        <f t="shared" si="11"/>
        <v>DELIVERY</v>
      </c>
      <c r="T37" s="18" t="str">
        <f t="shared" si="9"/>
        <v/>
      </c>
      <c r="V37" s="2" t="str">
        <f t="shared" si="12"/>
        <v>PRESTATION</v>
      </c>
      <c r="W37" s="16" t="str">
        <f t="shared" si="10"/>
        <v/>
      </c>
      <c r="Y37" s="2" t="str">
        <f t="shared" ca="1" si="13"/>
        <v>DEMANDES</v>
      </c>
      <c r="Z37" s="2" t="str">
        <f t="array" aca="1" ref="Z37" ca="1">INDEX($C$23:$C$598,SMALL(IF($C$23:$C$598&lt;&gt;"",ROW(INDIRECT("1:"&amp;ROWS($C$23:$C$598)))),ROWS($1:15)))</f>
        <v>- DOLLARU -</v>
      </c>
      <c r="AA37" s="16">
        <f t="array" aca="1" ref="AA37" ca="1">INDEX($T$23:$T$598,SMALL(IF($T$23:$T$598&lt;&gt;"",ROW(INDIRECT("1:"&amp;ROWS($T$23:$T$598)))),ROWS($1:15)))</f>
        <v>0.5</v>
      </c>
    </row>
    <row r="38" spans="2:27" ht="12.6" customHeight="1" x14ac:dyDescent="0.2">
      <c r="B38" s="59" t="str">
        <f>IF(Collage!B31="","",Collage!B31)</f>
        <v/>
      </c>
      <c r="C38" s="59" t="str">
        <f>IF(Collage!C31="","",Collage!C31)</f>
        <v/>
      </c>
      <c r="D38" s="60" t="str">
        <f>IF(Collage!D31="","",Collage!D31)</f>
        <v>Info 10</v>
      </c>
      <c r="E38" s="29" t="s">
        <v>2</v>
      </c>
      <c r="F38" s="11" t="s">
        <v>2</v>
      </c>
      <c r="G38" s="11" t="s">
        <v>2</v>
      </c>
      <c r="H38" s="13">
        <f t="shared" si="4"/>
        <v>1</v>
      </c>
      <c r="I38" s="8" t="str">
        <f>IF(B38&lt;&gt;"",SUMIF($V$23:$V$598,V38,$H$23:$H$598)/SUMIF($V$23:$V$598,V38,$O$23:O613),IF(O38&lt;&gt;"",SUMIF($S$23:$S$598,S38,$H$23:$H$598)/O38,""))</f>
        <v/>
      </c>
      <c r="J38" s="12"/>
      <c r="K38" s="19">
        <f t="shared" si="15"/>
        <v>1</v>
      </c>
      <c r="L38" s="19">
        <f t="shared" si="6"/>
        <v>1</v>
      </c>
      <c r="M38" s="19">
        <f t="shared" si="7"/>
        <v>1</v>
      </c>
      <c r="N38" s="19">
        <f t="shared" si="16"/>
        <v>3</v>
      </c>
      <c r="O38" s="9" t="str">
        <f t="shared" si="14"/>
        <v/>
      </c>
      <c r="S38" s="2" t="str">
        <f t="shared" si="11"/>
        <v>DELIVERY</v>
      </c>
      <c r="T38" s="18" t="str">
        <f t="shared" si="9"/>
        <v/>
      </c>
      <c r="V38" s="2" t="str">
        <f t="shared" si="12"/>
        <v>PRESTATION</v>
      </c>
      <c r="W38" s="16" t="str">
        <f t="shared" si="10"/>
        <v/>
      </c>
      <c r="Y38" s="2" t="str">
        <f t="shared" ca="1" si="13"/>
        <v>DEMANDES</v>
      </c>
      <c r="Z38" s="2" t="str">
        <f t="array" aca="1" ref="Z38" ca="1">INDEX($C$23:$C$598,SMALL(IF($C$23:$C$598&lt;&gt;"",ROW(INDIRECT("1:"&amp;ROWS($C$23:$C$598)))),ROWS($1:16)))</f>
        <v>- MANIPULATION DE FICHIERS -</v>
      </c>
      <c r="AA38" s="16">
        <f t="array" aca="1" ref="AA38" ca="1">INDEX($T$23:$T$598,SMALL(IF($T$23:$T$598&lt;&gt;"",ROW(INDIRECT("1:"&amp;ROWS($T$23:$T$598)))),ROWS($1:16)))</f>
        <v>0.59999999999999987</v>
      </c>
    </row>
    <row r="39" spans="2:27" ht="12.6" customHeight="1" x14ac:dyDescent="0.2">
      <c r="B39" s="59" t="str">
        <f>IF(Collage!B32="","",Collage!B32)</f>
        <v/>
      </c>
      <c r="C39" s="59" t="str">
        <f>IF(Collage!C32="","",Collage!C32)</f>
        <v/>
      </c>
      <c r="D39" s="60" t="str">
        <f>IF(Collage!D32="","",Collage!D32)</f>
        <v>Info 11</v>
      </c>
      <c r="E39" s="29"/>
      <c r="F39" s="11"/>
      <c r="G39" s="11"/>
      <c r="H39" s="13">
        <f t="shared" si="4"/>
        <v>0</v>
      </c>
      <c r="I39" s="8" t="str">
        <f>IF(B39&lt;&gt;"",SUMIF($V$23:$V$598,V39,$H$23:$H$598)/SUMIF($V$23:$V$598,V39,$O$23:O614),IF(O39&lt;&gt;"",SUMIF($S$23:$S$598,S39,$H$23:$H$598)/O39,""))</f>
        <v/>
      </c>
      <c r="J39" s="12"/>
      <c r="K39" s="19">
        <f t="shared" si="15"/>
        <v>0</v>
      </c>
      <c r="L39" s="19">
        <f t="shared" si="6"/>
        <v>0</v>
      </c>
      <c r="M39" s="19">
        <f t="shared" si="7"/>
        <v>0</v>
      </c>
      <c r="N39" s="19">
        <f t="shared" si="16"/>
        <v>0</v>
      </c>
      <c r="O39" s="9" t="str">
        <f t="shared" si="14"/>
        <v/>
      </c>
      <c r="S39" s="2" t="str">
        <f t="shared" si="11"/>
        <v>DELIVERY</v>
      </c>
      <c r="T39" s="18" t="str">
        <f t="shared" si="9"/>
        <v/>
      </c>
      <c r="V39" s="2" t="str">
        <f t="shared" si="12"/>
        <v>PRESTATION</v>
      </c>
      <c r="W39" s="16" t="str">
        <f t="shared" si="10"/>
        <v/>
      </c>
      <c r="Y39" s="2" t="str">
        <f t="shared" ca="1" si="13"/>
        <v>DEMANDES</v>
      </c>
      <c r="Z39" s="2" t="str">
        <f t="array" aca="1" ref="Z39" ca="1">INDEX($C$23:$C$598,SMALL(IF($C$23:$C$598&lt;&gt;"",ROW(INDIRECT("1:"&amp;ROWS($C$23:$C$598)))),ROWS($1:17)))</f>
        <v>- SAUVEGARDES -</v>
      </c>
      <c r="AA39" s="16">
        <f t="array" aca="1" ref="AA39" ca="1">INDEX($T$23:$T$598,SMALL(IF($T$23:$T$598&lt;&gt;"",ROW(INDIRECT("1:"&amp;ROWS($T$23:$T$598)))),ROWS($1:17)))</f>
        <v>0.54545454545454541</v>
      </c>
    </row>
    <row r="40" spans="2:27" ht="12.6" customHeight="1" x14ac:dyDescent="0.2">
      <c r="B40" s="59" t="str">
        <f>IF(Collage!B33="","",Collage!B33)</f>
        <v/>
      </c>
      <c r="C40" s="59" t="str">
        <f>IF(Collage!C33="","",Collage!C33)</f>
        <v/>
      </c>
      <c r="D40" s="60" t="str">
        <f>IF(Collage!D33="","",Collage!D33)</f>
        <v>Info 12</v>
      </c>
      <c r="E40" s="29"/>
      <c r="F40" s="11"/>
      <c r="G40" s="11"/>
      <c r="H40" s="13">
        <f t="shared" si="4"/>
        <v>0</v>
      </c>
      <c r="I40" s="8" t="str">
        <f>IF(B40&lt;&gt;"",SUMIF($V$23:$V$598,V40,$H$23:$H$598)/SUMIF($V$23:$V$598,V40,$O$23:O615),IF(O40&lt;&gt;"",SUMIF($S$23:$S$598,S40,$H$23:$H$598)/O40,""))</f>
        <v/>
      </c>
      <c r="J40" s="12"/>
      <c r="K40" s="19">
        <f t="shared" si="15"/>
        <v>0</v>
      </c>
      <c r="L40" s="19">
        <f t="shared" si="6"/>
        <v>0</v>
      </c>
      <c r="M40" s="19">
        <f t="shared" si="7"/>
        <v>0</v>
      </c>
      <c r="N40" s="19">
        <f t="shared" si="16"/>
        <v>0</v>
      </c>
      <c r="O40" s="9" t="str">
        <f t="shared" si="14"/>
        <v/>
      </c>
      <c r="S40" s="2" t="str">
        <f t="shared" si="11"/>
        <v>DELIVERY</v>
      </c>
      <c r="T40" s="18" t="str">
        <f t="shared" si="9"/>
        <v/>
      </c>
      <c r="V40" s="2" t="str">
        <f t="shared" si="12"/>
        <v>PRESTATION</v>
      </c>
      <c r="W40" s="16" t="str">
        <f t="shared" si="10"/>
        <v/>
      </c>
      <c r="Y40" s="2" t="str">
        <f t="shared" ca="1" si="13"/>
        <v>DEMANDES</v>
      </c>
      <c r="Z40" s="2" t="str">
        <f t="array" aca="1" ref="Z40" ca="1">INDEX($C$23:$C$598,SMALL(IF($C$23:$C$598&lt;&gt;"",ROW(INDIRECT("1:"&amp;ROWS($C$23:$C$598)))),ROWS($1:18)))</f>
        <v>- MEP -</v>
      </c>
      <c r="AA40" s="16">
        <f t="array" aca="1" ref="AA40" ca="1">INDEX($T$23:$T$598,SMALL(IF($T$23:$T$598&lt;&gt;"",ROW(INDIRECT("1:"&amp;ROWS($T$23:$T$598)))),ROWS($1:18)))</f>
        <v>0.44444444444444442</v>
      </c>
    </row>
    <row r="41" spans="2:27" ht="12.6" customHeight="1" x14ac:dyDescent="0.2">
      <c r="B41" s="59" t="str">
        <f>IF(Collage!B34="","",Collage!B34)</f>
        <v/>
      </c>
      <c r="C41" s="59" t="str">
        <f>IF(Collage!C34="","",Collage!C34)</f>
        <v/>
      </c>
      <c r="D41" s="60" t="str">
        <f>IF(Collage!D34="","",Collage!D34)</f>
        <v>Info 13</v>
      </c>
      <c r="E41" s="29" t="s">
        <v>2</v>
      </c>
      <c r="F41" s="11" t="s">
        <v>2</v>
      </c>
      <c r="G41" s="11" t="s">
        <v>2</v>
      </c>
      <c r="H41" s="13">
        <f t="shared" si="4"/>
        <v>1</v>
      </c>
      <c r="I41" s="8" t="str">
        <f>IF(B41&lt;&gt;"",SUMIF($V$23:$V$598,V41,$H$23:$H$598)/SUMIF($V$23:$V$598,V41,$O$23:O616),IF(O41&lt;&gt;"",SUMIF($S$23:$S$598,S41,$H$23:$H$598)/O41,""))</f>
        <v/>
      </c>
      <c r="J41" s="12"/>
      <c r="K41" s="19">
        <f t="shared" si="15"/>
        <v>1</v>
      </c>
      <c r="L41" s="19">
        <f t="shared" si="6"/>
        <v>1</v>
      </c>
      <c r="M41" s="19">
        <f t="shared" si="7"/>
        <v>1</v>
      </c>
      <c r="N41" s="19">
        <f t="shared" si="16"/>
        <v>3</v>
      </c>
      <c r="O41" s="9" t="str">
        <f t="shared" si="14"/>
        <v/>
      </c>
      <c r="S41" s="2" t="str">
        <f t="shared" si="11"/>
        <v>DELIVERY</v>
      </c>
      <c r="T41" s="18" t="str">
        <f t="shared" si="9"/>
        <v/>
      </c>
      <c r="V41" s="2" t="str">
        <f t="shared" si="12"/>
        <v>PRESTATION</v>
      </c>
      <c r="W41" s="16" t="str">
        <f t="shared" si="10"/>
        <v/>
      </c>
      <c r="Y41" s="2" t="str">
        <f t="shared" ca="1" si="13"/>
        <v>DEMANDES</v>
      </c>
      <c r="Z41" s="2" t="str">
        <f t="array" aca="1" ref="Z41" ca="1">INDEX($C$23:$C$598,SMALL(IF($C$23:$C$598&lt;&gt;"",ROW(INDIRECT("1:"&amp;ROWS($C$23:$C$598)))),ROWS($1:19)))</f>
        <v>- APPLICATIF -</v>
      </c>
      <c r="AA41" s="16">
        <f t="array" aca="1" ref="AA41" ca="1">INDEX($T$23:$T$598,SMALL(IF($T$23:$T$598&lt;&gt;"",ROW(INDIRECT("1:"&amp;ROWS($T$23:$T$598)))),ROWS($1:19)))</f>
        <v>0.43137254901960781</v>
      </c>
    </row>
    <row r="42" spans="2:27" ht="12.6" customHeight="1" x14ac:dyDescent="0.2">
      <c r="B42" s="59" t="str">
        <f>IF(Collage!B35="","",Collage!B35)</f>
        <v/>
      </c>
      <c r="C42" s="59" t="str">
        <f>IF(Collage!C35="","",Collage!C35)</f>
        <v/>
      </c>
      <c r="D42" s="60" t="str">
        <f>IF(Collage!D35="","",Collage!D35)</f>
        <v>Info 14</v>
      </c>
      <c r="E42" s="29" t="s">
        <v>2</v>
      </c>
      <c r="F42" s="11" t="s">
        <v>2</v>
      </c>
      <c r="G42" s="11" t="s">
        <v>2</v>
      </c>
      <c r="H42" s="13">
        <f t="shared" si="4"/>
        <v>1</v>
      </c>
      <c r="I42" s="8" t="str">
        <f>IF(B42&lt;&gt;"",SUMIF($V$23:$V$598,V42,$H$23:$H$598)/SUMIF($V$23:$V$598,V42,$O$23:O617),IF(O42&lt;&gt;"",SUMIF($S$23:$S$598,S42,$H$23:$H$598)/O42,""))</f>
        <v/>
      </c>
      <c r="J42" s="12"/>
      <c r="K42" s="19">
        <f t="shared" si="15"/>
        <v>1</v>
      </c>
      <c r="L42" s="19">
        <f t="shared" si="6"/>
        <v>1</v>
      </c>
      <c r="M42" s="19">
        <f t="shared" si="7"/>
        <v>1</v>
      </c>
      <c r="N42" s="19">
        <f t="shared" si="16"/>
        <v>3</v>
      </c>
      <c r="O42" s="9" t="str">
        <f t="shared" si="14"/>
        <v/>
      </c>
      <c r="S42" s="2" t="str">
        <f t="shared" si="11"/>
        <v>DELIVERY</v>
      </c>
      <c r="T42" s="18" t="str">
        <f t="shared" si="9"/>
        <v/>
      </c>
      <c r="V42" s="2" t="str">
        <f t="shared" si="12"/>
        <v>PRESTATION</v>
      </c>
      <c r="W42" s="16" t="str">
        <f t="shared" si="10"/>
        <v/>
      </c>
      <c r="Y42" s="2" t="str">
        <f t="shared" ca="1" si="13"/>
        <v>DEMANDES</v>
      </c>
      <c r="Z42" s="2" t="str">
        <f t="array" aca="1" ref="Z42" ca="1">INDEX($C$23:$C$598,SMALL(IF($C$23:$C$598&lt;&gt;"",ROW(INDIRECT("1:"&amp;ROWS($C$23:$C$598)))),ROWS($1:20)))</f>
        <v>- VMWARE -</v>
      </c>
      <c r="AA42" s="16">
        <f t="array" aca="1" ref="AA42" ca="1">INDEX($T$23:$T$598,SMALL(IF($T$23:$T$598&lt;&gt;"",ROW(INDIRECT("1:"&amp;ROWS($T$23:$T$598)))),ROWS($1:20)))</f>
        <v>0.42857142857142866</v>
      </c>
    </row>
    <row r="43" spans="2:27" ht="12.6" customHeight="1" x14ac:dyDescent="0.2">
      <c r="B43" s="59" t="str">
        <f>IF(Collage!B36="","",Collage!B36)</f>
        <v/>
      </c>
      <c r="C43" s="59" t="str">
        <f>IF(Collage!C36="","",Collage!C36)</f>
        <v/>
      </c>
      <c r="D43" s="60" t="str">
        <f>IF(Collage!D36="","",Collage!D36)</f>
        <v/>
      </c>
      <c r="E43" s="29"/>
      <c r="F43" s="11"/>
      <c r="G43" s="11"/>
      <c r="H43" s="13" t="str">
        <f t="shared" si="4"/>
        <v/>
      </c>
      <c r="I43" s="8" t="str">
        <f>IF(B43&lt;&gt;"",SUMIF($V$23:$V$598,V43,$H$23:$H$598)/SUMIF($V$23:$V$598,V43,$O$23:O618),IF(O43&lt;&gt;"",SUMIF($S$23:$S$598,S43,$H$23:$H$598)/O43,""))</f>
        <v/>
      </c>
      <c r="J43" s="12"/>
      <c r="K43" s="19" t="str">
        <f t="shared" si="15"/>
        <v/>
      </c>
      <c r="L43" s="19" t="str">
        <f t="shared" si="6"/>
        <v/>
      </c>
      <c r="M43" s="19" t="str">
        <f t="shared" si="7"/>
        <v/>
      </c>
      <c r="N43" s="19" t="str">
        <f t="shared" si="16"/>
        <v/>
      </c>
      <c r="O43" s="9" t="str">
        <f t="shared" si="14"/>
        <v/>
      </c>
      <c r="S43" s="2" t="str">
        <f t="shared" si="11"/>
        <v>DELIVERY</v>
      </c>
      <c r="T43" s="18" t="str">
        <f t="shared" si="9"/>
        <v/>
      </c>
      <c r="V43" s="2" t="str">
        <f t="shared" si="12"/>
        <v>PRESTATION</v>
      </c>
      <c r="W43" s="16" t="str">
        <f t="shared" si="10"/>
        <v/>
      </c>
      <c r="Y43" s="2" t="str">
        <f t="shared" ca="1" si="13"/>
        <v>DEMANDES</v>
      </c>
      <c r="Z43" s="2" t="str">
        <f t="array" aca="1" ref="Z43" ca="1">INDEX($C$23:$C$598,SMALL(IF($C$23:$C$598&lt;&gt;"",ROW(INDIRECT("1:"&amp;ROWS($C$23:$C$598)))),ROWS($1:21)))</f>
        <v>- AUTRE -</v>
      </c>
      <c r="AA43" s="16">
        <f t="array" aca="1" ref="AA43" ca="1">INDEX($T$23:$T$598,SMALL(IF($T$23:$T$598&lt;&gt;"",ROW(INDIRECT("1:"&amp;ROWS($T$23:$T$598)))),ROWS($1:21)))</f>
        <v>0.32666666666666672</v>
      </c>
    </row>
    <row r="44" spans="2:27" ht="12.6" customHeight="1" x14ac:dyDescent="0.2">
      <c r="B44" s="59" t="str">
        <f>IF(Collage!B37="","",Collage!B37)</f>
        <v/>
      </c>
      <c r="C44" s="59" t="str">
        <f>IF(Collage!C37="","",Collage!C37)</f>
        <v>PROCESS</v>
      </c>
      <c r="D44" s="60" t="str">
        <f>IF(Collage!D37="","",Collage!D37)</f>
        <v/>
      </c>
      <c r="E44" s="29"/>
      <c r="F44" s="11"/>
      <c r="G44" s="11"/>
      <c r="H44" s="13" t="str">
        <f t="shared" si="4"/>
        <v/>
      </c>
      <c r="I44" s="8">
        <f>IF(B44&lt;&gt;"",SUMIF($V$23:$V$598,V44,$H$23:$H$598)/SUMIF($V$23:$V$598,V44,$O$23:O619),IF(O44&lt;&gt;"",SUMIF($S$23:$S$598,S44,$H$23:$H$598)/O44,""))</f>
        <v>4.1666666666666664E-2</v>
      </c>
      <c r="J44" s="12"/>
      <c r="K44" s="19" t="str">
        <f t="shared" si="15"/>
        <v/>
      </c>
      <c r="L44" s="19" t="str">
        <f t="shared" si="6"/>
        <v/>
      </c>
      <c r="M44" s="19" t="str">
        <f t="shared" si="7"/>
        <v/>
      </c>
      <c r="N44" s="19" t="str">
        <f t="shared" si="16"/>
        <v>Procédures :</v>
      </c>
      <c r="O44" s="9">
        <f t="shared" si="14"/>
        <v>8</v>
      </c>
      <c r="S44" s="2" t="str">
        <f t="shared" si="11"/>
        <v>PROCESS</v>
      </c>
      <c r="T44" s="18">
        <f t="shared" si="9"/>
        <v>4.1666666666666664E-2</v>
      </c>
      <c r="V44" s="2" t="str">
        <f t="shared" si="12"/>
        <v>PRESTATION</v>
      </c>
      <c r="W44" s="16" t="str">
        <f t="shared" si="10"/>
        <v/>
      </c>
      <c r="Y44" s="2" t="str">
        <f t="shared" ca="1" si="13"/>
        <v>INCIDENTS</v>
      </c>
      <c r="Z44" s="2" t="str">
        <f t="array" aca="1" ref="Z44" ca="1">INDEX($C$23:$C$598,SMALL(IF($C$23:$C$598&lt;&gt;"",ROW(INDIRECT("1:"&amp;ROWS($C$23:$C$598)))),ROWS($1:22)))</f>
        <v>CITRIX</v>
      </c>
      <c r="AA44" s="16">
        <f t="array" aca="1" ref="AA44" ca="1">INDEX($T$23:$T$598,SMALL(IF($T$23:$T$598&lt;&gt;"",ROW(INDIRECT("1:"&amp;ROWS($T$23:$T$598)))),ROWS($1:22)))</f>
        <v>8.3333333333333329E-2</v>
      </c>
    </row>
    <row r="45" spans="2:27" ht="12.6" customHeight="1" x14ac:dyDescent="0.2">
      <c r="B45" s="59" t="str">
        <f>IF(Collage!B38="","",Collage!B38)</f>
        <v/>
      </c>
      <c r="C45" s="59" t="str">
        <f>IF(Collage!C38="","",Collage!C38)</f>
        <v/>
      </c>
      <c r="D45" s="60" t="str">
        <f>IF(Collage!D38="","",Collage!D38)</f>
        <v/>
      </c>
      <c r="E45" s="29"/>
      <c r="F45" s="11"/>
      <c r="G45" s="11"/>
      <c r="H45" s="13" t="str">
        <f t="shared" si="4"/>
        <v/>
      </c>
      <c r="I45" s="8" t="str">
        <f>IF(B45&lt;&gt;"",SUMIF($V$23:$V$598,V45,$H$23:$H$598)/SUMIF($V$23:$V$598,V45,$O$23:O620),IF(O45&lt;&gt;"",SUMIF($S$23:$S$598,S45,$H$23:$H$598)/O45,""))</f>
        <v/>
      </c>
      <c r="J45" s="12"/>
      <c r="K45" s="19" t="str">
        <f t="shared" si="15"/>
        <v/>
      </c>
      <c r="L45" s="19" t="str">
        <f t="shared" si="6"/>
        <v/>
      </c>
      <c r="M45" s="19" t="str">
        <f t="shared" si="7"/>
        <v/>
      </c>
      <c r="N45" s="19" t="str">
        <f t="shared" si="16"/>
        <v/>
      </c>
      <c r="O45" s="9" t="str">
        <f t="shared" si="14"/>
        <v/>
      </c>
      <c r="S45" s="2" t="str">
        <f t="shared" si="11"/>
        <v>PROCESS</v>
      </c>
      <c r="T45" s="18" t="str">
        <f t="shared" si="9"/>
        <v/>
      </c>
      <c r="V45" s="2" t="str">
        <f t="shared" si="12"/>
        <v>PRESTATION</v>
      </c>
      <c r="W45" s="16" t="str">
        <f t="shared" si="10"/>
        <v/>
      </c>
      <c r="Y45" s="2" t="str">
        <f t="shared" ca="1" si="13"/>
        <v>INCIDENTS</v>
      </c>
      <c r="Z45" s="2" t="str">
        <f t="array" aca="1" ref="Z45" ca="1">INDEX($C$23:$C$598,SMALL(IF($C$23:$C$598&lt;&gt;"",ROW(INDIRECT("1:"&amp;ROWS($C$23:$C$598)))),ROWS($1:23)))</f>
        <v>ORA - ORACLE</v>
      </c>
      <c r="AA45" s="16">
        <f t="array" aca="1" ref="AA45" ca="1">INDEX($T$23:$T$598,SMALL(IF($T$23:$T$598&lt;&gt;"",ROW(INDIRECT("1:"&amp;ROWS($T$23:$T$598)))),ROWS($1:23)))</f>
        <v>0.54320987654320907</v>
      </c>
    </row>
    <row r="46" spans="2:27" ht="12.6" customHeight="1" x14ac:dyDescent="0.2">
      <c r="B46" s="59" t="str">
        <f>IF(Collage!B39="","",Collage!B39)</f>
        <v/>
      </c>
      <c r="C46" s="59" t="str">
        <f>IF(Collage!C39="","",Collage!C39)</f>
        <v/>
      </c>
      <c r="D46" s="60" t="str">
        <f>IF(Collage!D39="","",Collage!D39)</f>
        <v>Info 15</v>
      </c>
      <c r="E46" s="29"/>
      <c r="F46" s="11"/>
      <c r="G46" s="11"/>
      <c r="H46" s="13">
        <f t="shared" si="4"/>
        <v>0</v>
      </c>
      <c r="I46" s="8" t="str">
        <f>IF(B46&lt;&gt;"",SUMIF($V$23:$V$598,V46,$H$23:$H$598)/SUMIF($V$23:$V$598,V46,$O$23:O621),IF(O46&lt;&gt;"",SUMIF($S$23:$S$598,S46,$H$23:$H$598)/O46,""))</f>
        <v/>
      </c>
      <c r="J46" s="12"/>
      <c r="K46" s="19">
        <f t="shared" si="15"/>
        <v>0</v>
      </c>
      <c r="L46" s="19">
        <f t="shared" si="6"/>
        <v>0</v>
      </c>
      <c r="M46" s="19">
        <f t="shared" si="7"/>
        <v>0</v>
      </c>
      <c r="N46" s="19">
        <f t="shared" si="16"/>
        <v>0</v>
      </c>
      <c r="O46" s="9" t="str">
        <f t="shared" si="14"/>
        <v/>
      </c>
      <c r="S46" s="2" t="str">
        <f t="shared" si="11"/>
        <v>PROCESS</v>
      </c>
      <c r="T46" s="18" t="str">
        <f t="shared" si="9"/>
        <v/>
      </c>
      <c r="V46" s="2" t="str">
        <f t="shared" si="12"/>
        <v>PRESTATION</v>
      </c>
      <c r="W46" s="16" t="str">
        <f t="shared" si="10"/>
        <v/>
      </c>
      <c r="Y46" s="2" t="str">
        <f t="shared" ca="1" si="13"/>
        <v>INCIDENTS</v>
      </c>
      <c r="Z46" s="2" t="str">
        <f t="array" aca="1" ref="Z46" ca="1">INDEX($C$23:$C$598,SMALL(IF($C$23:$C$598&lt;&gt;"",ROW(INDIRECT("1:"&amp;ROWS($C$23:$C$598)))),ROWS($1:24)))</f>
        <v>ORD - DOLLARU</v>
      </c>
      <c r="AA46" s="16">
        <f t="array" aca="1" ref="AA46" ca="1">INDEX($T$23:$T$598,SMALL(IF($T$23:$T$598&lt;&gt;"",ROW(INDIRECT("1:"&amp;ROWS($T$23:$T$598)))),ROWS($1:24)))</f>
        <v>0.41242937853107331</v>
      </c>
    </row>
    <row r="47" spans="2:27" ht="12.6" customHeight="1" x14ac:dyDescent="0.2">
      <c r="B47" s="59" t="str">
        <f>IF(Collage!B40="","",Collage!B40)</f>
        <v/>
      </c>
      <c r="C47" s="59" t="str">
        <f>IF(Collage!C40="","",Collage!C40)</f>
        <v/>
      </c>
      <c r="D47" s="60" t="str">
        <f>IF(Collage!D40="","",Collage!D40)</f>
        <v>Info 16</v>
      </c>
      <c r="E47" s="29"/>
      <c r="F47" s="11"/>
      <c r="G47" s="11"/>
      <c r="H47" s="13">
        <f t="shared" si="4"/>
        <v>0</v>
      </c>
      <c r="I47" s="8" t="str">
        <f>IF(B47&lt;&gt;"",SUMIF($V$23:$V$598,V47,$H$23:$H$598)/SUMIF($V$23:$V$598,V47,$O$23:O622),IF(O47&lt;&gt;"",SUMIF($S$23:$S$598,S47,$H$23:$H$598)/O47,""))</f>
        <v/>
      </c>
      <c r="J47" s="12"/>
      <c r="K47" s="19">
        <f t="shared" si="15"/>
        <v>0</v>
      </c>
      <c r="L47" s="19">
        <f t="shared" si="6"/>
        <v>0</v>
      </c>
      <c r="M47" s="19">
        <f t="shared" si="7"/>
        <v>0</v>
      </c>
      <c r="N47" s="19">
        <f t="shared" si="16"/>
        <v>0</v>
      </c>
      <c r="O47" s="9" t="str">
        <f t="shared" si="14"/>
        <v/>
      </c>
      <c r="S47" s="2" t="str">
        <f t="shared" si="11"/>
        <v>PROCESS</v>
      </c>
      <c r="T47" s="18" t="str">
        <f t="shared" si="9"/>
        <v/>
      </c>
      <c r="V47" s="2" t="str">
        <f t="shared" si="12"/>
        <v>PRESTATION</v>
      </c>
      <c r="W47" s="16" t="str">
        <f t="shared" si="10"/>
        <v/>
      </c>
      <c r="Y47" s="2" t="str">
        <f t="shared" ca="1" si="13"/>
        <v>INCIDENTS</v>
      </c>
      <c r="Z47" s="2" t="str">
        <f t="array" aca="1" ref="Z47" ca="1">INDEX($C$23:$C$598,SMALL(IF($C$23:$C$598&lt;&gt;"",ROW(INDIRECT("1:"&amp;ROWS($C$23:$C$598)))),ROWS($1:25)))</f>
        <v>SAUVEGARDES</v>
      </c>
      <c r="AA47" s="16">
        <f t="array" aca="1" ref="AA47" ca="1">INDEX($T$23:$T$598,SMALL(IF($T$23:$T$598&lt;&gt;"",ROW(INDIRECT("1:"&amp;ROWS($T$23:$T$598)))),ROWS($1:25)))</f>
        <v>0.26666666666666666</v>
      </c>
    </row>
    <row r="48" spans="2:27" ht="12.6" customHeight="1" x14ac:dyDescent="0.2">
      <c r="B48" s="59" t="str">
        <f>IF(Collage!B41="","",Collage!B41)</f>
        <v/>
      </c>
      <c r="C48" s="59" t="str">
        <f>IF(Collage!C41="","",Collage!C41)</f>
        <v/>
      </c>
      <c r="D48" s="60" t="str">
        <f>IF(Collage!D41="","",Collage!D41)</f>
        <v>Info 17</v>
      </c>
      <c r="E48" s="29"/>
      <c r="F48" s="11"/>
      <c r="G48" s="11"/>
      <c r="H48" s="13">
        <f t="shared" si="4"/>
        <v>0</v>
      </c>
      <c r="I48" s="8" t="str">
        <f>IF(B48&lt;&gt;"",SUMIF($V$23:$V$598,V48,$H$23:$H$598)/SUMIF($V$23:$V$598,V48,$O$23:O623),IF(O48&lt;&gt;"",SUMIF($S$23:$S$598,S48,$H$23:$H$598)/O48,""))</f>
        <v/>
      </c>
      <c r="J48" s="12"/>
      <c r="K48" s="19">
        <f t="shared" si="15"/>
        <v>0</v>
      </c>
      <c r="L48" s="19">
        <f t="shared" si="6"/>
        <v>0</v>
      </c>
      <c r="M48" s="19">
        <f t="shared" si="7"/>
        <v>0</v>
      </c>
      <c r="N48" s="19">
        <f t="shared" si="16"/>
        <v>0</v>
      </c>
      <c r="O48" s="9" t="str">
        <f t="shared" si="14"/>
        <v/>
      </c>
      <c r="S48" s="2" t="str">
        <f t="shared" si="11"/>
        <v>PROCESS</v>
      </c>
      <c r="T48" s="18" t="str">
        <f t="shared" si="9"/>
        <v/>
      </c>
      <c r="V48" s="2" t="str">
        <f t="shared" si="12"/>
        <v>PRESTATION</v>
      </c>
      <c r="W48" s="16" t="str">
        <f t="shared" si="10"/>
        <v/>
      </c>
      <c r="Y48" s="2" t="str">
        <f t="shared" ca="1" si="13"/>
        <v>INCIDENTS</v>
      </c>
      <c r="Z48" s="2" t="str">
        <f t="array" aca="1" ref="Z48" ca="1">INDEX($C$23:$C$598,SMALL(IF($C$23:$C$598&lt;&gt;"",ROW(INDIRECT("1:"&amp;ROWS($C$23:$C$598)))),ROWS($1:26)))</f>
        <v>-VMS-</v>
      </c>
      <c r="AA48" s="16">
        <f t="array" aca="1" ref="AA48" ca="1">INDEX($T$23:$T$598,SMALL(IF($T$23:$T$598&lt;&gt;"",ROW(INDIRECT("1:"&amp;ROWS($T$23:$T$598)))),ROWS($1:26)))</f>
        <v>7.407407407407407E-2</v>
      </c>
    </row>
    <row r="49" spans="2:27" ht="12.6" customHeight="1" x14ac:dyDescent="0.2">
      <c r="B49" s="59" t="str">
        <f>IF(Collage!B42="","",Collage!B42)</f>
        <v/>
      </c>
      <c r="C49" s="59" t="str">
        <f>IF(Collage!C42="","",Collage!C42)</f>
        <v/>
      </c>
      <c r="D49" s="60" t="str">
        <f>IF(Collage!D42="","",Collage!D42)</f>
        <v>Info 18</v>
      </c>
      <c r="E49" s="29"/>
      <c r="F49" s="10"/>
      <c r="G49" s="11"/>
      <c r="H49" s="13">
        <f t="shared" si="4"/>
        <v>0</v>
      </c>
      <c r="I49" s="8" t="str">
        <f>IF(B49&lt;&gt;"",SUMIF($V$23:$V$598,V49,$H$23:$H$598)/SUMIF($V$23:$V$598,V49,$O$23:O624),IF(O49&lt;&gt;"",SUMIF($S$23:$S$598,S49,$H$23:$H$598)/O49,""))</f>
        <v/>
      </c>
      <c r="J49" s="12"/>
      <c r="K49" s="19">
        <f t="shared" si="15"/>
        <v>0</v>
      </c>
      <c r="L49" s="19">
        <f t="shared" si="6"/>
        <v>0</v>
      </c>
      <c r="M49" s="19">
        <f t="shared" si="7"/>
        <v>0</v>
      </c>
      <c r="N49" s="19">
        <f t="shared" si="16"/>
        <v>0</v>
      </c>
      <c r="O49" s="9" t="str">
        <f t="shared" si="14"/>
        <v/>
      </c>
      <c r="S49" s="2" t="str">
        <f t="shared" si="11"/>
        <v>PROCESS</v>
      </c>
      <c r="T49" s="18" t="str">
        <f t="shared" si="9"/>
        <v/>
      </c>
      <c r="V49" s="2" t="str">
        <f t="shared" si="12"/>
        <v>PRESTATION</v>
      </c>
      <c r="W49" s="16" t="str">
        <f t="shared" si="10"/>
        <v/>
      </c>
      <c r="Y49" s="2" t="str">
        <f t="shared" ca="1" si="13"/>
        <v>INCIDENTS</v>
      </c>
      <c r="Z49" s="2" t="str">
        <f t="array" aca="1" ref="Z49" ca="1">INDEX($C$23:$C$598,SMALL(IF($C$23:$C$598&lt;&gt;"",ROW(INDIRECT("1:"&amp;ROWS($C$23:$C$598)))),ROWS($1:27)))</f>
        <v>INDEX</v>
      </c>
      <c r="AA49" s="16">
        <f t="array" aca="1" ref="AA49" ca="1">INDEX($T$23:$T$598,SMALL(IF($T$23:$T$598&lt;&gt;"",ROW(INDIRECT("1:"&amp;ROWS($T$23:$T$598)))),ROWS($1:27)))</f>
        <v>0.25757575757575757</v>
      </c>
    </row>
    <row r="50" spans="2:27" ht="12.6" customHeight="1" x14ac:dyDescent="0.2">
      <c r="B50" s="59" t="str">
        <f>IF(Collage!B43="","",Collage!B43)</f>
        <v/>
      </c>
      <c r="C50" s="59" t="str">
        <f>IF(Collage!C43="","",Collage!C43)</f>
        <v/>
      </c>
      <c r="D50" s="60" t="str">
        <f>IF(Collage!D43="","",Collage!D43)</f>
        <v>Info 19</v>
      </c>
      <c r="E50" s="29"/>
      <c r="F50" s="10"/>
      <c r="G50" s="11"/>
      <c r="H50" s="13">
        <f t="shared" si="4"/>
        <v>0</v>
      </c>
      <c r="I50" s="8" t="str">
        <f>IF(B50&lt;&gt;"",SUMIF($V$23:$V$598,V50,$H$23:$H$598)/SUMIF($V$23:$V$598,V50,$O$23:O625),IF(O50&lt;&gt;"",SUMIF($S$23:$S$598,S50,$H$23:$H$598)/O50,""))</f>
        <v/>
      </c>
      <c r="J50" s="12"/>
      <c r="K50" s="19">
        <f t="shared" si="15"/>
        <v>0</v>
      </c>
      <c r="L50" s="19">
        <f t="shared" si="6"/>
        <v>0</v>
      </c>
      <c r="M50" s="19">
        <f t="shared" si="7"/>
        <v>0</v>
      </c>
      <c r="N50" s="19">
        <f t="shared" si="16"/>
        <v>0</v>
      </c>
      <c r="O50" s="9" t="str">
        <f t="shared" si="14"/>
        <v/>
      </c>
      <c r="S50" s="2" t="str">
        <f t="shared" si="11"/>
        <v>PROCESS</v>
      </c>
      <c r="T50" s="18" t="str">
        <f t="shared" si="9"/>
        <v/>
      </c>
      <c r="V50" s="2" t="str">
        <f t="shared" si="12"/>
        <v>PRESTATION</v>
      </c>
      <c r="W50" s="16" t="str">
        <f t="shared" si="10"/>
        <v/>
      </c>
      <c r="Y50" s="2" t="e">
        <f t="shared" ca="1" si="13"/>
        <v>#NUM!</v>
      </c>
      <c r="Z50" s="2" t="e">
        <f t="array" aca="1" ref="Z50" ca="1">INDEX($C$23:$C$598,SMALL(IF($C$23:$C$598&lt;&gt;"",ROW(INDIRECT("1:"&amp;ROWS($C$23:$C$598)))),ROWS($1:28)))</f>
        <v>#NUM!</v>
      </c>
      <c r="AA50" s="16" t="e">
        <f t="array" aca="1" ref="AA50" ca="1">INDEX($T$23:$T$598,SMALL(IF($T$23:$T$598&lt;&gt;"",ROW(INDIRECT("1:"&amp;ROWS($T$23:$T$598)))),ROWS($1:28)))</f>
        <v>#NUM!</v>
      </c>
    </row>
    <row r="51" spans="2:27" ht="12.6" customHeight="1" x14ac:dyDescent="0.2">
      <c r="B51" s="59" t="str">
        <f>IF(Collage!B44="","",Collage!B44)</f>
        <v/>
      </c>
      <c r="C51" s="59" t="str">
        <f>IF(Collage!C44="","",Collage!C44)</f>
        <v/>
      </c>
      <c r="D51" s="60" t="str">
        <f>IF(Collage!D44="","",Collage!D44)</f>
        <v>Info 20</v>
      </c>
      <c r="E51" s="29"/>
      <c r="F51" s="10"/>
      <c r="G51" s="11"/>
      <c r="H51" s="13">
        <f t="shared" si="4"/>
        <v>0</v>
      </c>
      <c r="I51" s="8" t="str">
        <f>IF(B51&lt;&gt;"",SUMIF($V$23:$V$598,V51,$H$23:$H$598)/SUMIF($V$23:$V$598,V51,$O$23:O626),IF(O51&lt;&gt;"",SUMIF($S$23:$S$598,S51,$H$23:$H$598)/O51,""))</f>
        <v/>
      </c>
      <c r="J51" s="12"/>
      <c r="K51" s="19">
        <f t="shared" si="15"/>
        <v>0</v>
      </c>
      <c r="L51" s="19">
        <f t="shared" si="6"/>
        <v>0</v>
      </c>
      <c r="M51" s="19">
        <f t="shared" si="7"/>
        <v>0</v>
      </c>
      <c r="N51" s="19">
        <f t="shared" si="16"/>
        <v>0</v>
      </c>
      <c r="O51" s="9" t="str">
        <f t="shared" si="14"/>
        <v/>
      </c>
      <c r="S51" s="2" t="str">
        <f t="shared" si="11"/>
        <v>PROCESS</v>
      </c>
      <c r="T51" s="18" t="str">
        <f t="shared" si="9"/>
        <v/>
      </c>
      <c r="V51" s="2" t="str">
        <f t="shared" si="12"/>
        <v>PRESTATION</v>
      </c>
      <c r="W51" s="16" t="str">
        <f t="shared" si="10"/>
        <v/>
      </c>
      <c r="Y51" s="2" t="e">
        <f t="shared" ca="1" si="13"/>
        <v>#NUM!</v>
      </c>
      <c r="Z51" s="2" t="e">
        <f t="array" aca="1" ref="Z51" ca="1">INDEX($C$23:$C$598,SMALL(IF($C$23:$C$598&lt;&gt;"",ROW(INDIRECT("1:"&amp;ROWS($C$23:$C$598)))),ROWS($1:29)))</f>
        <v>#NUM!</v>
      </c>
      <c r="AA51" s="16" t="e">
        <f t="array" aca="1" ref="AA51" ca="1">INDEX($T$23:$T$598,SMALL(IF($T$23:$T$598&lt;&gt;"",ROW(INDIRECT("1:"&amp;ROWS($T$23:$T$598)))),ROWS($1:29)))</f>
        <v>#NUM!</v>
      </c>
    </row>
    <row r="52" spans="2:27" ht="12.6" customHeight="1" x14ac:dyDescent="0.2">
      <c r="B52" s="59" t="str">
        <f>IF(Collage!B45="","",Collage!B45)</f>
        <v/>
      </c>
      <c r="C52" s="59" t="str">
        <f>IF(Collage!C45="","",Collage!C45)</f>
        <v/>
      </c>
      <c r="D52" s="60" t="str">
        <f>IF(Collage!D45="","",Collage!D45)</f>
        <v>Info 21</v>
      </c>
      <c r="E52" s="29" t="s">
        <v>2</v>
      </c>
      <c r="F52" s="10"/>
      <c r="G52" s="11"/>
      <c r="H52" s="13">
        <f t="shared" si="4"/>
        <v>0.33333333333333331</v>
      </c>
      <c r="I52" s="8" t="str">
        <f>IF(B52&lt;&gt;"",SUMIF($V$23:$V$598,V52,$H$23:$H$598)/SUMIF($V$23:$V$598,V52,$O$23:O627),IF(O52&lt;&gt;"",SUMIF($S$23:$S$598,S52,$H$23:$H$598)/O52,""))</f>
        <v/>
      </c>
      <c r="J52" s="12"/>
      <c r="K52" s="19">
        <f t="shared" si="15"/>
        <v>1</v>
      </c>
      <c r="L52" s="19">
        <f t="shared" si="6"/>
        <v>0</v>
      </c>
      <c r="M52" s="19">
        <f t="shared" si="7"/>
        <v>0</v>
      </c>
      <c r="N52" s="19">
        <f t="shared" si="16"/>
        <v>1</v>
      </c>
      <c r="O52" s="9" t="str">
        <f t="shared" si="14"/>
        <v/>
      </c>
      <c r="S52" s="2" t="str">
        <f t="shared" si="11"/>
        <v>PROCESS</v>
      </c>
      <c r="T52" s="18" t="str">
        <f t="shared" si="9"/>
        <v/>
      </c>
      <c r="V52" s="2" t="str">
        <f t="shared" si="12"/>
        <v>PRESTATION</v>
      </c>
      <c r="W52" s="16" t="str">
        <f t="shared" si="10"/>
        <v/>
      </c>
      <c r="Y52" s="2" t="e">
        <f t="shared" ca="1" si="13"/>
        <v>#NUM!</v>
      </c>
      <c r="Z52" s="2" t="e">
        <f t="array" aca="1" ref="Z52" ca="1">INDEX($C$23:$C$598,SMALL(IF($C$23:$C$598&lt;&gt;"",ROW(INDIRECT("1:"&amp;ROWS($C$23:$C$598)))),ROWS($1:30)))</f>
        <v>#NUM!</v>
      </c>
      <c r="AA52" s="16" t="e">
        <f t="array" aca="1" ref="AA52" ca="1">INDEX($T$23:$T$598,SMALL(IF($T$23:$T$598&lt;&gt;"",ROW(INDIRECT("1:"&amp;ROWS($T$23:$T$598)))),ROWS($1:30)))</f>
        <v>#NUM!</v>
      </c>
    </row>
    <row r="53" spans="2:27" ht="12.6" customHeight="1" x14ac:dyDescent="0.2">
      <c r="B53" s="59" t="str">
        <f>IF(Collage!B46="","",Collage!B46)</f>
        <v/>
      </c>
      <c r="C53" s="59" t="str">
        <f>IF(Collage!C46="","",Collage!C46)</f>
        <v/>
      </c>
      <c r="D53" s="60" t="str">
        <f>IF(Collage!D46="","",Collage!D46)</f>
        <v>Info 22</v>
      </c>
      <c r="E53" s="29"/>
      <c r="F53" s="10"/>
      <c r="G53" s="11"/>
      <c r="H53" s="13">
        <f t="shared" si="4"/>
        <v>0</v>
      </c>
      <c r="I53" s="8" t="str">
        <f>IF(B53&lt;&gt;"",SUMIF($V$23:$V$598,V53,$H$23:$H$598)/SUMIF($V$23:$V$598,V53,$O$23:O628),IF(O53&lt;&gt;"",SUMIF($S$23:$S$598,S53,$H$23:$H$598)/O53,""))</f>
        <v/>
      </c>
      <c r="J53" s="12"/>
      <c r="K53" s="19">
        <f t="shared" si="15"/>
        <v>0</v>
      </c>
      <c r="L53" s="19">
        <f t="shared" si="6"/>
        <v>0</v>
      </c>
      <c r="M53" s="19">
        <f t="shared" si="7"/>
        <v>0</v>
      </c>
      <c r="N53" s="19">
        <f t="shared" si="16"/>
        <v>0</v>
      </c>
      <c r="O53" s="9" t="str">
        <f t="shared" si="14"/>
        <v/>
      </c>
      <c r="S53" s="2" t="str">
        <f t="shared" si="11"/>
        <v>PROCESS</v>
      </c>
      <c r="T53" s="18" t="str">
        <f t="shared" si="9"/>
        <v/>
      </c>
      <c r="V53" s="2" t="str">
        <f t="shared" si="12"/>
        <v>PRESTATION</v>
      </c>
      <c r="W53" s="16" t="str">
        <f t="shared" si="10"/>
        <v/>
      </c>
      <c r="Y53" s="2" t="e">
        <f t="shared" ca="1" si="13"/>
        <v>#NUM!</v>
      </c>
      <c r="Z53" s="2" t="e">
        <f t="array" aca="1" ref="Z53" ca="1">INDEX($C$23:$C$598,SMALL(IF($C$23:$C$598&lt;&gt;"",ROW(INDIRECT("1:"&amp;ROWS($C$23:$C$598)))),ROWS($1:31)))</f>
        <v>#NUM!</v>
      </c>
      <c r="AA53" s="16" t="e">
        <f t="array" aca="1" ref="AA53" ca="1">INDEX($T$23:$T$598,SMALL(IF($T$23:$T$598&lt;&gt;"",ROW(INDIRECT("1:"&amp;ROWS($T$23:$T$598)))),ROWS($1:31)))</f>
        <v>#NUM!</v>
      </c>
    </row>
    <row r="54" spans="2:27" ht="12.6" customHeight="1" x14ac:dyDescent="0.2">
      <c r="B54" s="59" t="str">
        <f>IF(Collage!B47="","",Collage!B47)</f>
        <v/>
      </c>
      <c r="C54" s="59" t="str">
        <f>IF(Collage!C47="","",Collage!C47)</f>
        <v/>
      </c>
      <c r="D54" s="60" t="str">
        <f>IF(Collage!D47="","",Collage!D47)</f>
        <v/>
      </c>
      <c r="E54" s="29"/>
      <c r="F54" s="10"/>
      <c r="G54" s="11"/>
      <c r="H54" s="13" t="str">
        <f t="shared" si="4"/>
        <v/>
      </c>
      <c r="I54" s="8" t="str">
        <f>IF(B54&lt;&gt;"",SUMIF($V$23:$V$598,V54,$H$23:$H$598)/SUMIF($V$23:$V$598,V54,$O$23:O629),IF(O54&lt;&gt;"",SUMIF($S$23:$S$598,S54,$H$23:$H$598)/O54,""))</f>
        <v/>
      </c>
      <c r="J54" s="12"/>
      <c r="K54" s="19" t="str">
        <f t="shared" si="15"/>
        <v/>
      </c>
      <c r="L54" s="19" t="str">
        <f t="shared" si="6"/>
        <v/>
      </c>
      <c r="M54" s="19" t="str">
        <f t="shared" si="7"/>
        <v/>
      </c>
      <c r="N54" s="19" t="str">
        <f t="shared" si="16"/>
        <v/>
      </c>
      <c r="O54" s="9" t="str">
        <f t="shared" si="14"/>
        <v/>
      </c>
      <c r="S54" s="2" t="str">
        <f t="shared" si="11"/>
        <v>PROCESS</v>
      </c>
      <c r="T54" s="18" t="str">
        <f t="shared" si="9"/>
        <v/>
      </c>
      <c r="V54" s="2" t="str">
        <f t="shared" si="12"/>
        <v>PRESTATION</v>
      </c>
      <c r="W54" s="16" t="str">
        <f t="shared" si="10"/>
        <v/>
      </c>
      <c r="Y54" s="2" t="e">
        <f t="shared" ca="1" si="13"/>
        <v>#NUM!</v>
      </c>
      <c r="Z54" s="2" t="e">
        <f t="array" aca="1" ref="Z54" ca="1">INDEX($C$23:$C$598,SMALL(IF($C$23:$C$598&lt;&gt;"",ROW(INDIRECT("1:"&amp;ROWS($C$23:$C$598)))),ROWS($1:32)))</f>
        <v>#NUM!</v>
      </c>
      <c r="AA54" s="16" t="e">
        <f t="array" aca="1" ref="AA54" ca="1">INDEX($T$23:$T$598,SMALL(IF($T$23:$T$598&lt;&gt;"",ROW(INDIRECT("1:"&amp;ROWS($T$23:$T$598)))),ROWS($1:32)))</f>
        <v>#NUM!</v>
      </c>
    </row>
    <row r="55" spans="2:27" ht="12.6" customHeight="1" x14ac:dyDescent="0.2">
      <c r="B55" s="59" t="str">
        <f>IF(Collage!B48="","",Collage!B48)</f>
        <v>OUTILLAGE</v>
      </c>
      <c r="C55" s="59" t="str">
        <f>IF(Collage!C48="","",Collage!C48)</f>
        <v/>
      </c>
      <c r="D55" s="60" t="str">
        <f>IF(Collage!D48="","",Collage!D48)</f>
        <v/>
      </c>
      <c r="E55" s="29"/>
      <c r="F55" s="10"/>
      <c r="G55" s="11"/>
      <c r="H55" s="13" t="str">
        <f t="shared" si="4"/>
        <v/>
      </c>
      <c r="I55" s="8">
        <f>IF(B55&lt;&gt;"",SUMIF($V$23:$V$598,V55,$H$23:$H$598)/SUMIF($V$23:$V$598,V55,$O$23:O630),IF(O55&lt;&gt;"",SUMIF($S$23:$S$598,S55,$H$23:$H$598)/O55,""))</f>
        <v>0.66666666666666641</v>
      </c>
      <c r="J55" s="12"/>
      <c r="K55" s="19" t="str">
        <f t="shared" si="15"/>
        <v/>
      </c>
      <c r="L55" s="19" t="str">
        <f t="shared" si="6"/>
        <v/>
      </c>
      <c r="M55" s="19" t="str">
        <f t="shared" si="7"/>
        <v/>
      </c>
      <c r="N55" s="19" t="str">
        <f t="shared" si="16"/>
        <v/>
      </c>
      <c r="O55" s="9" t="str">
        <f t="shared" si="14"/>
        <v/>
      </c>
      <c r="S55" s="2" t="str">
        <f t="shared" si="11"/>
        <v/>
      </c>
      <c r="T55" s="18" t="str">
        <f t="shared" si="9"/>
        <v/>
      </c>
      <c r="V55" s="2" t="str">
        <f t="shared" si="12"/>
        <v>OUTILLAGE</v>
      </c>
      <c r="W55" s="16">
        <f t="shared" si="10"/>
        <v>0.66666666666666641</v>
      </c>
      <c r="Y55" s="2" t="e">
        <f t="shared" ca="1" si="13"/>
        <v>#NUM!</v>
      </c>
      <c r="Z55" s="2" t="e">
        <f t="array" aca="1" ref="Z55" ca="1">INDEX($C$23:$C$598,SMALL(IF($C$23:$C$598&lt;&gt;"",ROW(INDIRECT("1:"&amp;ROWS($C$23:$C$598)))),ROWS($1:33)))</f>
        <v>#NUM!</v>
      </c>
      <c r="AA55" s="16" t="e">
        <f t="array" aca="1" ref="AA55" ca="1">INDEX($T$23:$T$598,SMALL(IF($T$23:$T$598&lt;&gt;"",ROW(INDIRECT("1:"&amp;ROWS($T$23:$T$598)))),ROWS($1:33)))</f>
        <v>#NUM!</v>
      </c>
    </row>
    <row r="56" spans="2:27" ht="12.6" customHeight="1" x14ac:dyDescent="0.2">
      <c r="B56" s="59" t="str">
        <f>IF(Collage!B49="","",Collage!B49)</f>
        <v/>
      </c>
      <c r="C56" s="59" t="str">
        <f>IF(Collage!C49="","",Collage!C49)</f>
        <v>EXPLOITATION</v>
      </c>
      <c r="D56" s="60" t="str">
        <f>IF(Collage!D49="","",Collage!D49)</f>
        <v/>
      </c>
      <c r="E56" s="29"/>
      <c r="F56" s="10"/>
      <c r="G56" s="11"/>
      <c r="H56" s="13" t="str">
        <f t="shared" si="4"/>
        <v/>
      </c>
      <c r="I56" s="8">
        <f>IF(B56&lt;&gt;"",SUMIF($V$23:$V$598,V56,$H$23:$H$598)/SUMIF($V$23:$V$598,V56,$O$23:O631),IF(O56&lt;&gt;"",SUMIF($S$23:$S$598,S56,$H$23:$H$598)/O56,""))</f>
        <v>0.95238095238095233</v>
      </c>
      <c r="J56" s="12"/>
      <c r="K56" s="19" t="str">
        <f t="shared" si="15"/>
        <v/>
      </c>
      <c r="L56" s="19" t="str">
        <f t="shared" si="6"/>
        <v/>
      </c>
      <c r="M56" s="19" t="str">
        <f t="shared" si="7"/>
        <v/>
      </c>
      <c r="N56" s="19" t="str">
        <f t="shared" si="16"/>
        <v>Procédures :</v>
      </c>
      <c r="O56" s="9">
        <f t="shared" si="14"/>
        <v>7</v>
      </c>
      <c r="S56" s="2" t="str">
        <f t="shared" si="11"/>
        <v>EXPLOITATION</v>
      </c>
      <c r="T56" s="18">
        <f t="shared" si="9"/>
        <v>0.95238095238095233</v>
      </c>
      <c r="V56" s="2" t="str">
        <f t="shared" si="12"/>
        <v>OUTILLAGE</v>
      </c>
      <c r="W56" s="16" t="str">
        <f t="shared" si="10"/>
        <v/>
      </c>
      <c r="Y56" s="2" t="e">
        <f t="shared" ca="1" si="13"/>
        <v>#NUM!</v>
      </c>
      <c r="Z56" s="2" t="e">
        <f t="array" aca="1" ref="Z56" ca="1">INDEX($C$23:$C$598,SMALL(IF($C$23:$C$598&lt;&gt;"",ROW(INDIRECT("1:"&amp;ROWS($C$23:$C$598)))),ROWS($1:34)))</f>
        <v>#NUM!</v>
      </c>
      <c r="AA56" s="16" t="e">
        <f t="array" aca="1" ref="AA56" ca="1">INDEX($T$23:$T$598,SMALL(IF($T$23:$T$598&lt;&gt;"",ROW(INDIRECT("1:"&amp;ROWS($T$23:$T$598)))),ROWS($1:34)))</f>
        <v>#NUM!</v>
      </c>
    </row>
    <row r="57" spans="2:27" ht="12.6" customHeight="1" x14ac:dyDescent="0.2">
      <c r="B57" s="59" t="str">
        <f>IF(Collage!B50="","",Collage!B50)</f>
        <v/>
      </c>
      <c r="C57" s="59" t="str">
        <f>IF(Collage!C50="","",Collage!C50)</f>
        <v/>
      </c>
      <c r="D57" s="60" t="str">
        <f>IF(Collage!D50="","",Collage!D50)</f>
        <v/>
      </c>
      <c r="E57" s="29"/>
      <c r="F57" s="10"/>
      <c r="G57" s="11"/>
      <c r="H57" s="13" t="str">
        <f t="shared" si="4"/>
        <v/>
      </c>
      <c r="I57" s="8" t="str">
        <f>IF(B57&lt;&gt;"",SUMIF($V$23:$V$598,V57,$H$23:$H$598)/SUMIF($V$23:$V$598,V57,$O$23:O632),IF(O57&lt;&gt;"",SUMIF($S$23:$S$598,S57,$H$23:$H$598)/O57,""))</f>
        <v/>
      </c>
      <c r="J57" s="12"/>
      <c r="K57" s="19" t="str">
        <f t="shared" si="15"/>
        <v/>
      </c>
      <c r="L57" s="19" t="str">
        <f t="shared" si="6"/>
        <v/>
      </c>
      <c r="M57" s="19" t="str">
        <f t="shared" si="7"/>
        <v/>
      </c>
      <c r="N57" s="19" t="str">
        <f t="shared" si="16"/>
        <v/>
      </c>
      <c r="O57" s="9" t="str">
        <f t="shared" si="14"/>
        <v/>
      </c>
      <c r="S57" s="2" t="str">
        <f t="shared" si="11"/>
        <v>EXPLOITATION</v>
      </c>
      <c r="T57" s="18" t="str">
        <f t="shared" si="9"/>
        <v/>
      </c>
      <c r="V57" s="2" t="str">
        <f t="shared" si="12"/>
        <v>OUTILLAGE</v>
      </c>
      <c r="W57" s="16" t="str">
        <f t="shared" si="10"/>
        <v/>
      </c>
      <c r="Y57" s="2" t="e">
        <f t="shared" ca="1" si="13"/>
        <v>#NUM!</v>
      </c>
      <c r="Z57" s="2" t="e">
        <f t="array" aca="1" ref="Z57" ca="1">INDEX($C$23:$C$598,SMALL(IF($C$23:$C$598&lt;&gt;"",ROW(INDIRECT("1:"&amp;ROWS($C$23:$C$598)))),ROWS($1:35)))</f>
        <v>#NUM!</v>
      </c>
      <c r="AA57" s="16" t="e">
        <f t="array" aca="1" ref="AA57" ca="1">INDEX($T$23:$T$598,SMALL(IF($T$23:$T$598&lt;&gt;"",ROW(INDIRECT("1:"&amp;ROWS($T$23:$T$598)))),ROWS($1:35)))</f>
        <v>#NUM!</v>
      </c>
    </row>
    <row r="58" spans="2:27" ht="12.6" customHeight="1" x14ac:dyDescent="0.2">
      <c r="B58" s="59" t="str">
        <f>IF(Collage!B51="","",Collage!B51)</f>
        <v/>
      </c>
      <c r="C58" s="59" t="str">
        <f>IF(Collage!C51="","",Collage!C51)</f>
        <v/>
      </c>
      <c r="D58" s="60" t="str">
        <f>IF(Collage!D51="","",Collage!D51)</f>
        <v>Outil 1</v>
      </c>
      <c r="E58" s="29" t="s">
        <v>2</v>
      </c>
      <c r="F58" s="10" t="s">
        <v>2</v>
      </c>
      <c r="G58" s="11" t="s">
        <v>2</v>
      </c>
      <c r="H58" s="13">
        <f t="shared" si="4"/>
        <v>1</v>
      </c>
      <c r="I58" s="8" t="str">
        <f>IF(B58&lt;&gt;"",SUMIF($V$23:$V$598,V58,$H$23:$H$598)/SUMIF($V$23:$V$598,V58,$O$23:O633),IF(O58&lt;&gt;"",SUMIF($S$23:$S$598,S58,$H$23:$H$598)/O58,""))</f>
        <v/>
      </c>
      <c r="J58" s="12"/>
      <c r="K58" s="19">
        <f t="shared" si="15"/>
        <v>1</v>
      </c>
      <c r="L58" s="19">
        <f t="shared" si="6"/>
        <v>1</v>
      </c>
      <c r="M58" s="19">
        <f t="shared" si="7"/>
        <v>1</v>
      </c>
      <c r="N58" s="19">
        <f t="shared" si="16"/>
        <v>3</v>
      </c>
      <c r="O58" s="9" t="str">
        <f t="shared" si="14"/>
        <v/>
      </c>
      <c r="S58" s="2" t="str">
        <f t="shared" si="11"/>
        <v>EXPLOITATION</v>
      </c>
      <c r="T58" s="18" t="str">
        <f t="shared" si="9"/>
        <v/>
      </c>
      <c r="V58" s="2" t="str">
        <f t="shared" si="12"/>
        <v>OUTILLAGE</v>
      </c>
      <c r="W58" s="16" t="str">
        <f t="shared" si="10"/>
        <v/>
      </c>
      <c r="Y58" s="2" t="e">
        <f t="shared" ca="1" si="13"/>
        <v>#NUM!</v>
      </c>
      <c r="Z58" s="2" t="e">
        <f t="array" aca="1" ref="Z58" ca="1">INDEX($C$23:$C$598,SMALL(IF($C$23:$C$598&lt;&gt;"",ROW(INDIRECT("1:"&amp;ROWS($C$23:$C$598)))),ROWS($1:36)))</f>
        <v>#NUM!</v>
      </c>
      <c r="AA58" s="16" t="e">
        <f t="array" aca="1" ref="AA58" ca="1">INDEX($T$23:$T$598,SMALL(IF($T$23:$T$598&lt;&gt;"",ROW(INDIRECT("1:"&amp;ROWS($T$23:$T$598)))),ROWS($1:36)))</f>
        <v>#NUM!</v>
      </c>
    </row>
    <row r="59" spans="2:27" ht="12.6" customHeight="1" x14ac:dyDescent="0.2">
      <c r="B59" s="59" t="str">
        <f>IF(Collage!B52="","",Collage!B52)</f>
        <v/>
      </c>
      <c r="C59" s="59" t="str">
        <f>IF(Collage!C52="","",Collage!C52)</f>
        <v/>
      </c>
      <c r="D59" s="60" t="str">
        <f>IF(Collage!D52="","",Collage!D52)</f>
        <v>Outil 2</v>
      </c>
      <c r="E59" s="29" t="s">
        <v>2</v>
      </c>
      <c r="F59" s="10" t="s">
        <v>2</v>
      </c>
      <c r="G59" s="11" t="s">
        <v>2</v>
      </c>
      <c r="H59" s="13">
        <f t="shared" si="4"/>
        <v>1</v>
      </c>
      <c r="I59" s="8" t="str">
        <f>IF(B59&lt;&gt;"",SUMIF($V$23:$V$598,V59,$H$23:$H$598)/SUMIF($V$23:$V$598,V59,$O$23:O634),IF(O59&lt;&gt;"",SUMIF($S$23:$S$598,S59,$H$23:$H$598)/O59,""))</f>
        <v/>
      </c>
      <c r="J59" s="12"/>
      <c r="K59" s="19">
        <f t="shared" si="15"/>
        <v>1</v>
      </c>
      <c r="L59" s="19">
        <f t="shared" si="6"/>
        <v>1</v>
      </c>
      <c r="M59" s="19">
        <f t="shared" si="7"/>
        <v>1</v>
      </c>
      <c r="N59" s="19">
        <f t="shared" si="16"/>
        <v>3</v>
      </c>
      <c r="O59" s="9" t="str">
        <f t="shared" si="14"/>
        <v/>
      </c>
      <c r="S59" s="2" t="str">
        <f t="shared" si="11"/>
        <v>EXPLOITATION</v>
      </c>
      <c r="T59" s="18" t="str">
        <f t="shared" si="9"/>
        <v/>
      </c>
      <c r="V59" s="2" t="str">
        <f t="shared" si="12"/>
        <v>OUTILLAGE</v>
      </c>
      <c r="W59" s="16" t="str">
        <f t="shared" si="10"/>
        <v/>
      </c>
      <c r="Y59" s="2" t="e">
        <f t="shared" ca="1" si="13"/>
        <v>#NUM!</v>
      </c>
      <c r="Z59" s="2" t="e">
        <f t="array" aca="1" ref="Z59" ca="1">INDEX($C$23:$C$598,SMALL(IF($C$23:$C$598&lt;&gt;"",ROW(INDIRECT("1:"&amp;ROWS($C$23:$C$598)))),ROWS($1:37)))</f>
        <v>#NUM!</v>
      </c>
      <c r="AA59" s="16" t="e">
        <f t="array" aca="1" ref="AA59" ca="1">INDEX($T$23:$T$598,SMALL(IF($T$23:$T$598&lt;&gt;"",ROW(INDIRECT("1:"&amp;ROWS($T$23:$T$598)))),ROWS($1:37)))</f>
        <v>#NUM!</v>
      </c>
    </row>
    <row r="60" spans="2:27" ht="12.6" customHeight="1" x14ac:dyDescent="0.2">
      <c r="B60" s="59" t="str">
        <f>IF(Collage!B53="","",Collage!B53)</f>
        <v/>
      </c>
      <c r="C60" s="59" t="str">
        <f>IF(Collage!C53="","",Collage!C53)</f>
        <v/>
      </c>
      <c r="D60" s="60" t="str">
        <f>IF(Collage!D53="","",Collage!D53)</f>
        <v>Outil 3</v>
      </c>
      <c r="E60" s="29" t="s">
        <v>2</v>
      </c>
      <c r="F60" s="10" t="s">
        <v>2</v>
      </c>
      <c r="G60" s="11"/>
      <c r="H60" s="13">
        <f t="shared" si="4"/>
        <v>0.66666666666666663</v>
      </c>
      <c r="I60" s="8" t="str">
        <f>IF(B60&lt;&gt;"",SUMIF($V$23:$V$598,V60,$H$23:$H$598)/SUMIF($V$23:$V$598,V60,$O$23:O635),IF(O60&lt;&gt;"",SUMIF($S$23:$S$598,S60,$H$23:$H$598)/O60,""))</f>
        <v/>
      </c>
      <c r="J60" s="12"/>
      <c r="K60" s="19">
        <f t="shared" si="15"/>
        <v>1</v>
      </c>
      <c r="L60" s="19">
        <f t="shared" si="6"/>
        <v>1</v>
      </c>
      <c r="M60" s="19">
        <f t="shared" si="7"/>
        <v>0</v>
      </c>
      <c r="N60" s="19">
        <f t="shared" si="16"/>
        <v>2</v>
      </c>
      <c r="O60" s="9" t="str">
        <f t="shared" si="14"/>
        <v/>
      </c>
      <c r="S60" s="2" t="str">
        <f t="shared" si="11"/>
        <v>EXPLOITATION</v>
      </c>
      <c r="T60" s="18" t="str">
        <f t="shared" si="9"/>
        <v/>
      </c>
      <c r="V60" s="2" t="str">
        <f t="shared" si="12"/>
        <v>OUTILLAGE</v>
      </c>
      <c r="W60" s="16" t="str">
        <f t="shared" si="10"/>
        <v/>
      </c>
      <c r="Y60" s="2" t="e">
        <f t="shared" ca="1" si="13"/>
        <v>#NUM!</v>
      </c>
      <c r="Z60" s="2" t="e">
        <f t="array" aca="1" ref="Z60" ca="1">INDEX($C$23:$C$598,SMALL(IF($C$23:$C$598&lt;&gt;"",ROW(INDIRECT("1:"&amp;ROWS($C$23:$C$598)))),ROWS($1:38)))</f>
        <v>#NUM!</v>
      </c>
      <c r="AA60" s="16" t="e">
        <f t="array" aca="1" ref="AA60" ca="1">INDEX($T$23:$T$598,SMALL(IF($T$23:$T$598&lt;&gt;"",ROW(INDIRECT("1:"&amp;ROWS($T$23:$T$598)))),ROWS($1:38)))</f>
        <v>#NUM!</v>
      </c>
    </row>
    <row r="61" spans="2:27" ht="12.6" customHeight="1" x14ac:dyDescent="0.2">
      <c r="B61" s="59" t="str">
        <f>IF(Collage!B54="","",Collage!B54)</f>
        <v/>
      </c>
      <c r="C61" s="59" t="str">
        <f>IF(Collage!C54="","",Collage!C54)</f>
        <v/>
      </c>
      <c r="D61" s="60" t="str">
        <f>IF(Collage!D54="","",Collage!D54)</f>
        <v>Outil 4</v>
      </c>
      <c r="E61" s="29" t="s">
        <v>2</v>
      </c>
      <c r="F61" s="10" t="s">
        <v>2</v>
      </c>
      <c r="G61" s="11" t="s">
        <v>2</v>
      </c>
      <c r="H61" s="13">
        <f t="shared" si="4"/>
        <v>1</v>
      </c>
      <c r="I61" s="8" t="str">
        <f>IF(B61&lt;&gt;"",SUMIF($V$23:$V$598,V61,$H$23:$H$598)/SUMIF($V$23:$V$598,V61,$O$23:O636),IF(O61&lt;&gt;"",SUMIF($S$23:$S$598,S61,$H$23:$H$598)/O61,""))</f>
        <v/>
      </c>
      <c r="J61" s="12"/>
      <c r="K61" s="19">
        <f t="shared" si="15"/>
        <v>1</v>
      </c>
      <c r="L61" s="19">
        <f t="shared" si="6"/>
        <v>1</v>
      </c>
      <c r="M61" s="19">
        <f t="shared" si="7"/>
        <v>1</v>
      </c>
      <c r="N61" s="19">
        <f t="shared" si="16"/>
        <v>3</v>
      </c>
      <c r="O61" s="9" t="str">
        <f t="shared" si="14"/>
        <v/>
      </c>
      <c r="S61" s="2" t="str">
        <f t="shared" si="11"/>
        <v>EXPLOITATION</v>
      </c>
      <c r="T61" s="18" t="str">
        <f t="shared" si="9"/>
        <v/>
      </c>
      <c r="V61" s="2" t="str">
        <f t="shared" si="12"/>
        <v>OUTILLAGE</v>
      </c>
      <c r="W61" s="16" t="str">
        <f t="shared" si="10"/>
        <v/>
      </c>
      <c r="Y61" s="2" t="e">
        <f t="shared" ca="1" si="13"/>
        <v>#NUM!</v>
      </c>
      <c r="Z61" s="2" t="e">
        <f t="array" aca="1" ref="Z61" ca="1">INDEX($C$23:$C$598,SMALL(IF($C$23:$C$598&lt;&gt;"",ROW(INDIRECT("1:"&amp;ROWS($C$23:$C$598)))),ROWS($1:39)))</f>
        <v>#NUM!</v>
      </c>
      <c r="AA61" s="16" t="e">
        <f t="array" aca="1" ref="AA61" ca="1">INDEX($T$23:$T$598,SMALL(IF($T$23:$T$598&lt;&gt;"",ROW(INDIRECT("1:"&amp;ROWS($T$23:$T$598)))),ROWS($1:39)))</f>
        <v>#NUM!</v>
      </c>
    </row>
    <row r="62" spans="2:27" ht="12.6" customHeight="1" x14ac:dyDescent="0.2">
      <c r="B62" s="59" t="str">
        <f>IF(Collage!B55="","",Collage!B55)</f>
        <v/>
      </c>
      <c r="C62" s="59" t="str">
        <f>IF(Collage!C55="","",Collage!C55)</f>
        <v/>
      </c>
      <c r="D62" s="60" t="str">
        <f>IF(Collage!D55="","",Collage!D55)</f>
        <v>Outil 5</v>
      </c>
      <c r="E62" s="29" t="s">
        <v>2</v>
      </c>
      <c r="F62" s="10" t="s">
        <v>2</v>
      </c>
      <c r="G62" s="11" t="s">
        <v>2</v>
      </c>
      <c r="H62" s="13">
        <f t="shared" si="4"/>
        <v>1</v>
      </c>
      <c r="I62" s="8" t="str">
        <f>IF(B62&lt;&gt;"",SUMIF($V$23:$V$598,V62,$H$23:$H$598)/SUMIF($V$23:$V$598,V62,$O$23:O637),IF(O62&lt;&gt;"",SUMIF($S$23:$S$598,S62,$H$23:$H$598)/O62,""))</f>
        <v/>
      </c>
      <c r="J62" s="12"/>
      <c r="K62" s="19">
        <f t="shared" si="15"/>
        <v>1</v>
      </c>
      <c r="L62" s="19">
        <f t="shared" si="6"/>
        <v>1</v>
      </c>
      <c r="M62" s="19">
        <f t="shared" si="7"/>
        <v>1</v>
      </c>
      <c r="N62" s="19">
        <f t="shared" si="16"/>
        <v>3</v>
      </c>
      <c r="O62" s="9" t="str">
        <f t="shared" si="14"/>
        <v/>
      </c>
      <c r="S62" s="2" t="str">
        <f t="shared" si="11"/>
        <v>EXPLOITATION</v>
      </c>
      <c r="T62" s="18" t="str">
        <f t="shared" si="9"/>
        <v/>
      </c>
      <c r="V62" s="2" t="str">
        <f t="shared" si="12"/>
        <v>OUTILLAGE</v>
      </c>
      <c r="W62" s="16" t="str">
        <f t="shared" si="10"/>
        <v/>
      </c>
      <c r="Y62" s="2" t="e">
        <f t="shared" ca="1" si="13"/>
        <v>#NUM!</v>
      </c>
      <c r="Z62" s="2" t="e">
        <f t="array" aca="1" ref="Z62" ca="1">INDEX($C$23:$C$598,SMALL(IF($C$23:$C$598&lt;&gt;"",ROW(INDIRECT("1:"&amp;ROWS($C$23:$C$598)))),ROWS($1:40)))</f>
        <v>#NUM!</v>
      </c>
      <c r="AA62" s="16" t="e">
        <f t="array" aca="1" ref="AA62" ca="1">INDEX($T$23:$T$598,SMALL(IF($T$23:$T$598&lt;&gt;"",ROW(INDIRECT("1:"&amp;ROWS($T$23:$T$598)))),ROWS($1:40)))</f>
        <v>#NUM!</v>
      </c>
    </row>
    <row r="63" spans="2:27" ht="12.6" customHeight="1" x14ac:dyDescent="0.2">
      <c r="B63" s="59" t="str">
        <f>IF(Collage!B56="","",Collage!B56)</f>
        <v/>
      </c>
      <c r="C63" s="59" t="str">
        <f>IF(Collage!C56="","",Collage!C56)</f>
        <v/>
      </c>
      <c r="D63" s="60" t="str">
        <f>IF(Collage!D56="","",Collage!D56)</f>
        <v>Outil 6</v>
      </c>
      <c r="E63" s="29" t="s">
        <v>2</v>
      </c>
      <c r="F63" s="10" t="s">
        <v>2</v>
      </c>
      <c r="G63" s="11" t="s">
        <v>2</v>
      </c>
      <c r="H63" s="13">
        <f t="shared" si="4"/>
        <v>1</v>
      </c>
      <c r="I63" s="8" t="str">
        <f>IF(B63&lt;&gt;"",SUMIF($V$23:$V$598,V63,$H$23:$H$598)/SUMIF($V$23:$V$598,V63,$O$23:O638),IF(O63&lt;&gt;"",SUMIF($S$23:$S$598,S63,$H$23:$H$598)/O63,""))</f>
        <v/>
      </c>
      <c r="J63" s="12"/>
      <c r="K63" s="19">
        <f t="shared" si="15"/>
        <v>1</v>
      </c>
      <c r="L63" s="19">
        <f t="shared" si="6"/>
        <v>1</v>
      </c>
      <c r="M63" s="19">
        <f t="shared" si="7"/>
        <v>1</v>
      </c>
      <c r="N63" s="19">
        <f t="shared" si="16"/>
        <v>3</v>
      </c>
      <c r="O63" s="9" t="str">
        <f t="shared" si="14"/>
        <v/>
      </c>
      <c r="S63" s="2" t="str">
        <f t="shared" si="11"/>
        <v>EXPLOITATION</v>
      </c>
      <c r="T63" s="18" t="str">
        <f t="shared" si="9"/>
        <v/>
      </c>
      <c r="V63" s="2" t="str">
        <f t="shared" si="12"/>
        <v>OUTILLAGE</v>
      </c>
      <c r="W63" s="16" t="str">
        <f t="shared" si="10"/>
        <v/>
      </c>
      <c r="Y63" s="2" t="e">
        <f t="shared" ca="1" si="13"/>
        <v>#NUM!</v>
      </c>
      <c r="Z63" s="2" t="e">
        <f t="array" aca="1" ref="Z63" ca="1">INDEX($C$23:$C$598,SMALL(IF($C$23:$C$598&lt;&gt;"",ROW(INDIRECT("1:"&amp;ROWS($C$23:$C$598)))),ROWS($1:41)))</f>
        <v>#NUM!</v>
      </c>
      <c r="AA63" s="16" t="e">
        <f t="array" aca="1" ref="AA63" ca="1">INDEX($T$23:$T$598,SMALL(IF($T$23:$T$598&lt;&gt;"",ROW(INDIRECT("1:"&amp;ROWS($T$23:$T$598)))),ROWS($1:41)))</f>
        <v>#NUM!</v>
      </c>
    </row>
    <row r="64" spans="2:27" ht="12.6" customHeight="1" x14ac:dyDescent="0.2">
      <c r="B64" s="59" t="str">
        <f>IF(Collage!B57="","",Collage!B57)</f>
        <v/>
      </c>
      <c r="C64" s="59" t="str">
        <f>IF(Collage!C57="","",Collage!C57)</f>
        <v/>
      </c>
      <c r="D64" s="60" t="str">
        <f>IF(Collage!D57="","",Collage!D57)</f>
        <v>Outil 7</v>
      </c>
      <c r="E64" s="29" t="s">
        <v>2</v>
      </c>
      <c r="F64" s="10" t="s">
        <v>2</v>
      </c>
      <c r="G64" s="11" t="s">
        <v>2</v>
      </c>
      <c r="H64" s="13">
        <f t="shared" si="4"/>
        <v>1</v>
      </c>
      <c r="I64" s="8" t="str">
        <f>IF(B64&lt;&gt;"",SUMIF($V$23:$V$598,V64,$H$23:$H$598)/SUMIF($V$23:$V$598,V64,$O$23:O639),IF(O64&lt;&gt;"",SUMIF($S$23:$S$598,S64,$H$23:$H$598)/O64,""))</f>
        <v/>
      </c>
      <c r="J64" s="12"/>
      <c r="K64" s="19">
        <f t="shared" si="15"/>
        <v>1</v>
      </c>
      <c r="L64" s="19">
        <f t="shared" si="6"/>
        <v>1</v>
      </c>
      <c r="M64" s="19">
        <f t="shared" si="7"/>
        <v>1</v>
      </c>
      <c r="N64" s="19">
        <f t="shared" si="16"/>
        <v>3</v>
      </c>
      <c r="O64" s="9" t="str">
        <f t="shared" si="14"/>
        <v/>
      </c>
      <c r="S64" s="2" t="str">
        <f t="shared" si="11"/>
        <v>EXPLOITATION</v>
      </c>
      <c r="T64" s="18" t="str">
        <f t="shared" si="9"/>
        <v/>
      </c>
      <c r="V64" s="2" t="str">
        <f t="shared" si="12"/>
        <v>OUTILLAGE</v>
      </c>
      <c r="W64" s="16" t="str">
        <f t="shared" si="10"/>
        <v/>
      </c>
      <c r="Y64" s="2" t="e">
        <f t="shared" ca="1" si="13"/>
        <v>#NUM!</v>
      </c>
      <c r="Z64" s="2" t="e">
        <f t="array" aca="1" ref="Z64" ca="1">INDEX($C$23:$C$598,SMALL(IF($C$23:$C$598&lt;&gt;"",ROW(INDIRECT("1:"&amp;ROWS($C$23:$C$598)))),ROWS($1:42)))</f>
        <v>#NUM!</v>
      </c>
      <c r="AA64" s="16" t="e">
        <f t="array" aca="1" ref="AA64" ca="1">INDEX($T$23:$T$598,SMALL(IF($T$23:$T$598&lt;&gt;"",ROW(INDIRECT("1:"&amp;ROWS($T$23:$T$598)))),ROWS($1:42)))</f>
        <v>#NUM!</v>
      </c>
    </row>
    <row r="65" spans="2:27" ht="12.6" customHeight="1" x14ac:dyDescent="0.2">
      <c r="B65" s="59" t="str">
        <f>IF(Collage!B58="","",Collage!B58)</f>
        <v/>
      </c>
      <c r="C65" s="59" t="str">
        <f>IF(Collage!C58="","",Collage!C58)</f>
        <v/>
      </c>
      <c r="D65" s="60" t="str">
        <f>IF(Collage!D58="","",Collage!D58)</f>
        <v/>
      </c>
      <c r="E65" s="29"/>
      <c r="F65" s="10"/>
      <c r="G65" s="11"/>
      <c r="H65" s="13" t="str">
        <f t="shared" si="4"/>
        <v/>
      </c>
      <c r="I65" s="8" t="str">
        <f>IF(B65&lt;&gt;"",SUMIF($V$23:$V$598,V65,$H$23:$H$598)/SUMIF($V$23:$V$598,V65,$O$23:O640),IF(O65&lt;&gt;"",SUMIF($S$23:$S$598,S65,$H$23:$H$598)/O65,""))</f>
        <v/>
      </c>
      <c r="J65" s="12"/>
      <c r="K65" s="19" t="str">
        <f t="shared" si="15"/>
        <v/>
      </c>
      <c r="L65" s="19" t="str">
        <f t="shared" si="6"/>
        <v/>
      </c>
      <c r="M65" s="19" t="str">
        <f t="shared" si="7"/>
        <v/>
      </c>
      <c r="N65" s="19" t="str">
        <f t="shared" si="16"/>
        <v/>
      </c>
      <c r="O65" s="9" t="str">
        <f t="shared" si="14"/>
        <v/>
      </c>
      <c r="S65" s="2" t="str">
        <f t="shared" si="11"/>
        <v>EXPLOITATION</v>
      </c>
      <c r="T65" s="18" t="str">
        <f t="shared" si="9"/>
        <v/>
      </c>
      <c r="V65" s="2" t="str">
        <f t="shared" si="12"/>
        <v>OUTILLAGE</v>
      </c>
      <c r="W65" s="16" t="str">
        <f t="shared" si="10"/>
        <v/>
      </c>
      <c r="Y65" s="2" t="e">
        <f t="shared" ca="1" si="13"/>
        <v>#NUM!</v>
      </c>
      <c r="Z65" s="2" t="e">
        <f t="array" aca="1" ref="Z65" ca="1">INDEX($C$23:$C$598,SMALL(IF($C$23:$C$598&lt;&gt;"",ROW(INDIRECT("1:"&amp;ROWS($C$23:$C$598)))),ROWS($1:43)))</f>
        <v>#NUM!</v>
      </c>
      <c r="AA65" s="16" t="e">
        <f t="array" aca="1" ref="AA65" ca="1">INDEX($T$23:$T$598,SMALL(IF($T$23:$T$598&lt;&gt;"",ROW(INDIRECT("1:"&amp;ROWS($T$23:$T$598)))),ROWS($1:43)))</f>
        <v>#NUM!</v>
      </c>
    </row>
    <row r="66" spans="2:27" ht="12.6" customHeight="1" x14ac:dyDescent="0.2">
      <c r="B66" s="59" t="str">
        <f>IF(Collage!B59="","",Collage!B59)</f>
        <v/>
      </c>
      <c r="C66" s="59" t="str">
        <f>IF(Collage!C59="","",Collage!C59)</f>
        <v>ADMINISTRATION</v>
      </c>
      <c r="D66" s="60" t="str">
        <f>IF(Collage!D59="","",Collage!D59)</f>
        <v/>
      </c>
      <c r="E66" s="29"/>
      <c r="F66" s="10"/>
      <c r="G66" s="11"/>
      <c r="H66" s="13" t="str">
        <f t="shared" si="4"/>
        <v/>
      </c>
      <c r="I66" s="8">
        <f>IF(B66&lt;&gt;"",SUMIF($V$23:$V$598,V66,$H$23:$H$598)/SUMIF($V$23:$V$598,V66,$O$23:O641),IF(O66&lt;&gt;"",SUMIF($S$23:$S$598,S66,$H$23:$H$598)/O66,""))</f>
        <v>0.47619047619047616</v>
      </c>
      <c r="J66" s="12"/>
      <c r="K66" s="19" t="str">
        <f t="shared" si="15"/>
        <v/>
      </c>
      <c r="L66" s="19" t="str">
        <f t="shared" si="6"/>
        <v/>
      </c>
      <c r="M66" s="19" t="str">
        <f t="shared" si="7"/>
        <v/>
      </c>
      <c r="N66" s="19" t="str">
        <f t="shared" si="16"/>
        <v>Procédures :</v>
      </c>
      <c r="O66" s="9">
        <f t="shared" si="14"/>
        <v>7</v>
      </c>
      <c r="S66" s="2" t="str">
        <f t="shared" si="11"/>
        <v>ADMINISTRATION</v>
      </c>
      <c r="T66" s="18">
        <f t="shared" si="9"/>
        <v>0.47619047619047616</v>
      </c>
      <c r="V66" s="2" t="str">
        <f t="shared" si="12"/>
        <v>OUTILLAGE</v>
      </c>
      <c r="W66" s="16" t="str">
        <f t="shared" si="10"/>
        <v/>
      </c>
      <c r="Y66" s="2" t="e">
        <f t="shared" ca="1" si="13"/>
        <v>#NUM!</v>
      </c>
      <c r="Z66" s="2" t="e">
        <f t="array" aca="1" ref="Z66" ca="1">INDEX($C$23:$C$598,SMALL(IF($C$23:$C$598&lt;&gt;"",ROW(INDIRECT("1:"&amp;ROWS($C$23:$C$598)))),ROWS($1:44)))</f>
        <v>#NUM!</v>
      </c>
      <c r="AA66" s="16" t="e">
        <f t="array" aca="1" ref="AA66" ca="1">INDEX($T$23:$T$598,SMALL(IF($T$23:$T$598&lt;&gt;"",ROW(INDIRECT("1:"&amp;ROWS($T$23:$T$598)))),ROWS($1:44)))</f>
        <v>#NUM!</v>
      </c>
    </row>
    <row r="67" spans="2:27" ht="12.6" customHeight="1" x14ac:dyDescent="0.2">
      <c r="B67" s="59" t="str">
        <f>IF(Collage!B60="","",Collage!B60)</f>
        <v/>
      </c>
      <c r="C67" s="59" t="str">
        <f>IF(Collage!C60="","",Collage!C60)</f>
        <v/>
      </c>
      <c r="D67" s="60" t="str">
        <f>IF(Collage!D60="","",Collage!D60)</f>
        <v/>
      </c>
      <c r="E67" s="29"/>
      <c r="F67" s="10"/>
      <c r="G67" s="11"/>
      <c r="H67" s="13" t="str">
        <f t="shared" si="4"/>
        <v/>
      </c>
      <c r="I67" s="8" t="str">
        <f>IF(B67&lt;&gt;"",SUMIF($V$23:$V$598,V67,$H$23:$H$598)/SUMIF($V$23:$V$598,V67,$O$23:O642),IF(O67&lt;&gt;"",SUMIF($S$23:$S$598,S67,$H$23:$H$598)/O67,""))</f>
        <v/>
      </c>
      <c r="J67" s="12"/>
      <c r="K67" s="19" t="str">
        <f t="shared" si="15"/>
        <v/>
      </c>
      <c r="L67" s="19" t="str">
        <f t="shared" si="6"/>
        <v/>
      </c>
      <c r="M67" s="19" t="str">
        <f t="shared" si="7"/>
        <v/>
      </c>
      <c r="N67" s="19" t="str">
        <f t="shared" si="16"/>
        <v/>
      </c>
      <c r="O67" s="9" t="str">
        <f t="shared" si="14"/>
        <v/>
      </c>
      <c r="S67" s="2" t="str">
        <f t="shared" si="11"/>
        <v>ADMINISTRATION</v>
      </c>
      <c r="T67" s="18" t="str">
        <f t="shared" si="9"/>
        <v/>
      </c>
      <c r="V67" s="2" t="str">
        <f t="shared" si="12"/>
        <v>OUTILLAGE</v>
      </c>
      <c r="W67" s="16" t="str">
        <f t="shared" si="10"/>
        <v/>
      </c>
      <c r="Y67" s="2" t="e">
        <f t="shared" ca="1" si="13"/>
        <v>#NUM!</v>
      </c>
      <c r="Z67" s="2" t="e">
        <f t="array" aca="1" ref="Z67" ca="1">INDEX($C$23:$C$598,SMALL(IF($C$23:$C$598&lt;&gt;"",ROW(INDIRECT("1:"&amp;ROWS($C$23:$C$598)))),ROWS($1:45)))</f>
        <v>#NUM!</v>
      </c>
      <c r="AA67" s="16" t="e">
        <f t="array" aca="1" ref="AA67" ca="1">INDEX($T$23:$T$598,SMALL(IF($T$23:$T$598&lt;&gt;"",ROW(INDIRECT("1:"&amp;ROWS($T$23:$T$598)))),ROWS($1:45)))</f>
        <v>#NUM!</v>
      </c>
    </row>
    <row r="68" spans="2:27" ht="12.6" customHeight="1" x14ac:dyDescent="0.2">
      <c r="B68" s="59" t="str">
        <f>IF(Collage!B61="","",Collage!B61)</f>
        <v/>
      </c>
      <c r="C68" s="59" t="str">
        <f>IF(Collage!C61="","",Collage!C61)</f>
        <v/>
      </c>
      <c r="D68" s="60" t="str">
        <f>IF(Collage!D61="","",Collage!D61)</f>
        <v>Outil 8</v>
      </c>
      <c r="E68" s="29" t="s">
        <v>2</v>
      </c>
      <c r="F68" s="10" t="s">
        <v>2</v>
      </c>
      <c r="G68" s="11"/>
      <c r="H68" s="13">
        <f t="shared" si="4"/>
        <v>0.66666666666666663</v>
      </c>
      <c r="I68" s="8" t="str">
        <f>IF(B68&lt;&gt;"",SUMIF($V$23:$V$598,V68,$H$23:$H$598)/SUMIF($V$23:$V$598,V68,$O$23:O643),IF(O68&lt;&gt;"",SUMIF($S$23:$S$598,S68,$H$23:$H$598)/O68,""))</f>
        <v/>
      </c>
      <c r="J68" s="12"/>
      <c r="K68" s="19">
        <f t="shared" si="15"/>
        <v>1</v>
      </c>
      <c r="L68" s="19">
        <f t="shared" si="6"/>
        <v>1</v>
      </c>
      <c r="M68" s="19">
        <f t="shared" si="7"/>
        <v>0</v>
      </c>
      <c r="N68" s="19">
        <f t="shared" si="16"/>
        <v>2</v>
      </c>
      <c r="O68" s="9" t="str">
        <f t="shared" si="14"/>
        <v/>
      </c>
      <c r="S68" s="2" t="str">
        <f t="shared" si="11"/>
        <v>ADMINISTRATION</v>
      </c>
      <c r="T68" s="18" t="str">
        <f t="shared" si="9"/>
        <v/>
      </c>
      <c r="V68" s="2" t="str">
        <f t="shared" si="12"/>
        <v>OUTILLAGE</v>
      </c>
      <c r="W68" s="16" t="str">
        <f t="shared" si="10"/>
        <v/>
      </c>
      <c r="Y68" s="2" t="e">
        <f t="shared" ca="1" si="13"/>
        <v>#NUM!</v>
      </c>
      <c r="Z68" s="2" t="e">
        <f t="array" aca="1" ref="Z68" ca="1">INDEX($C$23:$C$598,SMALL(IF($C$23:$C$598&lt;&gt;"",ROW(INDIRECT("1:"&amp;ROWS($C$23:$C$598)))),ROWS($1:46)))</f>
        <v>#NUM!</v>
      </c>
      <c r="AA68" s="16" t="e">
        <f t="array" aca="1" ref="AA68" ca="1">INDEX($T$23:$T$598,SMALL(IF($T$23:$T$598&lt;&gt;"",ROW(INDIRECT("1:"&amp;ROWS($T$23:$T$598)))),ROWS($1:46)))</f>
        <v>#NUM!</v>
      </c>
    </row>
    <row r="69" spans="2:27" ht="12.6" customHeight="1" x14ac:dyDescent="0.2">
      <c r="B69" s="59" t="str">
        <f>IF(Collage!B62="","",Collage!B62)</f>
        <v/>
      </c>
      <c r="C69" s="59" t="str">
        <f>IF(Collage!C62="","",Collage!C62)</f>
        <v/>
      </c>
      <c r="D69" s="60" t="str">
        <f>IF(Collage!D62="","",Collage!D62)</f>
        <v>Outil 9</v>
      </c>
      <c r="E69" s="29" t="s">
        <v>2</v>
      </c>
      <c r="F69" s="10"/>
      <c r="G69" s="11"/>
      <c r="H69" s="13">
        <f t="shared" si="4"/>
        <v>0.33333333333333331</v>
      </c>
      <c r="I69" s="8" t="str">
        <f>IF(B69&lt;&gt;"",SUMIF($V$23:$V$598,V69,$H$23:$H$598)/SUMIF($V$23:$V$598,V69,$O$23:O644),IF(O69&lt;&gt;"",SUMIF($S$23:$S$598,S69,$H$23:$H$598)/O69,""))</f>
        <v/>
      </c>
      <c r="J69" s="12"/>
      <c r="K69" s="19">
        <f t="shared" si="15"/>
        <v>1</v>
      </c>
      <c r="L69" s="19">
        <f t="shared" si="6"/>
        <v>0</v>
      </c>
      <c r="M69" s="19">
        <f t="shared" si="7"/>
        <v>0</v>
      </c>
      <c r="N69" s="19">
        <f t="shared" si="16"/>
        <v>1</v>
      </c>
      <c r="O69" s="9" t="str">
        <f t="shared" si="14"/>
        <v/>
      </c>
      <c r="S69" s="2" t="str">
        <f t="shared" si="11"/>
        <v>ADMINISTRATION</v>
      </c>
      <c r="T69" s="18" t="str">
        <f t="shared" si="9"/>
        <v/>
      </c>
      <c r="V69" s="2" t="str">
        <f t="shared" si="12"/>
        <v>OUTILLAGE</v>
      </c>
      <c r="W69" s="16" t="str">
        <f t="shared" si="10"/>
        <v/>
      </c>
      <c r="Y69" s="2" t="e">
        <f t="shared" ca="1" si="13"/>
        <v>#NUM!</v>
      </c>
      <c r="Z69" s="2" t="e">
        <f t="array" aca="1" ref="Z69" ca="1">INDEX($C$23:$C$598,SMALL(IF($C$23:$C$598&lt;&gt;"",ROW(INDIRECT("1:"&amp;ROWS($C$23:$C$598)))),ROWS($1:47)))</f>
        <v>#NUM!</v>
      </c>
      <c r="AA69" s="16" t="e">
        <f t="array" aca="1" ref="AA69" ca="1">INDEX($T$23:$T$598,SMALL(IF($T$23:$T$598&lt;&gt;"",ROW(INDIRECT("1:"&amp;ROWS($T$23:$T$598)))),ROWS($1:47)))</f>
        <v>#NUM!</v>
      </c>
    </row>
    <row r="70" spans="2:27" ht="12.6" customHeight="1" x14ac:dyDescent="0.2">
      <c r="B70" s="59" t="str">
        <f>IF(Collage!B63="","",Collage!B63)</f>
        <v/>
      </c>
      <c r="C70" s="59" t="str">
        <f>IF(Collage!C63="","",Collage!C63)</f>
        <v/>
      </c>
      <c r="D70" s="60" t="str">
        <f>IF(Collage!D63="","",Collage!D63)</f>
        <v>Outil 10</v>
      </c>
      <c r="E70" s="29" t="s">
        <v>2</v>
      </c>
      <c r="F70" s="10" t="s">
        <v>2</v>
      </c>
      <c r="G70" s="11"/>
      <c r="H70" s="13">
        <f t="shared" si="4"/>
        <v>0.66666666666666663</v>
      </c>
      <c r="I70" s="8" t="str">
        <f>IF(B70&lt;&gt;"",SUMIF($V$23:$V$598,V70,$H$23:$H$598)/SUMIF($V$23:$V$598,V70,$O$23:O645),IF(O70&lt;&gt;"",SUMIF($S$23:$S$598,S70,$H$23:$H$598)/O70,""))</f>
        <v/>
      </c>
      <c r="J70" s="12"/>
      <c r="K70" s="19">
        <f t="shared" si="15"/>
        <v>1</v>
      </c>
      <c r="L70" s="19">
        <f t="shared" si="6"/>
        <v>1</v>
      </c>
      <c r="M70" s="19">
        <f t="shared" si="7"/>
        <v>0</v>
      </c>
      <c r="N70" s="19">
        <f t="shared" si="16"/>
        <v>2</v>
      </c>
      <c r="O70" s="9" t="str">
        <f t="shared" si="14"/>
        <v/>
      </c>
      <c r="S70" s="2" t="str">
        <f t="shared" si="11"/>
        <v>ADMINISTRATION</v>
      </c>
      <c r="T70" s="18" t="str">
        <f t="shared" si="9"/>
        <v/>
      </c>
      <c r="V70" s="2" t="str">
        <f t="shared" si="12"/>
        <v>OUTILLAGE</v>
      </c>
      <c r="W70" s="16" t="str">
        <f t="shared" si="10"/>
        <v/>
      </c>
      <c r="Y70" s="2" t="e">
        <f t="shared" ca="1" si="13"/>
        <v>#NUM!</v>
      </c>
      <c r="Z70" s="2" t="e">
        <f t="array" aca="1" ref="Z70" ca="1">INDEX($C$23:$C$598,SMALL(IF($C$23:$C$598&lt;&gt;"",ROW(INDIRECT("1:"&amp;ROWS($C$23:$C$598)))),ROWS($1:48)))</f>
        <v>#NUM!</v>
      </c>
      <c r="AA70" s="16" t="e">
        <f t="array" aca="1" ref="AA70" ca="1">INDEX($T$23:$T$598,SMALL(IF($T$23:$T$598&lt;&gt;"",ROW(INDIRECT("1:"&amp;ROWS($T$23:$T$598)))),ROWS($1:48)))</f>
        <v>#NUM!</v>
      </c>
    </row>
    <row r="71" spans="2:27" ht="12.6" customHeight="1" x14ac:dyDescent="0.2">
      <c r="B71" s="59" t="str">
        <f>IF(Collage!B64="","",Collage!B64)</f>
        <v/>
      </c>
      <c r="C71" s="59" t="str">
        <f>IF(Collage!C64="","",Collage!C64)</f>
        <v/>
      </c>
      <c r="D71" s="60" t="str">
        <f>IF(Collage!D64="","",Collage!D64)</f>
        <v>Outil 11</v>
      </c>
      <c r="E71" s="29" t="s">
        <v>2</v>
      </c>
      <c r="F71" s="10" t="s">
        <v>2</v>
      </c>
      <c r="G71" s="11"/>
      <c r="H71" s="13">
        <f t="shared" si="4"/>
        <v>0.66666666666666663</v>
      </c>
      <c r="I71" s="8" t="str">
        <f>IF(B71&lt;&gt;"",SUMIF($V$23:$V$598,V71,$H$23:$H$598)/SUMIF($V$23:$V$598,V71,$O$23:O646),IF(O71&lt;&gt;"",SUMIF($S$23:$S$598,S71,$H$23:$H$598)/O71,""))</f>
        <v/>
      </c>
      <c r="J71" s="12"/>
      <c r="K71" s="19">
        <f t="shared" si="15"/>
        <v>1</v>
      </c>
      <c r="L71" s="19">
        <f t="shared" si="6"/>
        <v>1</v>
      </c>
      <c r="M71" s="19">
        <f t="shared" si="7"/>
        <v>0</v>
      </c>
      <c r="N71" s="19">
        <f t="shared" si="16"/>
        <v>2</v>
      </c>
      <c r="O71" s="9" t="str">
        <f t="shared" si="14"/>
        <v/>
      </c>
      <c r="S71" s="2" t="str">
        <f t="shared" si="11"/>
        <v>ADMINISTRATION</v>
      </c>
      <c r="T71" s="18" t="str">
        <f t="shared" si="9"/>
        <v/>
      </c>
      <c r="V71" s="2" t="str">
        <f t="shared" si="12"/>
        <v>OUTILLAGE</v>
      </c>
      <c r="W71" s="16" t="str">
        <f t="shared" si="10"/>
        <v/>
      </c>
      <c r="Y71" s="2" t="e">
        <f t="shared" ca="1" si="13"/>
        <v>#NUM!</v>
      </c>
      <c r="Z71" s="2" t="e">
        <f t="array" aca="1" ref="Z71" ca="1">INDEX($C$23:$C$598,SMALL(IF($C$23:$C$598&lt;&gt;"",ROW(INDIRECT("1:"&amp;ROWS($C$23:$C$598)))),ROWS($1:49)))</f>
        <v>#NUM!</v>
      </c>
      <c r="AA71" s="16" t="e">
        <f t="array" aca="1" ref="AA71" ca="1">INDEX($T$23:$T$598,SMALL(IF($T$23:$T$598&lt;&gt;"",ROW(INDIRECT("1:"&amp;ROWS($T$23:$T$598)))),ROWS($1:49)))</f>
        <v>#NUM!</v>
      </c>
    </row>
    <row r="72" spans="2:27" ht="12.6" customHeight="1" x14ac:dyDescent="0.2">
      <c r="B72" s="59" t="str">
        <f>IF(Collage!B65="","",Collage!B65)</f>
        <v/>
      </c>
      <c r="C72" s="59" t="str">
        <f>IF(Collage!C65="","",Collage!C65)</f>
        <v/>
      </c>
      <c r="D72" s="60" t="str">
        <f>IF(Collage!D65="","",Collage!D65)</f>
        <v>Outil 12</v>
      </c>
      <c r="E72" s="29" t="s">
        <v>2</v>
      </c>
      <c r="F72" s="10" t="s">
        <v>2</v>
      </c>
      <c r="G72" s="11"/>
      <c r="H72" s="13">
        <f t="shared" si="4"/>
        <v>0.66666666666666663</v>
      </c>
      <c r="I72" s="8" t="str">
        <f>IF(B72&lt;&gt;"",SUMIF($V$23:$V$598,V72,$H$23:$H$598)/SUMIF($V$23:$V$598,V72,$O$23:O647),IF(O72&lt;&gt;"",SUMIF($S$23:$S$598,S72,$H$23:$H$598)/O72,""))</f>
        <v/>
      </c>
      <c r="J72" s="12"/>
      <c r="K72" s="19">
        <f t="shared" si="15"/>
        <v>1</v>
      </c>
      <c r="L72" s="19">
        <f t="shared" si="6"/>
        <v>1</v>
      </c>
      <c r="M72" s="19">
        <f t="shared" si="7"/>
        <v>0</v>
      </c>
      <c r="N72" s="19">
        <f t="shared" si="16"/>
        <v>2</v>
      </c>
      <c r="O72" s="9" t="str">
        <f t="shared" si="14"/>
        <v/>
      </c>
      <c r="S72" s="2" t="str">
        <f t="shared" si="11"/>
        <v>ADMINISTRATION</v>
      </c>
      <c r="T72" s="18" t="str">
        <f t="shared" si="9"/>
        <v/>
      </c>
      <c r="V72" s="2" t="str">
        <f t="shared" si="12"/>
        <v>OUTILLAGE</v>
      </c>
      <c r="W72" s="16" t="str">
        <f t="shared" si="10"/>
        <v/>
      </c>
      <c r="Y72" s="2" t="e">
        <f t="shared" ca="1" si="13"/>
        <v>#NUM!</v>
      </c>
      <c r="Z72" s="2" t="e">
        <f t="array" aca="1" ref="Z72" ca="1">INDEX($C$23:$C$598,SMALL(IF($C$23:$C$598&lt;&gt;"",ROW(INDIRECT("1:"&amp;ROWS($C$23:$C$598)))),ROWS($1:50)))</f>
        <v>#NUM!</v>
      </c>
      <c r="AA72" s="16" t="e">
        <f t="array" aca="1" ref="AA72" ca="1">INDEX($T$23:$T$598,SMALL(IF($T$23:$T$598&lt;&gt;"",ROW(INDIRECT("1:"&amp;ROWS($T$23:$T$598)))),ROWS($1:50)))</f>
        <v>#NUM!</v>
      </c>
    </row>
    <row r="73" spans="2:27" ht="12.6" customHeight="1" x14ac:dyDescent="0.2">
      <c r="B73" s="59" t="str">
        <f>IF(Collage!B66="","",Collage!B66)</f>
        <v/>
      </c>
      <c r="C73" s="59" t="str">
        <f>IF(Collage!C66="","",Collage!C66)</f>
        <v/>
      </c>
      <c r="D73" s="60" t="str">
        <f>IF(Collage!D66="","",Collage!D66)</f>
        <v>Outil 13</v>
      </c>
      <c r="E73" s="29"/>
      <c r="F73" s="10"/>
      <c r="G73" s="11"/>
      <c r="H73" s="13">
        <f t="shared" si="4"/>
        <v>0</v>
      </c>
      <c r="I73" s="8" t="str">
        <f>IF(B73&lt;&gt;"",SUMIF($V$23:$V$598,V73,$H$23:$H$598)/SUMIF($V$23:$V$598,V73,$O$23:O648),IF(O73&lt;&gt;"",SUMIF($S$23:$S$598,S73,$H$23:$H$598)/O73,""))</f>
        <v/>
      </c>
      <c r="J73" s="12"/>
      <c r="K73" s="19">
        <f t="shared" si="15"/>
        <v>0</v>
      </c>
      <c r="L73" s="19">
        <f t="shared" si="6"/>
        <v>0</v>
      </c>
      <c r="M73" s="19">
        <f t="shared" si="7"/>
        <v>0</v>
      </c>
      <c r="N73" s="19">
        <f t="shared" si="16"/>
        <v>0</v>
      </c>
      <c r="O73" s="9" t="str">
        <f t="shared" si="14"/>
        <v/>
      </c>
      <c r="S73" s="2" t="str">
        <f t="shared" si="11"/>
        <v>ADMINISTRATION</v>
      </c>
      <c r="T73" s="18" t="str">
        <f t="shared" si="9"/>
        <v/>
      </c>
      <c r="V73" s="2" t="str">
        <f t="shared" si="12"/>
        <v>OUTILLAGE</v>
      </c>
      <c r="W73" s="16" t="str">
        <f t="shared" si="10"/>
        <v/>
      </c>
      <c r="Y73" s="2" t="e">
        <f t="shared" ca="1" si="13"/>
        <v>#NUM!</v>
      </c>
      <c r="Z73" s="2" t="e">
        <f t="array" aca="1" ref="Z73" ca="1">INDEX($C$23:$C$598,SMALL(IF($C$23:$C$598&lt;&gt;"",ROW(INDIRECT("1:"&amp;ROWS($C$23:$C$598)))),ROWS($1:51)))</f>
        <v>#NUM!</v>
      </c>
      <c r="AA73" s="16" t="e">
        <f t="array" aca="1" ref="AA73" ca="1">INDEX($T$23:$T$598,SMALL(IF($T$23:$T$598&lt;&gt;"",ROW(INDIRECT("1:"&amp;ROWS($T$23:$T$598)))),ROWS($1:51)))</f>
        <v>#NUM!</v>
      </c>
    </row>
    <row r="74" spans="2:27" ht="12.6" customHeight="1" x14ac:dyDescent="0.2">
      <c r="B74" s="59" t="str">
        <f>IF(Collage!B67="","",Collage!B67)</f>
        <v/>
      </c>
      <c r="C74" s="59" t="str">
        <f>IF(Collage!C67="","",Collage!C67)</f>
        <v/>
      </c>
      <c r="D74" s="60" t="str">
        <f>IF(Collage!D67="","",Collage!D67)</f>
        <v>Outil 14</v>
      </c>
      <c r="E74" s="29" t="s">
        <v>2</v>
      </c>
      <c r="F74" s="10"/>
      <c r="G74" s="11"/>
      <c r="H74" s="13">
        <f t="shared" si="4"/>
        <v>0.33333333333333331</v>
      </c>
      <c r="I74" s="8" t="str">
        <f>IF(B74&lt;&gt;"",SUMIF($V$23:$V$598,V74,$H$23:$H$598)/SUMIF($V$23:$V$598,V74,$O$23:O649),IF(O74&lt;&gt;"",SUMIF($S$23:$S$598,S74,$H$23:$H$598)/O74,""))</f>
        <v/>
      </c>
      <c r="J74" s="12"/>
      <c r="K74" s="19">
        <f t="shared" si="15"/>
        <v>1</v>
      </c>
      <c r="L74" s="19">
        <f t="shared" si="6"/>
        <v>0</v>
      </c>
      <c r="M74" s="19">
        <f t="shared" si="7"/>
        <v>0</v>
      </c>
      <c r="N74" s="19">
        <f t="shared" si="16"/>
        <v>1</v>
      </c>
      <c r="O74" s="9" t="str">
        <f t="shared" si="14"/>
        <v/>
      </c>
      <c r="S74" s="2" t="str">
        <f t="shared" si="11"/>
        <v>ADMINISTRATION</v>
      </c>
      <c r="T74" s="18" t="str">
        <f t="shared" si="9"/>
        <v/>
      </c>
      <c r="V74" s="2" t="str">
        <f t="shared" si="12"/>
        <v>OUTILLAGE</v>
      </c>
      <c r="W74" s="16" t="str">
        <f t="shared" si="10"/>
        <v/>
      </c>
      <c r="Y74" s="2" t="e">
        <f t="shared" ca="1" si="13"/>
        <v>#NUM!</v>
      </c>
      <c r="Z74" s="2" t="e">
        <f t="array" aca="1" ref="Z74" ca="1">INDEX($C$23:$C$598,SMALL(IF($C$23:$C$598&lt;&gt;"",ROW(INDIRECT("1:"&amp;ROWS($C$23:$C$598)))),ROWS($1:52)))</f>
        <v>#NUM!</v>
      </c>
      <c r="AA74" s="16" t="e">
        <f t="array" aca="1" ref="AA74" ca="1">INDEX($T$23:$T$598,SMALL(IF($T$23:$T$598&lt;&gt;"",ROW(INDIRECT("1:"&amp;ROWS($T$23:$T$598)))),ROWS($1:52)))</f>
        <v>#NUM!</v>
      </c>
    </row>
    <row r="75" spans="2:27" ht="12.6" customHeight="1" x14ac:dyDescent="0.2">
      <c r="B75" s="59" t="str">
        <f>IF(Collage!B68="","",Collage!B68)</f>
        <v/>
      </c>
      <c r="C75" s="59" t="str">
        <f>IF(Collage!C68="","",Collage!C68)</f>
        <v/>
      </c>
      <c r="D75" s="60" t="str">
        <f>IF(Collage!D68="","",Collage!D68)</f>
        <v/>
      </c>
      <c r="E75" s="29"/>
      <c r="F75" s="10"/>
      <c r="G75" s="11"/>
      <c r="H75" s="13" t="str">
        <f t="shared" si="4"/>
        <v/>
      </c>
      <c r="I75" s="8" t="str">
        <f>IF(B75&lt;&gt;"",SUMIF($V$23:$V$598,V75,$H$23:$H$598)/SUMIF($V$23:$V$598,V75,$O$23:O650),IF(O75&lt;&gt;"",SUMIF($S$23:$S$598,S75,$H$23:$H$598)/O75,""))</f>
        <v/>
      </c>
      <c r="J75" s="12"/>
      <c r="K75" s="19" t="str">
        <f t="shared" si="15"/>
        <v/>
      </c>
      <c r="L75" s="19" t="str">
        <f t="shared" si="6"/>
        <v/>
      </c>
      <c r="M75" s="19" t="str">
        <f t="shared" si="7"/>
        <v/>
      </c>
      <c r="N75" s="19" t="str">
        <f t="shared" si="16"/>
        <v/>
      </c>
      <c r="O75" s="9" t="str">
        <f t="shared" si="14"/>
        <v/>
      </c>
      <c r="S75" s="2" t="str">
        <f t="shared" si="11"/>
        <v>ADMINISTRATION</v>
      </c>
      <c r="T75" s="18" t="str">
        <f t="shared" si="9"/>
        <v/>
      </c>
      <c r="V75" s="2" t="str">
        <f t="shared" si="12"/>
        <v>OUTILLAGE</v>
      </c>
      <c r="W75" s="16" t="str">
        <f t="shared" si="10"/>
        <v/>
      </c>
      <c r="Y75" s="2" t="e">
        <f t="shared" ca="1" si="13"/>
        <v>#NUM!</v>
      </c>
      <c r="Z75" s="2" t="e">
        <f t="array" aca="1" ref="Z75" ca="1">INDEX($C$23:$C$598,SMALL(IF($C$23:$C$598&lt;&gt;"",ROW(INDIRECT("1:"&amp;ROWS($C$23:$C$598)))),ROWS($1:53)))</f>
        <v>#NUM!</v>
      </c>
      <c r="AA75" s="16" t="e">
        <f t="array" aca="1" ref="AA75" ca="1">INDEX($T$23:$T$598,SMALL(IF($T$23:$T$598&lt;&gt;"",ROW(INDIRECT("1:"&amp;ROWS($T$23:$T$598)))),ROWS($1:53)))</f>
        <v>#NUM!</v>
      </c>
    </row>
    <row r="76" spans="2:27" ht="12.6" customHeight="1" x14ac:dyDescent="0.2">
      <c r="B76" s="59" t="str">
        <f>IF(Collage!B69="","",Collage!B69)</f>
        <v/>
      </c>
      <c r="C76" s="59" t="str">
        <f>IF(Collage!C69="","",Collage!C69)</f>
        <v>METIER</v>
      </c>
      <c r="D76" s="60" t="str">
        <f>IF(Collage!D69="","",Collage!D69)</f>
        <v/>
      </c>
      <c r="E76" s="29"/>
      <c r="F76" s="10"/>
      <c r="G76" s="11"/>
      <c r="H76" s="13" t="str">
        <f t="shared" si="4"/>
        <v/>
      </c>
      <c r="I76" s="8">
        <f>IF(B76&lt;&gt;"",SUMIF($V$23:$V$598,V76,$H$23:$H$598)/SUMIF($V$23:$V$598,V76,$O$23:O651),IF(O76&lt;&gt;"",SUMIF($S$23:$S$598,S76,$H$23:$H$598)/O76,""))</f>
        <v>0.59259259259259256</v>
      </c>
      <c r="J76" s="12"/>
      <c r="K76" s="19" t="str">
        <f t="shared" si="15"/>
        <v/>
      </c>
      <c r="L76" s="19" t="str">
        <f t="shared" si="6"/>
        <v/>
      </c>
      <c r="M76" s="19" t="str">
        <f t="shared" si="7"/>
        <v/>
      </c>
      <c r="N76" s="19" t="str">
        <f t="shared" si="16"/>
        <v>Procédures :</v>
      </c>
      <c r="O76" s="9">
        <f t="shared" si="14"/>
        <v>9</v>
      </c>
      <c r="S76" s="2" t="str">
        <f t="shared" si="11"/>
        <v>METIER</v>
      </c>
      <c r="T76" s="18">
        <f t="shared" si="9"/>
        <v>0.59259259259259256</v>
      </c>
      <c r="V76" s="2" t="str">
        <f t="shared" si="12"/>
        <v>OUTILLAGE</v>
      </c>
      <c r="W76" s="16" t="str">
        <f t="shared" si="10"/>
        <v/>
      </c>
      <c r="Y76" s="2" t="e">
        <f t="shared" ca="1" si="13"/>
        <v>#NUM!</v>
      </c>
      <c r="Z76" s="2" t="e">
        <f t="array" aca="1" ref="Z76" ca="1">INDEX($C$23:$C$598,SMALL(IF($C$23:$C$598&lt;&gt;"",ROW(INDIRECT("1:"&amp;ROWS($C$23:$C$598)))),ROWS($1:54)))</f>
        <v>#NUM!</v>
      </c>
      <c r="AA76" s="16" t="e">
        <f t="array" aca="1" ref="AA76" ca="1">INDEX($T$23:$T$598,SMALL(IF($T$23:$T$598&lt;&gt;"",ROW(INDIRECT("1:"&amp;ROWS($T$23:$T$598)))),ROWS($1:54)))</f>
        <v>#NUM!</v>
      </c>
    </row>
    <row r="77" spans="2:27" ht="12.6" customHeight="1" x14ac:dyDescent="0.2">
      <c r="B77" s="59" t="str">
        <f>IF(Collage!B70="","",Collage!B70)</f>
        <v/>
      </c>
      <c r="C77" s="59" t="str">
        <f>IF(Collage!C70="","",Collage!C70)</f>
        <v/>
      </c>
      <c r="D77" s="60" t="str">
        <f>IF(Collage!D70="","",Collage!D70)</f>
        <v/>
      </c>
      <c r="E77" s="29"/>
      <c r="F77" s="10"/>
      <c r="G77" s="11"/>
      <c r="H77" s="13" t="str">
        <f t="shared" si="4"/>
        <v/>
      </c>
      <c r="I77" s="8" t="str">
        <f>IF(B77&lt;&gt;"",SUMIF($V$23:$V$598,V77,$H$23:$H$598)/SUMIF($V$23:$V$598,V77,$O$23:O652),IF(O77&lt;&gt;"",SUMIF($S$23:$S$598,S77,$H$23:$H$598)/O77,""))</f>
        <v/>
      </c>
      <c r="J77" s="12"/>
      <c r="K77" s="19" t="str">
        <f t="shared" si="15"/>
        <v/>
      </c>
      <c r="L77" s="19" t="str">
        <f t="shared" si="6"/>
        <v/>
      </c>
      <c r="M77" s="19" t="str">
        <f t="shared" si="7"/>
        <v/>
      </c>
      <c r="N77" s="19" t="str">
        <f t="shared" si="16"/>
        <v/>
      </c>
      <c r="O77" s="9" t="str">
        <f t="shared" si="14"/>
        <v/>
      </c>
      <c r="S77" s="2" t="str">
        <f t="shared" si="11"/>
        <v>METIER</v>
      </c>
      <c r="T77" s="18" t="str">
        <f t="shared" si="9"/>
        <v/>
      </c>
      <c r="V77" s="2" t="str">
        <f t="shared" si="12"/>
        <v>OUTILLAGE</v>
      </c>
      <c r="W77" s="16" t="str">
        <f t="shared" si="10"/>
        <v/>
      </c>
      <c r="Y77" s="2" t="e">
        <f t="shared" ca="1" si="13"/>
        <v>#NUM!</v>
      </c>
      <c r="Z77" s="2" t="e">
        <f t="array" aca="1" ref="Z77" ca="1">INDEX($C$23:$C$598,SMALL(IF($C$23:$C$598&lt;&gt;"",ROW(INDIRECT("1:"&amp;ROWS($C$23:$C$598)))),ROWS($1:55)))</f>
        <v>#NUM!</v>
      </c>
      <c r="AA77" s="16" t="e">
        <f t="array" aca="1" ref="AA77" ca="1">INDEX($T$23:$T$598,SMALL(IF($T$23:$T$598&lt;&gt;"",ROW(INDIRECT("1:"&amp;ROWS($T$23:$T$598)))),ROWS($1:55)))</f>
        <v>#NUM!</v>
      </c>
    </row>
    <row r="78" spans="2:27" ht="12.6" customHeight="1" x14ac:dyDescent="0.2">
      <c r="B78" s="59" t="str">
        <f>IF(Collage!B71="","",Collage!B71)</f>
        <v/>
      </c>
      <c r="C78" s="59" t="str">
        <f>IF(Collage!C71="","",Collage!C71)</f>
        <v/>
      </c>
      <c r="D78" s="60" t="str">
        <f>IF(Collage!D71="","",Collage!D71)</f>
        <v>Outil 15</v>
      </c>
      <c r="E78" s="29" t="s">
        <v>2</v>
      </c>
      <c r="F78" s="10" t="s">
        <v>2</v>
      </c>
      <c r="G78" s="11"/>
      <c r="H78" s="13">
        <f t="shared" si="4"/>
        <v>0.66666666666666663</v>
      </c>
      <c r="I78" s="8" t="str">
        <f>IF(B78&lt;&gt;"",SUMIF($V$23:$V$598,V78,$H$23:$H$598)/SUMIF($V$23:$V$598,V78,$O$23:O653),IF(O78&lt;&gt;"",SUMIF($S$23:$S$598,S78,$H$23:$H$598)/O78,""))</f>
        <v/>
      </c>
      <c r="J78" s="12"/>
      <c r="K78" s="19">
        <f t="shared" si="15"/>
        <v>1</v>
      </c>
      <c r="L78" s="19">
        <f t="shared" si="6"/>
        <v>1</v>
      </c>
      <c r="M78" s="19">
        <f t="shared" si="7"/>
        <v>0</v>
      </c>
      <c r="N78" s="19">
        <f t="shared" si="16"/>
        <v>2</v>
      </c>
      <c r="O78" s="9" t="str">
        <f t="shared" si="14"/>
        <v/>
      </c>
      <c r="S78" s="2" t="str">
        <f t="shared" si="11"/>
        <v>METIER</v>
      </c>
      <c r="T78" s="18" t="str">
        <f t="shared" si="9"/>
        <v/>
      </c>
      <c r="V78" s="2" t="str">
        <f t="shared" si="12"/>
        <v>OUTILLAGE</v>
      </c>
      <c r="W78" s="16" t="str">
        <f t="shared" si="10"/>
        <v/>
      </c>
      <c r="Y78" s="2" t="e">
        <f t="shared" ca="1" si="13"/>
        <v>#NUM!</v>
      </c>
      <c r="Z78" s="2" t="e">
        <f t="array" aca="1" ref="Z78" ca="1">INDEX($C$23:$C$598,SMALL(IF($C$23:$C$598&lt;&gt;"",ROW(INDIRECT("1:"&amp;ROWS($C$23:$C$598)))),ROWS($1:56)))</f>
        <v>#NUM!</v>
      </c>
      <c r="AA78" s="16" t="e">
        <f t="array" aca="1" ref="AA78" ca="1">INDEX($T$23:$T$598,SMALL(IF($T$23:$T$598&lt;&gt;"",ROW(INDIRECT("1:"&amp;ROWS($T$23:$T$598)))),ROWS($1:56)))</f>
        <v>#NUM!</v>
      </c>
    </row>
    <row r="79" spans="2:27" ht="12.6" customHeight="1" x14ac:dyDescent="0.2">
      <c r="B79" s="59" t="str">
        <f>IF(Collage!B72="","",Collage!B72)</f>
        <v/>
      </c>
      <c r="C79" s="59" t="str">
        <f>IF(Collage!C72="","",Collage!C72)</f>
        <v/>
      </c>
      <c r="D79" s="60" t="str">
        <f>IF(Collage!D72="","",Collage!D72)</f>
        <v>Outil 16</v>
      </c>
      <c r="E79" s="29" t="s">
        <v>2</v>
      </c>
      <c r="F79" s="10" t="s">
        <v>2</v>
      </c>
      <c r="G79" s="11"/>
      <c r="H79" s="13">
        <f t="shared" si="4"/>
        <v>0.66666666666666663</v>
      </c>
      <c r="I79" s="8" t="str">
        <f>IF(B79&lt;&gt;"",SUMIF($V$23:$V$598,V79,$H$23:$H$598)/SUMIF($V$23:$V$598,V79,$O$23:O654),IF(O79&lt;&gt;"",SUMIF($S$23:$S$598,S79,$H$23:$H$598)/O79,""))</f>
        <v/>
      </c>
      <c r="J79" s="12"/>
      <c r="K79" s="19">
        <f t="shared" si="15"/>
        <v>1</v>
      </c>
      <c r="L79" s="19">
        <f t="shared" si="6"/>
        <v>1</v>
      </c>
      <c r="M79" s="19">
        <f t="shared" si="7"/>
        <v>0</v>
      </c>
      <c r="N79" s="19">
        <f t="shared" si="16"/>
        <v>2</v>
      </c>
      <c r="O79" s="9" t="str">
        <f t="shared" si="14"/>
        <v/>
      </c>
      <c r="S79" s="2" t="str">
        <f t="shared" si="11"/>
        <v>METIER</v>
      </c>
      <c r="T79" s="18" t="str">
        <f t="shared" si="9"/>
        <v/>
      </c>
      <c r="V79" s="2" t="str">
        <f t="shared" si="12"/>
        <v>OUTILLAGE</v>
      </c>
      <c r="W79" s="16" t="str">
        <f t="shared" si="10"/>
        <v/>
      </c>
      <c r="Y79" s="2" t="e">
        <f t="shared" ca="1" si="13"/>
        <v>#NUM!</v>
      </c>
      <c r="Z79" s="2" t="e">
        <f t="array" aca="1" ref="Z79" ca="1">INDEX($C$23:$C$598,SMALL(IF($C$23:$C$598&lt;&gt;"",ROW(INDIRECT("1:"&amp;ROWS($C$23:$C$598)))),ROWS($1:57)))</f>
        <v>#NUM!</v>
      </c>
      <c r="AA79" s="16" t="e">
        <f t="array" aca="1" ref="AA79" ca="1">INDEX($T$23:$T$598,SMALL(IF($T$23:$T$598&lt;&gt;"",ROW(INDIRECT("1:"&amp;ROWS($T$23:$T$598)))),ROWS($1:57)))</f>
        <v>#NUM!</v>
      </c>
    </row>
    <row r="80" spans="2:27" ht="12.6" customHeight="1" x14ac:dyDescent="0.2">
      <c r="B80" s="59" t="str">
        <f>IF(Collage!B73="","",Collage!B73)</f>
        <v/>
      </c>
      <c r="C80" s="59" t="str">
        <f>IF(Collage!C73="","",Collage!C73)</f>
        <v/>
      </c>
      <c r="D80" s="60" t="str">
        <f>IF(Collage!D73="","",Collage!D73)</f>
        <v>Outil 17</v>
      </c>
      <c r="E80" s="29" t="s">
        <v>2</v>
      </c>
      <c r="F80" s="10" t="s">
        <v>2</v>
      </c>
      <c r="G80" s="11"/>
      <c r="H80" s="13">
        <f t="shared" si="4"/>
        <v>0.66666666666666663</v>
      </c>
      <c r="I80" s="8" t="str">
        <f>IF(B80&lt;&gt;"",SUMIF($V$23:$V$598,V80,$H$23:$H$598)/SUMIF($V$23:$V$598,V80,$O$23:O655),IF(O80&lt;&gt;"",SUMIF($S$23:$S$598,S80,$H$23:$H$598)/O80,""))</f>
        <v/>
      </c>
      <c r="J80" s="12"/>
      <c r="K80" s="19">
        <f t="shared" si="15"/>
        <v>1</v>
      </c>
      <c r="L80" s="19">
        <f t="shared" si="6"/>
        <v>1</v>
      </c>
      <c r="M80" s="19">
        <f t="shared" si="7"/>
        <v>0</v>
      </c>
      <c r="N80" s="19">
        <f t="shared" si="16"/>
        <v>2</v>
      </c>
      <c r="O80" s="9" t="str">
        <f t="shared" si="14"/>
        <v/>
      </c>
      <c r="S80" s="2" t="str">
        <f t="shared" si="11"/>
        <v>METIER</v>
      </c>
      <c r="T80" s="18" t="str">
        <f t="shared" si="9"/>
        <v/>
      </c>
      <c r="V80" s="2" t="str">
        <f t="shared" si="12"/>
        <v>OUTILLAGE</v>
      </c>
      <c r="W80" s="16" t="str">
        <f t="shared" si="10"/>
        <v/>
      </c>
      <c r="Y80" s="2" t="e">
        <f t="shared" ca="1" si="13"/>
        <v>#NUM!</v>
      </c>
      <c r="Z80" s="2" t="e">
        <f t="array" aca="1" ref="Z80" ca="1">INDEX($C$23:$C$598,SMALL(IF($C$23:$C$598&lt;&gt;"",ROW(INDIRECT("1:"&amp;ROWS($C$23:$C$598)))),ROWS($1:58)))</f>
        <v>#NUM!</v>
      </c>
      <c r="AA80" s="16" t="e">
        <f t="array" aca="1" ref="AA80" ca="1">INDEX($T$23:$T$598,SMALL(IF($T$23:$T$598&lt;&gt;"",ROW(INDIRECT("1:"&amp;ROWS($T$23:$T$598)))),ROWS($1:58)))</f>
        <v>#NUM!</v>
      </c>
    </row>
    <row r="81" spans="2:27" ht="12.6" customHeight="1" x14ac:dyDescent="0.2">
      <c r="B81" s="59" t="str">
        <f>IF(Collage!B74="","",Collage!B74)</f>
        <v/>
      </c>
      <c r="C81" s="59" t="str">
        <f>IF(Collage!C74="","",Collage!C74)</f>
        <v/>
      </c>
      <c r="D81" s="60" t="str">
        <f>IF(Collage!D74="","",Collage!D74)</f>
        <v>Outil 18</v>
      </c>
      <c r="E81" s="29" t="s">
        <v>2</v>
      </c>
      <c r="F81" s="10" t="s">
        <v>2</v>
      </c>
      <c r="G81" s="11"/>
      <c r="H81" s="13">
        <f t="shared" si="4"/>
        <v>0.66666666666666663</v>
      </c>
      <c r="I81" s="8" t="str">
        <f>IF(B81&lt;&gt;"",SUMIF($V$23:$V$598,V81,$H$23:$H$598)/SUMIF($V$23:$V$598,V81,$O$23:O656),IF(O81&lt;&gt;"",SUMIF($S$23:$S$598,S81,$H$23:$H$598)/O81,""))</f>
        <v/>
      </c>
      <c r="J81" s="12"/>
      <c r="K81" s="19">
        <f t="shared" si="15"/>
        <v>1</v>
      </c>
      <c r="L81" s="19">
        <f t="shared" si="6"/>
        <v>1</v>
      </c>
      <c r="M81" s="19">
        <f t="shared" si="7"/>
        <v>0</v>
      </c>
      <c r="N81" s="19">
        <f t="shared" si="16"/>
        <v>2</v>
      </c>
      <c r="O81" s="9" t="str">
        <f t="shared" si="14"/>
        <v/>
      </c>
      <c r="S81" s="2" t="str">
        <f t="shared" si="11"/>
        <v>METIER</v>
      </c>
      <c r="T81" s="18" t="str">
        <f t="shared" si="9"/>
        <v/>
      </c>
      <c r="V81" s="2" t="str">
        <f t="shared" si="12"/>
        <v>OUTILLAGE</v>
      </c>
      <c r="W81" s="16" t="str">
        <f t="shared" si="10"/>
        <v/>
      </c>
      <c r="Y81" s="2" t="e">
        <f t="shared" ca="1" si="13"/>
        <v>#NUM!</v>
      </c>
      <c r="Z81" s="2" t="e">
        <f t="array" aca="1" ref="Z81" ca="1">INDEX($C$23:$C$598,SMALL(IF($C$23:$C$598&lt;&gt;"",ROW(INDIRECT("1:"&amp;ROWS($C$23:$C$598)))),ROWS($1:59)))</f>
        <v>#NUM!</v>
      </c>
      <c r="AA81" s="16" t="e">
        <f t="array" aca="1" ref="AA81" ca="1">INDEX($T$23:$T$598,SMALL(IF($T$23:$T$598&lt;&gt;"",ROW(INDIRECT("1:"&amp;ROWS($T$23:$T$598)))),ROWS($1:59)))</f>
        <v>#NUM!</v>
      </c>
    </row>
    <row r="82" spans="2:27" ht="12.6" customHeight="1" x14ac:dyDescent="0.2">
      <c r="B82" s="59" t="str">
        <f>IF(Collage!B75="","",Collage!B75)</f>
        <v/>
      </c>
      <c r="C82" s="59" t="str">
        <f>IF(Collage!C75="","",Collage!C75)</f>
        <v/>
      </c>
      <c r="D82" s="60" t="str">
        <f>IF(Collage!D75="","",Collage!D75)</f>
        <v>Outil 19</v>
      </c>
      <c r="E82" s="29" t="s">
        <v>2</v>
      </c>
      <c r="F82" s="10"/>
      <c r="G82" s="11"/>
      <c r="H82" s="13">
        <f t="shared" si="4"/>
        <v>0.33333333333333331</v>
      </c>
      <c r="I82" s="8" t="str">
        <f>IF(B82&lt;&gt;"",SUMIF($V$23:$V$598,V82,$H$23:$H$598)/SUMIF($V$23:$V$598,V82,$O$23:O657),IF(O82&lt;&gt;"",SUMIF($S$23:$S$598,S82,$H$23:$H$598)/O82,""))</f>
        <v/>
      </c>
      <c r="J82" s="12"/>
      <c r="K82" s="19">
        <f t="shared" si="15"/>
        <v>1</v>
      </c>
      <c r="L82" s="19">
        <f t="shared" si="6"/>
        <v>0</v>
      </c>
      <c r="M82" s="19">
        <f t="shared" si="7"/>
        <v>0</v>
      </c>
      <c r="N82" s="19">
        <f t="shared" si="16"/>
        <v>1</v>
      </c>
      <c r="O82" s="9" t="str">
        <f t="shared" si="14"/>
        <v/>
      </c>
      <c r="S82" s="2" t="str">
        <f t="shared" si="11"/>
        <v>METIER</v>
      </c>
      <c r="T82" s="18" t="str">
        <f t="shared" si="9"/>
        <v/>
      </c>
      <c r="V82" s="2" t="str">
        <f t="shared" si="12"/>
        <v>OUTILLAGE</v>
      </c>
      <c r="W82" s="16" t="str">
        <f t="shared" si="10"/>
        <v/>
      </c>
      <c r="Y82" s="2" t="e">
        <f t="shared" ca="1" si="13"/>
        <v>#NUM!</v>
      </c>
      <c r="Z82" s="2" t="e">
        <f t="array" aca="1" ref="Z82" ca="1">INDEX($C$23:$C$598,SMALL(IF($C$23:$C$598&lt;&gt;"",ROW(INDIRECT("1:"&amp;ROWS($C$23:$C$598)))),ROWS($1:60)))</f>
        <v>#NUM!</v>
      </c>
      <c r="AA82" s="16" t="e">
        <f t="array" aca="1" ref="AA82" ca="1">INDEX($T$23:$T$598,SMALL(IF($T$23:$T$598&lt;&gt;"",ROW(INDIRECT("1:"&amp;ROWS($T$23:$T$598)))),ROWS($1:60)))</f>
        <v>#NUM!</v>
      </c>
    </row>
    <row r="83" spans="2:27" ht="12.6" customHeight="1" x14ac:dyDescent="0.2">
      <c r="B83" s="59" t="str">
        <f>IF(Collage!B76="","",Collage!B76)</f>
        <v/>
      </c>
      <c r="C83" s="59" t="str">
        <f>IF(Collage!C76="","",Collage!C76)</f>
        <v/>
      </c>
      <c r="D83" s="60" t="str">
        <f>IF(Collage!D76="","",Collage!D76)</f>
        <v>Outil 20</v>
      </c>
      <c r="E83" s="29" t="s">
        <v>2</v>
      </c>
      <c r="F83" s="10" t="s">
        <v>2</v>
      </c>
      <c r="G83" s="11"/>
      <c r="H83" s="13">
        <f t="shared" si="4"/>
        <v>0.66666666666666663</v>
      </c>
      <c r="I83" s="8" t="str">
        <f>IF(B83&lt;&gt;"",SUMIF($V$23:$V$598,V83,$H$23:$H$598)/SUMIF($V$23:$V$598,V83,$O$23:O658),IF(O83&lt;&gt;"",SUMIF($S$23:$S$598,S83,$H$23:$H$598)/O83,""))</f>
        <v/>
      </c>
      <c r="J83" s="12"/>
      <c r="K83" s="19">
        <f t="shared" si="15"/>
        <v>1</v>
      </c>
      <c r="L83" s="19">
        <f t="shared" si="6"/>
        <v>1</v>
      </c>
      <c r="M83" s="19">
        <f t="shared" si="7"/>
        <v>0</v>
      </c>
      <c r="N83" s="19">
        <f t="shared" si="16"/>
        <v>2</v>
      </c>
      <c r="O83" s="9" t="str">
        <f t="shared" si="14"/>
        <v/>
      </c>
      <c r="S83" s="2" t="str">
        <f t="shared" si="11"/>
        <v>METIER</v>
      </c>
      <c r="T83" s="18" t="str">
        <f t="shared" si="9"/>
        <v/>
      </c>
      <c r="V83" s="2" t="str">
        <f t="shared" si="12"/>
        <v>OUTILLAGE</v>
      </c>
      <c r="W83" s="16" t="str">
        <f t="shared" si="10"/>
        <v/>
      </c>
      <c r="Y83" s="2" t="e">
        <f t="shared" ca="1" si="13"/>
        <v>#NUM!</v>
      </c>
      <c r="Z83" s="2" t="e">
        <f t="array" aca="1" ref="Z83" ca="1">INDEX($C$23:$C$598,SMALL(IF($C$23:$C$598&lt;&gt;"",ROW(INDIRECT("1:"&amp;ROWS($C$23:$C$598)))),ROWS($1:61)))</f>
        <v>#NUM!</v>
      </c>
      <c r="AA83" s="16" t="e">
        <f t="array" aca="1" ref="AA83" ca="1">INDEX($T$23:$T$598,SMALL(IF($T$23:$T$598&lt;&gt;"",ROW(INDIRECT("1:"&amp;ROWS($T$23:$T$598)))),ROWS($1:61)))</f>
        <v>#NUM!</v>
      </c>
    </row>
    <row r="84" spans="2:27" ht="12.6" customHeight="1" x14ac:dyDescent="0.2">
      <c r="B84" s="59" t="str">
        <f>IF(Collage!B77="","",Collage!B77)</f>
        <v/>
      </c>
      <c r="C84" s="59" t="str">
        <f>IF(Collage!C77="","",Collage!C77)</f>
        <v/>
      </c>
      <c r="D84" s="60" t="str">
        <f>IF(Collage!D77="","",Collage!D77)</f>
        <v>Outil 21</v>
      </c>
      <c r="E84" s="29" t="s">
        <v>2</v>
      </c>
      <c r="F84" s="10" t="s">
        <v>2</v>
      </c>
      <c r="G84" s="11"/>
      <c r="H84" s="13">
        <f t="shared" si="4"/>
        <v>0.66666666666666663</v>
      </c>
      <c r="I84" s="8" t="str">
        <f>IF(B84&lt;&gt;"",SUMIF($V$23:$V$598,V84,$H$23:$H$598)/SUMIF($V$23:$V$598,V84,$O$23:O659),IF(O84&lt;&gt;"",SUMIF($S$23:$S$598,S84,$H$23:$H$598)/O84,""))</f>
        <v/>
      </c>
      <c r="J84" s="12"/>
      <c r="K84" s="19">
        <f t="shared" si="15"/>
        <v>1</v>
      </c>
      <c r="L84" s="19">
        <f t="shared" si="6"/>
        <v>1</v>
      </c>
      <c r="M84" s="19">
        <f t="shared" si="7"/>
        <v>0</v>
      </c>
      <c r="N84" s="19">
        <f t="shared" si="16"/>
        <v>2</v>
      </c>
      <c r="O84" s="9" t="str">
        <f t="shared" si="14"/>
        <v/>
      </c>
      <c r="S84" s="2" t="str">
        <f t="shared" si="11"/>
        <v>METIER</v>
      </c>
      <c r="T84" s="18" t="str">
        <f t="shared" si="9"/>
        <v/>
      </c>
      <c r="V84" s="2" t="str">
        <f t="shared" si="12"/>
        <v>OUTILLAGE</v>
      </c>
      <c r="W84" s="16" t="str">
        <f t="shared" si="10"/>
        <v/>
      </c>
      <c r="Y84" s="2" t="e">
        <f t="shared" ca="1" si="13"/>
        <v>#NUM!</v>
      </c>
      <c r="Z84" s="2" t="e">
        <f t="array" aca="1" ref="Z84" ca="1">INDEX($C$23:$C$598,SMALL(IF($C$23:$C$598&lt;&gt;"",ROW(INDIRECT("1:"&amp;ROWS($C$23:$C$598)))),ROWS($1:62)))</f>
        <v>#NUM!</v>
      </c>
      <c r="AA84" s="16" t="e">
        <f t="array" aca="1" ref="AA84" ca="1">INDEX($T$23:$T$598,SMALL(IF($T$23:$T$598&lt;&gt;"",ROW(INDIRECT("1:"&amp;ROWS($T$23:$T$598)))),ROWS($1:62)))</f>
        <v>#NUM!</v>
      </c>
    </row>
    <row r="85" spans="2:27" ht="12.6" customHeight="1" x14ac:dyDescent="0.2">
      <c r="B85" s="59" t="str">
        <f>IF(Collage!B78="","",Collage!B78)</f>
        <v/>
      </c>
      <c r="C85" s="59" t="str">
        <f>IF(Collage!C78="","",Collage!C78)</f>
        <v/>
      </c>
      <c r="D85" s="60" t="str">
        <f>IF(Collage!D78="","",Collage!D78)</f>
        <v>Outil 22</v>
      </c>
      <c r="E85" s="29" t="s">
        <v>2</v>
      </c>
      <c r="F85" s="10"/>
      <c r="G85" s="11"/>
      <c r="H85" s="13">
        <f t="shared" si="4"/>
        <v>0.33333333333333331</v>
      </c>
      <c r="I85" s="8" t="str">
        <f>IF(B85&lt;&gt;"",SUMIF($V$23:$V$598,V85,$H$23:$H$598)/SUMIF($V$23:$V$598,V85,$O$23:O660),IF(O85&lt;&gt;"",SUMIF($S$23:$S$598,S85,$H$23:$H$598)/O85,""))</f>
        <v/>
      </c>
      <c r="J85" s="12"/>
      <c r="K85" s="19">
        <f t="shared" si="15"/>
        <v>1</v>
      </c>
      <c r="L85" s="19">
        <f t="shared" si="6"/>
        <v>0</v>
      </c>
      <c r="M85" s="19">
        <f t="shared" si="7"/>
        <v>0</v>
      </c>
      <c r="N85" s="19">
        <f t="shared" si="16"/>
        <v>1</v>
      </c>
      <c r="O85" s="9" t="str">
        <f t="shared" si="14"/>
        <v/>
      </c>
      <c r="S85" s="2" t="str">
        <f t="shared" si="11"/>
        <v>METIER</v>
      </c>
      <c r="T85" s="18" t="str">
        <f t="shared" si="9"/>
        <v/>
      </c>
      <c r="V85" s="2" t="str">
        <f t="shared" si="12"/>
        <v>OUTILLAGE</v>
      </c>
      <c r="W85" s="16" t="str">
        <f t="shared" si="10"/>
        <v/>
      </c>
      <c r="Y85" s="2" t="e">
        <f t="shared" ca="1" si="13"/>
        <v>#NUM!</v>
      </c>
      <c r="Z85" s="2" t="e">
        <f t="array" aca="1" ref="Z85" ca="1">INDEX($C$23:$C$598,SMALL(IF($C$23:$C$598&lt;&gt;"",ROW(INDIRECT("1:"&amp;ROWS($C$23:$C$598)))),ROWS($1:63)))</f>
        <v>#NUM!</v>
      </c>
      <c r="AA85" s="16" t="e">
        <f t="array" aca="1" ref="AA85" ca="1">INDEX($T$23:$T$598,SMALL(IF($T$23:$T$598&lt;&gt;"",ROW(INDIRECT("1:"&amp;ROWS($T$23:$T$598)))),ROWS($1:63)))</f>
        <v>#NUM!</v>
      </c>
    </row>
    <row r="86" spans="2:27" ht="12.6" customHeight="1" x14ac:dyDescent="0.2">
      <c r="B86" s="59" t="str">
        <f>IF(Collage!B79="","",Collage!B79)</f>
        <v/>
      </c>
      <c r="C86" s="59" t="str">
        <f>IF(Collage!C79="","",Collage!C79)</f>
        <v/>
      </c>
      <c r="D86" s="60" t="str">
        <f>IF(Collage!D79="","",Collage!D79)</f>
        <v>Outil 23</v>
      </c>
      <c r="E86" s="29" t="s">
        <v>2</v>
      </c>
      <c r="F86" s="10" t="s">
        <v>2</v>
      </c>
      <c r="G86" s="11"/>
      <c r="H86" s="13">
        <f t="shared" si="4"/>
        <v>0.66666666666666663</v>
      </c>
      <c r="I86" s="8" t="str">
        <f>IF(B86&lt;&gt;"",SUMIF($V$23:$V$598,V86,$H$23:$H$598)/SUMIF($V$23:$V$598,V86,$O$23:O661),IF(O86&lt;&gt;"",SUMIF($S$23:$S$598,S86,$H$23:$H$598)/O86,""))</f>
        <v/>
      </c>
      <c r="J86" s="12"/>
      <c r="K86" s="19">
        <f t="shared" si="15"/>
        <v>1</v>
      </c>
      <c r="L86" s="19">
        <f t="shared" si="6"/>
        <v>1</v>
      </c>
      <c r="M86" s="19">
        <f t="shared" si="7"/>
        <v>0</v>
      </c>
      <c r="N86" s="19">
        <f t="shared" si="16"/>
        <v>2</v>
      </c>
      <c r="O86" s="9" t="str">
        <f t="shared" si="14"/>
        <v/>
      </c>
      <c r="S86" s="2" t="str">
        <f t="shared" si="11"/>
        <v>METIER</v>
      </c>
      <c r="T86" s="18" t="str">
        <f t="shared" si="9"/>
        <v/>
      </c>
      <c r="V86" s="2" t="str">
        <f t="shared" si="12"/>
        <v>OUTILLAGE</v>
      </c>
      <c r="W86" s="16" t="str">
        <f t="shared" si="10"/>
        <v/>
      </c>
      <c r="Y86" s="2" t="e">
        <f t="shared" ca="1" si="13"/>
        <v>#NUM!</v>
      </c>
      <c r="Z86" s="2" t="e">
        <f t="array" aca="1" ref="Z86" ca="1">INDEX($C$23:$C$598,SMALL(IF($C$23:$C$598&lt;&gt;"",ROW(INDIRECT("1:"&amp;ROWS($C$23:$C$598)))),ROWS($1:64)))</f>
        <v>#NUM!</v>
      </c>
      <c r="AA86" s="16" t="e">
        <f t="array" aca="1" ref="AA86" ca="1">INDEX($T$23:$T$598,SMALL(IF($T$23:$T$598&lt;&gt;"",ROW(INDIRECT("1:"&amp;ROWS($T$23:$T$598)))),ROWS($1:64)))</f>
        <v>#NUM!</v>
      </c>
    </row>
    <row r="87" spans="2:27" ht="12.6" customHeight="1" x14ac:dyDescent="0.2">
      <c r="B87" s="59" t="str">
        <f>IF(Collage!B80="","",Collage!B80)</f>
        <v/>
      </c>
      <c r="C87" s="59" t="str">
        <f>IF(Collage!C80="","",Collage!C80)</f>
        <v/>
      </c>
      <c r="D87" s="60" t="str">
        <f>IF(Collage!D80="","",Collage!D80)</f>
        <v/>
      </c>
      <c r="E87" s="29"/>
      <c r="F87" s="10"/>
      <c r="G87" s="11"/>
      <c r="H87" s="13" t="str">
        <f t="shared" ref="H87:H150" si="17">IF(D87="","",SUM(N87/3))</f>
        <v/>
      </c>
      <c r="I87" s="8" t="str">
        <f>IF(B87&lt;&gt;"",SUMIF($V$23:$V$598,V87,$H$23:$H$598)/SUMIF($V$23:$V$598,V87,$O$23:O662),IF(O87&lt;&gt;"",SUMIF($S$23:$S$598,S87,$H$23:$H$598)/O87,""))</f>
        <v/>
      </c>
      <c r="J87" s="12"/>
      <c r="K87" s="19" t="str">
        <f t="shared" si="15"/>
        <v/>
      </c>
      <c r="L87" s="19" t="str">
        <f t="shared" ref="L87:L150" si="18">IF($D87&lt;&gt;"",IF($F87="X",1,0),"")</f>
        <v/>
      </c>
      <c r="M87" s="19" t="str">
        <f t="shared" ref="M87:M150" si="19">IF($D87&lt;&gt;"",IF($G87="X",1,0),"")</f>
        <v/>
      </c>
      <c r="N87" s="19" t="str">
        <f t="shared" si="16"/>
        <v/>
      </c>
      <c r="O87" s="9" t="str">
        <f t="shared" si="14"/>
        <v/>
      </c>
      <c r="S87" s="2" t="str">
        <f t="shared" si="11"/>
        <v>METIER</v>
      </c>
      <c r="T87" s="18" t="str">
        <f t="shared" ref="T87:T150" si="20">IF(C87&lt;&gt;"",I87,"")</f>
        <v/>
      </c>
      <c r="V87" s="2" t="str">
        <f t="shared" si="12"/>
        <v>OUTILLAGE</v>
      </c>
      <c r="W87" s="16" t="str">
        <f t="shared" ref="W87:W150" si="21">IF(B87&lt;&gt;"",I87,"")</f>
        <v/>
      </c>
      <c r="Y87" s="2" t="e">
        <f t="shared" ca="1" si="13"/>
        <v>#NUM!</v>
      </c>
      <c r="Z87" s="2" t="e">
        <f t="array" aca="1" ref="Z87" ca="1">INDEX($C$23:$C$598,SMALL(IF($C$23:$C$598&lt;&gt;"",ROW(INDIRECT("1:"&amp;ROWS($C$23:$C$598)))),ROWS($1:65)))</f>
        <v>#NUM!</v>
      </c>
      <c r="AA87" s="16" t="e">
        <f t="array" aca="1" ref="AA87" ca="1">INDEX($T$23:$T$598,SMALL(IF($T$23:$T$598&lt;&gt;"",ROW(INDIRECT("1:"&amp;ROWS($T$23:$T$598)))),ROWS($1:65)))</f>
        <v>#NUM!</v>
      </c>
    </row>
    <row r="88" spans="2:27" ht="12.6" customHeight="1" x14ac:dyDescent="0.2">
      <c r="B88" s="59" t="str">
        <f>IF(Collage!B81="","",Collage!B81)</f>
        <v>CONTRÔLES</v>
      </c>
      <c r="C88" s="59" t="str">
        <f>IF(Collage!C81="","",Collage!C81)</f>
        <v/>
      </c>
      <c r="D88" s="60" t="str">
        <f>IF(Collage!D81="","",Collage!D81)</f>
        <v/>
      </c>
      <c r="E88" s="29"/>
      <c r="F88" s="10"/>
      <c r="G88" s="11"/>
      <c r="H88" s="13" t="str">
        <f t="shared" si="17"/>
        <v/>
      </c>
      <c r="I88" s="8">
        <f>IF(B88&lt;&gt;"",SUMIF($V$23:$V$598,V88,$H$23:$H$598)/SUMIF($V$23:$V$598,V88,$O$23:O663),IF(O88&lt;&gt;"",SUMIF($S$23:$S$598,S88,$H$23:$H$598)/O88,""))</f>
        <v>0.60283687943262421</v>
      </c>
      <c r="J88" s="12"/>
      <c r="K88" s="19" t="str">
        <f t="shared" si="15"/>
        <v/>
      </c>
      <c r="L88" s="19" t="str">
        <f t="shared" si="18"/>
        <v/>
      </c>
      <c r="M88" s="19" t="str">
        <f t="shared" si="19"/>
        <v/>
      </c>
      <c r="N88" s="19" t="str">
        <f t="shared" si="16"/>
        <v/>
      </c>
      <c r="O88" s="9" t="str">
        <f t="shared" si="14"/>
        <v/>
      </c>
      <c r="S88" s="2" t="str">
        <f t="shared" ref="S88:S151" si="22">IF(C88&lt;&gt;"",C88,IF(V88=V87,S87,""))</f>
        <v/>
      </c>
      <c r="T88" s="18" t="str">
        <f t="shared" si="20"/>
        <v/>
      </c>
      <c r="V88" s="2" t="str">
        <f t="shared" ref="V88:V151" si="23">IF(B88="",V87,B88)</f>
        <v>CONTRÔLES</v>
      </c>
      <c r="W88" s="16">
        <f t="shared" si="21"/>
        <v>0.60283687943262421</v>
      </c>
      <c r="Y88" s="2" t="e">
        <f t="shared" ref="Y88:Y98" ca="1" si="24">VLOOKUP(Z88,S$23:V$598,4,FALSE)</f>
        <v>#NUM!</v>
      </c>
      <c r="Z88" s="2" t="e">
        <f t="array" aca="1" ref="Z88" ca="1">INDEX($C$23:$C$598,SMALL(IF($C$23:$C$598&lt;&gt;"",ROW(INDIRECT("1:"&amp;ROWS($C$23:$C$598)))),ROWS($1:66)))</f>
        <v>#NUM!</v>
      </c>
      <c r="AA88" s="16" t="e">
        <f t="array" aca="1" ref="AA88" ca="1">INDEX($T$23:$T$598,SMALL(IF($T$23:$T$598&lt;&gt;"",ROW(INDIRECT("1:"&amp;ROWS($T$23:$T$598)))),ROWS($1:66)))</f>
        <v>#NUM!</v>
      </c>
    </row>
    <row r="89" spans="2:27" ht="12.6" customHeight="1" x14ac:dyDescent="0.2">
      <c r="B89" s="59" t="str">
        <f>IF(Collage!B82="","",Collage!B82)</f>
        <v/>
      </c>
      <c r="C89" s="59" t="str">
        <f>IF(Collage!C82="","",Collage!C82)</f>
        <v>DOLLARU</v>
      </c>
      <c r="D89" s="60" t="str">
        <f>IF(Collage!D82="","",Collage!D82)</f>
        <v/>
      </c>
      <c r="E89" s="29"/>
      <c r="F89" s="10"/>
      <c r="G89" s="11"/>
      <c r="H89" s="13" t="str">
        <f t="shared" si="17"/>
        <v/>
      </c>
      <c r="I89" s="8">
        <f>IF(B89&lt;&gt;"",SUMIF($V$23:$V$598,V89,$H$23:$H$598)/SUMIF($V$23:$V$598,V89,$O$23:O664),IF(O89&lt;&gt;"",SUMIF($S$23:$S$598,S89,$H$23:$H$598)/O89,""))</f>
        <v>0.66666666666666663</v>
      </c>
      <c r="J89" s="12"/>
      <c r="K89" s="19" t="str">
        <f t="shared" si="15"/>
        <v/>
      </c>
      <c r="L89" s="19" t="str">
        <f t="shared" si="18"/>
        <v/>
      </c>
      <c r="M89" s="19" t="str">
        <f t="shared" si="19"/>
        <v/>
      </c>
      <c r="N89" s="19" t="str">
        <f t="shared" si="16"/>
        <v>Procédures :</v>
      </c>
      <c r="O89" s="9">
        <f t="shared" ref="O89:O152" si="25">IF(C89="","",IF(S88&lt;&gt;S89,SUMPRODUCT((D89:D565&lt;&gt;"")*(S89:S565=S89)),""))</f>
        <v>3</v>
      </c>
      <c r="S89" s="2" t="str">
        <f t="shared" si="22"/>
        <v>DOLLARU</v>
      </c>
      <c r="T89" s="18">
        <f t="shared" si="20"/>
        <v>0.66666666666666663</v>
      </c>
      <c r="V89" s="2" t="str">
        <f t="shared" si="23"/>
        <v>CONTRÔLES</v>
      </c>
      <c r="W89" s="16" t="str">
        <f t="shared" si="21"/>
        <v/>
      </c>
      <c r="Y89" s="2" t="e">
        <f t="shared" ca="1" si="24"/>
        <v>#NUM!</v>
      </c>
      <c r="Z89" s="2" t="e">
        <f t="array" aca="1" ref="Z89" ca="1">INDEX($C$23:$C$598,SMALL(IF($C$23:$C$598&lt;&gt;"",ROW(INDIRECT("1:"&amp;ROWS($C$23:$C$598)))),ROWS($1:67)))</f>
        <v>#NUM!</v>
      </c>
      <c r="AA89" s="16" t="e">
        <f t="array" aca="1" ref="AA89" ca="1">INDEX($T$23:$T$598,SMALL(IF($T$23:$T$598&lt;&gt;"",ROW(INDIRECT("1:"&amp;ROWS($T$23:$T$598)))),ROWS($1:67)))</f>
        <v>#NUM!</v>
      </c>
    </row>
    <row r="90" spans="2:27" ht="12.6" customHeight="1" x14ac:dyDescent="0.2">
      <c r="B90" s="59" t="str">
        <f>IF(Collage!B83="","",Collage!B83)</f>
        <v/>
      </c>
      <c r="C90" s="59" t="str">
        <f>IF(Collage!C83="","",Collage!C83)</f>
        <v/>
      </c>
      <c r="D90" s="60" t="str">
        <f>IF(Collage!D83="","",Collage!D83)</f>
        <v/>
      </c>
      <c r="E90" s="29"/>
      <c r="F90" s="10"/>
      <c r="G90" s="11"/>
      <c r="H90" s="13" t="str">
        <f t="shared" si="17"/>
        <v/>
      </c>
      <c r="I90" s="8" t="str">
        <f>IF(B90&lt;&gt;"",SUMIF($V$23:$V$598,V90,$H$23:$H$598)/SUMIF($V$23:$V$598,V90,$O$23:O665),IF(O90&lt;&gt;"",SUMIF($S$23:$S$598,S90,$H$23:$H$598)/O90,""))</f>
        <v/>
      </c>
      <c r="J90" s="12"/>
      <c r="K90" s="19" t="str">
        <f t="shared" si="15"/>
        <v/>
      </c>
      <c r="L90" s="19" t="str">
        <f t="shared" si="18"/>
        <v/>
      </c>
      <c r="M90" s="19" t="str">
        <f t="shared" si="19"/>
        <v/>
      </c>
      <c r="N90" s="19" t="str">
        <f t="shared" si="16"/>
        <v/>
      </c>
      <c r="O90" s="9" t="str">
        <f t="shared" si="25"/>
        <v/>
      </c>
      <c r="S90" s="2" t="str">
        <f t="shared" si="22"/>
        <v>DOLLARU</v>
      </c>
      <c r="T90" s="18" t="str">
        <f t="shared" si="20"/>
        <v/>
      </c>
      <c r="V90" s="2" t="str">
        <f t="shared" si="23"/>
        <v>CONTRÔLES</v>
      </c>
      <c r="W90" s="16" t="str">
        <f t="shared" si="21"/>
        <v/>
      </c>
      <c r="Y90" s="2" t="e">
        <f t="shared" ca="1" si="24"/>
        <v>#NUM!</v>
      </c>
      <c r="Z90" s="2" t="e">
        <f t="array" aca="1" ref="Z90" ca="1">INDEX($C$23:$C$598,SMALL(IF($C$23:$C$598&lt;&gt;"",ROW(INDIRECT("1:"&amp;ROWS($C$23:$C$598)))),ROWS($1:68)))</f>
        <v>#NUM!</v>
      </c>
      <c r="AA90" s="16" t="e">
        <f t="array" aca="1" ref="AA90" ca="1">INDEX($T$23:$T$598,SMALL(IF($T$23:$T$598&lt;&gt;"",ROW(INDIRECT("1:"&amp;ROWS($T$23:$T$598)))),ROWS($1:68)))</f>
        <v>#NUM!</v>
      </c>
    </row>
    <row r="91" spans="2:27" ht="12.6" customHeight="1" x14ac:dyDescent="0.2">
      <c r="B91" s="59" t="str">
        <f>IF(Collage!B84="","",Collage!B84)</f>
        <v/>
      </c>
      <c r="C91" s="59" t="str">
        <f>IF(Collage!C84="","",Collage!C84)</f>
        <v/>
      </c>
      <c r="D91" s="60" t="str">
        <f>IF(Collage!D84="","",Collage!D84)</f>
        <v>Contrôle 1</v>
      </c>
      <c r="E91" s="29" t="s">
        <v>2</v>
      </c>
      <c r="F91" s="10" t="s">
        <v>2</v>
      </c>
      <c r="G91" s="11"/>
      <c r="H91" s="13">
        <f t="shared" si="17"/>
        <v>0.66666666666666663</v>
      </c>
      <c r="I91" s="8" t="str">
        <f>IF(B91&lt;&gt;"",SUMIF($V$23:$V$598,V91,$H$23:$H$598)/SUMIF($V$23:$V$598,V91,$O$23:O666),IF(O91&lt;&gt;"",SUMIF($S$23:$S$598,S91,$H$23:$H$598)/O91,""))</f>
        <v/>
      </c>
      <c r="J91" s="12"/>
      <c r="K91" s="19">
        <f t="shared" si="15"/>
        <v>1</v>
      </c>
      <c r="L91" s="19">
        <f t="shared" si="18"/>
        <v>1</v>
      </c>
      <c r="M91" s="19">
        <f t="shared" si="19"/>
        <v>0</v>
      </c>
      <c r="N91" s="19">
        <f t="shared" si="16"/>
        <v>2</v>
      </c>
      <c r="O91" s="9" t="str">
        <f t="shared" si="25"/>
        <v/>
      </c>
      <c r="S91" s="2" t="str">
        <f t="shared" si="22"/>
        <v>DOLLARU</v>
      </c>
      <c r="T91" s="18" t="str">
        <f t="shared" si="20"/>
        <v/>
      </c>
      <c r="V91" s="2" t="str">
        <f t="shared" si="23"/>
        <v>CONTRÔLES</v>
      </c>
      <c r="W91" s="16" t="str">
        <f t="shared" si="21"/>
        <v/>
      </c>
      <c r="Y91" s="2" t="e">
        <f t="shared" ca="1" si="24"/>
        <v>#NUM!</v>
      </c>
      <c r="Z91" s="2" t="e">
        <f t="array" aca="1" ref="Z91" ca="1">INDEX($C$23:$C$598,SMALL(IF($C$23:$C$598&lt;&gt;"",ROW(INDIRECT("1:"&amp;ROWS($C$23:$C$598)))),ROWS($1:69)))</f>
        <v>#NUM!</v>
      </c>
      <c r="AA91" s="16" t="e">
        <f t="array" aca="1" ref="AA91" ca="1">INDEX($T$23:$T$598,SMALL(IF($T$23:$T$598&lt;&gt;"",ROW(INDIRECT("1:"&amp;ROWS($T$23:$T$598)))),ROWS($1:69)))</f>
        <v>#NUM!</v>
      </c>
    </row>
    <row r="92" spans="2:27" ht="12.6" customHeight="1" x14ac:dyDescent="0.2">
      <c r="B92" s="59" t="str">
        <f>IF(Collage!B85="","",Collage!B85)</f>
        <v/>
      </c>
      <c r="C92" s="59" t="str">
        <f>IF(Collage!C85="","",Collage!C85)</f>
        <v/>
      </c>
      <c r="D92" s="60" t="str">
        <f>IF(Collage!D85="","",Collage!D85)</f>
        <v>Contrôle 2</v>
      </c>
      <c r="E92" s="29" t="s">
        <v>2</v>
      </c>
      <c r="F92" s="10" t="s">
        <v>2</v>
      </c>
      <c r="G92" s="11"/>
      <c r="H92" s="13">
        <f t="shared" si="17"/>
        <v>0.66666666666666663</v>
      </c>
      <c r="I92" s="8" t="str">
        <f>IF(B92&lt;&gt;"",SUMIF($V$23:$V$598,V92,$H$23:$H$598)/SUMIF($V$23:$V$598,V92,$O$23:O667),IF(O92&lt;&gt;"",SUMIF($S$23:$S$598,S92,$H$23:$H$598)/O92,""))</f>
        <v/>
      </c>
      <c r="J92" s="12"/>
      <c r="K92" s="19">
        <f t="shared" si="15"/>
        <v>1</v>
      </c>
      <c r="L92" s="19">
        <f t="shared" si="18"/>
        <v>1</v>
      </c>
      <c r="M92" s="19">
        <f t="shared" si="19"/>
        <v>0</v>
      </c>
      <c r="N92" s="19">
        <f t="shared" si="16"/>
        <v>2</v>
      </c>
      <c r="O92" s="9" t="str">
        <f t="shared" si="25"/>
        <v/>
      </c>
      <c r="S92" s="2" t="str">
        <f t="shared" si="22"/>
        <v>DOLLARU</v>
      </c>
      <c r="T92" s="18" t="str">
        <f t="shared" si="20"/>
        <v/>
      </c>
      <c r="V92" s="2" t="str">
        <f t="shared" si="23"/>
        <v>CONTRÔLES</v>
      </c>
      <c r="W92" s="16" t="str">
        <f t="shared" si="21"/>
        <v/>
      </c>
      <c r="Y92" s="2" t="e">
        <f t="shared" ca="1" si="24"/>
        <v>#NUM!</v>
      </c>
      <c r="Z92" s="2" t="e">
        <f t="array" aca="1" ref="Z92" ca="1">INDEX($C$23:$C$598,SMALL(IF($C$23:$C$598&lt;&gt;"",ROW(INDIRECT("1:"&amp;ROWS($C$23:$C$598)))),ROWS($1:70)))</f>
        <v>#NUM!</v>
      </c>
      <c r="AA92" s="16" t="e">
        <f t="array" aca="1" ref="AA92" ca="1">INDEX($T$23:$T$598,SMALL(IF($T$23:$T$598&lt;&gt;"",ROW(INDIRECT("1:"&amp;ROWS($T$23:$T$598)))),ROWS($1:70)))</f>
        <v>#NUM!</v>
      </c>
    </row>
    <row r="93" spans="2:27" ht="12.6" customHeight="1" x14ac:dyDescent="0.2">
      <c r="B93" s="59" t="str">
        <f>IF(Collage!B86="","",Collage!B86)</f>
        <v/>
      </c>
      <c r="C93" s="59" t="str">
        <f>IF(Collage!C86="","",Collage!C86)</f>
        <v/>
      </c>
      <c r="D93" s="60" t="str">
        <f>IF(Collage!D86="","",Collage!D86)</f>
        <v>Contrôle 3</v>
      </c>
      <c r="E93" s="29" t="s">
        <v>2</v>
      </c>
      <c r="F93" s="10" t="s">
        <v>2</v>
      </c>
      <c r="G93" s="11"/>
      <c r="H93" s="13">
        <f t="shared" si="17"/>
        <v>0.66666666666666663</v>
      </c>
      <c r="I93" s="8" t="str">
        <f>IF(B93&lt;&gt;"",SUMIF($V$23:$V$598,V93,$H$23:$H$598)/SUMIF($V$23:$V$598,V93,$O$23:O668),IF(O93&lt;&gt;"",SUMIF($S$23:$S$598,S93,$H$23:$H$598)/O93,""))</f>
        <v/>
      </c>
      <c r="J93" s="12"/>
      <c r="K93" s="19">
        <f t="shared" si="15"/>
        <v>1</v>
      </c>
      <c r="L93" s="19">
        <f t="shared" si="18"/>
        <v>1</v>
      </c>
      <c r="M93" s="19">
        <f t="shared" si="19"/>
        <v>0</v>
      </c>
      <c r="N93" s="19">
        <f t="shared" si="16"/>
        <v>2</v>
      </c>
      <c r="O93" s="9" t="str">
        <f t="shared" si="25"/>
        <v/>
      </c>
      <c r="S93" s="2" t="str">
        <f t="shared" si="22"/>
        <v>DOLLARU</v>
      </c>
      <c r="T93" s="18" t="str">
        <f t="shared" si="20"/>
        <v/>
      </c>
      <c r="V93" s="2" t="str">
        <f t="shared" si="23"/>
        <v>CONTRÔLES</v>
      </c>
      <c r="W93" s="16" t="str">
        <f t="shared" si="21"/>
        <v/>
      </c>
      <c r="Y93" s="2" t="e">
        <f t="shared" ca="1" si="24"/>
        <v>#NUM!</v>
      </c>
      <c r="Z93" s="2" t="e">
        <f t="array" aca="1" ref="Z93" ca="1">INDEX($C$23:$C$598,SMALL(IF($C$23:$C$598&lt;&gt;"",ROW(INDIRECT("1:"&amp;ROWS($C$23:$C$598)))),ROWS($1:71)))</f>
        <v>#NUM!</v>
      </c>
      <c r="AA93" s="16" t="e">
        <f t="array" aca="1" ref="AA93" ca="1">INDEX($T$23:$T$598,SMALL(IF($T$23:$T$598&lt;&gt;"",ROW(INDIRECT("1:"&amp;ROWS($T$23:$T$598)))),ROWS($1:71)))</f>
        <v>#NUM!</v>
      </c>
    </row>
    <row r="94" spans="2:27" ht="12.6" customHeight="1" x14ac:dyDescent="0.2">
      <c r="B94" s="59" t="str">
        <f>IF(Collage!B87="","",Collage!B87)</f>
        <v/>
      </c>
      <c r="C94" s="59" t="str">
        <f>IF(Collage!C87="","",Collage!C87)</f>
        <v/>
      </c>
      <c r="D94" s="60" t="str">
        <f>IF(Collage!D87="","",Collage!D87)</f>
        <v/>
      </c>
      <c r="E94" s="29"/>
      <c r="F94" s="10"/>
      <c r="G94" s="11"/>
      <c r="H94" s="13" t="str">
        <f t="shared" si="17"/>
        <v/>
      </c>
      <c r="I94" s="8" t="str">
        <f>IF(B94&lt;&gt;"",SUMIF($V$23:$V$598,V94,$H$23:$H$598)/SUMIF($V$23:$V$598,V94,$O$23:O669),IF(O94&lt;&gt;"",SUMIF($S$23:$S$598,S94,$H$23:$H$598)/O94,""))</f>
        <v/>
      </c>
      <c r="J94" s="12"/>
      <c r="K94" s="19" t="str">
        <f t="shared" si="15"/>
        <v/>
      </c>
      <c r="L94" s="19" t="str">
        <f t="shared" si="18"/>
        <v/>
      </c>
      <c r="M94" s="19" t="str">
        <f t="shared" si="19"/>
        <v/>
      </c>
      <c r="N94" s="19" t="str">
        <f t="shared" si="16"/>
        <v/>
      </c>
      <c r="O94" s="9" t="str">
        <f t="shared" si="25"/>
        <v/>
      </c>
      <c r="S94" s="2" t="str">
        <f t="shared" si="22"/>
        <v>DOLLARU</v>
      </c>
      <c r="T94" s="18" t="str">
        <f t="shared" si="20"/>
        <v/>
      </c>
      <c r="V94" s="2" t="str">
        <f t="shared" si="23"/>
        <v>CONTRÔLES</v>
      </c>
      <c r="W94" s="16" t="str">
        <f t="shared" si="21"/>
        <v/>
      </c>
      <c r="Y94" s="2" t="e">
        <f t="shared" ca="1" si="24"/>
        <v>#NUM!</v>
      </c>
      <c r="Z94" s="2" t="e">
        <f t="array" aca="1" ref="Z94" ca="1">INDEX($C$23:$C$598,SMALL(IF($C$23:$C$598&lt;&gt;"",ROW(INDIRECT("1:"&amp;ROWS($C$23:$C$598)))),ROWS($1:72)))</f>
        <v>#NUM!</v>
      </c>
      <c r="AA94" s="16" t="e">
        <f t="array" aca="1" ref="AA94" ca="1">INDEX($T$23:$T$598,SMALL(IF($T$23:$T$598&lt;&gt;"",ROW(INDIRECT("1:"&amp;ROWS($T$23:$T$598)))),ROWS($1:72)))</f>
        <v>#NUM!</v>
      </c>
    </row>
    <row r="95" spans="2:27" ht="12.6" customHeight="1" x14ac:dyDescent="0.2">
      <c r="B95" s="59" t="str">
        <f>IF(Collage!B88="","",Collage!B88)</f>
        <v/>
      </c>
      <c r="C95" s="59" t="str">
        <f>IF(Collage!C88="","",Collage!C88)</f>
        <v>APPLICATIF</v>
      </c>
      <c r="D95" s="60" t="str">
        <f>IF(Collage!D88="","",Collage!D88)</f>
        <v/>
      </c>
      <c r="E95" s="29"/>
      <c r="F95" s="10"/>
      <c r="G95" s="11"/>
      <c r="H95" s="13" t="str">
        <f t="shared" si="17"/>
        <v/>
      </c>
      <c r="I95" s="8">
        <f>IF(B95&lt;&gt;"",SUMIF($V$23:$V$598,V95,$H$23:$H$598)/SUMIF($V$23:$V$598,V95,$O$23:O670),IF(O95&lt;&gt;"",SUMIF($S$23:$S$598,S95,$H$23:$H$598)/O95,""))</f>
        <v>0.61904761904761896</v>
      </c>
      <c r="J95" s="12"/>
      <c r="K95" s="19" t="str">
        <f t="shared" si="15"/>
        <v/>
      </c>
      <c r="L95" s="19" t="str">
        <f t="shared" si="18"/>
        <v/>
      </c>
      <c r="M95" s="19" t="str">
        <f t="shared" si="19"/>
        <v/>
      </c>
      <c r="N95" s="19" t="str">
        <f t="shared" si="16"/>
        <v>Procédures :</v>
      </c>
      <c r="O95" s="9">
        <f t="shared" si="25"/>
        <v>7</v>
      </c>
      <c r="S95" s="2" t="str">
        <f t="shared" si="22"/>
        <v>APPLICATIF</v>
      </c>
      <c r="T95" s="18">
        <f t="shared" si="20"/>
        <v>0.61904761904761896</v>
      </c>
      <c r="V95" s="2" t="str">
        <f t="shared" si="23"/>
        <v>CONTRÔLES</v>
      </c>
      <c r="W95" s="16" t="str">
        <f t="shared" si="21"/>
        <v/>
      </c>
      <c r="Y95" s="2" t="e">
        <f t="shared" ca="1" si="24"/>
        <v>#NUM!</v>
      </c>
      <c r="Z95" s="2" t="e">
        <f t="array" aca="1" ref="Z95" ca="1">INDEX($C$23:$C$598,SMALL(IF($C$23:$C$598&lt;&gt;"",ROW(INDIRECT("1:"&amp;ROWS($C$23:$C$598)))),ROWS($1:73)))</f>
        <v>#NUM!</v>
      </c>
      <c r="AA95" s="16" t="e">
        <f t="array" aca="1" ref="AA95" ca="1">INDEX($T$23:$T$598,SMALL(IF($T$23:$T$598&lt;&gt;"",ROW(INDIRECT("1:"&amp;ROWS($T$23:$T$598)))),ROWS($1:73)))</f>
        <v>#NUM!</v>
      </c>
    </row>
    <row r="96" spans="2:27" ht="12.6" customHeight="1" x14ac:dyDescent="0.2">
      <c r="B96" s="59" t="str">
        <f>IF(Collage!B89="","",Collage!B89)</f>
        <v/>
      </c>
      <c r="C96" s="59" t="str">
        <f>IF(Collage!C89="","",Collage!C89)</f>
        <v/>
      </c>
      <c r="D96" s="60" t="str">
        <f>IF(Collage!D89="","",Collage!D89)</f>
        <v/>
      </c>
      <c r="E96" s="29"/>
      <c r="F96" s="10"/>
      <c r="G96" s="11"/>
      <c r="H96" s="13" t="str">
        <f t="shared" si="17"/>
        <v/>
      </c>
      <c r="I96" s="8" t="str">
        <f>IF(B96&lt;&gt;"",SUMIF($V$23:$V$598,V96,$H$23:$H$598)/SUMIF($V$23:$V$598,V96,$O$23:O671),IF(O96&lt;&gt;"",SUMIF($S$23:$S$598,S96,$H$23:$H$598)/O96,""))</f>
        <v/>
      </c>
      <c r="J96" s="12"/>
      <c r="K96" s="19" t="str">
        <f t="shared" si="15"/>
        <v/>
      </c>
      <c r="L96" s="19" t="str">
        <f t="shared" si="18"/>
        <v/>
      </c>
      <c r="M96" s="19" t="str">
        <f t="shared" si="19"/>
        <v/>
      </c>
      <c r="N96" s="19" t="str">
        <f t="shared" si="16"/>
        <v/>
      </c>
      <c r="O96" s="9" t="str">
        <f t="shared" si="25"/>
        <v/>
      </c>
      <c r="S96" s="2" t="str">
        <f t="shared" si="22"/>
        <v>APPLICATIF</v>
      </c>
      <c r="T96" s="18" t="str">
        <f t="shared" si="20"/>
        <v/>
      </c>
      <c r="V96" s="2" t="str">
        <f t="shared" si="23"/>
        <v>CONTRÔLES</v>
      </c>
      <c r="W96" s="16" t="str">
        <f t="shared" si="21"/>
        <v/>
      </c>
      <c r="Y96" s="2" t="e">
        <f t="shared" ca="1" si="24"/>
        <v>#NUM!</v>
      </c>
      <c r="Z96" s="2" t="e">
        <f t="array" aca="1" ref="Z96" ca="1">INDEX($C$23:$C$598,SMALL(IF($C$23:$C$598&lt;&gt;"",ROW(INDIRECT("1:"&amp;ROWS($C$23:$C$598)))),ROWS($1:74)))</f>
        <v>#NUM!</v>
      </c>
      <c r="AA96" s="16" t="e">
        <f t="array" aca="1" ref="AA96" ca="1">INDEX($T$23:$T$598,SMALL(IF($T$23:$T$598&lt;&gt;"",ROW(INDIRECT("1:"&amp;ROWS($T$23:$T$598)))),ROWS($1:74)))</f>
        <v>#NUM!</v>
      </c>
    </row>
    <row r="97" spans="2:27" ht="12.6" customHeight="1" x14ac:dyDescent="0.2">
      <c r="B97" s="59" t="str">
        <f>IF(Collage!B90="","",Collage!B90)</f>
        <v/>
      </c>
      <c r="C97" s="59" t="str">
        <f>IF(Collage!C90="","",Collage!C90)</f>
        <v/>
      </c>
      <c r="D97" s="60" t="str">
        <f>IF(Collage!D90="","",Collage!D90)</f>
        <v>Contrôle 4</v>
      </c>
      <c r="E97" s="29" t="s">
        <v>2</v>
      </c>
      <c r="F97" s="10" t="s">
        <v>2</v>
      </c>
      <c r="G97" s="11"/>
      <c r="H97" s="13">
        <f t="shared" si="17"/>
        <v>0.66666666666666663</v>
      </c>
      <c r="I97" s="8" t="str">
        <f>IF(B97&lt;&gt;"",SUMIF($V$23:$V$598,V97,$H$23:$H$598)/SUMIF($V$23:$V$598,V97,$O$23:O672),IF(O97&lt;&gt;"",SUMIF($S$23:$S$598,S97,$H$23:$H$598)/O97,""))</f>
        <v/>
      </c>
      <c r="J97" s="12"/>
      <c r="K97" s="19">
        <f t="shared" si="15"/>
        <v>1</v>
      </c>
      <c r="L97" s="19">
        <f t="shared" si="18"/>
        <v>1</v>
      </c>
      <c r="M97" s="19">
        <f t="shared" si="19"/>
        <v>0</v>
      </c>
      <c r="N97" s="19">
        <f t="shared" si="16"/>
        <v>2</v>
      </c>
      <c r="O97" s="9" t="str">
        <f t="shared" si="25"/>
        <v/>
      </c>
      <c r="S97" s="2" t="str">
        <f t="shared" si="22"/>
        <v>APPLICATIF</v>
      </c>
      <c r="T97" s="18" t="str">
        <f t="shared" si="20"/>
        <v/>
      </c>
      <c r="V97" s="2" t="str">
        <f t="shared" si="23"/>
        <v>CONTRÔLES</v>
      </c>
      <c r="W97" s="16" t="str">
        <f t="shared" si="21"/>
        <v/>
      </c>
      <c r="Y97" s="2" t="e">
        <f t="shared" ca="1" si="24"/>
        <v>#NUM!</v>
      </c>
      <c r="Z97" s="2" t="e">
        <f t="array" aca="1" ref="Z97" ca="1">INDEX($C$23:$C$598,SMALL(IF($C$23:$C$598&lt;&gt;"",ROW(INDIRECT("1:"&amp;ROWS($C$23:$C$598)))),ROWS($1:75)))</f>
        <v>#NUM!</v>
      </c>
      <c r="AA97" s="16" t="e">
        <f t="array" aca="1" ref="AA97" ca="1">INDEX($T$23:$T$598,SMALL(IF($T$23:$T$598&lt;&gt;"",ROW(INDIRECT("1:"&amp;ROWS($T$23:$T$598)))),ROWS($1:75)))</f>
        <v>#NUM!</v>
      </c>
    </row>
    <row r="98" spans="2:27" ht="12.6" customHeight="1" x14ac:dyDescent="0.2">
      <c r="B98" s="59" t="str">
        <f>IF(Collage!B91="","",Collage!B91)</f>
        <v/>
      </c>
      <c r="C98" s="59" t="str">
        <f>IF(Collage!C91="","",Collage!C91)</f>
        <v/>
      </c>
      <c r="D98" s="60" t="str">
        <f>IF(Collage!D91="","",Collage!D91)</f>
        <v>Contrôle 5</v>
      </c>
      <c r="E98" s="29" t="s">
        <v>2</v>
      </c>
      <c r="F98" s="10" t="s">
        <v>2</v>
      </c>
      <c r="G98" s="11"/>
      <c r="H98" s="13">
        <f t="shared" si="17"/>
        <v>0.66666666666666663</v>
      </c>
      <c r="I98" s="8" t="str">
        <f>IF(B98&lt;&gt;"",SUMIF($V$23:$V$598,V98,$H$23:$H$598)/SUMIF($V$23:$V$598,V98,$O$23:O673),IF(O98&lt;&gt;"",SUMIF($S$23:$S$598,S98,$H$23:$H$598)/O98,""))</f>
        <v/>
      </c>
      <c r="J98" s="12"/>
      <c r="K98" s="19">
        <f t="shared" si="15"/>
        <v>1</v>
      </c>
      <c r="L98" s="19">
        <f t="shared" si="18"/>
        <v>1</v>
      </c>
      <c r="M98" s="19">
        <f t="shared" si="19"/>
        <v>0</v>
      </c>
      <c r="N98" s="19">
        <f t="shared" si="16"/>
        <v>2</v>
      </c>
      <c r="O98" s="9" t="str">
        <f t="shared" si="25"/>
        <v/>
      </c>
      <c r="S98" s="2" t="str">
        <f t="shared" si="22"/>
        <v>APPLICATIF</v>
      </c>
      <c r="T98" s="18" t="str">
        <f t="shared" si="20"/>
        <v/>
      </c>
      <c r="V98" s="2" t="str">
        <f t="shared" si="23"/>
        <v>CONTRÔLES</v>
      </c>
      <c r="W98" s="16" t="str">
        <f t="shared" si="21"/>
        <v/>
      </c>
      <c r="Y98" s="2" t="e">
        <f t="shared" ca="1" si="24"/>
        <v>#NUM!</v>
      </c>
      <c r="Z98" s="2" t="e">
        <f t="array" aca="1" ref="Z98" ca="1">INDEX($C$23:$C$598,SMALL(IF($C$23:$C$598&lt;&gt;"",ROW(INDIRECT("1:"&amp;ROWS($C$23:$C$598)))),ROWS($1:76)))</f>
        <v>#NUM!</v>
      </c>
      <c r="AA98" s="16" t="e">
        <f t="array" aca="1" ref="AA98" ca="1">INDEX($T$23:$T$598,SMALL(IF($T$23:$T$598&lt;&gt;"",ROW(INDIRECT("1:"&amp;ROWS($T$23:$T$598)))),ROWS($1:76)))</f>
        <v>#NUM!</v>
      </c>
    </row>
    <row r="99" spans="2:27" ht="12.6" customHeight="1" x14ac:dyDescent="0.2">
      <c r="B99" s="59" t="str">
        <f>IF(Collage!B92="","",Collage!B92)</f>
        <v/>
      </c>
      <c r="C99" s="59" t="str">
        <f>IF(Collage!C92="","",Collage!C92)</f>
        <v/>
      </c>
      <c r="D99" s="60" t="str">
        <f>IF(Collage!D92="","",Collage!D92)</f>
        <v>Contrôle 6</v>
      </c>
      <c r="E99" s="29" t="s">
        <v>2</v>
      </c>
      <c r="F99" s="10" t="s">
        <v>2</v>
      </c>
      <c r="G99" s="11"/>
      <c r="H99" s="13">
        <f t="shared" si="17"/>
        <v>0.66666666666666663</v>
      </c>
      <c r="I99" s="8" t="str">
        <f>IF(B99&lt;&gt;"",SUMIF($V$23:$V$598,V99,$H$23:$H$598)/SUMIF($V$23:$V$598,V99,$O$23:O674),IF(O99&lt;&gt;"",SUMIF($S$23:$S$598,S99,$H$23:$H$598)/O99,""))</f>
        <v/>
      </c>
      <c r="J99" s="12"/>
      <c r="K99" s="19">
        <f t="shared" si="15"/>
        <v>1</v>
      </c>
      <c r="L99" s="19">
        <f t="shared" si="18"/>
        <v>1</v>
      </c>
      <c r="M99" s="19">
        <f t="shared" si="19"/>
        <v>0</v>
      </c>
      <c r="N99" s="19">
        <f t="shared" si="16"/>
        <v>2</v>
      </c>
      <c r="O99" s="9" t="str">
        <f t="shared" si="25"/>
        <v/>
      </c>
      <c r="S99" s="2" t="str">
        <f t="shared" si="22"/>
        <v>APPLICATIF</v>
      </c>
      <c r="T99" s="18" t="str">
        <f t="shared" si="20"/>
        <v/>
      </c>
      <c r="V99" s="2" t="str">
        <f t="shared" si="23"/>
        <v>CONTRÔLES</v>
      </c>
      <c r="W99" s="16" t="str">
        <f t="shared" si="21"/>
        <v/>
      </c>
    </row>
    <row r="100" spans="2:27" ht="12.6" customHeight="1" x14ac:dyDescent="0.2">
      <c r="B100" s="59" t="str">
        <f>IF(Collage!B93="","",Collage!B93)</f>
        <v/>
      </c>
      <c r="C100" s="59" t="str">
        <f>IF(Collage!C93="","",Collage!C93)</f>
        <v/>
      </c>
      <c r="D100" s="60" t="str">
        <f>IF(Collage!D93="","",Collage!D93)</f>
        <v>Contrôle 7</v>
      </c>
      <c r="E100" s="29" t="s">
        <v>2</v>
      </c>
      <c r="F100" s="10" t="s">
        <v>2</v>
      </c>
      <c r="G100" s="11"/>
      <c r="H100" s="13">
        <f t="shared" si="17"/>
        <v>0.66666666666666663</v>
      </c>
      <c r="I100" s="8" t="str">
        <f>IF(B100&lt;&gt;"",SUMIF($V$23:$V$598,V100,$H$23:$H$598)/SUMIF($V$23:$V$598,V100,$O$23:O675),IF(O100&lt;&gt;"",SUMIF($S$23:$S$598,S100,$H$23:$H$598)/O100,""))</f>
        <v/>
      </c>
      <c r="J100" s="12"/>
      <c r="K100" s="19">
        <f t="shared" ref="K100:K163" si="26">IF(D100&lt;&gt;"",IF(E100="X",1,0),"")</f>
        <v>1</v>
      </c>
      <c r="L100" s="19">
        <f t="shared" si="18"/>
        <v>1</v>
      </c>
      <c r="M100" s="19">
        <f t="shared" si="19"/>
        <v>0</v>
      </c>
      <c r="N100" s="19">
        <f t="shared" ref="N100:N163" si="27">IF(D100&lt;&gt;"",SUM(K100:M100),IF(O100&lt;&gt;"","Procédures :",""))</f>
        <v>2</v>
      </c>
      <c r="O100" s="9" t="str">
        <f t="shared" si="25"/>
        <v/>
      </c>
      <c r="S100" s="2" t="str">
        <f t="shared" si="22"/>
        <v>APPLICATIF</v>
      </c>
      <c r="T100" s="18" t="str">
        <f t="shared" si="20"/>
        <v/>
      </c>
      <c r="V100" s="2" t="str">
        <f t="shared" si="23"/>
        <v>CONTRÔLES</v>
      </c>
      <c r="W100" s="16" t="str">
        <f t="shared" si="21"/>
        <v/>
      </c>
    </row>
    <row r="101" spans="2:27" ht="12.6" customHeight="1" x14ac:dyDescent="0.2">
      <c r="B101" s="59" t="str">
        <f>IF(Collage!B94="","",Collage!B94)</f>
        <v/>
      </c>
      <c r="C101" s="59" t="str">
        <f>IF(Collage!C94="","",Collage!C94)</f>
        <v/>
      </c>
      <c r="D101" s="60" t="str">
        <f>IF(Collage!D94="","",Collage!D94)</f>
        <v>Contrôle 8</v>
      </c>
      <c r="E101" s="29" t="s">
        <v>2</v>
      </c>
      <c r="F101" s="10" t="s">
        <v>2</v>
      </c>
      <c r="G101" s="11"/>
      <c r="H101" s="13">
        <f t="shared" si="17"/>
        <v>0.66666666666666663</v>
      </c>
      <c r="I101" s="8" t="str">
        <f>IF(B101&lt;&gt;"",SUMIF($V$23:$V$598,V101,$H$23:$H$598)/SUMIF($V$23:$V$598,V101,$O$23:O676),IF(O101&lt;&gt;"",SUMIF($S$23:$S$598,S101,$H$23:$H$598)/O101,""))</f>
        <v/>
      </c>
      <c r="J101" s="12"/>
      <c r="K101" s="19">
        <f t="shared" si="26"/>
        <v>1</v>
      </c>
      <c r="L101" s="19">
        <f t="shared" si="18"/>
        <v>1</v>
      </c>
      <c r="M101" s="19">
        <f t="shared" si="19"/>
        <v>0</v>
      </c>
      <c r="N101" s="19">
        <f t="shared" si="27"/>
        <v>2</v>
      </c>
      <c r="O101" s="9" t="str">
        <f t="shared" si="25"/>
        <v/>
      </c>
      <c r="S101" s="2" t="str">
        <f t="shared" si="22"/>
        <v>APPLICATIF</v>
      </c>
      <c r="T101" s="18" t="str">
        <f t="shared" si="20"/>
        <v/>
      </c>
      <c r="V101" s="2" t="str">
        <f t="shared" si="23"/>
        <v>CONTRÔLES</v>
      </c>
      <c r="W101" s="16" t="str">
        <f t="shared" si="21"/>
        <v/>
      </c>
    </row>
    <row r="102" spans="2:27" ht="12.6" customHeight="1" x14ac:dyDescent="0.2">
      <c r="B102" s="59" t="str">
        <f>IF(Collage!B95="","",Collage!B95)</f>
        <v/>
      </c>
      <c r="C102" s="59" t="str">
        <f>IF(Collage!C95="","",Collage!C95)</f>
        <v/>
      </c>
      <c r="D102" s="60" t="str">
        <f>IF(Collage!D95="","",Collage!D95)</f>
        <v>Contrôle 9</v>
      </c>
      <c r="E102" s="29" t="s">
        <v>2</v>
      </c>
      <c r="F102" s="10"/>
      <c r="G102" s="11"/>
      <c r="H102" s="13">
        <f t="shared" si="17"/>
        <v>0.33333333333333331</v>
      </c>
      <c r="I102" s="8" t="str">
        <f>IF(B102&lt;&gt;"",SUMIF($V$23:$V$598,V102,$H$23:$H$598)/SUMIF($V$23:$V$598,V102,$O$23:O677),IF(O102&lt;&gt;"",SUMIF($S$23:$S$598,S102,$H$23:$H$598)/O102,""))</f>
        <v/>
      </c>
      <c r="J102" s="12"/>
      <c r="K102" s="19">
        <f t="shared" si="26"/>
        <v>1</v>
      </c>
      <c r="L102" s="19">
        <f t="shared" si="18"/>
        <v>0</v>
      </c>
      <c r="M102" s="19">
        <f t="shared" si="19"/>
        <v>0</v>
      </c>
      <c r="N102" s="19">
        <f t="shared" si="27"/>
        <v>1</v>
      </c>
      <c r="O102" s="9" t="str">
        <f t="shared" si="25"/>
        <v/>
      </c>
      <c r="S102" s="2" t="str">
        <f t="shared" si="22"/>
        <v>APPLICATIF</v>
      </c>
      <c r="T102" s="18" t="str">
        <f t="shared" si="20"/>
        <v/>
      </c>
      <c r="V102" s="2" t="str">
        <f t="shared" si="23"/>
        <v>CONTRÔLES</v>
      </c>
      <c r="W102" s="16" t="str">
        <f t="shared" si="21"/>
        <v/>
      </c>
    </row>
    <row r="103" spans="2:27" ht="12.6" customHeight="1" x14ac:dyDescent="0.2">
      <c r="B103" s="59" t="str">
        <f>IF(Collage!B96="","",Collage!B96)</f>
        <v/>
      </c>
      <c r="C103" s="59" t="str">
        <f>IF(Collage!C96="","",Collage!C96)</f>
        <v/>
      </c>
      <c r="D103" s="60" t="str">
        <f>IF(Collage!D96="","",Collage!D96)</f>
        <v>Contrôle 10</v>
      </c>
      <c r="E103" s="29" t="s">
        <v>2</v>
      </c>
      <c r="F103" s="10" t="s">
        <v>2</v>
      </c>
      <c r="G103" s="11"/>
      <c r="H103" s="13">
        <f t="shared" si="17"/>
        <v>0.66666666666666663</v>
      </c>
      <c r="I103" s="8" t="str">
        <f>IF(B103&lt;&gt;"",SUMIF($V$23:$V$598,V103,$H$23:$H$598)/SUMIF($V$23:$V$598,V103,$O$23:O678),IF(O103&lt;&gt;"",SUMIF($S$23:$S$598,S103,$H$23:$H$598)/O103,""))</f>
        <v/>
      </c>
      <c r="J103" s="12"/>
      <c r="K103" s="19">
        <f t="shared" si="26"/>
        <v>1</v>
      </c>
      <c r="L103" s="19">
        <f t="shared" si="18"/>
        <v>1</v>
      </c>
      <c r="M103" s="19">
        <f t="shared" si="19"/>
        <v>0</v>
      </c>
      <c r="N103" s="19">
        <f t="shared" si="27"/>
        <v>2</v>
      </c>
      <c r="O103" s="9" t="str">
        <f t="shared" si="25"/>
        <v/>
      </c>
      <c r="S103" s="2" t="str">
        <f t="shared" si="22"/>
        <v>APPLICATIF</v>
      </c>
      <c r="T103" s="18" t="str">
        <f t="shared" si="20"/>
        <v/>
      </c>
      <c r="V103" s="2" t="str">
        <f t="shared" si="23"/>
        <v>CONTRÔLES</v>
      </c>
      <c r="W103" s="16" t="str">
        <f t="shared" si="21"/>
        <v/>
      </c>
    </row>
    <row r="104" spans="2:27" ht="12.6" customHeight="1" x14ac:dyDescent="0.2">
      <c r="B104" s="59" t="str">
        <f>IF(Collage!B97="","",Collage!B97)</f>
        <v/>
      </c>
      <c r="C104" s="59" t="str">
        <f>IF(Collage!C97="","",Collage!C97)</f>
        <v/>
      </c>
      <c r="D104" s="60" t="str">
        <f>IF(Collage!D97="","",Collage!D97)</f>
        <v/>
      </c>
      <c r="E104" s="29"/>
      <c r="F104" s="10"/>
      <c r="G104" s="11"/>
      <c r="H104" s="13" t="str">
        <f t="shared" si="17"/>
        <v/>
      </c>
      <c r="I104" s="8" t="str">
        <f>IF(B104&lt;&gt;"",SUMIF($V$23:$V$598,V104,$H$23:$H$598)/SUMIF($V$23:$V$598,V104,$O$23:O679),IF(O104&lt;&gt;"",SUMIF($S$23:$S$598,S104,$H$23:$H$598)/O104,""))</f>
        <v/>
      </c>
      <c r="J104" s="12"/>
      <c r="K104" s="19" t="str">
        <f t="shared" si="26"/>
        <v/>
      </c>
      <c r="L104" s="19" t="str">
        <f t="shared" si="18"/>
        <v/>
      </c>
      <c r="M104" s="19" t="str">
        <f t="shared" si="19"/>
        <v/>
      </c>
      <c r="N104" s="19" t="str">
        <f t="shared" si="27"/>
        <v/>
      </c>
      <c r="O104" s="9" t="str">
        <f t="shared" si="25"/>
        <v/>
      </c>
      <c r="S104" s="2" t="str">
        <f t="shared" si="22"/>
        <v>APPLICATIF</v>
      </c>
      <c r="T104" s="18" t="str">
        <f t="shared" si="20"/>
        <v/>
      </c>
      <c r="V104" s="2" t="str">
        <f t="shared" si="23"/>
        <v>CONTRÔLES</v>
      </c>
      <c r="W104" s="16" t="str">
        <f t="shared" si="21"/>
        <v/>
      </c>
    </row>
    <row r="105" spans="2:27" ht="12.6" customHeight="1" x14ac:dyDescent="0.2">
      <c r="B105" s="59" t="str">
        <f>IF(Collage!B98="","",Collage!B98)</f>
        <v/>
      </c>
      <c r="C105" s="59" t="str">
        <f>IF(Collage!C98="","",Collage!C98)</f>
        <v>SAUVEGARDE</v>
      </c>
      <c r="D105" s="60" t="str">
        <f>IF(Collage!D98="","",Collage!D98)</f>
        <v/>
      </c>
      <c r="E105" s="29"/>
      <c r="F105" s="10"/>
      <c r="G105" s="11"/>
      <c r="H105" s="13" t="str">
        <f t="shared" si="17"/>
        <v/>
      </c>
      <c r="I105" s="8">
        <f>IF(B105&lt;&gt;"",SUMIF($V$23:$V$598,V105,$H$23:$H$598)/SUMIF($V$23:$V$598,V105,$O$23:O680),IF(O105&lt;&gt;"",SUMIF($S$23:$S$598,S105,$H$23:$H$598)/O105,""))</f>
        <v>0.6333333333333333</v>
      </c>
      <c r="J105" s="12"/>
      <c r="K105" s="19" t="str">
        <f t="shared" si="26"/>
        <v/>
      </c>
      <c r="L105" s="19" t="str">
        <f t="shared" si="18"/>
        <v/>
      </c>
      <c r="M105" s="19" t="str">
        <f t="shared" si="19"/>
        <v/>
      </c>
      <c r="N105" s="19" t="str">
        <f t="shared" si="27"/>
        <v>Procédures :</v>
      </c>
      <c r="O105" s="9">
        <f t="shared" si="25"/>
        <v>10</v>
      </c>
      <c r="S105" s="2" t="str">
        <f t="shared" si="22"/>
        <v>SAUVEGARDE</v>
      </c>
      <c r="T105" s="18">
        <f t="shared" si="20"/>
        <v>0.6333333333333333</v>
      </c>
      <c r="V105" s="2" t="str">
        <f t="shared" si="23"/>
        <v>CONTRÔLES</v>
      </c>
      <c r="W105" s="16" t="str">
        <f t="shared" si="21"/>
        <v/>
      </c>
    </row>
    <row r="106" spans="2:27" ht="12.6" customHeight="1" x14ac:dyDescent="0.2">
      <c r="B106" s="59" t="str">
        <f>IF(Collage!B99="","",Collage!B99)</f>
        <v/>
      </c>
      <c r="C106" s="59" t="str">
        <f>IF(Collage!C99="","",Collage!C99)</f>
        <v/>
      </c>
      <c r="D106" s="60" t="str">
        <f>IF(Collage!D99="","",Collage!D99)</f>
        <v/>
      </c>
      <c r="E106" s="29"/>
      <c r="F106" s="10"/>
      <c r="G106" s="11"/>
      <c r="H106" s="13" t="str">
        <f t="shared" si="17"/>
        <v/>
      </c>
      <c r="I106" s="8" t="str">
        <f>IF(B106&lt;&gt;"",SUMIF($V$23:$V$598,V106,$H$23:$H$598)/SUMIF($V$23:$V$598,V106,$O$23:O681),IF(O106&lt;&gt;"",SUMIF($S$23:$S$598,S106,$H$23:$H$598)/O106,""))</f>
        <v/>
      </c>
      <c r="J106" s="12"/>
      <c r="K106" s="19" t="str">
        <f t="shared" si="26"/>
        <v/>
      </c>
      <c r="L106" s="19" t="str">
        <f t="shared" si="18"/>
        <v/>
      </c>
      <c r="M106" s="19" t="str">
        <f t="shared" si="19"/>
        <v/>
      </c>
      <c r="N106" s="19" t="str">
        <f t="shared" si="27"/>
        <v/>
      </c>
      <c r="O106" s="9" t="str">
        <f t="shared" si="25"/>
        <v/>
      </c>
      <c r="S106" s="2" t="str">
        <f t="shared" si="22"/>
        <v>SAUVEGARDE</v>
      </c>
      <c r="T106" s="18" t="str">
        <f t="shared" si="20"/>
        <v/>
      </c>
      <c r="V106" s="2" t="str">
        <f t="shared" si="23"/>
        <v>CONTRÔLES</v>
      </c>
      <c r="W106" s="16" t="str">
        <f t="shared" si="21"/>
        <v/>
      </c>
    </row>
    <row r="107" spans="2:27" ht="12.6" customHeight="1" x14ac:dyDescent="0.2">
      <c r="B107" s="59" t="str">
        <f>IF(Collage!B100="","",Collage!B100)</f>
        <v/>
      </c>
      <c r="C107" s="59" t="str">
        <f>IF(Collage!C100="","",Collage!C100)</f>
        <v/>
      </c>
      <c r="D107" s="107" t="str">
        <f>IF(Collage!D100="","",Collage!D100)</f>
        <v>Contrôle 11</v>
      </c>
      <c r="E107" s="29" t="s">
        <v>2</v>
      </c>
      <c r="F107" s="10" t="s">
        <v>2</v>
      </c>
      <c r="G107" s="11"/>
      <c r="H107" s="13">
        <f t="shared" si="17"/>
        <v>0.66666666666666663</v>
      </c>
      <c r="I107" s="8" t="str">
        <f>IF(B107&lt;&gt;"",SUMIF($V$23:$V$598,V107,$H$23:$H$598)/SUMIF($V$23:$V$598,V107,$O$23:O682),IF(O107&lt;&gt;"",SUMIF($S$23:$S$598,S107,$H$23:$H$598)/O107,""))</f>
        <v/>
      </c>
      <c r="J107" s="12"/>
      <c r="K107" s="19">
        <f t="shared" si="26"/>
        <v>1</v>
      </c>
      <c r="L107" s="19">
        <f t="shared" si="18"/>
        <v>1</v>
      </c>
      <c r="M107" s="19">
        <f t="shared" si="19"/>
        <v>0</v>
      </c>
      <c r="N107" s="19">
        <f t="shared" si="27"/>
        <v>2</v>
      </c>
      <c r="O107" s="9" t="str">
        <f t="shared" si="25"/>
        <v/>
      </c>
      <c r="S107" s="2" t="str">
        <f t="shared" si="22"/>
        <v>SAUVEGARDE</v>
      </c>
      <c r="T107" s="18" t="str">
        <f t="shared" si="20"/>
        <v/>
      </c>
      <c r="V107" s="2" t="str">
        <f t="shared" si="23"/>
        <v>CONTRÔLES</v>
      </c>
      <c r="W107" s="16" t="str">
        <f t="shared" si="21"/>
        <v/>
      </c>
    </row>
    <row r="108" spans="2:27" ht="12.6" customHeight="1" x14ac:dyDescent="0.2">
      <c r="B108" s="59" t="str">
        <f>IF(Collage!B101="","",Collage!B101)</f>
        <v/>
      </c>
      <c r="C108" s="59" t="str">
        <f>IF(Collage!C101="","",Collage!C101)</f>
        <v/>
      </c>
      <c r="D108" s="107" t="str">
        <f>IF(Collage!D101="","",Collage!D101)</f>
        <v>Contrôle 12</v>
      </c>
      <c r="E108" s="29" t="s">
        <v>2</v>
      </c>
      <c r="F108" s="10" t="s">
        <v>2</v>
      </c>
      <c r="G108" s="11"/>
      <c r="H108" s="13">
        <f t="shared" si="17"/>
        <v>0.66666666666666663</v>
      </c>
      <c r="I108" s="8" t="str">
        <f>IF(B108&lt;&gt;"",SUMIF($V$23:$V$598,V108,$H$23:$H$598)/SUMIF($V$23:$V$598,V108,$O$23:O683),IF(O108&lt;&gt;"",SUMIF($S$23:$S$598,S108,$H$23:$H$598)/O108,""))</f>
        <v/>
      </c>
      <c r="J108" s="12"/>
      <c r="K108" s="19">
        <f t="shared" si="26"/>
        <v>1</v>
      </c>
      <c r="L108" s="19">
        <f t="shared" si="18"/>
        <v>1</v>
      </c>
      <c r="M108" s="19">
        <f t="shared" si="19"/>
        <v>0</v>
      </c>
      <c r="N108" s="19">
        <f t="shared" si="27"/>
        <v>2</v>
      </c>
      <c r="O108" s="9" t="str">
        <f t="shared" si="25"/>
        <v/>
      </c>
      <c r="S108" s="2" t="str">
        <f t="shared" si="22"/>
        <v>SAUVEGARDE</v>
      </c>
      <c r="T108" s="18" t="str">
        <f t="shared" si="20"/>
        <v/>
      </c>
      <c r="V108" s="2" t="str">
        <f t="shared" si="23"/>
        <v>CONTRÔLES</v>
      </c>
      <c r="W108" s="16" t="str">
        <f t="shared" si="21"/>
        <v/>
      </c>
    </row>
    <row r="109" spans="2:27" ht="12.6" customHeight="1" x14ac:dyDescent="0.2">
      <c r="B109" s="59" t="str">
        <f>IF(Collage!B102="","",Collage!B102)</f>
        <v/>
      </c>
      <c r="C109" s="59" t="str">
        <f>IF(Collage!C102="","",Collage!C102)</f>
        <v/>
      </c>
      <c r="D109" s="107" t="str">
        <f>IF(Collage!D102="","",Collage!D102)</f>
        <v>Contrôle 13</v>
      </c>
      <c r="E109" s="29" t="s">
        <v>2</v>
      </c>
      <c r="F109" s="10" t="s">
        <v>2</v>
      </c>
      <c r="G109" s="11"/>
      <c r="H109" s="13">
        <f t="shared" si="17"/>
        <v>0.66666666666666663</v>
      </c>
      <c r="I109" s="8" t="str">
        <f>IF(B109&lt;&gt;"",SUMIF($V$23:$V$598,V109,$H$23:$H$598)/SUMIF($V$23:$V$598,V109,$O$23:O684),IF(O109&lt;&gt;"",SUMIF($S$23:$S$598,S109,$H$23:$H$598)/O109,""))</f>
        <v/>
      </c>
      <c r="J109" s="12"/>
      <c r="K109" s="19">
        <f t="shared" si="26"/>
        <v>1</v>
      </c>
      <c r="L109" s="19">
        <f t="shared" si="18"/>
        <v>1</v>
      </c>
      <c r="M109" s="19">
        <f t="shared" si="19"/>
        <v>0</v>
      </c>
      <c r="N109" s="19">
        <f t="shared" si="27"/>
        <v>2</v>
      </c>
      <c r="O109" s="9" t="str">
        <f t="shared" si="25"/>
        <v/>
      </c>
      <c r="S109" s="2" t="str">
        <f t="shared" si="22"/>
        <v>SAUVEGARDE</v>
      </c>
      <c r="T109" s="18" t="str">
        <f t="shared" si="20"/>
        <v/>
      </c>
      <c r="V109" s="2" t="str">
        <f t="shared" si="23"/>
        <v>CONTRÔLES</v>
      </c>
      <c r="W109" s="16" t="str">
        <f t="shared" si="21"/>
        <v/>
      </c>
    </row>
    <row r="110" spans="2:27" ht="12.6" customHeight="1" x14ac:dyDescent="0.2">
      <c r="B110" s="59" t="str">
        <f>IF(Collage!B103="","",Collage!B103)</f>
        <v/>
      </c>
      <c r="C110" s="59" t="str">
        <f>IF(Collage!C103="","",Collage!C103)</f>
        <v/>
      </c>
      <c r="D110" s="107" t="str">
        <f>IF(Collage!D103="","",Collage!D103)</f>
        <v>Contrôle 14</v>
      </c>
      <c r="E110" s="29" t="s">
        <v>2</v>
      </c>
      <c r="F110" s="10" t="s">
        <v>2</v>
      </c>
      <c r="G110" s="11"/>
      <c r="H110" s="13">
        <f t="shared" si="17"/>
        <v>0.66666666666666663</v>
      </c>
      <c r="I110" s="8" t="str">
        <f>IF(B110&lt;&gt;"",SUMIF($V$23:$V$598,V110,$H$23:$H$598)/SUMIF($V$23:$V$598,V110,$O$23:O685),IF(O110&lt;&gt;"",SUMIF($S$23:$S$598,S110,$H$23:$H$598)/O110,""))</f>
        <v/>
      </c>
      <c r="J110" s="12"/>
      <c r="K110" s="19">
        <f t="shared" si="26"/>
        <v>1</v>
      </c>
      <c r="L110" s="19">
        <f t="shared" si="18"/>
        <v>1</v>
      </c>
      <c r="M110" s="19">
        <f t="shared" si="19"/>
        <v>0</v>
      </c>
      <c r="N110" s="19">
        <f t="shared" si="27"/>
        <v>2</v>
      </c>
      <c r="O110" s="9" t="str">
        <f t="shared" si="25"/>
        <v/>
      </c>
      <c r="S110" s="2" t="str">
        <f t="shared" si="22"/>
        <v>SAUVEGARDE</v>
      </c>
      <c r="T110" s="18" t="str">
        <f t="shared" si="20"/>
        <v/>
      </c>
      <c r="V110" s="2" t="str">
        <f t="shared" si="23"/>
        <v>CONTRÔLES</v>
      </c>
      <c r="W110" s="16" t="str">
        <f t="shared" si="21"/>
        <v/>
      </c>
    </row>
    <row r="111" spans="2:27" ht="12.6" customHeight="1" x14ac:dyDescent="0.2">
      <c r="B111" s="59" t="str">
        <f>IF(Collage!B104="","",Collage!B104)</f>
        <v/>
      </c>
      <c r="C111" s="59" t="str">
        <f>IF(Collage!C104="","",Collage!C104)</f>
        <v/>
      </c>
      <c r="D111" s="107" t="str">
        <f>IF(Collage!D104="","",Collage!D104)</f>
        <v>Contrôle 15</v>
      </c>
      <c r="E111" s="29" t="s">
        <v>2</v>
      </c>
      <c r="F111" s="10" t="s">
        <v>2</v>
      </c>
      <c r="G111" s="11"/>
      <c r="H111" s="13">
        <f t="shared" si="17"/>
        <v>0.66666666666666663</v>
      </c>
      <c r="I111" s="8" t="str">
        <f>IF(B111&lt;&gt;"",SUMIF($V$23:$V$598,V111,$H$23:$H$598)/SUMIF($V$23:$V$598,V111,$O$23:O686),IF(O111&lt;&gt;"",SUMIF($S$23:$S$598,S111,$H$23:$H$598)/O111,""))</f>
        <v/>
      </c>
      <c r="J111" s="12"/>
      <c r="K111" s="19">
        <f t="shared" si="26"/>
        <v>1</v>
      </c>
      <c r="L111" s="19">
        <f t="shared" si="18"/>
        <v>1</v>
      </c>
      <c r="M111" s="19">
        <f t="shared" si="19"/>
        <v>0</v>
      </c>
      <c r="N111" s="19">
        <f t="shared" si="27"/>
        <v>2</v>
      </c>
      <c r="O111" s="9" t="str">
        <f t="shared" si="25"/>
        <v/>
      </c>
      <c r="S111" s="2" t="str">
        <f t="shared" si="22"/>
        <v>SAUVEGARDE</v>
      </c>
      <c r="T111" s="18" t="str">
        <f t="shared" si="20"/>
        <v/>
      </c>
      <c r="V111" s="2" t="str">
        <f t="shared" si="23"/>
        <v>CONTRÔLES</v>
      </c>
      <c r="W111" s="16" t="str">
        <f t="shared" si="21"/>
        <v/>
      </c>
    </row>
    <row r="112" spans="2:27" ht="12.6" customHeight="1" x14ac:dyDescent="0.2">
      <c r="B112" s="59" t="str">
        <f>IF(Collage!B105="","",Collage!B105)</f>
        <v/>
      </c>
      <c r="C112" s="59" t="str">
        <f>IF(Collage!C105="","",Collage!C105)</f>
        <v/>
      </c>
      <c r="D112" s="107" t="str">
        <f>IF(Collage!D105="","",Collage!D105)</f>
        <v>Contrôle 16</v>
      </c>
      <c r="E112" s="29" t="s">
        <v>2</v>
      </c>
      <c r="F112" s="10" t="s">
        <v>2</v>
      </c>
      <c r="G112" s="11"/>
      <c r="H112" s="13">
        <f t="shared" si="17"/>
        <v>0.66666666666666663</v>
      </c>
      <c r="I112" s="8" t="str">
        <f>IF(B112&lt;&gt;"",SUMIF($V$23:$V$598,V112,$H$23:$H$598)/SUMIF($V$23:$V$598,V112,$O$23:O687),IF(O112&lt;&gt;"",SUMIF($S$23:$S$598,S112,$H$23:$H$598)/O112,""))</f>
        <v/>
      </c>
      <c r="J112" s="12"/>
      <c r="K112" s="19">
        <f t="shared" si="26"/>
        <v>1</v>
      </c>
      <c r="L112" s="19">
        <f t="shared" si="18"/>
        <v>1</v>
      </c>
      <c r="M112" s="19">
        <f t="shared" si="19"/>
        <v>0</v>
      </c>
      <c r="N112" s="19">
        <f t="shared" si="27"/>
        <v>2</v>
      </c>
      <c r="O112" s="9" t="str">
        <f t="shared" si="25"/>
        <v/>
      </c>
      <c r="S112" s="2" t="str">
        <f t="shared" si="22"/>
        <v>SAUVEGARDE</v>
      </c>
      <c r="T112" s="18" t="str">
        <f t="shared" si="20"/>
        <v/>
      </c>
      <c r="V112" s="2" t="str">
        <f t="shared" si="23"/>
        <v>CONTRÔLES</v>
      </c>
      <c r="W112" s="16" t="str">
        <f t="shared" si="21"/>
        <v/>
      </c>
    </row>
    <row r="113" spans="2:23" ht="12.6" customHeight="1" x14ac:dyDescent="0.2">
      <c r="B113" s="59" t="str">
        <f>IF(Collage!B106="","",Collage!B106)</f>
        <v/>
      </c>
      <c r="C113" s="59" t="str">
        <f>IF(Collage!C106="","",Collage!C106)</f>
        <v/>
      </c>
      <c r="D113" s="107" t="str">
        <f>IF(Collage!D106="","",Collage!D106)</f>
        <v>Contrôle 17</v>
      </c>
      <c r="E113" s="29" t="s">
        <v>2</v>
      </c>
      <c r="F113" s="10" t="s">
        <v>2</v>
      </c>
      <c r="G113" s="11"/>
      <c r="H113" s="13">
        <f t="shared" si="17"/>
        <v>0.66666666666666663</v>
      </c>
      <c r="I113" s="8" t="str">
        <f>IF(B113&lt;&gt;"",SUMIF($V$23:$V$598,V113,$H$23:$H$598)/SUMIF($V$23:$V$598,V113,$O$23:O688),IF(O113&lt;&gt;"",SUMIF($S$23:$S$598,S113,$H$23:$H$598)/O113,""))</f>
        <v/>
      </c>
      <c r="J113" s="12"/>
      <c r="K113" s="19">
        <f t="shared" si="26"/>
        <v>1</v>
      </c>
      <c r="L113" s="19">
        <f t="shared" si="18"/>
        <v>1</v>
      </c>
      <c r="M113" s="19">
        <f t="shared" si="19"/>
        <v>0</v>
      </c>
      <c r="N113" s="19">
        <f t="shared" si="27"/>
        <v>2</v>
      </c>
      <c r="O113" s="9" t="str">
        <f t="shared" si="25"/>
        <v/>
      </c>
      <c r="S113" s="2" t="str">
        <f t="shared" si="22"/>
        <v>SAUVEGARDE</v>
      </c>
      <c r="T113" s="18" t="str">
        <f t="shared" si="20"/>
        <v/>
      </c>
      <c r="V113" s="2" t="str">
        <f t="shared" si="23"/>
        <v>CONTRÔLES</v>
      </c>
      <c r="W113" s="16" t="str">
        <f t="shared" si="21"/>
        <v/>
      </c>
    </row>
    <row r="114" spans="2:23" ht="12.6" customHeight="1" x14ac:dyDescent="0.2">
      <c r="B114" s="59" t="str">
        <f>IF(Collage!B107="","",Collage!B107)</f>
        <v/>
      </c>
      <c r="C114" s="59" t="str">
        <f>IF(Collage!C107="","",Collage!C107)</f>
        <v/>
      </c>
      <c r="D114" s="107" t="str">
        <f>IF(Collage!D107="","",Collage!D107)</f>
        <v>Contrôle 18</v>
      </c>
      <c r="E114" s="29" t="s">
        <v>2</v>
      </c>
      <c r="F114" s="10" t="s">
        <v>2</v>
      </c>
      <c r="G114" s="11"/>
      <c r="H114" s="13">
        <f t="shared" si="17"/>
        <v>0.66666666666666663</v>
      </c>
      <c r="I114" s="8" t="str">
        <f>IF(B114&lt;&gt;"",SUMIF($V$23:$V$598,V114,$H$23:$H$598)/SUMIF($V$23:$V$598,V114,$O$23:O689),IF(O114&lt;&gt;"",SUMIF($S$23:$S$598,S114,$H$23:$H$598)/O114,""))</f>
        <v/>
      </c>
      <c r="J114" s="12"/>
      <c r="K114" s="19">
        <f t="shared" si="26"/>
        <v>1</v>
      </c>
      <c r="L114" s="19">
        <f t="shared" si="18"/>
        <v>1</v>
      </c>
      <c r="M114" s="19">
        <f t="shared" si="19"/>
        <v>0</v>
      </c>
      <c r="N114" s="19">
        <f t="shared" si="27"/>
        <v>2</v>
      </c>
      <c r="O114" s="9" t="str">
        <f t="shared" si="25"/>
        <v/>
      </c>
      <c r="S114" s="2" t="str">
        <f t="shared" si="22"/>
        <v>SAUVEGARDE</v>
      </c>
      <c r="T114" s="18" t="str">
        <f t="shared" si="20"/>
        <v/>
      </c>
      <c r="V114" s="2" t="str">
        <f t="shared" si="23"/>
        <v>CONTRÔLES</v>
      </c>
      <c r="W114" s="16" t="str">
        <f t="shared" si="21"/>
        <v/>
      </c>
    </row>
    <row r="115" spans="2:23" x14ac:dyDescent="0.2">
      <c r="B115" s="59" t="str">
        <f>IF(Collage!B108="","",Collage!B108)</f>
        <v/>
      </c>
      <c r="C115" s="59" t="str">
        <f>IF(Collage!C108="","",Collage!C108)</f>
        <v/>
      </c>
      <c r="D115" s="108" t="str">
        <f>IF(Collage!D108="","",Collage!D108)</f>
        <v>Contrôle 19</v>
      </c>
      <c r="E115" s="29" t="s">
        <v>2</v>
      </c>
      <c r="F115" s="10" t="s">
        <v>2</v>
      </c>
      <c r="G115" s="11"/>
      <c r="H115" s="13">
        <f t="shared" si="17"/>
        <v>0.66666666666666663</v>
      </c>
      <c r="I115" s="8" t="str">
        <f>IF(B115&lt;&gt;"",SUMIF($V$23:$V$598,V115,$H$23:$H$598)/SUMIF($V$23:$V$598,V115,$O$23:O690),IF(O115&lt;&gt;"",SUMIF($S$23:$S$598,S115,$H$23:$H$598)/O115,""))</f>
        <v/>
      </c>
      <c r="J115" s="12"/>
      <c r="K115" s="19">
        <f t="shared" si="26"/>
        <v>1</v>
      </c>
      <c r="L115" s="19">
        <f t="shared" si="18"/>
        <v>1</v>
      </c>
      <c r="M115" s="19">
        <f t="shared" si="19"/>
        <v>0</v>
      </c>
      <c r="N115" s="19">
        <f t="shared" si="27"/>
        <v>2</v>
      </c>
      <c r="O115" s="9" t="str">
        <f t="shared" si="25"/>
        <v/>
      </c>
      <c r="S115" s="2" t="str">
        <f t="shared" si="22"/>
        <v>SAUVEGARDE</v>
      </c>
      <c r="T115" s="18" t="str">
        <f t="shared" si="20"/>
        <v/>
      </c>
      <c r="V115" s="2" t="str">
        <f t="shared" si="23"/>
        <v>CONTRÔLES</v>
      </c>
      <c r="W115" s="16" t="str">
        <f t="shared" si="21"/>
        <v/>
      </c>
    </row>
    <row r="116" spans="2:23" x14ac:dyDescent="0.2">
      <c r="B116" s="59" t="str">
        <f>IF(Collage!B109="","",Collage!B109)</f>
        <v/>
      </c>
      <c r="C116" s="59" t="str">
        <f>IF(Collage!C109="","",Collage!C109)</f>
        <v/>
      </c>
      <c r="D116" s="108" t="str">
        <f>IF(Collage!D109="","",Collage!D109)</f>
        <v>Contrôle 20</v>
      </c>
      <c r="E116" s="29" t="s">
        <v>2</v>
      </c>
      <c r="F116" s="10"/>
      <c r="G116" s="11"/>
      <c r="H116" s="13">
        <f t="shared" si="17"/>
        <v>0.33333333333333331</v>
      </c>
      <c r="I116" s="8" t="str">
        <f>IF(B116&lt;&gt;"",SUMIF($V$23:$V$598,V116,$H$23:$H$598)/SUMIF($V$23:$V$598,V116,$O$23:O691),IF(O116&lt;&gt;"",SUMIF($S$23:$S$598,S116,$H$23:$H$598)/O116,""))</f>
        <v/>
      </c>
      <c r="J116" s="12"/>
      <c r="K116" s="19">
        <f t="shared" si="26"/>
        <v>1</v>
      </c>
      <c r="L116" s="19">
        <f t="shared" si="18"/>
        <v>0</v>
      </c>
      <c r="M116" s="19">
        <f t="shared" si="19"/>
        <v>0</v>
      </c>
      <c r="N116" s="19">
        <f t="shared" si="27"/>
        <v>1</v>
      </c>
      <c r="O116" s="9" t="str">
        <f t="shared" si="25"/>
        <v/>
      </c>
      <c r="S116" s="2" t="str">
        <f t="shared" si="22"/>
        <v>SAUVEGARDE</v>
      </c>
      <c r="T116" s="18" t="str">
        <f t="shared" si="20"/>
        <v/>
      </c>
      <c r="V116" s="2" t="str">
        <f t="shared" si="23"/>
        <v>CONTRÔLES</v>
      </c>
      <c r="W116" s="16" t="str">
        <f t="shared" si="21"/>
        <v/>
      </c>
    </row>
    <row r="117" spans="2:23" x14ac:dyDescent="0.2">
      <c r="B117" s="59" t="str">
        <f>IF(Collage!B110="","",Collage!B110)</f>
        <v/>
      </c>
      <c r="C117" s="59" t="str">
        <f>IF(Collage!C110="","",Collage!C110)</f>
        <v/>
      </c>
      <c r="D117" s="108" t="str">
        <f>IF(Collage!D110="","",Collage!D110)</f>
        <v/>
      </c>
      <c r="E117" s="29"/>
      <c r="F117" s="10"/>
      <c r="G117" s="11"/>
      <c r="H117" s="13" t="str">
        <f t="shared" si="17"/>
        <v/>
      </c>
      <c r="I117" s="8" t="str">
        <f>IF(B117&lt;&gt;"",SUMIF($V$23:$V$598,V117,$H$23:$H$598)/SUMIF($V$23:$V$598,V117,$O$23:O692),IF(O117&lt;&gt;"",SUMIF($S$23:$S$598,S117,$H$23:$H$598)/O117,""))</f>
        <v/>
      </c>
      <c r="J117" s="12"/>
      <c r="K117" s="19" t="str">
        <f t="shared" si="26"/>
        <v/>
      </c>
      <c r="L117" s="19" t="str">
        <f t="shared" si="18"/>
        <v/>
      </c>
      <c r="M117" s="19" t="str">
        <f t="shared" si="19"/>
        <v/>
      </c>
      <c r="N117" s="19" t="str">
        <f t="shared" si="27"/>
        <v/>
      </c>
      <c r="O117" s="9" t="str">
        <f t="shared" si="25"/>
        <v/>
      </c>
      <c r="S117" s="2" t="str">
        <f t="shared" si="22"/>
        <v>SAUVEGARDE</v>
      </c>
      <c r="T117" s="18" t="str">
        <f t="shared" si="20"/>
        <v/>
      </c>
      <c r="V117" s="2" t="str">
        <f t="shared" si="23"/>
        <v>CONTRÔLES</v>
      </c>
      <c r="W117" s="16" t="str">
        <f t="shared" si="21"/>
        <v/>
      </c>
    </row>
    <row r="118" spans="2:23" x14ac:dyDescent="0.2">
      <c r="B118" s="59" t="str">
        <f>IF(Collage!B111="","",Collage!B111)</f>
        <v/>
      </c>
      <c r="C118" s="59" t="str">
        <f>IF(Collage!C111="","",Collage!C111)</f>
        <v>VMS</v>
      </c>
      <c r="D118" s="108" t="str">
        <f>IF(Collage!D111="","",Collage!D111)</f>
        <v/>
      </c>
      <c r="E118" s="29"/>
      <c r="F118" s="10"/>
      <c r="G118" s="11"/>
      <c r="H118" s="13" t="str">
        <f t="shared" si="17"/>
        <v/>
      </c>
      <c r="I118" s="8">
        <f>IF(B118&lt;&gt;"",SUMIF($V$23:$V$598,V118,$H$23:$H$598)/SUMIF($V$23:$V$598,V118,$O$23:O693),IF(O118&lt;&gt;"",SUMIF($S$23:$S$598,S118,$H$23:$H$598)/O118,""))</f>
        <v>0.66666666666666663</v>
      </c>
      <c r="J118" s="12"/>
      <c r="K118" s="19" t="str">
        <f t="shared" si="26"/>
        <v/>
      </c>
      <c r="L118" s="19" t="str">
        <f t="shared" si="18"/>
        <v/>
      </c>
      <c r="M118" s="19" t="str">
        <f t="shared" si="19"/>
        <v/>
      </c>
      <c r="N118" s="19" t="str">
        <f t="shared" si="27"/>
        <v>Procédures :</v>
      </c>
      <c r="O118" s="9">
        <f t="shared" si="25"/>
        <v>4</v>
      </c>
      <c r="S118" s="2" t="str">
        <f t="shared" si="22"/>
        <v>VMS</v>
      </c>
      <c r="T118" s="18">
        <f t="shared" si="20"/>
        <v>0.66666666666666663</v>
      </c>
      <c r="V118" s="2" t="str">
        <f t="shared" si="23"/>
        <v>CONTRÔLES</v>
      </c>
      <c r="W118" s="16" t="str">
        <f t="shared" si="21"/>
        <v/>
      </c>
    </row>
    <row r="119" spans="2:23" x14ac:dyDescent="0.2">
      <c r="B119" s="59" t="str">
        <f>IF(Collage!B112="","",Collage!B112)</f>
        <v/>
      </c>
      <c r="C119" s="59" t="str">
        <f>IF(Collage!C112="","",Collage!C112)</f>
        <v/>
      </c>
      <c r="D119" s="108" t="str">
        <f>IF(Collage!D112="","",Collage!D112)</f>
        <v/>
      </c>
      <c r="E119" s="29"/>
      <c r="F119" s="10"/>
      <c r="G119" s="11"/>
      <c r="H119" s="13" t="str">
        <f t="shared" si="17"/>
        <v/>
      </c>
      <c r="I119" s="8" t="str">
        <f>IF(B119&lt;&gt;"",SUMIF($V$23:$V$598,V119,$H$23:$H$598)/SUMIF($V$23:$V$598,V119,$O$23:O694),IF(O119&lt;&gt;"",SUMIF($S$23:$S$598,S119,$H$23:$H$598)/O119,""))</f>
        <v/>
      </c>
      <c r="J119" s="12"/>
      <c r="K119" s="19" t="str">
        <f t="shared" si="26"/>
        <v/>
      </c>
      <c r="L119" s="19" t="str">
        <f t="shared" si="18"/>
        <v/>
      </c>
      <c r="M119" s="19" t="str">
        <f t="shared" si="19"/>
        <v/>
      </c>
      <c r="N119" s="19" t="str">
        <f t="shared" si="27"/>
        <v/>
      </c>
      <c r="O119" s="9" t="str">
        <f t="shared" si="25"/>
        <v/>
      </c>
      <c r="S119" s="2" t="str">
        <f t="shared" si="22"/>
        <v>VMS</v>
      </c>
      <c r="T119" s="18" t="str">
        <f t="shared" si="20"/>
        <v/>
      </c>
      <c r="V119" s="2" t="str">
        <f t="shared" si="23"/>
        <v>CONTRÔLES</v>
      </c>
      <c r="W119" s="16" t="str">
        <f t="shared" si="21"/>
        <v/>
      </c>
    </row>
    <row r="120" spans="2:23" x14ac:dyDescent="0.2">
      <c r="B120" s="59" t="str">
        <f>IF(Collage!B113="","",Collage!B113)</f>
        <v/>
      </c>
      <c r="C120" s="59" t="str">
        <f>IF(Collage!C113="","",Collage!C113)</f>
        <v/>
      </c>
      <c r="D120" s="108" t="str">
        <f>IF(Collage!D113="","",Collage!D113)</f>
        <v>Contrôle 21</v>
      </c>
      <c r="E120" s="29" t="s">
        <v>2</v>
      </c>
      <c r="F120" s="10" t="s">
        <v>2</v>
      </c>
      <c r="G120" s="11"/>
      <c r="H120" s="13">
        <f t="shared" si="17"/>
        <v>0.66666666666666663</v>
      </c>
      <c r="I120" s="8" t="str">
        <f>IF(B120&lt;&gt;"",SUMIF($V$23:$V$598,V120,$H$23:$H$598)/SUMIF($V$23:$V$598,V120,$O$23:O695),IF(O120&lt;&gt;"",SUMIF($S$23:$S$598,S120,$H$23:$H$598)/O120,""))</f>
        <v/>
      </c>
      <c r="J120" s="12"/>
      <c r="K120" s="19">
        <f t="shared" si="26"/>
        <v>1</v>
      </c>
      <c r="L120" s="19">
        <f t="shared" si="18"/>
        <v>1</v>
      </c>
      <c r="M120" s="19">
        <f t="shared" si="19"/>
        <v>0</v>
      </c>
      <c r="N120" s="19">
        <f t="shared" si="27"/>
        <v>2</v>
      </c>
      <c r="O120" s="9" t="str">
        <f t="shared" si="25"/>
        <v/>
      </c>
      <c r="S120" s="2" t="str">
        <f t="shared" si="22"/>
        <v>VMS</v>
      </c>
      <c r="T120" s="18" t="str">
        <f t="shared" si="20"/>
        <v/>
      </c>
      <c r="V120" s="2" t="str">
        <f t="shared" si="23"/>
        <v>CONTRÔLES</v>
      </c>
      <c r="W120" s="16" t="str">
        <f t="shared" si="21"/>
        <v/>
      </c>
    </row>
    <row r="121" spans="2:23" ht="12.6" customHeight="1" x14ac:dyDescent="0.2">
      <c r="B121" s="59" t="str">
        <f>IF(Collage!B114="","",Collage!B114)</f>
        <v/>
      </c>
      <c r="C121" s="59" t="str">
        <f>IF(Collage!C114="","",Collage!C114)</f>
        <v/>
      </c>
      <c r="D121" s="107" t="str">
        <f>IF(Collage!D114="","",Collage!D114)</f>
        <v>Contrôle 22</v>
      </c>
      <c r="E121" s="29" t="s">
        <v>2</v>
      </c>
      <c r="F121" s="10" t="s">
        <v>2</v>
      </c>
      <c r="G121" s="11"/>
      <c r="H121" s="13">
        <f t="shared" si="17"/>
        <v>0.66666666666666663</v>
      </c>
      <c r="I121" s="8" t="str">
        <f>IF(B121&lt;&gt;"",SUMIF($V$23:$V$598,V121,$H$23:$H$598)/SUMIF($V$23:$V$598,V121,$O$23:O696),IF(O121&lt;&gt;"",SUMIF($S$23:$S$598,S121,$H$23:$H$598)/O121,""))</f>
        <v/>
      </c>
      <c r="J121" s="12"/>
      <c r="K121" s="19">
        <f t="shared" si="26"/>
        <v>1</v>
      </c>
      <c r="L121" s="19">
        <f t="shared" si="18"/>
        <v>1</v>
      </c>
      <c r="M121" s="19">
        <f t="shared" si="19"/>
        <v>0</v>
      </c>
      <c r="N121" s="19">
        <f t="shared" si="27"/>
        <v>2</v>
      </c>
      <c r="O121" s="9" t="str">
        <f t="shared" si="25"/>
        <v/>
      </c>
      <c r="S121" s="2" t="str">
        <f t="shared" si="22"/>
        <v>VMS</v>
      </c>
      <c r="T121" s="18" t="str">
        <f t="shared" si="20"/>
        <v/>
      </c>
      <c r="V121" s="2" t="str">
        <f t="shared" si="23"/>
        <v>CONTRÔLES</v>
      </c>
      <c r="W121" s="16" t="str">
        <f t="shared" si="21"/>
        <v/>
      </c>
    </row>
    <row r="122" spans="2:23" ht="12.6" customHeight="1" x14ac:dyDescent="0.2">
      <c r="B122" s="59" t="str">
        <f>IF(Collage!B115="","",Collage!B115)</f>
        <v/>
      </c>
      <c r="C122" s="59" t="str">
        <f>IF(Collage!C115="","",Collage!C115)</f>
        <v/>
      </c>
      <c r="D122" s="107" t="str">
        <f>IF(Collage!D115="","",Collage!D115)</f>
        <v>Contrôle 23</v>
      </c>
      <c r="E122" s="29" t="s">
        <v>2</v>
      </c>
      <c r="F122" s="10" t="s">
        <v>2</v>
      </c>
      <c r="G122" s="11"/>
      <c r="H122" s="13">
        <f t="shared" si="17"/>
        <v>0.66666666666666663</v>
      </c>
      <c r="I122" s="8" t="str">
        <f>IF(B122&lt;&gt;"",SUMIF($V$23:$V$598,V122,$H$23:$H$598)/SUMIF($V$23:$V$598,V122,$O$23:O697),IF(O122&lt;&gt;"",SUMIF($S$23:$S$598,S122,$H$23:$H$598)/O122,""))</f>
        <v/>
      </c>
      <c r="J122" s="12"/>
      <c r="K122" s="19">
        <f t="shared" si="26"/>
        <v>1</v>
      </c>
      <c r="L122" s="19">
        <f t="shared" si="18"/>
        <v>1</v>
      </c>
      <c r="M122" s="19">
        <f t="shared" si="19"/>
        <v>0</v>
      </c>
      <c r="N122" s="19">
        <f t="shared" si="27"/>
        <v>2</v>
      </c>
      <c r="O122" s="9" t="str">
        <f t="shared" si="25"/>
        <v/>
      </c>
      <c r="S122" s="2" t="str">
        <f t="shared" si="22"/>
        <v>VMS</v>
      </c>
      <c r="T122" s="18" t="str">
        <f t="shared" si="20"/>
        <v/>
      </c>
      <c r="V122" s="2" t="str">
        <f t="shared" si="23"/>
        <v>CONTRÔLES</v>
      </c>
      <c r="W122" s="16" t="str">
        <f t="shared" si="21"/>
        <v/>
      </c>
    </row>
    <row r="123" spans="2:23" ht="12.6" customHeight="1" x14ac:dyDescent="0.2">
      <c r="B123" s="59" t="str">
        <f>IF(Collage!B116="","",Collage!B116)</f>
        <v/>
      </c>
      <c r="C123" s="59" t="str">
        <f>IF(Collage!C116="","",Collage!C116)</f>
        <v/>
      </c>
      <c r="D123" s="107" t="str">
        <f>IF(Collage!D116="","",Collage!D116)</f>
        <v>Contrôle 24</v>
      </c>
      <c r="E123" s="29" t="s">
        <v>2</v>
      </c>
      <c r="F123" s="10" t="s">
        <v>2</v>
      </c>
      <c r="G123" s="11"/>
      <c r="H123" s="13">
        <f t="shared" si="17"/>
        <v>0.66666666666666663</v>
      </c>
      <c r="I123" s="8" t="str">
        <f>IF(B123&lt;&gt;"",SUMIF($V$23:$V$598,V123,$H$23:$H$598)/SUMIF($V$23:$V$598,V123,$O$23:O698),IF(O123&lt;&gt;"",SUMIF($S$23:$S$598,S123,$H$23:$H$598)/O123,""))</f>
        <v/>
      </c>
      <c r="J123" s="12"/>
      <c r="K123" s="19">
        <f t="shared" si="26"/>
        <v>1</v>
      </c>
      <c r="L123" s="19">
        <f t="shared" si="18"/>
        <v>1</v>
      </c>
      <c r="M123" s="19">
        <f t="shared" si="19"/>
        <v>0</v>
      </c>
      <c r="N123" s="19">
        <f t="shared" si="27"/>
        <v>2</v>
      </c>
      <c r="O123" s="9" t="str">
        <f t="shared" si="25"/>
        <v/>
      </c>
      <c r="S123" s="2" t="str">
        <f t="shared" si="22"/>
        <v>VMS</v>
      </c>
      <c r="T123" s="18" t="str">
        <f t="shared" si="20"/>
        <v/>
      </c>
      <c r="V123" s="2" t="str">
        <f t="shared" si="23"/>
        <v>CONTRÔLES</v>
      </c>
      <c r="W123" s="16" t="str">
        <f t="shared" si="21"/>
        <v/>
      </c>
    </row>
    <row r="124" spans="2:23" ht="12.6" customHeight="1" x14ac:dyDescent="0.2">
      <c r="B124" s="59" t="str">
        <f>IF(Collage!B117="","",Collage!B117)</f>
        <v/>
      </c>
      <c r="C124" s="59" t="str">
        <f>IF(Collage!C117="","",Collage!C117)</f>
        <v/>
      </c>
      <c r="D124" s="107" t="str">
        <f>IF(Collage!D117="","",Collage!D117)</f>
        <v/>
      </c>
      <c r="E124" s="29"/>
      <c r="F124" s="10"/>
      <c r="G124" s="11"/>
      <c r="H124" s="13" t="str">
        <f t="shared" si="17"/>
        <v/>
      </c>
      <c r="I124" s="8" t="str">
        <f>IF(B124&lt;&gt;"",SUMIF($V$23:$V$598,V124,$H$23:$H$598)/SUMIF($V$23:$V$598,V124,$O$23:O699),IF(O124&lt;&gt;"",SUMIF($S$23:$S$598,S124,$H$23:$H$598)/O124,""))</f>
        <v/>
      </c>
      <c r="J124" s="12"/>
      <c r="K124" s="19" t="str">
        <f t="shared" si="26"/>
        <v/>
      </c>
      <c r="L124" s="19" t="str">
        <f t="shared" si="18"/>
        <v/>
      </c>
      <c r="M124" s="19" t="str">
        <f t="shared" si="19"/>
        <v/>
      </c>
      <c r="N124" s="19" t="str">
        <f t="shared" si="27"/>
        <v/>
      </c>
      <c r="O124" s="9" t="str">
        <f t="shared" si="25"/>
        <v/>
      </c>
      <c r="S124" s="2" t="str">
        <f t="shared" si="22"/>
        <v>VMS</v>
      </c>
      <c r="T124" s="18" t="str">
        <f t="shared" si="20"/>
        <v/>
      </c>
      <c r="V124" s="2" t="str">
        <f t="shared" si="23"/>
        <v>CONTRÔLES</v>
      </c>
      <c r="W124" s="16" t="str">
        <f t="shared" si="21"/>
        <v/>
      </c>
    </row>
    <row r="125" spans="2:23" ht="12.6" customHeight="1" x14ac:dyDescent="0.2">
      <c r="B125" s="59" t="str">
        <f>IF(Collage!B118="","",Collage!B118)</f>
        <v/>
      </c>
      <c r="C125" s="59" t="str">
        <f>IF(Collage!C118="","",Collage!C118)</f>
        <v>SUPERVISION</v>
      </c>
      <c r="D125" s="107" t="str">
        <f>IF(Collage!D118="","",Collage!D118)</f>
        <v/>
      </c>
      <c r="E125" s="29"/>
      <c r="F125" s="10"/>
      <c r="G125" s="11"/>
      <c r="H125" s="13" t="str">
        <f t="shared" si="17"/>
        <v/>
      </c>
      <c r="I125" s="8">
        <f>IF(B125&lt;&gt;"",SUMIF($V$23:$V$598,V125,$H$23:$H$598)/SUMIF($V$23:$V$598,V125,$O$23:O700),IF(O125&lt;&gt;"",SUMIF($S$23:$S$598,S125,$H$23:$H$598)/O125,""))</f>
        <v>0.53333333333333333</v>
      </c>
      <c r="J125" s="12"/>
      <c r="K125" s="19" t="str">
        <f t="shared" si="26"/>
        <v/>
      </c>
      <c r="L125" s="19" t="str">
        <f t="shared" si="18"/>
        <v/>
      </c>
      <c r="M125" s="19" t="str">
        <f t="shared" si="19"/>
        <v/>
      </c>
      <c r="N125" s="19" t="str">
        <f t="shared" si="27"/>
        <v>Procédures :</v>
      </c>
      <c r="O125" s="9">
        <f t="shared" si="25"/>
        <v>10</v>
      </c>
      <c r="S125" s="2" t="str">
        <f t="shared" si="22"/>
        <v>SUPERVISION</v>
      </c>
      <c r="T125" s="18">
        <f t="shared" si="20"/>
        <v>0.53333333333333333</v>
      </c>
      <c r="V125" s="2" t="str">
        <f t="shared" si="23"/>
        <v>CONTRÔLES</v>
      </c>
      <c r="W125" s="16" t="str">
        <f t="shared" si="21"/>
        <v/>
      </c>
    </row>
    <row r="126" spans="2:23" ht="12.6" customHeight="1" x14ac:dyDescent="0.2">
      <c r="B126" s="59" t="str">
        <f>IF(Collage!B119="","",Collage!B119)</f>
        <v/>
      </c>
      <c r="C126" s="59" t="str">
        <f>IF(Collage!C119="","",Collage!C119)</f>
        <v/>
      </c>
      <c r="D126" s="107" t="str">
        <f>IF(Collage!D119="","",Collage!D119)</f>
        <v/>
      </c>
      <c r="E126" s="29"/>
      <c r="F126" s="10"/>
      <c r="G126" s="11"/>
      <c r="H126" s="13" t="str">
        <f t="shared" si="17"/>
        <v/>
      </c>
      <c r="I126" s="8" t="str">
        <f>IF(B126&lt;&gt;"",SUMIF($V$23:$V$598,V126,$H$23:$H$598)/SUMIF($V$23:$V$598,V126,$O$23:O701),IF(O126&lt;&gt;"",SUMIF($S$23:$S$598,S126,$H$23:$H$598)/O126,""))</f>
        <v/>
      </c>
      <c r="J126" s="12"/>
      <c r="K126" s="19" t="str">
        <f t="shared" si="26"/>
        <v/>
      </c>
      <c r="L126" s="19" t="str">
        <f t="shared" si="18"/>
        <v/>
      </c>
      <c r="M126" s="19" t="str">
        <f t="shared" si="19"/>
        <v/>
      </c>
      <c r="N126" s="19" t="str">
        <f t="shared" si="27"/>
        <v/>
      </c>
      <c r="O126" s="9" t="str">
        <f t="shared" si="25"/>
        <v/>
      </c>
      <c r="S126" s="2" t="str">
        <f t="shared" si="22"/>
        <v>SUPERVISION</v>
      </c>
      <c r="T126" s="18" t="str">
        <f t="shared" si="20"/>
        <v/>
      </c>
      <c r="V126" s="2" t="str">
        <f t="shared" si="23"/>
        <v>CONTRÔLES</v>
      </c>
      <c r="W126" s="16" t="str">
        <f t="shared" si="21"/>
        <v/>
      </c>
    </row>
    <row r="127" spans="2:23" ht="12.6" customHeight="1" x14ac:dyDescent="0.2">
      <c r="B127" s="59" t="str">
        <f>IF(Collage!B120="","",Collage!B120)</f>
        <v/>
      </c>
      <c r="C127" s="59" t="str">
        <f>IF(Collage!C120="","",Collage!C120)</f>
        <v/>
      </c>
      <c r="D127" s="107" t="str">
        <f>IF(Collage!D120="","",Collage!D120)</f>
        <v>Contrôle 25</v>
      </c>
      <c r="E127" s="29" t="s">
        <v>2</v>
      </c>
      <c r="F127" s="10" t="s">
        <v>2</v>
      </c>
      <c r="G127" s="11"/>
      <c r="H127" s="13">
        <f t="shared" si="17"/>
        <v>0.66666666666666663</v>
      </c>
      <c r="I127" s="8" t="str">
        <f>IF(B127&lt;&gt;"",SUMIF($V$23:$V$598,V127,$H$23:$H$598)/SUMIF($V$23:$V$598,V127,$O$23:O702),IF(O127&lt;&gt;"",SUMIF($S$23:$S$598,S127,$H$23:$H$598)/O127,""))</f>
        <v/>
      </c>
      <c r="J127" s="12"/>
      <c r="K127" s="19">
        <f t="shared" si="26"/>
        <v>1</v>
      </c>
      <c r="L127" s="19">
        <f t="shared" si="18"/>
        <v>1</v>
      </c>
      <c r="M127" s="19">
        <f t="shared" si="19"/>
        <v>0</v>
      </c>
      <c r="N127" s="19">
        <f t="shared" si="27"/>
        <v>2</v>
      </c>
      <c r="O127" s="9" t="str">
        <f t="shared" si="25"/>
        <v/>
      </c>
      <c r="S127" s="2" t="str">
        <f t="shared" si="22"/>
        <v>SUPERVISION</v>
      </c>
      <c r="T127" s="18" t="str">
        <f t="shared" si="20"/>
        <v/>
      </c>
      <c r="V127" s="2" t="str">
        <f t="shared" si="23"/>
        <v>CONTRÔLES</v>
      </c>
      <c r="W127" s="16" t="str">
        <f t="shared" si="21"/>
        <v/>
      </c>
    </row>
    <row r="128" spans="2:23" ht="12.6" customHeight="1" x14ac:dyDescent="0.2">
      <c r="B128" s="59" t="str">
        <f>IF(Collage!B121="","",Collage!B121)</f>
        <v/>
      </c>
      <c r="C128" s="59" t="str">
        <f>IF(Collage!C121="","",Collage!C121)</f>
        <v/>
      </c>
      <c r="D128" s="107" t="str">
        <f>IF(Collage!D121="","",Collage!D121)</f>
        <v>Contrôle 26</v>
      </c>
      <c r="E128" s="29"/>
      <c r="F128" s="10"/>
      <c r="G128" s="11"/>
      <c r="H128" s="13">
        <f t="shared" si="17"/>
        <v>0</v>
      </c>
      <c r="I128" s="8" t="str">
        <f>IF(B128&lt;&gt;"",SUMIF($V$23:$V$598,V128,$H$23:$H$598)/SUMIF($V$23:$V$598,V128,$O$23:O703),IF(O128&lt;&gt;"",SUMIF($S$23:$S$598,S128,$H$23:$H$598)/O128,""))</f>
        <v/>
      </c>
      <c r="J128" s="12"/>
      <c r="K128" s="19">
        <f t="shared" si="26"/>
        <v>0</v>
      </c>
      <c r="L128" s="19">
        <f t="shared" si="18"/>
        <v>0</v>
      </c>
      <c r="M128" s="19">
        <f t="shared" si="19"/>
        <v>0</v>
      </c>
      <c r="N128" s="19">
        <f t="shared" si="27"/>
        <v>0</v>
      </c>
      <c r="O128" s="9" t="str">
        <f t="shared" si="25"/>
        <v/>
      </c>
      <c r="S128" s="2" t="str">
        <f t="shared" si="22"/>
        <v>SUPERVISION</v>
      </c>
      <c r="T128" s="18" t="str">
        <f t="shared" si="20"/>
        <v/>
      </c>
      <c r="V128" s="2" t="str">
        <f t="shared" si="23"/>
        <v>CONTRÔLES</v>
      </c>
      <c r="W128" s="16" t="str">
        <f t="shared" si="21"/>
        <v/>
      </c>
    </row>
    <row r="129" spans="2:23" ht="12.6" customHeight="1" x14ac:dyDescent="0.2">
      <c r="B129" s="59" t="str">
        <f>IF(Collage!B122="","",Collage!B122)</f>
        <v/>
      </c>
      <c r="C129" s="59" t="str">
        <f>IF(Collage!C122="","",Collage!C122)</f>
        <v/>
      </c>
      <c r="D129" s="107" t="str">
        <f>IF(Collage!D122="","",Collage!D122)</f>
        <v>Contrôle 27</v>
      </c>
      <c r="E129" s="29" t="s">
        <v>2</v>
      </c>
      <c r="F129" s="10" t="s">
        <v>2</v>
      </c>
      <c r="G129" s="11"/>
      <c r="H129" s="13">
        <f t="shared" si="17"/>
        <v>0.66666666666666663</v>
      </c>
      <c r="I129" s="8" t="str">
        <f>IF(B129&lt;&gt;"",SUMIF($V$23:$V$598,V129,$H$23:$H$598)/SUMIF($V$23:$V$598,V129,$O$23:O704),IF(O129&lt;&gt;"",SUMIF($S$23:$S$598,S129,$H$23:$H$598)/O129,""))</f>
        <v/>
      </c>
      <c r="J129" s="12"/>
      <c r="K129" s="19">
        <f t="shared" si="26"/>
        <v>1</v>
      </c>
      <c r="L129" s="19">
        <f t="shared" si="18"/>
        <v>1</v>
      </c>
      <c r="M129" s="19">
        <f t="shared" si="19"/>
        <v>0</v>
      </c>
      <c r="N129" s="19">
        <f t="shared" si="27"/>
        <v>2</v>
      </c>
      <c r="O129" s="9" t="str">
        <f t="shared" si="25"/>
        <v/>
      </c>
      <c r="S129" s="2" t="str">
        <f t="shared" si="22"/>
        <v>SUPERVISION</v>
      </c>
      <c r="T129" s="18" t="str">
        <f t="shared" si="20"/>
        <v/>
      </c>
      <c r="V129" s="2" t="str">
        <f t="shared" si="23"/>
        <v>CONTRÔLES</v>
      </c>
      <c r="W129" s="16" t="str">
        <f t="shared" si="21"/>
        <v/>
      </c>
    </row>
    <row r="130" spans="2:23" ht="12.6" customHeight="1" x14ac:dyDescent="0.2">
      <c r="B130" s="59" t="str">
        <f>IF(Collage!B123="","",Collage!B123)</f>
        <v/>
      </c>
      <c r="C130" s="59" t="str">
        <f>IF(Collage!C123="","",Collage!C123)</f>
        <v/>
      </c>
      <c r="D130" s="107" t="str">
        <f>IF(Collage!D123="","",Collage!D123)</f>
        <v>Contrôle 28</v>
      </c>
      <c r="E130" s="29" t="s">
        <v>2</v>
      </c>
      <c r="F130" s="10" t="s">
        <v>2</v>
      </c>
      <c r="G130" s="11"/>
      <c r="H130" s="13">
        <f t="shared" si="17"/>
        <v>0.66666666666666663</v>
      </c>
      <c r="I130" s="8" t="str">
        <f>IF(B130&lt;&gt;"",SUMIF($V$23:$V$598,V130,$H$23:$H$598)/SUMIF($V$23:$V$598,V130,$O$23:O705),IF(O130&lt;&gt;"",SUMIF($S$23:$S$598,S130,$H$23:$H$598)/O130,""))</f>
        <v/>
      </c>
      <c r="J130" s="12"/>
      <c r="K130" s="19">
        <f t="shared" si="26"/>
        <v>1</v>
      </c>
      <c r="L130" s="19">
        <f t="shared" si="18"/>
        <v>1</v>
      </c>
      <c r="M130" s="19">
        <f t="shared" si="19"/>
        <v>0</v>
      </c>
      <c r="N130" s="19">
        <f t="shared" si="27"/>
        <v>2</v>
      </c>
      <c r="O130" s="9" t="str">
        <f t="shared" si="25"/>
        <v/>
      </c>
      <c r="S130" s="2" t="str">
        <f t="shared" si="22"/>
        <v>SUPERVISION</v>
      </c>
      <c r="T130" s="18" t="str">
        <f t="shared" si="20"/>
        <v/>
      </c>
      <c r="V130" s="2" t="str">
        <f t="shared" si="23"/>
        <v>CONTRÔLES</v>
      </c>
      <c r="W130" s="16" t="str">
        <f t="shared" si="21"/>
        <v/>
      </c>
    </row>
    <row r="131" spans="2:23" ht="12.6" customHeight="1" x14ac:dyDescent="0.2">
      <c r="B131" s="59" t="str">
        <f>IF(Collage!B124="","",Collage!B124)</f>
        <v/>
      </c>
      <c r="C131" s="59" t="str">
        <f>IF(Collage!C124="","",Collage!C124)</f>
        <v/>
      </c>
      <c r="D131" s="107" t="str">
        <f>IF(Collage!D124="","",Collage!D124)</f>
        <v>Contrôle 29</v>
      </c>
      <c r="E131" s="29" t="s">
        <v>2</v>
      </c>
      <c r="F131" s="10" t="s">
        <v>2</v>
      </c>
      <c r="G131" s="11"/>
      <c r="H131" s="13">
        <f t="shared" si="17"/>
        <v>0.66666666666666663</v>
      </c>
      <c r="I131" s="8" t="str">
        <f>IF(B131&lt;&gt;"",SUMIF($V$23:$V$598,V131,$H$23:$H$598)/SUMIF($V$23:$V$598,V131,$O$23:O706),IF(O131&lt;&gt;"",SUMIF($S$23:$S$598,S131,$H$23:$H$598)/O131,""))</f>
        <v/>
      </c>
      <c r="J131" s="12"/>
      <c r="K131" s="19">
        <f t="shared" si="26"/>
        <v>1</v>
      </c>
      <c r="L131" s="19">
        <f t="shared" si="18"/>
        <v>1</v>
      </c>
      <c r="M131" s="19">
        <f t="shared" si="19"/>
        <v>0</v>
      </c>
      <c r="N131" s="19">
        <f t="shared" si="27"/>
        <v>2</v>
      </c>
      <c r="O131" s="9" t="str">
        <f t="shared" si="25"/>
        <v/>
      </c>
      <c r="S131" s="2" t="str">
        <f t="shared" si="22"/>
        <v>SUPERVISION</v>
      </c>
      <c r="T131" s="18" t="str">
        <f t="shared" si="20"/>
        <v/>
      </c>
      <c r="V131" s="2" t="str">
        <f t="shared" si="23"/>
        <v>CONTRÔLES</v>
      </c>
      <c r="W131" s="16" t="str">
        <f t="shared" si="21"/>
        <v/>
      </c>
    </row>
    <row r="132" spans="2:23" ht="12.6" customHeight="1" x14ac:dyDescent="0.2">
      <c r="B132" s="59" t="str">
        <f>IF(Collage!B125="","",Collage!B125)</f>
        <v/>
      </c>
      <c r="C132" s="59" t="str">
        <f>IF(Collage!C125="","",Collage!C125)</f>
        <v/>
      </c>
      <c r="D132" s="107" t="str">
        <f>IF(Collage!D125="","",Collage!D125)</f>
        <v>Contrôle 30</v>
      </c>
      <c r="E132" s="29" t="s">
        <v>2</v>
      </c>
      <c r="F132" s="10" t="s">
        <v>2</v>
      </c>
      <c r="G132" s="11"/>
      <c r="H132" s="13">
        <f t="shared" si="17"/>
        <v>0.66666666666666663</v>
      </c>
      <c r="I132" s="8" t="str">
        <f>IF(B132&lt;&gt;"",SUMIF($V$23:$V$598,V132,$H$23:$H$598)/SUMIF($V$23:$V$598,V132,$O$23:O707),IF(O132&lt;&gt;"",SUMIF($S$23:$S$598,S132,$H$23:$H$598)/O132,""))</f>
        <v/>
      </c>
      <c r="J132" s="12"/>
      <c r="K132" s="19">
        <f t="shared" si="26"/>
        <v>1</v>
      </c>
      <c r="L132" s="19">
        <f t="shared" si="18"/>
        <v>1</v>
      </c>
      <c r="M132" s="19">
        <f t="shared" si="19"/>
        <v>0</v>
      </c>
      <c r="N132" s="19">
        <f t="shared" si="27"/>
        <v>2</v>
      </c>
      <c r="O132" s="9" t="str">
        <f t="shared" si="25"/>
        <v/>
      </c>
      <c r="S132" s="2" t="str">
        <f t="shared" si="22"/>
        <v>SUPERVISION</v>
      </c>
      <c r="T132" s="18" t="str">
        <f t="shared" si="20"/>
        <v/>
      </c>
      <c r="V132" s="2" t="str">
        <f t="shared" si="23"/>
        <v>CONTRÔLES</v>
      </c>
      <c r="W132" s="16" t="str">
        <f t="shared" si="21"/>
        <v/>
      </c>
    </row>
    <row r="133" spans="2:23" ht="12.6" customHeight="1" x14ac:dyDescent="0.2">
      <c r="B133" s="59" t="str">
        <f>IF(Collage!B126="","",Collage!B126)</f>
        <v/>
      </c>
      <c r="C133" s="59" t="str">
        <f>IF(Collage!C126="","",Collage!C126)</f>
        <v/>
      </c>
      <c r="D133" s="107" t="str">
        <f>IF(Collage!D126="","",Collage!D126)</f>
        <v>Contrôle 31</v>
      </c>
      <c r="E133" s="29" t="s">
        <v>2</v>
      </c>
      <c r="F133" s="10" t="s">
        <v>2</v>
      </c>
      <c r="G133" s="11"/>
      <c r="H133" s="13">
        <f t="shared" si="17"/>
        <v>0.66666666666666663</v>
      </c>
      <c r="I133" s="8" t="str">
        <f>IF(B133&lt;&gt;"",SUMIF($V$23:$V$598,V133,$H$23:$H$598)/SUMIF($V$23:$V$598,V133,$O$23:O708),IF(O133&lt;&gt;"",SUMIF($S$23:$S$598,S133,$H$23:$H$598)/O133,""))</f>
        <v/>
      </c>
      <c r="J133" s="12"/>
      <c r="K133" s="19">
        <f t="shared" si="26"/>
        <v>1</v>
      </c>
      <c r="L133" s="19">
        <f t="shared" si="18"/>
        <v>1</v>
      </c>
      <c r="M133" s="19">
        <f t="shared" si="19"/>
        <v>0</v>
      </c>
      <c r="N133" s="19">
        <f t="shared" si="27"/>
        <v>2</v>
      </c>
      <c r="O133" s="9" t="str">
        <f t="shared" si="25"/>
        <v/>
      </c>
      <c r="S133" s="2" t="str">
        <f t="shared" si="22"/>
        <v>SUPERVISION</v>
      </c>
      <c r="T133" s="18" t="str">
        <f t="shared" si="20"/>
        <v/>
      </c>
      <c r="V133" s="2" t="str">
        <f t="shared" si="23"/>
        <v>CONTRÔLES</v>
      </c>
      <c r="W133" s="16" t="str">
        <f t="shared" si="21"/>
        <v/>
      </c>
    </row>
    <row r="134" spans="2:23" ht="12.6" customHeight="1" x14ac:dyDescent="0.2">
      <c r="B134" s="59" t="str">
        <f>IF(Collage!B127="","",Collage!B127)</f>
        <v/>
      </c>
      <c r="C134" s="59" t="str">
        <f>IF(Collage!C127="","",Collage!C127)</f>
        <v/>
      </c>
      <c r="D134" s="107" t="str">
        <f>IF(Collage!D127="","",Collage!D127)</f>
        <v>Contrôle 32</v>
      </c>
      <c r="E134" s="29" t="s">
        <v>2</v>
      </c>
      <c r="F134" s="10" t="s">
        <v>2</v>
      </c>
      <c r="G134" s="11"/>
      <c r="H134" s="13">
        <f t="shared" si="17"/>
        <v>0.66666666666666663</v>
      </c>
      <c r="I134" s="8" t="str">
        <f>IF(B134&lt;&gt;"",SUMIF($V$23:$V$598,V134,$H$23:$H$598)/SUMIF($V$23:$V$598,V134,$O$23:O709),IF(O134&lt;&gt;"",SUMIF($S$23:$S$598,S134,$H$23:$H$598)/O134,""))</f>
        <v/>
      </c>
      <c r="J134" s="12"/>
      <c r="K134" s="19">
        <f t="shared" si="26"/>
        <v>1</v>
      </c>
      <c r="L134" s="19">
        <f t="shared" si="18"/>
        <v>1</v>
      </c>
      <c r="M134" s="19">
        <f t="shared" si="19"/>
        <v>0</v>
      </c>
      <c r="N134" s="19">
        <f t="shared" si="27"/>
        <v>2</v>
      </c>
      <c r="O134" s="9" t="str">
        <f t="shared" si="25"/>
        <v/>
      </c>
      <c r="S134" s="2" t="str">
        <f t="shared" si="22"/>
        <v>SUPERVISION</v>
      </c>
      <c r="T134" s="18" t="str">
        <f t="shared" si="20"/>
        <v/>
      </c>
      <c r="V134" s="2" t="str">
        <f t="shared" si="23"/>
        <v>CONTRÔLES</v>
      </c>
      <c r="W134" s="16" t="str">
        <f t="shared" si="21"/>
        <v/>
      </c>
    </row>
    <row r="135" spans="2:23" ht="12.6" customHeight="1" x14ac:dyDescent="0.2">
      <c r="B135" s="59" t="str">
        <f>IF(Collage!B128="","",Collage!B128)</f>
        <v/>
      </c>
      <c r="C135" s="59" t="str">
        <f>IF(Collage!C128="","",Collage!C128)</f>
        <v/>
      </c>
      <c r="D135" s="107" t="str">
        <f>IF(Collage!D128="","",Collage!D128)</f>
        <v>Contrôle 33</v>
      </c>
      <c r="E135" s="29"/>
      <c r="F135" s="10"/>
      <c r="G135" s="11"/>
      <c r="H135" s="13">
        <f t="shared" si="17"/>
        <v>0</v>
      </c>
      <c r="I135" s="8" t="str">
        <f>IF(B135&lt;&gt;"",SUMIF($V$23:$V$598,V135,$H$23:$H$598)/SUMIF($V$23:$V$598,V135,$O$23:O710),IF(O135&lt;&gt;"",SUMIF($S$23:$S$598,S135,$H$23:$H$598)/O135,""))</f>
        <v/>
      </c>
      <c r="J135" s="12"/>
      <c r="K135" s="19">
        <f t="shared" si="26"/>
        <v>0</v>
      </c>
      <c r="L135" s="19">
        <f t="shared" si="18"/>
        <v>0</v>
      </c>
      <c r="M135" s="19">
        <f t="shared" si="19"/>
        <v>0</v>
      </c>
      <c r="N135" s="19">
        <f t="shared" si="27"/>
        <v>0</v>
      </c>
      <c r="O135" s="9" t="str">
        <f t="shared" si="25"/>
        <v/>
      </c>
      <c r="S135" s="2" t="str">
        <f t="shared" si="22"/>
        <v>SUPERVISION</v>
      </c>
      <c r="T135" s="18" t="str">
        <f t="shared" si="20"/>
        <v/>
      </c>
      <c r="V135" s="2" t="str">
        <f t="shared" si="23"/>
        <v>CONTRÔLES</v>
      </c>
      <c r="W135" s="16" t="str">
        <f t="shared" si="21"/>
        <v/>
      </c>
    </row>
    <row r="136" spans="2:23" ht="12.6" customHeight="1" x14ac:dyDescent="0.2">
      <c r="B136" s="59" t="str">
        <f>IF(Collage!B129="","",Collage!B129)</f>
        <v/>
      </c>
      <c r="C136" s="59" t="str">
        <f>IF(Collage!C129="","",Collage!C129)</f>
        <v/>
      </c>
      <c r="D136" s="107" t="str">
        <f>IF(Collage!D129="","",Collage!D129)</f>
        <v>Contrôle 34</v>
      </c>
      <c r="E136" s="29" t="s">
        <v>2</v>
      </c>
      <c r="F136" s="10" t="s">
        <v>2</v>
      </c>
      <c r="G136" s="11"/>
      <c r="H136" s="13">
        <f t="shared" si="17"/>
        <v>0.66666666666666663</v>
      </c>
      <c r="I136" s="8" t="str">
        <f>IF(B136&lt;&gt;"",SUMIF($V$23:$V$598,V136,$H$23:$H$598)/SUMIF($V$23:$V$598,V136,$O$23:O711),IF(O136&lt;&gt;"",SUMIF($S$23:$S$598,S136,$H$23:$H$598)/O136,""))</f>
        <v/>
      </c>
      <c r="J136" s="12"/>
      <c r="K136" s="19">
        <f t="shared" si="26"/>
        <v>1</v>
      </c>
      <c r="L136" s="19">
        <f t="shared" si="18"/>
        <v>1</v>
      </c>
      <c r="M136" s="19">
        <f t="shared" si="19"/>
        <v>0</v>
      </c>
      <c r="N136" s="19">
        <f t="shared" si="27"/>
        <v>2</v>
      </c>
      <c r="O136" s="9" t="str">
        <f t="shared" si="25"/>
        <v/>
      </c>
      <c r="S136" s="2" t="str">
        <f t="shared" si="22"/>
        <v>SUPERVISION</v>
      </c>
      <c r="T136" s="18" t="str">
        <f t="shared" si="20"/>
        <v/>
      </c>
      <c r="V136" s="2" t="str">
        <f t="shared" si="23"/>
        <v>CONTRÔLES</v>
      </c>
      <c r="W136" s="16" t="str">
        <f t="shared" si="21"/>
        <v/>
      </c>
    </row>
    <row r="137" spans="2:23" ht="12.6" customHeight="1" x14ac:dyDescent="0.2">
      <c r="B137" s="59" t="str">
        <f>IF(Collage!B130="","",Collage!B130)</f>
        <v/>
      </c>
      <c r="C137" s="59" t="str">
        <f>IF(Collage!C130="","",Collage!C130)</f>
        <v/>
      </c>
      <c r="D137" s="107" t="str">
        <f>IF(Collage!D130="","",Collage!D130)</f>
        <v/>
      </c>
      <c r="E137" s="29"/>
      <c r="F137" s="10"/>
      <c r="G137" s="11"/>
      <c r="H137" s="13" t="str">
        <f t="shared" si="17"/>
        <v/>
      </c>
      <c r="I137" s="8" t="str">
        <f>IF(B137&lt;&gt;"",SUMIF($V$23:$V$598,V137,$H$23:$H$598)/SUMIF($V$23:$V$598,V137,$O$23:O712),IF(O137&lt;&gt;"",SUMIF($S$23:$S$598,S137,$H$23:$H$598)/O137,""))</f>
        <v/>
      </c>
      <c r="J137" s="12"/>
      <c r="K137" s="19" t="str">
        <f t="shared" si="26"/>
        <v/>
      </c>
      <c r="L137" s="19" t="str">
        <f t="shared" si="18"/>
        <v/>
      </c>
      <c r="M137" s="19" t="str">
        <f t="shared" si="19"/>
        <v/>
      </c>
      <c r="N137" s="19" t="str">
        <f t="shared" si="27"/>
        <v/>
      </c>
      <c r="O137" s="9" t="str">
        <f t="shared" si="25"/>
        <v/>
      </c>
      <c r="S137" s="2" t="str">
        <f t="shared" si="22"/>
        <v>SUPERVISION</v>
      </c>
      <c r="T137" s="18" t="str">
        <f t="shared" si="20"/>
        <v/>
      </c>
      <c r="V137" s="2" t="str">
        <f t="shared" si="23"/>
        <v>CONTRÔLES</v>
      </c>
      <c r="W137" s="16" t="str">
        <f t="shared" si="21"/>
        <v/>
      </c>
    </row>
    <row r="138" spans="2:23" ht="12.6" customHeight="1" x14ac:dyDescent="0.2">
      <c r="B138" s="59" t="str">
        <f>IF(Collage!B131="","",Collage!B131)</f>
        <v/>
      </c>
      <c r="C138" s="59" t="str">
        <f>IF(Collage!C131="","",Collage!C131)</f>
        <v>AUTRE</v>
      </c>
      <c r="D138" s="107" t="str">
        <f>IF(Collage!D131="","",Collage!D131)</f>
        <v/>
      </c>
      <c r="E138" s="29"/>
      <c r="F138" s="10"/>
      <c r="G138" s="11"/>
      <c r="H138" s="13" t="str">
        <f t="shared" si="17"/>
        <v/>
      </c>
      <c r="I138" s="8">
        <f>IF(B138&lt;&gt;"",SUMIF($V$23:$V$598,V138,$H$23:$H$598)/SUMIF($V$23:$V$598,V138,$O$23:O713),IF(O138&lt;&gt;"",SUMIF($S$23:$S$598,S138,$H$23:$H$598)/O138,""))</f>
        <v>0.52380952380952372</v>
      </c>
      <c r="J138" s="12"/>
      <c r="K138" s="19" t="str">
        <f t="shared" si="26"/>
        <v/>
      </c>
      <c r="L138" s="19" t="str">
        <f t="shared" si="18"/>
        <v/>
      </c>
      <c r="M138" s="19" t="str">
        <f t="shared" si="19"/>
        <v/>
      </c>
      <c r="N138" s="19" t="str">
        <f t="shared" si="27"/>
        <v>Procédures :</v>
      </c>
      <c r="O138" s="9">
        <f t="shared" si="25"/>
        <v>7</v>
      </c>
      <c r="S138" s="2" t="str">
        <f t="shared" si="22"/>
        <v>AUTRE</v>
      </c>
      <c r="T138" s="18">
        <f t="shared" si="20"/>
        <v>0.52380952380952372</v>
      </c>
      <c r="V138" s="2" t="str">
        <f t="shared" si="23"/>
        <v>CONTRÔLES</v>
      </c>
      <c r="W138" s="16" t="str">
        <f t="shared" si="21"/>
        <v/>
      </c>
    </row>
    <row r="139" spans="2:23" ht="12.6" customHeight="1" x14ac:dyDescent="0.2">
      <c r="B139" s="59" t="str">
        <f>IF(Collage!B132="","",Collage!B132)</f>
        <v/>
      </c>
      <c r="C139" s="59" t="str">
        <f>IF(Collage!C132="","",Collage!C132)</f>
        <v/>
      </c>
      <c r="D139" s="107" t="str">
        <f>IF(Collage!D132="","",Collage!D132)</f>
        <v/>
      </c>
      <c r="E139" s="29"/>
      <c r="F139" s="10"/>
      <c r="G139" s="11"/>
      <c r="H139" s="13" t="str">
        <f t="shared" si="17"/>
        <v/>
      </c>
      <c r="I139" s="8" t="str">
        <f>IF(B139&lt;&gt;"",SUMIF($V$23:$V$598,V139,$H$23:$H$598)/SUMIF($V$23:$V$598,V139,$O$23:O714),IF(O139&lt;&gt;"",SUMIF($S$23:$S$598,S139,$H$23:$H$598)/O139,""))</f>
        <v/>
      </c>
      <c r="J139" s="12"/>
      <c r="K139" s="19" t="str">
        <f t="shared" si="26"/>
        <v/>
      </c>
      <c r="L139" s="19" t="str">
        <f t="shared" si="18"/>
        <v/>
      </c>
      <c r="M139" s="19" t="str">
        <f t="shared" si="19"/>
        <v/>
      </c>
      <c r="N139" s="19" t="str">
        <f t="shared" si="27"/>
        <v/>
      </c>
      <c r="O139" s="9" t="str">
        <f t="shared" si="25"/>
        <v/>
      </c>
      <c r="S139" s="2" t="str">
        <f t="shared" si="22"/>
        <v>AUTRE</v>
      </c>
      <c r="T139" s="18" t="str">
        <f t="shared" si="20"/>
        <v/>
      </c>
      <c r="V139" s="2" t="str">
        <f t="shared" si="23"/>
        <v>CONTRÔLES</v>
      </c>
      <c r="W139" s="16" t="str">
        <f t="shared" si="21"/>
        <v/>
      </c>
    </row>
    <row r="140" spans="2:23" ht="12.6" customHeight="1" x14ac:dyDescent="0.2">
      <c r="B140" s="59" t="str">
        <f>IF(Collage!B133="","",Collage!B133)</f>
        <v/>
      </c>
      <c r="C140" s="59" t="str">
        <f>IF(Collage!C133="","",Collage!C133)</f>
        <v/>
      </c>
      <c r="D140" s="107" t="str">
        <f>IF(Collage!D133="","",Collage!D133)</f>
        <v>Contrôle 35</v>
      </c>
      <c r="E140" s="29" t="s">
        <v>2</v>
      </c>
      <c r="F140" s="10" t="s">
        <v>2</v>
      </c>
      <c r="G140" s="11"/>
      <c r="H140" s="13">
        <f t="shared" si="17"/>
        <v>0.66666666666666663</v>
      </c>
      <c r="I140" s="8" t="str">
        <f>IF(B140&lt;&gt;"",SUMIF($V$23:$V$598,V140,$H$23:$H$598)/SUMIF($V$23:$V$598,V140,$O$23:O715),IF(O140&lt;&gt;"",SUMIF($S$23:$S$598,S140,$H$23:$H$598)/O140,""))</f>
        <v/>
      </c>
      <c r="J140" s="12"/>
      <c r="K140" s="19">
        <f t="shared" si="26"/>
        <v>1</v>
      </c>
      <c r="L140" s="19">
        <f t="shared" si="18"/>
        <v>1</v>
      </c>
      <c r="M140" s="19">
        <f t="shared" si="19"/>
        <v>0</v>
      </c>
      <c r="N140" s="19">
        <f t="shared" si="27"/>
        <v>2</v>
      </c>
      <c r="O140" s="9" t="str">
        <f t="shared" si="25"/>
        <v/>
      </c>
      <c r="S140" s="2" t="str">
        <f t="shared" si="22"/>
        <v>AUTRE</v>
      </c>
      <c r="T140" s="18" t="str">
        <f t="shared" si="20"/>
        <v/>
      </c>
      <c r="V140" s="2" t="str">
        <f t="shared" si="23"/>
        <v>CONTRÔLES</v>
      </c>
      <c r="W140" s="16" t="str">
        <f t="shared" si="21"/>
        <v/>
      </c>
    </row>
    <row r="141" spans="2:23" ht="12.6" customHeight="1" x14ac:dyDescent="0.2">
      <c r="B141" s="59" t="str">
        <f>IF(Collage!B134="","",Collage!B134)</f>
        <v/>
      </c>
      <c r="C141" s="59" t="str">
        <f>IF(Collage!C134="","",Collage!C134)</f>
        <v/>
      </c>
      <c r="D141" s="107" t="str">
        <f>IF(Collage!D134="","",Collage!D134)</f>
        <v>Contrôle 36</v>
      </c>
      <c r="E141" s="29" t="s">
        <v>2</v>
      </c>
      <c r="F141" s="10" t="s">
        <v>2</v>
      </c>
      <c r="G141" s="11"/>
      <c r="H141" s="13">
        <f t="shared" si="17"/>
        <v>0.66666666666666663</v>
      </c>
      <c r="I141" s="8" t="str">
        <f>IF(B141&lt;&gt;"",SUMIF($V$23:$V$598,V141,$H$23:$H$598)/SUMIF($V$23:$V$598,V141,$O$23:O716),IF(O141&lt;&gt;"",SUMIF($S$23:$S$598,S141,$H$23:$H$598)/O141,""))</f>
        <v/>
      </c>
      <c r="J141" s="12"/>
      <c r="K141" s="19">
        <f t="shared" si="26"/>
        <v>1</v>
      </c>
      <c r="L141" s="19">
        <f t="shared" si="18"/>
        <v>1</v>
      </c>
      <c r="M141" s="19">
        <f t="shared" si="19"/>
        <v>0</v>
      </c>
      <c r="N141" s="19">
        <f t="shared" si="27"/>
        <v>2</v>
      </c>
      <c r="O141" s="9" t="str">
        <f t="shared" si="25"/>
        <v/>
      </c>
      <c r="S141" s="2" t="str">
        <f t="shared" si="22"/>
        <v>AUTRE</v>
      </c>
      <c r="T141" s="18" t="str">
        <f t="shared" si="20"/>
        <v/>
      </c>
      <c r="V141" s="2" t="str">
        <f t="shared" si="23"/>
        <v>CONTRÔLES</v>
      </c>
      <c r="W141" s="16" t="str">
        <f t="shared" si="21"/>
        <v/>
      </c>
    </row>
    <row r="142" spans="2:23" ht="12.6" customHeight="1" x14ac:dyDescent="0.2">
      <c r="B142" s="59" t="str">
        <f>IF(Collage!B135="","",Collage!B135)</f>
        <v/>
      </c>
      <c r="C142" s="59" t="str">
        <f>IF(Collage!C135="","",Collage!C135)</f>
        <v/>
      </c>
      <c r="D142" s="107" t="str">
        <f>IF(Collage!D135="","",Collage!D135)</f>
        <v>Contrôle 37</v>
      </c>
      <c r="E142" s="29" t="s">
        <v>2</v>
      </c>
      <c r="F142" s="10"/>
      <c r="G142" s="11"/>
      <c r="H142" s="13">
        <f t="shared" si="17"/>
        <v>0.33333333333333331</v>
      </c>
      <c r="I142" s="8" t="str">
        <f>IF(B142&lt;&gt;"",SUMIF($V$23:$V$598,V142,$H$23:$H$598)/SUMIF($V$23:$V$598,V142,$O$23:O717),IF(O142&lt;&gt;"",SUMIF($S$23:$S$598,S142,$H$23:$H$598)/O142,""))</f>
        <v/>
      </c>
      <c r="J142" s="12"/>
      <c r="K142" s="19">
        <f t="shared" si="26"/>
        <v>1</v>
      </c>
      <c r="L142" s="19">
        <f t="shared" si="18"/>
        <v>0</v>
      </c>
      <c r="M142" s="19">
        <f t="shared" si="19"/>
        <v>0</v>
      </c>
      <c r="N142" s="19">
        <f t="shared" si="27"/>
        <v>1</v>
      </c>
      <c r="O142" s="9" t="str">
        <f t="shared" si="25"/>
        <v/>
      </c>
      <c r="S142" s="2" t="str">
        <f t="shared" si="22"/>
        <v>AUTRE</v>
      </c>
      <c r="T142" s="18" t="str">
        <f t="shared" si="20"/>
        <v/>
      </c>
      <c r="V142" s="2" t="str">
        <f t="shared" si="23"/>
        <v>CONTRÔLES</v>
      </c>
      <c r="W142" s="16" t="str">
        <f t="shared" si="21"/>
        <v/>
      </c>
    </row>
    <row r="143" spans="2:23" ht="12.6" customHeight="1" x14ac:dyDescent="0.2">
      <c r="B143" s="59" t="str">
        <f>IF(Collage!B136="","",Collage!B136)</f>
        <v/>
      </c>
      <c r="C143" s="59" t="str">
        <f>IF(Collage!C136="","",Collage!C136)</f>
        <v/>
      </c>
      <c r="D143" s="107" t="str">
        <f>IF(Collage!D136="","",Collage!D136)</f>
        <v>Contrôle 38</v>
      </c>
      <c r="E143" s="29" t="s">
        <v>2</v>
      </c>
      <c r="F143" s="10"/>
      <c r="G143" s="11"/>
      <c r="H143" s="13">
        <f t="shared" si="17"/>
        <v>0.33333333333333331</v>
      </c>
      <c r="I143" s="8" t="str">
        <f>IF(B143&lt;&gt;"",SUMIF($V$23:$V$598,V143,$H$23:$H$598)/SUMIF($V$23:$V$598,V143,$O$23:O718),IF(O143&lt;&gt;"",SUMIF($S$23:$S$598,S143,$H$23:$H$598)/O143,""))</f>
        <v/>
      </c>
      <c r="J143" s="12"/>
      <c r="K143" s="19">
        <f t="shared" si="26"/>
        <v>1</v>
      </c>
      <c r="L143" s="19">
        <f t="shared" si="18"/>
        <v>0</v>
      </c>
      <c r="M143" s="19">
        <f t="shared" si="19"/>
        <v>0</v>
      </c>
      <c r="N143" s="19">
        <f t="shared" si="27"/>
        <v>1</v>
      </c>
      <c r="O143" s="9" t="str">
        <f t="shared" si="25"/>
        <v/>
      </c>
      <c r="S143" s="2" t="str">
        <f t="shared" si="22"/>
        <v>AUTRE</v>
      </c>
      <c r="T143" s="18" t="str">
        <f t="shared" si="20"/>
        <v/>
      </c>
      <c r="V143" s="2" t="str">
        <f t="shared" si="23"/>
        <v>CONTRÔLES</v>
      </c>
      <c r="W143" s="16" t="str">
        <f t="shared" si="21"/>
        <v/>
      </c>
    </row>
    <row r="144" spans="2:23" ht="12.6" customHeight="1" x14ac:dyDescent="0.2">
      <c r="B144" s="59" t="str">
        <f>IF(Collage!B137="","",Collage!B137)</f>
        <v/>
      </c>
      <c r="C144" s="59" t="str">
        <f>IF(Collage!C137="","",Collage!C137)</f>
        <v/>
      </c>
      <c r="D144" s="107" t="str">
        <f>IF(Collage!D137="","",Collage!D137)</f>
        <v>Contrôle 39</v>
      </c>
      <c r="E144" s="29" t="s">
        <v>2</v>
      </c>
      <c r="F144" s="10"/>
      <c r="G144" s="11"/>
      <c r="H144" s="13">
        <f t="shared" si="17"/>
        <v>0.33333333333333331</v>
      </c>
      <c r="I144" s="8" t="str">
        <f>IF(B144&lt;&gt;"",SUMIF($V$23:$V$598,V144,$H$23:$H$598)/SUMIF($V$23:$V$598,V144,$O$23:O719),IF(O144&lt;&gt;"",SUMIF($S$23:$S$598,S144,$H$23:$H$598)/O144,""))</f>
        <v/>
      </c>
      <c r="J144" s="12"/>
      <c r="K144" s="19">
        <f t="shared" si="26"/>
        <v>1</v>
      </c>
      <c r="L144" s="19">
        <f t="shared" si="18"/>
        <v>0</v>
      </c>
      <c r="M144" s="19">
        <f t="shared" si="19"/>
        <v>0</v>
      </c>
      <c r="N144" s="19">
        <f t="shared" si="27"/>
        <v>1</v>
      </c>
      <c r="O144" s="9" t="str">
        <f t="shared" si="25"/>
        <v/>
      </c>
      <c r="S144" s="2" t="str">
        <f t="shared" si="22"/>
        <v>AUTRE</v>
      </c>
      <c r="T144" s="18" t="str">
        <f t="shared" si="20"/>
        <v/>
      </c>
      <c r="V144" s="2" t="str">
        <f t="shared" si="23"/>
        <v>CONTRÔLES</v>
      </c>
      <c r="W144" s="16" t="str">
        <f t="shared" si="21"/>
        <v/>
      </c>
    </row>
    <row r="145" spans="2:23" ht="12.6" customHeight="1" x14ac:dyDescent="0.2">
      <c r="B145" s="59" t="str">
        <f>IF(Collage!B138="","",Collage!B138)</f>
        <v/>
      </c>
      <c r="C145" s="59" t="str">
        <f>IF(Collage!C138="","",Collage!C138)</f>
        <v/>
      </c>
      <c r="D145" s="107" t="str">
        <f>IF(Collage!D138="","",Collage!D138)</f>
        <v>Contrôle 40</v>
      </c>
      <c r="E145" s="29" t="s">
        <v>2</v>
      </c>
      <c r="F145" s="10" t="s">
        <v>2</v>
      </c>
      <c r="G145" s="11"/>
      <c r="H145" s="13">
        <f t="shared" si="17"/>
        <v>0.66666666666666663</v>
      </c>
      <c r="I145" s="8" t="str">
        <f>IF(B145&lt;&gt;"",SUMIF($V$23:$V$598,V145,$H$23:$H$598)/SUMIF($V$23:$V$598,V145,$O$23:O720),IF(O145&lt;&gt;"",SUMIF($S$23:$S$598,S145,$H$23:$H$598)/O145,""))</f>
        <v/>
      </c>
      <c r="J145" s="12"/>
      <c r="K145" s="19">
        <f t="shared" si="26"/>
        <v>1</v>
      </c>
      <c r="L145" s="19">
        <f t="shared" si="18"/>
        <v>1</v>
      </c>
      <c r="M145" s="19">
        <f t="shared" si="19"/>
        <v>0</v>
      </c>
      <c r="N145" s="19">
        <f t="shared" si="27"/>
        <v>2</v>
      </c>
      <c r="O145" s="9" t="str">
        <f t="shared" si="25"/>
        <v/>
      </c>
      <c r="S145" s="2" t="str">
        <f t="shared" si="22"/>
        <v>AUTRE</v>
      </c>
      <c r="T145" s="18" t="str">
        <f t="shared" si="20"/>
        <v/>
      </c>
      <c r="V145" s="2" t="str">
        <f t="shared" si="23"/>
        <v>CONTRÔLES</v>
      </c>
      <c r="W145" s="16" t="str">
        <f t="shared" si="21"/>
        <v/>
      </c>
    </row>
    <row r="146" spans="2:23" ht="12.6" customHeight="1" x14ac:dyDescent="0.2">
      <c r="B146" s="59" t="str">
        <f>IF(Collage!B139="","",Collage!B139)</f>
        <v/>
      </c>
      <c r="C146" s="59" t="str">
        <f>IF(Collage!C139="","",Collage!C139)</f>
        <v/>
      </c>
      <c r="D146" s="107" t="str">
        <f>IF(Collage!D139="","",Collage!D139)</f>
        <v>Contrôle 41</v>
      </c>
      <c r="E146" s="29" t="s">
        <v>2</v>
      </c>
      <c r="F146" s="10" t="s">
        <v>2</v>
      </c>
      <c r="G146" s="11"/>
      <c r="H146" s="13">
        <f t="shared" si="17"/>
        <v>0.66666666666666663</v>
      </c>
      <c r="I146" s="8" t="str">
        <f>IF(B146&lt;&gt;"",SUMIF($V$23:$V$598,V146,$H$23:$H$598)/SUMIF($V$23:$V$598,V146,$O$23:O721),IF(O146&lt;&gt;"",SUMIF($S$23:$S$598,S146,$H$23:$H$598)/O146,""))</f>
        <v/>
      </c>
      <c r="J146" s="12"/>
      <c r="K146" s="19">
        <f t="shared" si="26"/>
        <v>1</v>
      </c>
      <c r="L146" s="19">
        <f t="shared" si="18"/>
        <v>1</v>
      </c>
      <c r="M146" s="19">
        <f t="shared" si="19"/>
        <v>0</v>
      </c>
      <c r="N146" s="19">
        <f t="shared" si="27"/>
        <v>2</v>
      </c>
      <c r="O146" s="9" t="str">
        <f t="shared" si="25"/>
        <v/>
      </c>
      <c r="S146" s="2" t="str">
        <f t="shared" si="22"/>
        <v>AUTRE</v>
      </c>
      <c r="T146" s="18" t="str">
        <f t="shared" si="20"/>
        <v/>
      </c>
      <c r="V146" s="2" t="str">
        <f t="shared" si="23"/>
        <v>CONTRÔLES</v>
      </c>
      <c r="W146" s="16" t="str">
        <f t="shared" si="21"/>
        <v/>
      </c>
    </row>
    <row r="147" spans="2:23" ht="12.6" customHeight="1" x14ac:dyDescent="0.2">
      <c r="B147" s="59" t="str">
        <f>IF(Collage!B140="","",Collage!B140)</f>
        <v/>
      </c>
      <c r="C147" s="59" t="str">
        <f>IF(Collage!C140="","",Collage!C140)</f>
        <v/>
      </c>
      <c r="D147" s="107" t="str">
        <f>IF(Collage!D140="","",Collage!D140)</f>
        <v/>
      </c>
      <c r="E147" s="29"/>
      <c r="F147" s="10"/>
      <c r="G147" s="11"/>
      <c r="H147" s="13" t="str">
        <f t="shared" si="17"/>
        <v/>
      </c>
      <c r="I147" s="8" t="str">
        <f>IF(B147&lt;&gt;"",SUMIF($V$23:$V$598,V147,$H$23:$H$598)/SUMIF($V$23:$V$598,V147,$O$23:O722),IF(O147&lt;&gt;"",SUMIF($S$23:$S$598,S147,$H$23:$H$598)/O147,""))</f>
        <v/>
      </c>
      <c r="J147" s="12"/>
      <c r="K147" s="19" t="str">
        <f t="shared" si="26"/>
        <v/>
      </c>
      <c r="L147" s="19" t="str">
        <f t="shared" si="18"/>
        <v/>
      </c>
      <c r="M147" s="19" t="str">
        <f t="shared" si="19"/>
        <v/>
      </c>
      <c r="N147" s="19" t="str">
        <f t="shared" si="27"/>
        <v/>
      </c>
      <c r="O147" s="9" t="str">
        <f t="shared" si="25"/>
        <v/>
      </c>
      <c r="S147" s="2" t="str">
        <f t="shared" si="22"/>
        <v>AUTRE</v>
      </c>
      <c r="T147" s="18" t="str">
        <f t="shared" si="20"/>
        <v/>
      </c>
      <c r="V147" s="2" t="str">
        <f t="shared" si="23"/>
        <v>CONTRÔLES</v>
      </c>
      <c r="W147" s="16" t="str">
        <f t="shared" si="21"/>
        <v/>
      </c>
    </row>
    <row r="148" spans="2:23" ht="12.6" customHeight="1" x14ac:dyDescent="0.2">
      <c r="B148" s="59" t="str">
        <f>IF(Collage!B141="","",Collage!B141)</f>
        <v/>
      </c>
      <c r="C148" s="59" t="str">
        <f>IF(Collage!C141="","",Collage!C141)</f>
        <v>REPORTING</v>
      </c>
      <c r="D148" s="107" t="str">
        <f>IF(Collage!D141="","",Collage!D141)</f>
        <v/>
      </c>
      <c r="E148" s="29"/>
      <c r="F148" s="10"/>
      <c r="G148" s="11"/>
      <c r="H148" s="13" t="str">
        <f t="shared" si="17"/>
        <v/>
      </c>
      <c r="I148" s="8">
        <f>IF(B148&lt;&gt;"",SUMIF($V$23:$V$598,V148,$H$23:$H$598)/SUMIF($V$23:$V$598,V148,$O$23:O723),IF(O148&lt;&gt;"",SUMIF($S$23:$S$598,S148,$H$23:$H$598)/O148,""))</f>
        <v>0.66666666666666663</v>
      </c>
      <c r="J148" s="12"/>
      <c r="K148" s="19" t="str">
        <f t="shared" si="26"/>
        <v/>
      </c>
      <c r="L148" s="19" t="str">
        <f t="shared" si="18"/>
        <v/>
      </c>
      <c r="M148" s="19" t="str">
        <f t="shared" si="19"/>
        <v/>
      </c>
      <c r="N148" s="19" t="str">
        <f t="shared" si="27"/>
        <v>Procédures :</v>
      </c>
      <c r="O148" s="9">
        <f t="shared" si="25"/>
        <v>6</v>
      </c>
      <c r="S148" s="2" t="str">
        <f t="shared" si="22"/>
        <v>REPORTING</v>
      </c>
      <c r="T148" s="18">
        <f t="shared" si="20"/>
        <v>0.66666666666666663</v>
      </c>
      <c r="V148" s="2" t="str">
        <f t="shared" si="23"/>
        <v>CONTRÔLES</v>
      </c>
      <c r="W148" s="16" t="str">
        <f t="shared" si="21"/>
        <v/>
      </c>
    </row>
    <row r="149" spans="2:23" ht="12.6" customHeight="1" x14ac:dyDescent="0.2">
      <c r="B149" s="59" t="str">
        <f>IF(Collage!B142="","",Collage!B142)</f>
        <v/>
      </c>
      <c r="C149" s="59" t="str">
        <f>IF(Collage!C142="","",Collage!C142)</f>
        <v/>
      </c>
      <c r="D149" s="107" t="str">
        <f>IF(Collage!D142="","",Collage!D142)</f>
        <v/>
      </c>
      <c r="E149" s="29"/>
      <c r="F149" s="10"/>
      <c r="G149" s="11"/>
      <c r="H149" s="13" t="str">
        <f t="shared" si="17"/>
        <v/>
      </c>
      <c r="I149" s="8" t="str">
        <f>IF(B149&lt;&gt;"",SUMIF($V$23:$V$598,V149,$H$23:$H$598)/SUMIF($V$23:$V$598,V149,$O$23:O724),IF(O149&lt;&gt;"",SUMIF($S$23:$S$598,S149,$H$23:$H$598)/O149,""))</f>
        <v/>
      </c>
      <c r="J149" s="12"/>
      <c r="K149" s="19" t="str">
        <f t="shared" si="26"/>
        <v/>
      </c>
      <c r="L149" s="19" t="str">
        <f t="shared" si="18"/>
        <v/>
      </c>
      <c r="M149" s="19" t="str">
        <f t="shared" si="19"/>
        <v/>
      </c>
      <c r="N149" s="19" t="str">
        <f t="shared" si="27"/>
        <v/>
      </c>
      <c r="O149" s="9" t="str">
        <f t="shared" si="25"/>
        <v/>
      </c>
      <c r="S149" s="2" t="str">
        <f t="shared" si="22"/>
        <v>REPORTING</v>
      </c>
      <c r="T149" s="18" t="str">
        <f t="shared" si="20"/>
        <v/>
      </c>
      <c r="V149" s="2" t="str">
        <f t="shared" si="23"/>
        <v>CONTRÔLES</v>
      </c>
      <c r="W149" s="16" t="str">
        <f t="shared" si="21"/>
        <v/>
      </c>
    </row>
    <row r="150" spans="2:23" ht="12.6" customHeight="1" x14ac:dyDescent="0.2">
      <c r="B150" s="59" t="str">
        <f>IF(Collage!B143="","",Collage!B143)</f>
        <v/>
      </c>
      <c r="C150" s="59" t="str">
        <f>IF(Collage!C143="","",Collage!C143)</f>
        <v/>
      </c>
      <c r="D150" s="107" t="str">
        <f>IF(Collage!D143="","",Collage!D143)</f>
        <v>Contrôle 42</v>
      </c>
      <c r="E150" s="29" t="s">
        <v>2</v>
      </c>
      <c r="F150" s="10" t="s">
        <v>2</v>
      </c>
      <c r="G150" s="11" t="s">
        <v>2</v>
      </c>
      <c r="H150" s="13">
        <f t="shared" si="17"/>
        <v>1</v>
      </c>
      <c r="I150" s="8" t="str">
        <f>IF(B150&lt;&gt;"",SUMIF($V$23:$V$598,V150,$H$23:$H$598)/SUMIF($V$23:$V$598,V150,$O$23:O725),IF(O150&lt;&gt;"",SUMIF($S$23:$S$598,S150,$H$23:$H$598)/O150,""))</f>
        <v/>
      </c>
      <c r="J150" s="12"/>
      <c r="K150" s="19">
        <f t="shared" si="26"/>
        <v>1</v>
      </c>
      <c r="L150" s="19">
        <f t="shared" si="18"/>
        <v>1</v>
      </c>
      <c r="M150" s="19">
        <f t="shared" si="19"/>
        <v>1</v>
      </c>
      <c r="N150" s="19">
        <f t="shared" si="27"/>
        <v>3</v>
      </c>
      <c r="O150" s="9" t="str">
        <f t="shared" si="25"/>
        <v/>
      </c>
      <c r="S150" s="2" t="str">
        <f t="shared" si="22"/>
        <v>REPORTING</v>
      </c>
      <c r="T150" s="18" t="str">
        <f t="shared" si="20"/>
        <v/>
      </c>
      <c r="V150" s="2" t="str">
        <f t="shared" si="23"/>
        <v>CONTRÔLES</v>
      </c>
      <c r="W150" s="16" t="str">
        <f t="shared" si="21"/>
        <v/>
      </c>
    </row>
    <row r="151" spans="2:23" ht="12.6" customHeight="1" x14ac:dyDescent="0.2">
      <c r="B151" s="59" t="str">
        <f>IF(Collage!B144="","",Collage!B144)</f>
        <v/>
      </c>
      <c r="C151" s="59" t="str">
        <f>IF(Collage!C144="","",Collage!C144)</f>
        <v/>
      </c>
      <c r="D151" s="107" t="str">
        <f>IF(Collage!D144="","",Collage!D144)</f>
        <v>Contrôle 43</v>
      </c>
      <c r="E151" s="29" t="s">
        <v>2</v>
      </c>
      <c r="F151" s="10" t="s">
        <v>2</v>
      </c>
      <c r="G151" s="11"/>
      <c r="H151" s="13">
        <f t="shared" ref="H151:H214" si="28">IF(D151="","",SUM(N151/3))</f>
        <v>0.66666666666666663</v>
      </c>
      <c r="I151" s="8" t="str">
        <f>IF(B151&lt;&gt;"",SUMIF($V$23:$V$598,V151,$H$23:$H$598)/SUMIF($V$23:$V$598,V151,$O$23:O726),IF(O151&lt;&gt;"",SUMIF($S$23:$S$598,S151,$H$23:$H$598)/O151,""))</f>
        <v/>
      </c>
      <c r="J151" s="12"/>
      <c r="K151" s="19">
        <f t="shared" si="26"/>
        <v>1</v>
      </c>
      <c r="L151" s="19">
        <f t="shared" ref="L151:L214" si="29">IF($D151&lt;&gt;"",IF($F151="X",1,0),"")</f>
        <v>1</v>
      </c>
      <c r="M151" s="19">
        <f t="shared" ref="M151:M214" si="30">IF($D151&lt;&gt;"",IF($G151="X",1,0),"")</f>
        <v>0</v>
      </c>
      <c r="N151" s="19">
        <f t="shared" si="27"/>
        <v>2</v>
      </c>
      <c r="O151" s="9" t="str">
        <f t="shared" si="25"/>
        <v/>
      </c>
      <c r="S151" s="2" t="str">
        <f t="shared" si="22"/>
        <v>REPORTING</v>
      </c>
      <c r="T151" s="18" t="str">
        <f t="shared" ref="T151:T214" si="31">IF(C151&lt;&gt;"",I151,"")</f>
        <v/>
      </c>
      <c r="V151" s="2" t="str">
        <f t="shared" si="23"/>
        <v>CONTRÔLES</v>
      </c>
      <c r="W151" s="16" t="str">
        <f t="shared" ref="W151:W214" si="32">IF(B151&lt;&gt;"",I151,"")</f>
        <v/>
      </c>
    </row>
    <row r="152" spans="2:23" ht="12.6" customHeight="1" x14ac:dyDescent="0.2">
      <c r="B152" s="59" t="str">
        <f>IF(Collage!B145="","",Collage!B145)</f>
        <v/>
      </c>
      <c r="C152" s="59" t="str">
        <f>IF(Collage!C145="","",Collage!C145)</f>
        <v/>
      </c>
      <c r="D152" s="107" t="str">
        <f>IF(Collage!D145="","",Collage!D145)</f>
        <v>Contrôle 44</v>
      </c>
      <c r="E152" s="29" t="s">
        <v>2</v>
      </c>
      <c r="F152" s="10" t="s">
        <v>2</v>
      </c>
      <c r="G152" s="11"/>
      <c r="H152" s="13">
        <f t="shared" si="28"/>
        <v>0.66666666666666663</v>
      </c>
      <c r="I152" s="8" t="str">
        <f>IF(B152&lt;&gt;"",SUMIF($V$23:$V$598,V152,$H$23:$H$598)/SUMIF($V$23:$V$598,V152,$O$23:O727),IF(O152&lt;&gt;"",SUMIF($S$23:$S$598,S152,$H$23:$H$598)/O152,""))</f>
        <v/>
      </c>
      <c r="J152" s="12"/>
      <c r="K152" s="19">
        <f t="shared" si="26"/>
        <v>1</v>
      </c>
      <c r="L152" s="19">
        <f t="shared" si="29"/>
        <v>1</v>
      </c>
      <c r="M152" s="19">
        <f t="shared" si="30"/>
        <v>0</v>
      </c>
      <c r="N152" s="19">
        <f t="shared" si="27"/>
        <v>2</v>
      </c>
      <c r="O152" s="9" t="str">
        <f t="shared" si="25"/>
        <v/>
      </c>
      <c r="S152" s="2" t="str">
        <f t="shared" ref="S152:S215" si="33">IF(C152&lt;&gt;"",C152,IF(V152=V151,S151,""))</f>
        <v>REPORTING</v>
      </c>
      <c r="T152" s="18" t="str">
        <f t="shared" si="31"/>
        <v/>
      </c>
      <c r="V152" s="2" t="str">
        <f t="shared" ref="V152:V215" si="34">IF(B152="",V151,B152)</f>
        <v>CONTRÔLES</v>
      </c>
      <c r="W152" s="16" t="str">
        <f t="shared" si="32"/>
        <v/>
      </c>
    </row>
    <row r="153" spans="2:23" ht="12.6" customHeight="1" x14ac:dyDescent="0.2">
      <c r="B153" s="59" t="str">
        <f>IF(Collage!B146="","",Collage!B146)</f>
        <v/>
      </c>
      <c r="C153" s="59" t="str">
        <f>IF(Collage!C146="","",Collage!C146)</f>
        <v/>
      </c>
      <c r="D153" s="107" t="str">
        <f>IF(Collage!D146="","",Collage!D146)</f>
        <v>Contrôle 45</v>
      </c>
      <c r="E153" s="29" t="s">
        <v>2</v>
      </c>
      <c r="F153" s="10" t="s">
        <v>2</v>
      </c>
      <c r="G153" s="11"/>
      <c r="H153" s="13">
        <f t="shared" si="28"/>
        <v>0.66666666666666663</v>
      </c>
      <c r="I153" s="8" t="str">
        <f>IF(B153&lt;&gt;"",SUMIF($V$23:$V$598,V153,$H$23:$H$598)/SUMIF($V$23:$V$598,V153,$O$23:O728),IF(O153&lt;&gt;"",SUMIF($S$23:$S$598,S153,$H$23:$H$598)/O153,""))</f>
        <v/>
      </c>
      <c r="J153" s="12"/>
      <c r="K153" s="19">
        <f t="shared" si="26"/>
        <v>1</v>
      </c>
      <c r="L153" s="19">
        <f t="shared" si="29"/>
        <v>1</v>
      </c>
      <c r="M153" s="19">
        <f t="shared" si="30"/>
        <v>0</v>
      </c>
      <c r="N153" s="19">
        <f t="shared" si="27"/>
        <v>2</v>
      </c>
      <c r="O153" s="9" t="str">
        <f t="shared" ref="O153:O216" si="35">IF(C153="","",IF(S152&lt;&gt;S153,SUMPRODUCT((D153:D629&lt;&gt;"")*(S153:S629=S153)),""))</f>
        <v/>
      </c>
      <c r="S153" s="2" t="str">
        <f t="shared" si="33"/>
        <v>REPORTING</v>
      </c>
      <c r="T153" s="18" t="str">
        <f t="shared" si="31"/>
        <v/>
      </c>
      <c r="V153" s="2" t="str">
        <f t="shared" si="34"/>
        <v>CONTRÔLES</v>
      </c>
      <c r="W153" s="16" t="str">
        <f t="shared" si="32"/>
        <v/>
      </c>
    </row>
    <row r="154" spans="2:23" ht="12.6" customHeight="1" x14ac:dyDescent="0.2">
      <c r="B154" s="59" t="str">
        <f>IF(Collage!B147="","",Collage!B147)</f>
        <v/>
      </c>
      <c r="C154" s="59" t="str">
        <f>IF(Collage!C147="","",Collage!C147)</f>
        <v/>
      </c>
      <c r="D154" s="107" t="str">
        <f>IF(Collage!D147="","",Collage!D147)</f>
        <v>Contrôle 46</v>
      </c>
      <c r="E154" s="29" t="s">
        <v>2</v>
      </c>
      <c r="F154" s="10" t="s">
        <v>2</v>
      </c>
      <c r="G154" s="11"/>
      <c r="H154" s="13">
        <f t="shared" si="28"/>
        <v>0.66666666666666663</v>
      </c>
      <c r="I154" s="8" t="str">
        <f>IF(B154&lt;&gt;"",SUMIF($V$23:$V$598,V154,$H$23:$H$598)/SUMIF($V$23:$V$598,V154,$O$23:O729),IF(O154&lt;&gt;"",SUMIF($S$23:$S$598,S154,$H$23:$H$598)/O154,""))</f>
        <v/>
      </c>
      <c r="J154" s="12"/>
      <c r="K154" s="19">
        <f t="shared" si="26"/>
        <v>1</v>
      </c>
      <c r="L154" s="19">
        <f t="shared" si="29"/>
        <v>1</v>
      </c>
      <c r="M154" s="19">
        <f t="shared" si="30"/>
        <v>0</v>
      </c>
      <c r="N154" s="19">
        <f t="shared" si="27"/>
        <v>2</v>
      </c>
      <c r="O154" s="9" t="str">
        <f t="shared" si="35"/>
        <v/>
      </c>
      <c r="S154" s="2" t="str">
        <f t="shared" si="33"/>
        <v>REPORTING</v>
      </c>
      <c r="T154" s="18" t="str">
        <f t="shared" si="31"/>
        <v/>
      </c>
      <c r="V154" s="2" t="str">
        <f t="shared" si="34"/>
        <v>CONTRÔLES</v>
      </c>
      <c r="W154" s="16" t="str">
        <f t="shared" si="32"/>
        <v/>
      </c>
    </row>
    <row r="155" spans="2:23" ht="12.6" customHeight="1" x14ac:dyDescent="0.2">
      <c r="B155" s="59" t="str">
        <f>IF(Collage!B148="","",Collage!B148)</f>
        <v/>
      </c>
      <c r="C155" s="59" t="str">
        <f>IF(Collage!C148="","",Collage!C148)</f>
        <v/>
      </c>
      <c r="D155" s="107" t="str">
        <f>IF(Collage!D148="","",Collage!D148)</f>
        <v>Contrôle 47</v>
      </c>
      <c r="E155" s="29" t="s">
        <v>2</v>
      </c>
      <c r="F155" s="10"/>
      <c r="G155" s="11"/>
      <c r="H155" s="13">
        <f t="shared" si="28"/>
        <v>0.33333333333333331</v>
      </c>
      <c r="I155" s="8" t="str">
        <f>IF(B155&lt;&gt;"",SUMIF($V$23:$V$598,V155,$H$23:$H$598)/SUMIF($V$23:$V$598,V155,$O$23:O730),IF(O155&lt;&gt;"",SUMIF($S$23:$S$598,S155,$H$23:$H$598)/O155,""))</f>
        <v/>
      </c>
      <c r="J155" s="12"/>
      <c r="K155" s="19">
        <f t="shared" si="26"/>
        <v>1</v>
      </c>
      <c r="L155" s="19">
        <f t="shared" si="29"/>
        <v>0</v>
      </c>
      <c r="M155" s="19">
        <f t="shared" si="30"/>
        <v>0</v>
      </c>
      <c r="N155" s="19">
        <f t="shared" si="27"/>
        <v>1</v>
      </c>
      <c r="O155" s="9" t="str">
        <f t="shared" si="35"/>
        <v/>
      </c>
      <c r="S155" s="2" t="str">
        <f t="shared" si="33"/>
        <v>REPORTING</v>
      </c>
      <c r="T155" s="18" t="str">
        <f t="shared" si="31"/>
        <v/>
      </c>
      <c r="V155" s="2" t="str">
        <f t="shared" si="34"/>
        <v>CONTRÔLES</v>
      </c>
      <c r="W155" s="16" t="str">
        <f t="shared" si="32"/>
        <v/>
      </c>
    </row>
    <row r="156" spans="2:23" ht="12.6" customHeight="1" x14ac:dyDescent="0.2">
      <c r="B156" s="59" t="str">
        <f>IF(Collage!B149="","",Collage!B149)</f>
        <v/>
      </c>
      <c r="C156" s="59" t="str">
        <f>IF(Collage!C149="","",Collage!C149)</f>
        <v/>
      </c>
      <c r="D156" s="107" t="str">
        <f>IF(Collage!D149="","",Collage!D149)</f>
        <v/>
      </c>
      <c r="E156" s="29"/>
      <c r="F156" s="10"/>
      <c r="G156" s="11"/>
      <c r="H156" s="13" t="str">
        <f t="shared" si="28"/>
        <v/>
      </c>
      <c r="I156" s="8" t="str">
        <f>IF(B156&lt;&gt;"",SUMIF($V$23:$V$598,V156,$H$23:$H$598)/SUMIF($V$23:$V$598,V156,$O$23:O731),IF(O156&lt;&gt;"",SUMIF($S$23:$S$598,S156,$H$23:$H$598)/O156,""))</f>
        <v/>
      </c>
      <c r="J156" s="12"/>
      <c r="K156" s="19" t="str">
        <f t="shared" si="26"/>
        <v/>
      </c>
      <c r="L156" s="19" t="str">
        <f t="shared" si="29"/>
        <v/>
      </c>
      <c r="M156" s="19" t="str">
        <f t="shared" si="30"/>
        <v/>
      </c>
      <c r="N156" s="19" t="str">
        <f t="shared" si="27"/>
        <v/>
      </c>
      <c r="O156" s="9" t="str">
        <f t="shared" si="35"/>
        <v/>
      </c>
      <c r="S156" s="2" t="str">
        <f t="shared" si="33"/>
        <v>REPORTING</v>
      </c>
      <c r="T156" s="18" t="str">
        <f t="shared" si="31"/>
        <v/>
      </c>
      <c r="V156" s="2" t="str">
        <f t="shared" si="34"/>
        <v>CONTRÔLES</v>
      </c>
      <c r="W156" s="16" t="str">
        <f t="shared" si="32"/>
        <v/>
      </c>
    </row>
    <row r="157" spans="2:23" ht="12.6" customHeight="1" x14ac:dyDescent="0.2">
      <c r="B157" s="59" t="str">
        <f>IF(Collage!B150="","",Collage!B150)</f>
        <v>DEMANDES</v>
      </c>
      <c r="C157" s="59" t="str">
        <f>IF(Collage!C150="","",Collage!C150)</f>
        <v/>
      </c>
      <c r="D157" s="107" t="str">
        <f>IF(Collage!D150="","",Collage!D150)</f>
        <v/>
      </c>
      <c r="E157" s="29"/>
      <c r="F157" s="10"/>
      <c r="G157" s="11"/>
      <c r="H157" s="13" t="str">
        <f t="shared" si="28"/>
        <v/>
      </c>
      <c r="I157" s="8">
        <f>IF(B157&lt;&gt;"",SUMIF($V$23:$V$598,V157,$H$23:$H$598)/SUMIF($V$23:$V$598,V157,$O$23:O732),IF(O157&lt;&gt;"",SUMIF($S$23:$S$598,S157,$H$23:$H$598)/O157,""))</f>
        <v>0.40880503144654096</v>
      </c>
      <c r="J157" s="12"/>
      <c r="K157" s="19" t="str">
        <f t="shared" si="26"/>
        <v/>
      </c>
      <c r="L157" s="19" t="str">
        <f t="shared" si="29"/>
        <v/>
      </c>
      <c r="M157" s="19" t="str">
        <f t="shared" si="30"/>
        <v/>
      </c>
      <c r="N157" s="19" t="str">
        <f t="shared" si="27"/>
        <v/>
      </c>
      <c r="O157" s="9" t="str">
        <f t="shared" si="35"/>
        <v/>
      </c>
      <c r="S157" s="2" t="str">
        <f t="shared" si="33"/>
        <v/>
      </c>
      <c r="T157" s="18" t="str">
        <f t="shared" si="31"/>
        <v/>
      </c>
      <c r="V157" s="2" t="str">
        <f t="shared" si="34"/>
        <v>DEMANDES</v>
      </c>
      <c r="W157" s="16">
        <f t="shared" si="32"/>
        <v>0.40880503144654096</v>
      </c>
    </row>
    <row r="158" spans="2:23" ht="12.6" customHeight="1" x14ac:dyDescent="0.2">
      <c r="B158" s="59" t="str">
        <f>IF(Collage!B151="","",Collage!B151)</f>
        <v/>
      </c>
      <c r="C158" s="59" t="str">
        <f>IF(Collage!C151="","",Collage!C151)</f>
        <v>- ORACLE -</v>
      </c>
      <c r="D158" s="107" t="str">
        <f>IF(Collage!D151="","",Collage!D151)</f>
        <v/>
      </c>
      <c r="E158" s="29"/>
      <c r="F158" s="10"/>
      <c r="G158" s="11"/>
      <c r="H158" s="13" t="str">
        <f t="shared" si="28"/>
        <v/>
      </c>
      <c r="I158" s="8">
        <f>IF(B158&lt;&gt;"",SUMIF($V$23:$V$598,V158,$H$23:$H$598)/SUMIF($V$23:$V$598,V158,$O$23:O733),IF(O158&lt;&gt;"",SUMIF($S$23:$S$598,S158,$H$23:$H$598)/O158,""))</f>
        <v>0.5</v>
      </c>
      <c r="J158" s="12"/>
      <c r="K158" s="19" t="str">
        <f t="shared" si="26"/>
        <v/>
      </c>
      <c r="L158" s="19" t="str">
        <f t="shared" si="29"/>
        <v/>
      </c>
      <c r="M158" s="19" t="str">
        <f t="shared" si="30"/>
        <v/>
      </c>
      <c r="N158" s="19" t="str">
        <f t="shared" si="27"/>
        <v>Procédures :</v>
      </c>
      <c r="O158" s="9">
        <f t="shared" si="35"/>
        <v>2</v>
      </c>
      <c r="S158" s="2" t="str">
        <f t="shared" si="33"/>
        <v>- ORACLE -</v>
      </c>
      <c r="T158" s="18">
        <f t="shared" si="31"/>
        <v>0.5</v>
      </c>
      <c r="V158" s="2" t="str">
        <f t="shared" si="34"/>
        <v>DEMANDES</v>
      </c>
      <c r="W158" s="16" t="str">
        <f t="shared" si="32"/>
        <v/>
      </c>
    </row>
    <row r="159" spans="2:23" ht="12.6" customHeight="1" x14ac:dyDescent="0.2">
      <c r="B159" s="59" t="str">
        <f>IF(Collage!B152="","",Collage!B152)</f>
        <v/>
      </c>
      <c r="C159" s="59" t="str">
        <f>IF(Collage!C152="","",Collage!C152)</f>
        <v/>
      </c>
      <c r="D159" s="107" t="str">
        <f>IF(Collage!D152="","",Collage!D152)</f>
        <v/>
      </c>
      <c r="E159" s="29"/>
      <c r="F159" s="10"/>
      <c r="G159" s="11"/>
      <c r="H159" s="13" t="str">
        <f t="shared" si="28"/>
        <v/>
      </c>
      <c r="I159" s="8" t="str">
        <f>IF(B159&lt;&gt;"",SUMIF($V$23:$V$598,V159,$H$23:$H$598)/SUMIF($V$23:$V$598,V159,$O$23:O734),IF(O159&lt;&gt;"",SUMIF($S$23:$S$598,S159,$H$23:$H$598)/O159,""))</f>
        <v/>
      </c>
      <c r="J159" s="12"/>
      <c r="K159" s="19" t="str">
        <f t="shared" si="26"/>
        <v/>
      </c>
      <c r="L159" s="19" t="str">
        <f t="shared" si="29"/>
        <v/>
      </c>
      <c r="M159" s="19" t="str">
        <f t="shared" si="30"/>
        <v/>
      </c>
      <c r="N159" s="19" t="str">
        <f t="shared" si="27"/>
        <v/>
      </c>
      <c r="O159" s="9" t="str">
        <f t="shared" si="35"/>
        <v/>
      </c>
      <c r="S159" s="2" t="str">
        <f t="shared" si="33"/>
        <v>- ORACLE -</v>
      </c>
      <c r="T159" s="18" t="str">
        <f t="shared" si="31"/>
        <v/>
      </c>
      <c r="V159" s="2" t="str">
        <f t="shared" si="34"/>
        <v>DEMANDES</v>
      </c>
      <c r="W159" s="16" t="str">
        <f t="shared" si="32"/>
        <v/>
      </c>
    </row>
    <row r="160" spans="2:23" ht="12.6" customHeight="1" x14ac:dyDescent="0.2">
      <c r="B160" s="59" t="str">
        <f>IF(Collage!B153="","",Collage!B153)</f>
        <v/>
      </c>
      <c r="C160" s="59" t="str">
        <f>IF(Collage!C153="","",Collage!C153)</f>
        <v/>
      </c>
      <c r="D160" s="107" t="str">
        <f>IF(Collage!D153="","",Collage!D153)</f>
        <v>Dem001</v>
      </c>
      <c r="E160" s="29" t="s">
        <v>2</v>
      </c>
      <c r="F160" s="10"/>
      <c r="G160" s="11"/>
      <c r="H160" s="13">
        <f t="shared" si="28"/>
        <v>0.33333333333333331</v>
      </c>
      <c r="I160" s="8" t="str">
        <f>IF(B160&lt;&gt;"",SUMIF($V$23:$V$598,V160,$H$23:$H$598)/SUMIF($V$23:$V$598,V160,$O$23:O735),IF(O160&lt;&gt;"",SUMIF($S$23:$S$598,S160,$H$23:$H$598)/O160,""))</f>
        <v/>
      </c>
      <c r="J160" s="12"/>
      <c r="K160" s="19">
        <f t="shared" si="26"/>
        <v>1</v>
      </c>
      <c r="L160" s="19">
        <f t="shared" si="29"/>
        <v>0</v>
      </c>
      <c r="M160" s="19">
        <f t="shared" si="30"/>
        <v>0</v>
      </c>
      <c r="N160" s="19">
        <f t="shared" si="27"/>
        <v>1</v>
      </c>
      <c r="O160" s="9" t="str">
        <f t="shared" si="35"/>
        <v/>
      </c>
      <c r="S160" s="2" t="str">
        <f t="shared" si="33"/>
        <v>- ORACLE -</v>
      </c>
      <c r="T160" s="18" t="str">
        <f t="shared" si="31"/>
        <v/>
      </c>
      <c r="V160" s="2" t="str">
        <f t="shared" si="34"/>
        <v>DEMANDES</v>
      </c>
      <c r="W160" s="16" t="str">
        <f t="shared" si="32"/>
        <v/>
      </c>
    </row>
    <row r="161" spans="2:23" ht="12.6" customHeight="1" x14ac:dyDescent="0.2">
      <c r="B161" s="59" t="str">
        <f>IF(Collage!B154="","",Collage!B154)</f>
        <v/>
      </c>
      <c r="C161" s="59" t="str">
        <f>IF(Collage!C154="","",Collage!C154)</f>
        <v/>
      </c>
      <c r="D161" s="107" t="str">
        <f>IF(Collage!D154="","",Collage!D154)</f>
        <v>Dem002</v>
      </c>
      <c r="E161" s="29" t="s">
        <v>2</v>
      </c>
      <c r="F161" s="10" t="s">
        <v>2</v>
      </c>
      <c r="G161" s="11"/>
      <c r="H161" s="13">
        <f t="shared" si="28"/>
        <v>0.66666666666666663</v>
      </c>
      <c r="I161" s="8" t="str">
        <f>IF(B161&lt;&gt;"",SUMIF($V$23:$V$598,V161,$H$23:$H$598)/SUMIF($V$23:$V$598,V161,$O$23:O736),IF(O161&lt;&gt;"",SUMIF($S$23:$S$598,S161,$H$23:$H$598)/O161,""))</f>
        <v/>
      </c>
      <c r="J161" s="12"/>
      <c r="K161" s="19">
        <f t="shared" si="26"/>
        <v>1</v>
      </c>
      <c r="L161" s="19">
        <f t="shared" si="29"/>
        <v>1</v>
      </c>
      <c r="M161" s="19">
        <f t="shared" si="30"/>
        <v>0</v>
      </c>
      <c r="N161" s="19">
        <f t="shared" si="27"/>
        <v>2</v>
      </c>
      <c r="O161" s="9" t="str">
        <f t="shared" si="35"/>
        <v/>
      </c>
      <c r="S161" s="2" t="str">
        <f t="shared" si="33"/>
        <v>- ORACLE -</v>
      </c>
      <c r="T161" s="18" t="str">
        <f t="shared" si="31"/>
        <v/>
      </c>
      <c r="V161" s="2" t="str">
        <f t="shared" si="34"/>
        <v>DEMANDES</v>
      </c>
      <c r="W161" s="16" t="str">
        <f t="shared" si="32"/>
        <v/>
      </c>
    </row>
    <row r="162" spans="2:23" ht="12.6" customHeight="1" x14ac:dyDescent="0.2">
      <c r="B162" s="59" t="str">
        <f>IF(Collage!B155="","",Collage!B155)</f>
        <v/>
      </c>
      <c r="C162" s="59" t="str">
        <f>IF(Collage!C155="","",Collage!C155)</f>
        <v/>
      </c>
      <c r="D162" s="107" t="str">
        <f>IF(Collage!D155="","",Collage!D155)</f>
        <v/>
      </c>
      <c r="E162" s="29"/>
      <c r="F162" s="10"/>
      <c r="G162" s="11"/>
      <c r="H162" s="13" t="str">
        <f t="shared" si="28"/>
        <v/>
      </c>
      <c r="I162" s="8" t="str">
        <f>IF(B162&lt;&gt;"",SUMIF($V$23:$V$598,V162,$H$23:$H$598)/SUMIF($V$23:$V$598,V162,$O$23:O737),IF(O162&lt;&gt;"",SUMIF($S$23:$S$598,S162,$H$23:$H$598)/O162,""))</f>
        <v/>
      </c>
      <c r="J162" s="12"/>
      <c r="K162" s="19" t="str">
        <f t="shared" si="26"/>
        <v/>
      </c>
      <c r="L162" s="19" t="str">
        <f t="shared" si="29"/>
        <v/>
      </c>
      <c r="M162" s="19" t="str">
        <f t="shared" si="30"/>
        <v/>
      </c>
      <c r="N162" s="19" t="str">
        <f t="shared" si="27"/>
        <v/>
      </c>
      <c r="O162" s="9" t="str">
        <f t="shared" si="35"/>
        <v/>
      </c>
      <c r="S162" s="2" t="str">
        <f t="shared" si="33"/>
        <v>- ORACLE -</v>
      </c>
      <c r="T162" s="18" t="str">
        <f t="shared" si="31"/>
        <v/>
      </c>
      <c r="V162" s="2" t="str">
        <f t="shared" si="34"/>
        <v>DEMANDES</v>
      </c>
      <c r="W162" s="16" t="str">
        <f t="shared" si="32"/>
        <v/>
      </c>
    </row>
    <row r="163" spans="2:23" ht="12.6" customHeight="1" x14ac:dyDescent="0.2">
      <c r="B163" s="59" t="str">
        <f>IF(Collage!B156="","",Collage!B156)</f>
        <v/>
      </c>
      <c r="C163" s="59" t="str">
        <f>IF(Collage!C156="","",Collage!C156)</f>
        <v>- DOLLARU -</v>
      </c>
      <c r="D163" s="107" t="str">
        <f>IF(Collage!D156="","",Collage!D156)</f>
        <v/>
      </c>
      <c r="E163" s="29"/>
      <c r="F163" s="10"/>
      <c r="G163" s="11"/>
      <c r="H163" s="13" t="str">
        <f t="shared" si="28"/>
        <v/>
      </c>
      <c r="I163" s="8">
        <f>IF(B163&lt;&gt;"",SUMIF($V$23:$V$598,V163,$H$23:$H$598)/SUMIF($V$23:$V$598,V163,$O$23:O738),IF(O163&lt;&gt;"",SUMIF($S$23:$S$598,S163,$H$23:$H$598)/O163,""))</f>
        <v>0.5</v>
      </c>
      <c r="J163" s="12"/>
      <c r="K163" s="19" t="str">
        <f t="shared" si="26"/>
        <v/>
      </c>
      <c r="L163" s="19" t="str">
        <f t="shared" si="29"/>
        <v/>
      </c>
      <c r="M163" s="19" t="str">
        <f t="shared" si="30"/>
        <v/>
      </c>
      <c r="N163" s="19" t="str">
        <f t="shared" si="27"/>
        <v>Procédures :</v>
      </c>
      <c r="O163" s="9">
        <f t="shared" si="35"/>
        <v>8</v>
      </c>
      <c r="S163" s="2" t="str">
        <f t="shared" si="33"/>
        <v>- DOLLARU -</v>
      </c>
      <c r="T163" s="18">
        <f t="shared" si="31"/>
        <v>0.5</v>
      </c>
      <c r="V163" s="2" t="str">
        <f t="shared" si="34"/>
        <v>DEMANDES</v>
      </c>
      <c r="W163" s="16" t="str">
        <f t="shared" si="32"/>
        <v/>
      </c>
    </row>
    <row r="164" spans="2:23" ht="12.6" customHeight="1" x14ac:dyDescent="0.2">
      <c r="B164" s="59" t="str">
        <f>IF(Collage!B157="","",Collage!B157)</f>
        <v/>
      </c>
      <c r="C164" s="59" t="str">
        <f>IF(Collage!C157="","",Collage!C157)</f>
        <v/>
      </c>
      <c r="D164" s="107" t="str">
        <f>IF(Collage!D157="","",Collage!D157)</f>
        <v/>
      </c>
      <c r="E164" s="29"/>
      <c r="F164" s="10"/>
      <c r="G164" s="11"/>
      <c r="H164" s="13" t="str">
        <f t="shared" si="28"/>
        <v/>
      </c>
      <c r="I164" s="8" t="str">
        <f>IF(B164&lt;&gt;"",SUMIF($V$23:$V$598,V164,$H$23:$H$598)/SUMIF($V$23:$V$598,V164,$O$23:O739),IF(O164&lt;&gt;"",SUMIF($S$23:$S$598,S164,$H$23:$H$598)/O164,""))</f>
        <v/>
      </c>
      <c r="J164" s="12"/>
      <c r="K164" s="19" t="str">
        <f t="shared" ref="K164:K227" si="36">IF(D164&lt;&gt;"",IF(E164="X",1,0),"")</f>
        <v/>
      </c>
      <c r="L164" s="19" t="str">
        <f t="shared" si="29"/>
        <v/>
      </c>
      <c r="M164" s="19" t="str">
        <f t="shared" si="30"/>
        <v/>
      </c>
      <c r="N164" s="19" t="str">
        <f t="shared" ref="N164:N227" si="37">IF(D164&lt;&gt;"",SUM(K164:M164),IF(O164&lt;&gt;"","Procédures :",""))</f>
        <v/>
      </c>
      <c r="O164" s="9" t="str">
        <f t="shared" si="35"/>
        <v/>
      </c>
      <c r="S164" s="2" t="str">
        <f t="shared" si="33"/>
        <v>- DOLLARU -</v>
      </c>
      <c r="T164" s="18" t="str">
        <f t="shared" si="31"/>
        <v/>
      </c>
      <c r="V164" s="2" t="str">
        <f t="shared" si="34"/>
        <v>DEMANDES</v>
      </c>
      <c r="W164" s="16" t="str">
        <f t="shared" si="32"/>
        <v/>
      </c>
    </row>
    <row r="165" spans="2:23" ht="12.6" customHeight="1" x14ac:dyDescent="0.2">
      <c r="B165" s="59" t="str">
        <f>IF(Collage!B158="","",Collage!B158)</f>
        <v/>
      </c>
      <c r="C165" s="59" t="str">
        <f>IF(Collage!C158="","",Collage!C158)</f>
        <v/>
      </c>
      <c r="D165" s="107" t="str">
        <f>IF(Collage!D158="","",Collage!D158)</f>
        <v>Dem003</v>
      </c>
      <c r="E165" s="29" t="s">
        <v>2</v>
      </c>
      <c r="F165" s="10" t="s">
        <v>2</v>
      </c>
      <c r="G165" s="11"/>
      <c r="H165" s="13">
        <f t="shared" si="28"/>
        <v>0.66666666666666663</v>
      </c>
      <c r="I165" s="8" t="str">
        <f>IF(B165&lt;&gt;"",SUMIF($V$23:$V$598,V165,$H$23:$H$598)/SUMIF($V$23:$V$598,V165,$O$23:O740),IF(O165&lt;&gt;"",SUMIF($S$23:$S$598,S165,$H$23:$H$598)/O165,""))</f>
        <v/>
      </c>
      <c r="J165" s="12"/>
      <c r="K165" s="19">
        <f t="shared" si="36"/>
        <v>1</v>
      </c>
      <c r="L165" s="19">
        <f t="shared" si="29"/>
        <v>1</v>
      </c>
      <c r="M165" s="19">
        <f t="shared" si="30"/>
        <v>0</v>
      </c>
      <c r="N165" s="19">
        <f t="shared" si="37"/>
        <v>2</v>
      </c>
      <c r="O165" s="9" t="str">
        <f t="shared" si="35"/>
        <v/>
      </c>
      <c r="S165" s="2" t="str">
        <f t="shared" si="33"/>
        <v>- DOLLARU -</v>
      </c>
      <c r="T165" s="18" t="str">
        <f t="shared" si="31"/>
        <v/>
      </c>
      <c r="V165" s="2" t="str">
        <f t="shared" si="34"/>
        <v>DEMANDES</v>
      </c>
      <c r="W165" s="16" t="str">
        <f t="shared" si="32"/>
        <v/>
      </c>
    </row>
    <row r="166" spans="2:23" ht="12.6" customHeight="1" x14ac:dyDescent="0.2">
      <c r="B166" s="59" t="str">
        <f>IF(Collage!B159="","",Collage!B159)</f>
        <v/>
      </c>
      <c r="C166" s="59" t="str">
        <f>IF(Collage!C159="","",Collage!C159)</f>
        <v/>
      </c>
      <c r="D166" s="107" t="str">
        <f>IF(Collage!D159="","",Collage!D159)</f>
        <v>Dem004</v>
      </c>
      <c r="E166" s="29" t="s">
        <v>2</v>
      </c>
      <c r="F166" s="10" t="s">
        <v>2</v>
      </c>
      <c r="G166" s="11"/>
      <c r="H166" s="13">
        <f t="shared" si="28"/>
        <v>0.66666666666666663</v>
      </c>
      <c r="I166" s="8" t="str">
        <f>IF(B166&lt;&gt;"",SUMIF($V$23:$V$598,V166,$H$23:$H$598)/SUMIF($V$23:$V$598,V166,$O$23:O741),IF(O166&lt;&gt;"",SUMIF($S$23:$S$598,S166,$H$23:$H$598)/O166,""))</f>
        <v/>
      </c>
      <c r="J166" s="12"/>
      <c r="K166" s="19">
        <f t="shared" si="36"/>
        <v>1</v>
      </c>
      <c r="L166" s="19">
        <f t="shared" si="29"/>
        <v>1</v>
      </c>
      <c r="M166" s="19">
        <f t="shared" si="30"/>
        <v>0</v>
      </c>
      <c r="N166" s="19">
        <f t="shared" si="37"/>
        <v>2</v>
      </c>
      <c r="O166" s="9" t="str">
        <f t="shared" si="35"/>
        <v/>
      </c>
      <c r="S166" s="2" t="str">
        <f t="shared" si="33"/>
        <v>- DOLLARU -</v>
      </c>
      <c r="T166" s="18" t="str">
        <f t="shared" si="31"/>
        <v/>
      </c>
      <c r="V166" s="2" t="str">
        <f t="shared" si="34"/>
        <v>DEMANDES</v>
      </c>
      <c r="W166" s="16" t="str">
        <f t="shared" si="32"/>
        <v/>
      </c>
    </row>
    <row r="167" spans="2:23" ht="12.6" customHeight="1" x14ac:dyDescent="0.2">
      <c r="B167" s="59" t="str">
        <f>IF(Collage!B160="","",Collage!B160)</f>
        <v/>
      </c>
      <c r="C167" s="59" t="str">
        <f>IF(Collage!C160="","",Collage!C160)</f>
        <v/>
      </c>
      <c r="D167" s="107" t="str">
        <f>IF(Collage!D160="","",Collage!D160)</f>
        <v>Dem005</v>
      </c>
      <c r="E167" s="29" t="s">
        <v>2</v>
      </c>
      <c r="F167" s="10" t="s">
        <v>2</v>
      </c>
      <c r="G167" s="11"/>
      <c r="H167" s="13">
        <f t="shared" si="28"/>
        <v>0.66666666666666663</v>
      </c>
      <c r="I167" s="8" t="str">
        <f>IF(B167&lt;&gt;"",SUMIF($V$23:$V$598,V167,$H$23:$H$598)/SUMIF($V$23:$V$598,V167,$O$23:O742),IF(O167&lt;&gt;"",SUMIF($S$23:$S$598,S167,$H$23:$H$598)/O167,""))</f>
        <v/>
      </c>
      <c r="J167" s="12"/>
      <c r="K167" s="19">
        <f t="shared" si="36"/>
        <v>1</v>
      </c>
      <c r="L167" s="19">
        <f t="shared" si="29"/>
        <v>1</v>
      </c>
      <c r="M167" s="19">
        <f t="shared" si="30"/>
        <v>0</v>
      </c>
      <c r="N167" s="19">
        <f t="shared" si="37"/>
        <v>2</v>
      </c>
      <c r="O167" s="9" t="str">
        <f t="shared" si="35"/>
        <v/>
      </c>
      <c r="S167" s="2" t="str">
        <f t="shared" si="33"/>
        <v>- DOLLARU -</v>
      </c>
      <c r="T167" s="18" t="str">
        <f t="shared" si="31"/>
        <v/>
      </c>
      <c r="V167" s="2" t="str">
        <f t="shared" si="34"/>
        <v>DEMANDES</v>
      </c>
      <c r="W167" s="16" t="str">
        <f t="shared" si="32"/>
        <v/>
      </c>
    </row>
    <row r="168" spans="2:23" ht="12.6" customHeight="1" x14ac:dyDescent="0.2">
      <c r="B168" s="59" t="str">
        <f>IF(Collage!B161="","",Collage!B161)</f>
        <v/>
      </c>
      <c r="C168" s="59" t="str">
        <f>IF(Collage!C161="","",Collage!C161)</f>
        <v/>
      </c>
      <c r="D168" s="107" t="str">
        <f>IF(Collage!D161="","",Collage!D161)</f>
        <v>Dem006</v>
      </c>
      <c r="E168" s="29" t="s">
        <v>2</v>
      </c>
      <c r="F168" s="10" t="s">
        <v>2</v>
      </c>
      <c r="G168" s="11"/>
      <c r="H168" s="13">
        <f t="shared" si="28"/>
        <v>0.66666666666666663</v>
      </c>
      <c r="I168" s="8" t="str">
        <f>IF(B168&lt;&gt;"",SUMIF($V$23:$V$598,V168,$H$23:$H$598)/SUMIF($V$23:$V$598,V168,$O$23:O743),IF(O168&lt;&gt;"",SUMIF($S$23:$S$598,S168,$H$23:$H$598)/O168,""))</f>
        <v/>
      </c>
      <c r="J168" s="12"/>
      <c r="K168" s="19">
        <f t="shared" si="36"/>
        <v>1</v>
      </c>
      <c r="L168" s="19">
        <f t="shared" si="29"/>
        <v>1</v>
      </c>
      <c r="M168" s="19">
        <f t="shared" si="30"/>
        <v>0</v>
      </c>
      <c r="N168" s="19">
        <f t="shared" si="37"/>
        <v>2</v>
      </c>
      <c r="O168" s="9" t="str">
        <f t="shared" si="35"/>
        <v/>
      </c>
      <c r="S168" s="2" t="str">
        <f t="shared" si="33"/>
        <v>- DOLLARU -</v>
      </c>
      <c r="T168" s="18" t="str">
        <f t="shared" si="31"/>
        <v/>
      </c>
      <c r="V168" s="2" t="str">
        <f t="shared" si="34"/>
        <v>DEMANDES</v>
      </c>
      <c r="W168" s="16" t="str">
        <f t="shared" si="32"/>
        <v/>
      </c>
    </row>
    <row r="169" spans="2:23" ht="12.6" customHeight="1" x14ac:dyDescent="0.2">
      <c r="B169" s="59" t="str">
        <f>IF(Collage!B162="","",Collage!B162)</f>
        <v/>
      </c>
      <c r="C169" s="59" t="str">
        <f>IF(Collage!C162="","",Collage!C162)</f>
        <v/>
      </c>
      <c r="D169" s="107" t="str">
        <f>IF(Collage!D162="","",Collage!D162)</f>
        <v>Dem007</v>
      </c>
      <c r="E169" s="29" t="s">
        <v>2</v>
      </c>
      <c r="F169" s="10"/>
      <c r="G169" s="11"/>
      <c r="H169" s="13">
        <f t="shared" si="28"/>
        <v>0.33333333333333331</v>
      </c>
      <c r="I169" s="8" t="str">
        <f>IF(B169&lt;&gt;"",SUMIF($V$23:$V$598,V169,$H$23:$H$598)/SUMIF($V$23:$V$598,V169,$O$23:O744),IF(O169&lt;&gt;"",SUMIF($S$23:$S$598,S169,$H$23:$H$598)/O169,""))</f>
        <v/>
      </c>
      <c r="J169" s="12"/>
      <c r="K169" s="19">
        <f t="shared" si="36"/>
        <v>1</v>
      </c>
      <c r="L169" s="19">
        <f t="shared" si="29"/>
        <v>0</v>
      </c>
      <c r="M169" s="19">
        <f t="shared" si="30"/>
        <v>0</v>
      </c>
      <c r="N169" s="19">
        <f t="shared" si="37"/>
        <v>1</v>
      </c>
      <c r="O169" s="9" t="str">
        <f t="shared" si="35"/>
        <v/>
      </c>
      <c r="S169" s="2" t="str">
        <f t="shared" si="33"/>
        <v>- DOLLARU -</v>
      </c>
      <c r="T169" s="18" t="str">
        <f t="shared" si="31"/>
        <v/>
      </c>
      <c r="V169" s="2" t="str">
        <f t="shared" si="34"/>
        <v>DEMANDES</v>
      </c>
      <c r="W169" s="16" t="str">
        <f t="shared" si="32"/>
        <v/>
      </c>
    </row>
    <row r="170" spans="2:23" ht="12.6" customHeight="1" x14ac:dyDescent="0.2">
      <c r="B170" s="59" t="str">
        <f>IF(Collage!B163="","",Collage!B163)</f>
        <v/>
      </c>
      <c r="C170" s="59" t="str">
        <f>IF(Collage!C163="","",Collage!C163)</f>
        <v/>
      </c>
      <c r="D170" s="107" t="str">
        <f>IF(Collage!D163="","",Collage!D163)</f>
        <v>Dem008</v>
      </c>
      <c r="E170" s="29" t="s">
        <v>2</v>
      </c>
      <c r="F170" s="10"/>
      <c r="G170" s="11"/>
      <c r="H170" s="13">
        <f t="shared" si="28"/>
        <v>0.33333333333333331</v>
      </c>
      <c r="I170" s="8" t="str">
        <f>IF(B170&lt;&gt;"",SUMIF($V$23:$V$598,V170,$H$23:$H$598)/SUMIF($V$23:$V$598,V170,$O$23:O745),IF(O170&lt;&gt;"",SUMIF($S$23:$S$598,S170,$H$23:$H$598)/O170,""))</f>
        <v/>
      </c>
      <c r="J170" s="12"/>
      <c r="K170" s="19">
        <f t="shared" si="36"/>
        <v>1</v>
      </c>
      <c r="L170" s="19">
        <f t="shared" si="29"/>
        <v>0</v>
      </c>
      <c r="M170" s="19">
        <f t="shared" si="30"/>
        <v>0</v>
      </c>
      <c r="N170" s="19">
        <f t="shared" si="37"/>
        <v>1</v>
      </c>
      <c r="O170" s="9" t="str">
        <f t="shared" si="35"/>
        <v/>
      </c>
      <c r="S170" s="2" t="str">
        <f t="shared" si="33"/>
        <v>- DOLLARU -</v>
      </c>
      <c r="T170" s="18" t="str">
        <f t="shared" si="31"/>
        <v/>
      </c>
      <c r="V170" s="2" t="str">
        <f t="shared" si="34"/>
        <v>DEMANDES</v>
      </c>
      <c r="W170" s="16" t="str">
        <f t="shared" si="32"/>
        <v/>
      </c>
    </row>
    <row r="171" spans="2:23" ht="12.6" customHeight="1" x14ac:dyDescent="0.2">
      <c r="B171" s="59" t="str">
        <f>IF(Collage!B164="","",Collage!B164)</f>
        <v/>
      </c>
      <c r="C171" s="59" t="str">
        <f>IF(Collage!C164="","",Collage!C164)</f>
        <v/>
      </c>
      <c r="D171" s="107" t="str">
        <f>IF(Collage!D164="","",Collage!D164)</f>
        <v>Dem009</v>
      </c>
      <c r="E171" s="29" t="s">
        <v>2</v>
      </c>
      <c r="F171" s="10" t="s">
        <v>2</v>
      </c>
      <c r="G171" s="11"/>
      <c r="H171" s="13">
        <f t="shared" si="28"/>
        <v>0.66666666666666663</v>
      </c>
      <c r="I171" s="8" t="str">
        <f>IF(B171&lt;&gt;"",SUMIF($V$23:$V$598,V171,$H$23:$H$598)/SUMIF($V$23:$V$598,V171,$O$23:O746),IF(O171&lt;&gt;"",SUMIF($S$23:$S$598,S171,$H$23:$H$598)/O171,""))</f>
        <v/>
      </c>
      <c r="J171" s="12"/>
      <c r="K171" s="19">
        <f t="shared" si="36"/>
        <v>1</v>
      </c>
      <c r="L171" s="19">
        <f t="shared" si="29"/>
        <v>1</v>
      </c>
      <c r="M171" s="19">
        <f t="shared" si="30"/>
        <v>0</v>
      </c>
      <c r="N171" s="19">
        <f t="shared" si="37"/>
        <v>2</v>
      </c>
      <c r="O171" s="9" t="str">
        <f t="shared" si="35"/>
        <v/>
      </c>
      <c r="S171" s="2" t="str">
        <f t="shared" si="33"/>
        <v>- DOLLARU -</v>
      </c>
      <c r="T171" s="18" t="str">
        <f t="shared" si="31"/>
        <v/>
      </c>
      <c r="V171" s="2" t="str">
        <f t="shared" si="34"/>
        <v>DEMANDES</v>
      </c>
      <c r="W171" s="16" t="str">
        <f t="shared" si="32"/>
        <v/>
      </c>
    </row>
    <row r="172" spans="2:23" ht="12.6" customHeight="1" x14ac:dyDescent="0.2">
      <c r="B172" s="59" t="str">
        <f>IF(Collage!B165="","",Collage!B165)</f>
        <v/>
      </c>
      <c r="C172" s="59" t="str">
        <f>IF(Collage!C165="","",Collage!C165)</f>
        <v/>
      </c>
      <c r="D172" s="107" t="str">
        <f>IF(Collage!D165="","",Collage!D165)</f>
        <v>Dem010</v>
      </c>
      <c r="E172" s="29"/>
      <c r="F172" s="10"/>
      <c r="G172" s="11"/>
      <c r="H172" s="13">
        <f t="shared" si="28"/>
        <v>0</v>
      </c>
      <c r="I172" s="8" t="str">
        <f>IF(B172&lt;&gt;"",SUMIF($V$23:$V$598,V172,$H$23:$H$598)/SUMIF($V$23:$V$598,V172,$O$23:O747),IF(O172&lt;&gt;"",SUMIF($S$23:$S$598,S172,$H$23:$H$598)/O172,""))</f>
        <v/>
      </c>
      <c r="J172" s="12"/>
      <c r="K172" s="19">
        <f t="shared" si="36"/>
        <v>0</v>
      </c>
      <c r="L172" s="19">
        <f t="shared" si="29"/>
        <v>0</v>
      </c>
      <c r="M172" s="19">
        <f t="shared" si="30"/>
        <v>0</v>
      </c>
      <c r="N172" s="19">
        <f t="shared" si="37"/>
        <v>0</v>
      </c>
      <c r="O172" s="9" t="str">
        <f t="shared" si="35"/>
        <v/>
      </c>
      <c r="S172" s="2" t="str">
        <f t="shared" si="33"/>
        <v>- DOLLARU -</v>
      </c>
      <c r="T172" s="18" t="str">
        <f t="shared" si="31"/>
        <v/>
      </c>
      <c r="V172" s="2" t="str">
        <f t="shared" si="34"/>
        <v>DEMANDES</v>
      </c>
      <c r="W172" s="16" t="str">
        <f t="shared" si="32"/>
        <v/>
      </c>
    </row>
    <row r="173" spans="2:23" ht="12.6" customHeight="1" x14ac:dyDescent="0.2">
      <c r="B173" s="59" t="str">
        <f>IF(Collage!B166="","",Collage!B166)</f>
        <v/>
      </c>
      <c r="C173" s="59" t="str">
        <f>IF(Collage!C166="","",Collage!C166)</f>
        <v/>
      </c>
      <c r="D173" s="107" t="str">
        <f>IF(Collage!D166="","",Collage!D166)</f>
        <v/>
      </c>
      <c r="E173" s="29"/>
      <c r="F173" s="10"/>
      <c r="G173" s="11"/>
      <c r="H173" s="13" t="str">
        <f t="shared" si="28"/>
        <v/>
      </c>
      <c r="I173" s="8" t="str">
        <f>IF(B173&lt;&gt;"",SUMIF($V$23:$V$598,V173,$H$23:$H$598)/SUMIF($V$23:$V$598,V173,$O$23:O748),IF(O173&lt;&gt;"",SUMIF($S$23:$S$598,S173,$H$23:$H$598)/O173,""))</f>
        <v/>
      </c>
      <c r="J173" s="12"/>
      <c r="K173" s="19" t="str">
        <f t="shared" si="36"/>
        <v/>
      </c>
      <c r="L173" s="19" t="str">
        <f t="shared" si="29"/>
        <v/>
      </c>
      <c r="M173" s="19" t="str">
        <f t="shared" si="30"/>
        <v/>
      </c>
      <c r="N173" s="19" t="str">
        <f t="shared" si="37"/>
        <v/>
      </c>
      <c r="O173" s="9" t="str">
        <f t="shared" si="35"/>
        <v/>
      </c>
      <c r="S173" s="2" t="str">
        <f t="shared" si="33"/>
        <v>- DOLLARU -</v>
      </c>
      <c r="T173" s="18" t="str">
        <f t="shared" si="31"/>
        <v/>
      </c>
      <c r="V173" s="2" t="str">
        <f t="shared" si="34"/>
        <v>DEMANDES</v>
      </c>
      <c r="W173" s="16" t="str">
        <f t="shared" si="32"/>
        <v/>
      </c>
    </row>
    <row r="174" spans="2:23" ht="12.6" customHeight="1" x14ac:dyDescent="0.2">
      <c r="B174" s="59" t="str">
        <f>IF(Collage!B167="","",Collage!B167)</f>
        <v/>
      </c>
      <c r="C174" s="59" t="str">
        <f>IF(Collage!C167="","",Collage!C167)</f>
        <v>- MANIPULATION DE FICHIERS -</v>
      </c>
      <c r="D174" s="107" t="str">
        <f>IF(Collage!D167="","",Collage!D167)</f>
        <v/>
      </c>
      <c r="E174" s="29"/>
      <c r="F174" s="10"/>
      <c r="G174" s="11"/>
      <c r="H174" s="13" t="str">
        <f t="shared" si="28"/>
        <v/>
      </c>
      <c r="I174" s="8">
        <f>IF(B174&lt;&gt;"",SUMIF($V$23:$V$598,V174,$H$23:$H$598)/SUMIF($V$23:$V$598,V174,$O$23:O749),IF(O174&lt;&gt;"",SUMIF($S$23:$S$598,S174,$H$23:$H$598)/O174,""))</f>
        <v>0.59999999999999987</v>
      </c>
      <c r="J174" s="12"/>
      <c r="K174" s="19" t="str">
        <f t="shared" si="36"/>
        <v/>
      </c>
      <c r="L174" s="19" t="str">
        <f t="shared" si="29"/>
        <v/>
      </c>
      <c r="M174" s="19" t="str">
        <f t="shared" si="30"/>
        <v/>
      </c>
      <c r="N174" s="19" t="str">
        <f t="shared" si="37"/>
        <v>Procédures :</v>
      </c>
      <c r="O174" s="9">
        <f t="shared" si="35"/>
        <v>5</v>
      </c>
      <c r="S174" s="2" t="str">
        <f t="shared" si="33"/>
        <v>- MANIPULATION DE FICHIERS -</v>
      </c>
      <c r="T174" s="18">
        <f t="shared" si="31"/>
        <v>0.59999999999999987</v>
      </c>
      <c r="V174" s="2" t="str">
        <f t="shared" si="34"/>
        <v>DEMANDES</v>
      </c>
      <c r="W174" s="16" t="str">
        <f t="shared" si="32"/>
        <v/>
      </c>
    </row>
    <row r="175" spans="2:23" ht="12.6" customHeight="1" x14ac:dyDescent="0.2">
      <c r="B175" s="59" t="str">
        <f>IF(Collage!B168="","",Collage!B168)</f>
        <v/>
      </c>
      <c r="C175" s="59" t="str">
        <f>IF(Collage!C168="","",Collage!C168)</f>
        <v/>
      </c>
      <c r="D175" s="107" t="str">
        <f>IF(Collage!D168="","",Collage!D168)</f>
        <v/>
      </c>
      <c r="E175" s="29"/>
      <c r="F175" s="10"/>
      <c r="G175" s="11"/>
      <c r="H175" s="13" t="str">
        <f t="shared" si="28"/>
        <v/>
      </c>
      <c r="I175" s="8" t="str">
        <f>IF(B175&lt;&gt;"",SUMIF($V$23:$V$598,V175,$H$23:$H$598)/SUMIF($V$23:$V$598,V175,$O$23:O750),IF(O175&lt;&gt;"",SUMIF($S$23:$S$598,S175,$H$23:$H$598)/O175,""))</f>
        <v/>
      </c>
      <c r="J175" s="12"/>
      <c r="K175" s="19" t="str">
        <f t="shared" si="36"/>
        <v/>
      </c>
      <c r="L175" s="19" t="str">
        <f t="shared" si="29"/>
        <v/>
      </c>
      <c r="M175" s="19" t="str">
        <f t="shared" si="30"/>
        <v/>
      </c>
      <c r="N175" s="19" t="str">
        <f t="shared" si="37"/>
        <v/>
      </c>
      <c r="O175" s="9" t="str">
        <f t="shared" si="35"/>
        <v/>
      </c>
      <c r="S175" s="2" t="str">
        <f t="shared" si="33"/>
        <v>- MANIPULATION DE FICHIERS -</v>
      </c>
      <c r="T175" s="18" t="str">
        <f t="shared" si="31"/>
        <v/>
      </c>
      <c r="V175" s="2" t="str">
        <f t="shared" si="34"/>
        <v>DEMANDES</v>
      </c>
      <c r="W175" s="16" t="str">
        <f t="shared" si="32"/>
        <v/>
      </c>
    </row>
    <row r="176" spans="2:23" ht="12.6" customHeight="1" x14ac:dyDescent="0.2">
      <c r="B176" s="59" t="str">
        <f>IF(Collage!B169="","",Collage!B169)</f>
        <v/>
      </c>
      <c r="C176" s="59" t="str">
        <f>IF(Collage!C169="","",Collage!C169)</f>
        <v/>
      </c>
      <c r="D176" s="107" t="str">
        <f>IF(Collage!D169="","",Collage!D169)</f>
        <v>Dem011</v>
      </c>
      <c r="E176" s="29" t="s">
        <v>2</v>
      </c>
      <c r="F176" s="10" t="s">
        <v>2</v>
      </c>
      <c r="G176" s="11"/>
      <c r="H176" s="13">
        <f t="shared" si="28"/>
        <v>0.66666666666666663</v>
      </c>
      <c r="I176" s="8" t="str">
        <f>IF(B176&lt;&gt;"",SUMIF($V$23:$V$598,V176,$H$23:$H$598)/SUMIF($V$23:$V$598,V176,$O$23:O751),IF(O176&lt;&gt;"",SUMIF($S$23:$S$598,S176,$H$23:$H$598)/O176,""))</f>
        <v/>
      </c>
      <c r="J176" s="12"/>
      <c r="K176" s="19">
        <f t="shared" si="36"/>
        <v>1</v>
      </c>
      <c r="L176" s="19">
        <f t="shared" si="29"/>
        <v>1</v>
      </c>
      <c r="M176" s="19">
        <f t="shared" si="30"/>
        <v>0</v>
      </c>
      <c r="N176" s="19">
        <f t="shared" si="37"/>
        <v>2</v>
      </c>
      <c r="O176" s="9" t="str">
        <f t="shared" si="35"/>
        <v/>
      </c>
      <c r="S176" s="2" t="str">
        <f t="shared" si="33"/>
        <v>- MANIPULATION DE FICHIERS -</v>
      </c>
      <c r="T176" s="18" t="str">
        <f t="shared" si="31"/>
        <v/>
      </c>
      <c r="V176" s="2" t="str">
        <f t="shared" si="34"/>
        <v>DEMANDES</v>
      </c>
      <c r="W176" s="16" t="str">
        <f t="shared" si="32"/>
        <v/>
      </c>
    </row>
    <row r="177" spans="2:23" ht="12.6" customHeight="1" x14ac:dyDescent="0.2">
      <c r="B177" s="59" t="str">
        <f>IF(Collage!B170="","",Collage!B170)</f>
        <v/>
      </c>
      <c r="C177" s="59" t="str">
        <f>IF(Collage!C170="","",Collage!C170)</f>
        <v/>
      </c>
      <c r="D177" s="107" t="str">
        <f>IF(Collage!D170="","",Collage!D170)</f>
        <v>Dem012</v>
      </c>
      <c r="E177" s="29" t="s">
        <v>2</v>
      </c>
      <c r="F177" s="10" t="s">
        <v>2</v>
      </c>
      <c r="G177" s="11"/>
      <c r="H177" s="13">
        <f t="shared" si="28"/>
        <v>0.66666666666666663</v>
      </c>
      <c r="I177" s="8" t="str">
        <f>IF(B177&lt;&gt;"",SUMIF($V$23:$V$598,V177,$H$23:$H$598)/SUMIF($V$23:$V$598,V177,$O$23:O752),IF(O177&lt;&gt;"",SUMIF($S$23:$S$598,S177,$H$23:$H$598)/O177,""))</f>
        <v/>
      </c>
      <c r="J177" s="12"/>
      <c r="K177" s="19">
        <f t="shared" si="36"/>
        <v>1</v>
      </c>
      <c r="L177" s="19">
        <f t="shared" si="29"/>
        <v>1</v>
      </c>
      <c r="M177" s="19">
        <f t="shared" si="30"/>
        <v>0</v>
      </c>
      <c r="N177" s="19">
        <f t="shared" si="37"/>
        <v>2</v>
      </c>
      <c r="O177" s="9" t="str">
        <f t="shared" si="35"/>
        <v/>
      </c>
      <c r="S177" s="2" t="str">
        <f t="shared" si="33"/>
        <v>- MANIPULATION DE FICHIERS -</v>
      </c>
      <c r="T177" s="18" t="str">
        <f t="shared" si="31"/>
        <v/>
      </c>
      <c r="V177" s="2" t="str">
        <f t="shared" si="34"/>
        <v>DEMANDES</v>
      </c>
      <c r="W177" s="16" t="str">
        <f t="shared" si="32"/>
        <v/>
      </c>
    </row>
    <row r="178" spans="2:23" ht="12.6" customHeight="1" x14ac:dyDescent="0.2">
      <c r="B178" s="59" t="str">
        <f>IF(Collage!B171="","",Collage!B171)</f>
        <v/>
      </c>
      <c r="C178" s="59" t="str">
        <f>IF(Collage!C171="","",Collage!C171)</f>
        <v/>
      </c>
      <c r="D178" s="107" t="str">
        <f>IF(Collage!D171="","",Collage!D171)</f>
        <v>Dem013</v>
      </c>
      <c r="E178" s="29" t="s">
        <v>2</v>
      </c>
      <c r="F178" s="10"/>
      <c r="G178" s="11"/>
      <c r="H178" s="13">
        <f t="shared" si="28"/>
        <v>0.33333333333333331</v>
      </c>
      <c r="I178" s="8" t="str">
        <f>IF(B178&lt;&gt;"",SUMIF($V$23:$V$598,V178,$H$23:$H$598)/SUMIF($V$23:$V$598,V178,$O$23:O753),IF(O178&lt;&gt;"",SUMIF($S$23:$S$598,S178,$H$23:$H$598)/O178,""))</f>
        <v/>
      </c>
      <c r="J178" s="12"/>
      <c r="K178" s="19">
        <f t="shared" si="36"/>
        <v>1</v>
      </c>
      <c r="L178" s="19">
        <f t="shared" si="29"/>
        <v>0</v>
      </c>
      <c r="M178" s="19">
        <f t="shared" si="30"/>
        <v>0</v>
      </c>
      <c r="N178" s="19">
        <f t="shared" si="37"/>
        <v>1</v>
      </c>
      <c r="O178" s="9" t="str">
        <f t="shared" si="35"/>
        <v/>
      </c>
      <c r="S178" s="2" t="str">
        <f t="shared" si="33"/>
        <v>- MANIPULATION DE FICHIERS -</v>
      </c>
      <c r="T178" s="18" t="str">
        <f t="shared" si="31"/>
        <v/>
      </c>
      <c r="V178" s="2" t="str">
        <f t="shared" si="34"/>
        <v>DEMANDES</v>
      </c>
      <c r="W178" s="16" t="str">
        <f t="shared" si="32"/>
        <v/>
      </c>
    </row>
    <row r="179" spans="2:23" x14ac:dyDescent="0.2">
      <c r="B179" s="59" t="str">
        <f>IF(Collage!B172="","",Collage!B172)</f>
        <v/>
      </c>
      <c r="C179" s="59" t="str">
        <f>IF(Collage!C172="","",Collage!C172)</f>
        <v/>
      </c>
      <c r="D179" s="107" t="str">
        <f>IF(Collage!D172="","",Collage!D172)</f>
        <v>Dem014</v>
      </c>
      <c r="E179" s="29" t="s">
        <v>2</v>
      </c>
      <c r="F179" s="10" t="s">
        <v>2</v>
      </c>
      <c r="G179" s="11"/>
      <c r="H179" s="13">
        <f t="shared" si="28"/>
        <v>0.66666666666666663</v>
      </c>
      <c r="I179" s="8" t="str">
        <f>IF(B179&lt;&gt;"",SUMIF($V$23:$V$598,V179,$H$23:$H$598)/SUMIF($V$23:$V$598,V179,$O$23:O754),IF(O179&lt;&gt;"",SUMIF($S$23:$S$598,S179,$H$23:$H$598)/O179,""))</f>
        <v/>
      </c>
      <c r="J179" s="12"/>
      <c r="K179" s="19">
        <f t="shared" si="36"/>
        <v>1</v>
      </c>
      <c r="L179" s="19">
        <f t="shared" si="29"/>
        <v>1</v>
      </c>
      <c r="M179" s="19">
        <f t="shared" si="30"/>
        <v>0</v>
      </c>
      <c r="N179" s="19">
        <f t="shared" si="37"/>
        <v>2</v>
      </c>
      <c r="O179" s="9" t="str">
        <f t="shared" si="35"/>
        <v/>
      </c>
      <c r="S179" s="2" t="str">
        <f t="shared" si="33"/>
        <v>- MANIPULATION DE FICHIERS -</v>
      </c>
      <c r="T179" s="18" t="str">
        <f t="shared" si="31"/>
        <v/>
      </c>
      <c r="V179" s="2" t="str">
        <f t="shared" si="34"/>
        <v>DEMANDES</v>
      </c>
      <c r="W179" s="16" t="str">
        <f t="shared" si="32"/>
        <v/>
      </c>
    </row>
    <row r="180" spans="2:23" x14ac:dyDescent="0.2">
      <c r="B180" s="59" t="str">
        <f>IF(Collage!B173="","",Collage!B173)</f>
        <v/>
      </c>
      <c r="C180" s="59" t="str">
        <f>IF(Collage!C173="","",Collage!C173)</f>
        <v/>
      </c>
      <c r="D180" s="107" t="str">
        <f>IF(Collage!D173="","",Collage!D173)</f>
        <v>Dem015</v>
      </c>
      <c r="E180" s="29" t="s">
        <v>2</v>
      </c>
      <c r="F180" s="10" t="s">
        <v>2</v>
      </c>
      <c r="G180" s="11"/>
      <c r="H180" s="13">
        <f t="shared" si="28"/>
        <v>0.66666666666666663</v>
      </c>
      <c r="I180" s="8" t="str">
        <f>IF(B180&lt;&gt;"",SUMIF($V$23:$V$598,V180,$H$23:$H$598)/SUMIF($V$23:$V$598,V180,$O$23:O755),IF(O180&lt;&gt;"",SUMIF($S$23:$S$598,S180,$H$23:$H$598)/O180,""))</f>
        <v/>
      </c>
      <c r="J180" s="12"/>
      <c r="K180" s="19">
        <f t="shared" si="36"/>
        <v>1</v>
      </c>
      <c r="L180" s="19">
        <f t="shared" si="29"/>
        <v>1</v>
      </c>
      <c r="M180" s="19">
        <f t="shared" si="30"/>
        <v>0</v>
      </c>
      <c r="N180" s="19">
        <f t="shared" si="37"/>
        <v>2</v>
      </c>
      <c r="O180" s="9" t="str">
        <f t="shared" si="35"/>
        <v/>
      </c>
      <c r="S180" s="2" t="str">
        <f t="shared" si="33"/>
        <v>- MANIPULATION DE FICHIERS -</v>
      </c>
      <c r="T180" s="18" t="str">
        <f t="shared" si="31"/>
        <v/>
      </c>
      <c r="V180" s="2" t="str">
        <f t="shared" si="34"/>
        <v>DEMANDES</v>
      </c>
      <c r="W180" s="16" t="str">
        <f t="shared" si="32"/>
        <v/>
      </c>
    </row>
    <row r="181" spans="2:23" x14ac:dyDescent="0.2">
      <c r="B181" s="59" t="str">
        <f>IF(Collage!B174="","",Collage!B174)</f>
        <v/>
      </c>
      <c r="C181" s="59" t="str">
        <f>IF(Collage!C174="","",Collage!C174)</f>
        <v/>
      </c>
      <c r="D181" s="107" t="str">
        <f>IF(Collage!D174="","",Collage!D174)</f>
        <v/>
      </c>
      <c r="E181" s="29"/>
      <c r="F181" s="10"/>
      <c r="G181" s="11"/>
      <c r="H181" s="13" t="str">
        <f t="shared" si="28"/>
        <v/>
      </c>
      <c r="I181" s="8" t="str">
        <f>IF(B181&lt;&gt;"",SUMIF($V$23:$V$598,V181,$H$23:$H$598)/SUMIF($V$23:$V$598,V181,$O$23:O756),IF(O181&lt;&gt;"",SUMIF($S$23:$S$598,S181,$H$23:$H$598)/O181,""))</f>
        <v/>
      </c>
      <c r="J181" s="12"/>
      <c r="K181" s="19" t="str">
        <f t="shared" si="36"/>
        <v/>
      </c>
      <c r="L181" s="19" t="str">
        <f t="shared" si="29"/>
        <v/>
      </c>
      <c r="M181" s="19" t="str">
        <f t="shared" si="30"/>
        <v/>
      </c>
      <c r="N181" s="19" t="str">
        <f t="shared" si="37"/>
        <v/>
      </c>
      <c r="O181" s="9" t="str">
        <f t="shared" si="35"/>
        <v/>
      </c>
      <c r="S181" s="2" t="str">
        <f t="shared" si="33"/>
        <v>- MANIPULATION DE FICHIERS -</v>
      </c>
      <c r="T181" s="18" t="str">
        <f t="shared" si="31"/>
        <v/>
      </c>
      <c r="V181" s="2" t="str">
        <f t="shared" si="34"/>
        <v>DEMANDES</v>
      </c>
      <c r="W181" s="16" t="str">
        <f t="shared" si="32"/>
        <v/>
      </c>
    </row>
    <row r="182" spans="2:23" x14ac:dyDescent="0.2">
      <c r="B182" s="59" t="str">
        <f>IF(Collage!B175="","",Collage!B175)</f>
        <v/>
      </c>
      <c r="C182" s="59" t="str">
        <f>IF(Collage!C175="","",Collage!C175)</f>
        <v>- SAUVEGARDES -</v>
      </c>
      <c r="D182" s="107" t="str">
        <f>IF(Collage!D175="","",Collage!D175)</f>
        <v/>
      </c>
      <c r="E182" s="29"/>
      <c r="F182" s="10"/>
      <c r="G182" s="11"/>
      <c r="H182" s="13" t="str">
        <f t="shared" si="28"/>
        <v/>
      </c>
      <c r="I182" s="8">
        <f>IF(B182&lt;&gt;"",SUMIF($V$23:$V$598,V182,$H$23:$H$598)/SUMIF($V$23:$V$598,V182,$O$23:O757),IF(O182&lt;&gt;"",SUMIF($S$23:$S$598,S182,$H$23:$H$598)/O182,""))</f>
        <v>0.54545454545454541</v>
      </c>
      <c r="J182" s="12"/>
      <c r="K182" s="19" t="str">
        <f t="shared" si="36"/>
        <v/>
      </c>
      <c r="L182" s="19" t="str">
        <f t="shared" si="29"/>
        <v/>
      </c>
      <c r="M182" s="19" t="str">
        <f t="shared" si="30"/>
        <v/>
      </c>
      <c r="N182" s="19" t="str">
        <f t="shared" si="37"/>
        <v>Procédures :</v>
      </c>
      <c r="O182" s="9">
        <f t="shared" si="35"/>
        <v>11</v>
      </c>
      <c r="S182" s="2" t="str">
        <f t="shared" si="33"/>
        <v>- SAUVEGARDES -</v>
      </c>
      <c r="T182" s="18">
        <f t="shared" si="31"/>
        <v>0.54545454545454541</v>
      </c>
      <c r="V182" s="2" t="str">
        <f t="shared" si="34"/>
        <v>DEMANDES</v>
      </c>
      <c r="W182" s="16" t="str">
        <f t="shared" si="32"/>
        <v/>
      </c>
    </row>
    <row r="183" spans="2:23" x14ac:dyDescent="0.2">
      <c r="B183" s="59" t="str">
        <f>IF(Collage!B176="","",Collage!B176)</f>
        <v/>
      </c>
      <c r="C183" s="59" t="str">
        <f>IF(Collage!C176="","",Collage!C176)</f>
        <v/>
      </c>
      <c r="D183" s="107" t="str">
        <f>IF(Collage!D176="","",Collage!D176)</f>
        <v/>
      </c>
      <c r="E183" s="29"/>
      <c r="F183" s="10"/>
      <c r="G183" s="11"/>
      <c r="H183" s="13" t="str">
        <f t="shared" si="28"/>
        <v/>
      </c>
      <c r="I183" s="8" t="str">
        <f>IF(B183&lt;&gt;"",SUMIF($V$23:$V$598,V183,$H$23:$H$598)/SUMIF($V$23:$V$598,V183,$O$23:O758),IF(O183&lt;&gt;"",SUMIF($S$23:$S$598,S183,$H$23:$H$598)/O183,""))</f>
        <v/>
      </c>
      <c r="J183" s="12"/>
      <c r="K183" s="19" t="str">
        <f t="shared" si="36"/>
        <v/>
      </c>
      <c r="L183" s="19" t="str">
        <f t="shared" si="29"/>
        <v/>
      </c>
      <c r="M183" s="19" t="str">
        <f t="shared" si="30"/>
        <v/>
      </c>
      <c r="N183" s="19" t="str">
        <f t="shared" si="37"/>
        <v/>
      </c>
      <c r="O183" s="9" t="str">
        <f t="shared" si="35"/>
        <v/>
      </c>
      <c r="S183" s="2" t="str">
        <f t="shared" si="33"/>
        <v>- SAUVEGARDES -</v>
      </c>
      <c r="T183" s="18" t="str">
        <f t="shared" si="31"/>
        <v/>
      </c>
      <c r="V183" s="2" t="str">
        <f t="shared" si="34"/>
        <v>DEMANDES</v>
      </c>
      <c r="W183" s="16" t="str">
        <f t="shared" si="32"/>
        <v/>
      </c>
    </row>
    <row r="184" spans="2:23" x14ac:dyDescent="0.2">
      <c r="B184" s="59" t="str">
        <f>IF(Collage!B177="","",Collage!B177)</f>
        <v/>
      </c>
      <c r="C184" s="59" t="str">
        <f>IF(Collage!C177="","",Collage!C177)</f>
        <v/>
      </c>
      <c r="D184" s="107" t="str">
        <f>IF(Collage!D177="","",Collage!D177)</f>
        <v>Dem016</v>
      </c>
      <c r="E184" s="29" t="s">
        <v>2</v>
      </c>
      <c r="F184" s="10" t="s">
        <v>2</v>
      </c>
      <c r="G184" s="11"/>
      <c r="H184" s="13">
        <f t="shared" si="28"/>
        <v>0.66666666666666663</v>
      </c>
      <c r="I184" s="8" t="str">
        <f>IF(B184&lt;&gt;"",SUMIF($V$23:$V$598,V184,$H$23:$H$598)/SUMIF($V$23:$V$598,V184,$O$23:O759),IF(O184&lt;&gt;"",SUMIF($S$23:$S$598,S184,$H$23:$H$598)/O184,""))</f>
        <v/>
      </c>
      <c r="J184" s="12"/>
      <c r="K184" s="19">
        <f t="shared" si="36"/>
        <v>1</v>
      </c>
      <c r="L184" s="19">
        <f t="shared" si="29"/>
        <v>1</v>
      </c>
      <c r="M184" s="19">
        <f t="shared" si="30"/>
        <v>0</v>
      </c>
      <c r="N184" s="19">
        <f t="shared" si="37"/>
        <v>2</v>
      </c>
      <c r="O184" s="9" t="str">
        <f t="shared" si="35"/>
        <v/>
      </c>
      <c r="S184" s="2" t="str">
        <f t="shared" si="33"/>
        <v>- SAUVEGARDES -</v>
      </c>
      <c r="T184" s="18" t="str">
        <f t="shared" si="31"/>
        <v/>
      </c>
      <c r="V184" s="2" t="str">
        <f t="shared" si="34"/>
        <v>DEMANDES</v>
      </c>
      <c r="W184" s="16" t="str">
        <f t="shared" si="32"/>
        <v/>
      </c>
    </row>
    <row r="185" spans="2:23" x14ac:dyDescent="0.2">
      <c r="B185" s="59" t="str">
        <f>IF(Collage!B178="","",Collage!B178)</f>
        <v/>
      </c>
      <c r="C185" s="59" t="str">
        <f>IF(Collage!C178="","",Collage!C178)</f>
        <v/>
      </c>
      <c r="D185" s="107" t="str">
        <f>IF(Collage!D178="","",Collage!D178)</f>
        <v>Dem017</v>
      </c>
      <c r="E185" s="29" t="s">
        <v>2</v>
      </c>
      <c r="F185" s="10" t="s">
        <v>2</v>
      </c>
      <c r="G185" s="11"/>
      <c r="H185" s="13">
        <f t="shared" si="28"/>
        <v>0.66666666666666663</v>
      </c>
      <c r="I185" s="8" t="str">
        <f>IF(B185&lt;&gt;"",SUMIF($V$23:$V$598,V185,$H$23:$H$598)/SUMIF($V$23:$V$598,V185,$O$23:O760),IF(O185&lt;&gt;"",SUMIF($S$23:$S$598,S185,$H$23:$H$598)/O185,""))</f>
        <v/>
      </c>
      <c r="J185" s="12"/>
      <c r="K185" s="19">
        <f t="shared" si="36"/>
        <v>1</v>
      </c>
      <c r="L185" s="19">
        <f t="shared" si="29"/>
        <v>1</v>
      </c>
      <c r="M185" s="19">
        <f t="shared" si="30"/>
        <v>0</v>
      </c>
      <c r="N185" s="19">
        <f t="shared" si="37"/>
        <v>2</v>
      </c>
      <c r="O185" s="9" t="str">
        <f t="shared" si="35"/>
        <v/>
      </c>
      <c r="S185" s="2" t="str">
        <f t="shared" si="33"/>
        <v>- SAUVEGARDES -</v>
      </c>
      <c r="T185" s="18" t="str">
        <f t="shared" si="31"/>
        <v/>
      </c>
      <c r="V185" s="2" t="str">
        <f t="shared" si="34"/>
        <v>DEMANDES</v>
      </c>
      <c r="W185" s="16" t="str">
        <f t="shared" si="32"/>
        <v/>
      </c>
    </row>
    <row r="186" spans="2:23" x14ac:dyDescent="0.2">
      <c r="B186" s="59" t="str">
        <f>IF(Collage!B179="","",Collage!B179)</f>
        <v/>
      </c>
      <c r="C186" s="59" t="str">
        <f>IF(Collage!C179="","",Collage!C179)</f>
        <v/>
      </c>
      <c r="D186" s="107" t="str">
        <f>IF(Collage!D179="","",Collage!D179)</f>
        <v>Dem018</v>
      </c>
      <c r="E186" s="29" t="s">
        <v>2</v>
      </c>
      <c r="F186" s="10" t="s">
        <v>2</v>
      </c>
      <c r="G186" s="11"/>
      <c r="H186" s="13">
        <f t="shared" si="28"/>
        <v>0.66666666666666663</v>
      </c>
      <c r="I186" s="8" t="str">
        <f>IF(B186&lt;&gt;"",SUMIF($V$23:$V$598,V186,$H$23:$H$598)/SUMIF($V$23:$V$598,V186,$O$23:O761),IF(O186&lt;&gt;"",SUMIF($S$23:$S$598,S186,$H$23:$H$598)/O186,""))</f>
        <v/>
      </c>
      <c r="J186" s="12"/>
      <c r="K186" s="19">
        <f t="shared" si="36"/>
        <v>1</v>
      </c>
      <c r="L186" s="19">
        <f t="shared" si="29"/>
        <v>1</v>
      </c>
      <c r="M186" s="19">
        <f t="shared" si="30"/>
        <v>0</v>
      </c>
      <c r="N186" s="19">
        <f t="shared" si="37"/>
        <v>2</v>
      </c>
      <c r="O186" s="9" t="str">
        <f t="shared" si="35"/>
        <v/>
      </c>
      <c r="S186" s="2" t="str">
        <f t="shared" si="33"/>
        <v>- SAUVEGARDES -</v>
      </c>
      <c r="T186" s="18" t="str">
        <f t="shared" si="31"/>
        <v/>
      </c>
      <c r="V186" s="2" t="str">
        <f t="shared" si="34"/>
        <v>DEMANDES</v>
      </c>
      <c r="W186" s="16" t="str">
        <f t="shared" si="32"/>
        <v/>
      </c>
    </row>
    <row r="187" spans="2:23" x14ac:dyDescent="0.2">
      <c r="B187" s="59" t="str">
        <f>IF(Collage!B180="","",Collage!B180)</f>
        <v/>
      </c>
      <c r="C187" s="59" t="str">
        <f>IF(Collage!C180="","",Collage!C180)</f>
        <v/>
      </c>
      <c r="D187" s="107" t="str">
        <f>IF(Collage!D180="","",Collage!D180)</f>
        <v>Dem019</v>
      </c>
      <c r="E187" s="29" t="s">
        <v>2</v>
      </c>
      <c r="F187" s="10" t="s">
        <v>2</v>
      </c>
      <c r="G187" s="11"/>
      <c r="H187" s="13">
        <f t="shared" si="28"/>
        <v>0.66666666666666663</v>
      </c>
      <c r="I187" s="8" t="str">
        <f>IF(B187&lt;&gt;"",SUMIF($V$23:$V$598,V187,$H$23:$H$598)/SUMIF($V$23:$V$598,V187,$O$23:O762),IF(O187&lt;&gt;"",SUMIF($S$23:$S$598,S187,$H$23:$H$598)/O187,""))</f>
        <v/>
      </c>
      <c r="J187" s="12"/>
      <c r="K187" s="19">
        <f t="shared" si="36"/>
        <v>1</v>
      </c>
      <c r="L187" s="19">
        <f t="shared" si="29"/>
        <v>1</v>
      </c>
      <c r="M187" s="19">
        <f t="shared" si="30"/>
        <v>0</v>
      </c>
      <c r="N187" s="19">
        <f t="shared" si="37"/>
        <v>2</v>
      </c>
      <c r="O187" s="9" t="str">
        <f t="shared" si="35"/>
        <v/>
      </c>
      <c r="S187" s="2" t="str">
        <f t="shared" si="33"/>
        <v>- SAUVEGARDES -</v>
      </c>
      <c r="T187" s="18" t="str">
        <f t="shared" si="31"/>
        <v/>
      </c>
      <c r="V187" s="2" t="str">
        <f t="shared" si="34"/>
        <v>DEMANDES</v>
      </c>
      <c r="W187" s="16" t="str">
        <f t="shared" si="32"/>
        <v/>
      </c>
    </row>
    <row r="188" spans="2:23" x14ac:dyDescent="0.2">
      <c r="B188" s="59" t="str">
        <f>IF(Collage!B181="","",Collage!B181)</f>
        <v/>
      </c>
      <c r="C188" s="59" t="str">
        <f>IF(Collage!C181="","",Collage!C181)</f>
        <v/>
      </c>
      <c r="D188" s="107" t="str">
        <f>IF(Collage!D181="","",Collage!D181)</f>
        <v>Dem020</v>
      </c>
      <c r="E188" s="29" t="s">
        <v>2</v>
      </c>
      <c r="F188" s="10" t="s">
        <v>2</v>
      </c>
      <c r="G188" s="11"/>
      <c r="H188" s="13">
        <f t="shared" si="28"/>
        <v>0.66666666666666663</v>
      </c>
      <c r="I188" s="8" t="str">
        <f>IF(B188&lt;&gt;"",SUMIF($V$23:$V$598,V188,$H$23:$H$598)/SUMIF($V$23:$V$598,V188,$O$23:O763),IF(O188&lt;&gt;"",SUMIF($S$23:$S$598,S188,$H$23:$H$598)/O188,""))</f>
        <v/>
      </c>
      <c r="J188" s="12"/>
      <c r="K188" s="19">
        <f t="shared" si="36"/>
        <v>1</v>
      </c>
      <c r="L188" s="19">
        <f t="shared" si="29"/>
        <v>1</v>
      </c>
      <c r="M188" s="19">
        <f t="shared" si="30"/>
        <v>0</v>
      </c>
      <c r="N188" s="19">
        <f t="shared" si="37"/>
        <v>2</v>
      </c>
      <c r="O188" s="9" t="str">
        <f t="shared" si="35"/>
        <v/>
      </c>
      <c r="S188" s="2" t="str">
        <f t="shared" si="33"/>
        <v>- SAUVEGARDES -</v>
      </c>
      <c r="T188" s="18" t="str">
        <f t="shared" si="31"/>
        <v/>
      </c>
      <c r="V188" s="2" t="str">
        <f t="shared" si="34"/>
        <v>DEMANDES</v>
      </c>
      <c r="W188" s="16" t="str">
        <f t="shared" si="32"/>
        <v/>
      </c>
    </row>
    <row r="189" spans="2:23" x14ac:dyDescent="0.2">
      <c r="B189" s="59" t="str">
        <f>IF(Collage!B182="","",Collage!B182)</f>
        <v/>
      </c>
      <c r="C189" s="59" t="str">
        <f>IF(Collage!C182="","",Collage!C182)</f>
        <v/>
      </c>
      <c r="D189" s="107" t="str">
        <f>IF(Collage!D182="","",Collage!D182)</f>
        <v>Dem021</v>
      </c>
      <c r="E189" s="29" t="s">
        <v>2</v>
      </c>
      <c r="F189" s="10"/>
      <c r="G189" s="11"/>
      <c r="H189" s="13">
        <f t="shared" si="28"/>
        <v>0.33333333333333331</v>
      </c>
      <c r="I189" s="8" t="str">
        <f>IF(B189&lt;&gt;"",SUMIF($V$23:$V$598,V189,$H$23:$H$598)/SUMIF($V$23:$V$598,V189,$O$23:O764),IF(O189&lt;&gt;"",SUMIF($S$23:$S$598,S189,$H$23:$H$598)/O189,""))</f>
        <v/>
      </c>
      <c r="J189" s="12"/>
      <c r="K189" s="19">
        <f t="shared" si="36"/>
        <v>1</v>
      </c>
      <c r="L189" s="19">
        <f t="shared" si="29"/>
        <v>0</v>
      </c>
      <c r="M189" s="19">
        <f t="shared" si="30"/>
        <v>0</v>
      </c>
      <c r="N189" s="19">
        <f t="shared" si="37"/>
        <v>1</v>
      </c>
      <c r="O189" s="9" t="str">
        <f t="shared" si="35"/>
        <v/>
      </c>
      <c r="S189" s="2" t="str">
        <f t="shared" si="33"/>
        <v>- SAUVEGARDES -</v>
      </c>
      <c r="T189" s="18" t="str">
        <f t="shared" si="31"/>
        <v/>
      </c>
      <c r="V189" s="2" t="str">
        <f t="shared" si="34"/>
        <v>DEMANDES</v>
      </c>
      <c r="W189" s="16" t="str">
        <f t="shared" si="32"/>
        <v/>
      </c>
    </row>
    <row r="190" spans="2:23" x14ac:dyDescent="0.2">
      <c r="B190" s="59" t="str">
        <f>IF(Collage!B183="","",Collage!B183)</f>
        <v/>
      </c>
      <c r="C190" s="59" t="str">
        <f>IF(Collage!C183="","",Collage!C183)</f>
        <v/>
      </c>
      <c r="D190" s="107" t="str">
        <f>IF(Collage!D183="","",Collage!D183)</f>
        <v>Dem022</v>
      </c>
      <c r="E190" s="29" t="s">
        <v>2</v>
      </c>
      <c r="F190" s="10" t="s">
        <v>2</v>
      </c>
      <c r="G190" s="11"/>
      <c r="H190" s="13">
        <f t="shared" si="28"/>
        <v>0.66666666666666663</v>
      </c>
      <c r="I190" s="8" t="str">
        <f>IF(B190&lt;&gt;"",SUMIF($V$23:$V$598,V190,$H$23:$H$598)/SUMIF($V$23:$V$598,V190,$O$23:O765),IF(O190&lt;&gt;"",SUMIF($S$23:$S$598,S190,$H$23:$H$598)/O190,""))</f>
        <v/>
      </c>
      <c r="J190" s="12"/>
      <c r="K190" s="19">
        <f t="shared" si="36"/>
        <v>1</v>
      </c>
      <c r="L190" s="19">
        <f t="shared" si="29"/>
        <v>1</v>
      </c>
      <c r="M190" s="19">
        <f t="shared" si="30"/>
        <v>0</v>
      </c>
      <c r="N190" s="19">
        <f t="shared" si="37"/>
        <v>2</v>
      </c>
      <c r="O190" s="9" t="str">
        <f t="shared" si="35"/>
        <v/>
      </c>
      <c r="S190" s="2" t="str">
        <f t="shared" si="33"/>
        <v>- SAUVEGARDES -</v>
      </c>
      <c r="T190" s="18" t="str">
        <f t="shared" si="31"/>
        <v/>
      </c>
      <c r="V190" s="2" t="str">
        <f t="shared" si="34"/>
        <v>DEMANDES</v>
      </c>
      <c r="W190" s="16" t="str">
        <f t="shared" si="32"/>
        <v/>
      </c>
    </row>
    <row r="191" spans="2:23" x14ac:dyDescent="0.2">
      <c r="B191" s="59" t="str">
        <f>IF(Collage!B184="","",Collage!B184)</f>
        <v/>
      </c>
      <c r="C191" s="59" t="str">
        <f>IF(Collage!C184="","",Collage!C184)</f>
        <v/>
      </c>
      <c r="D191" s="107" t="str">
        <f>IF(Collage!D184="","",Collage!D184)</f>
        <v>Dem023</v>
      </c>
      <c r="E191" s="29" t="s">
        <v>2</v>
      </c>
      <c r="F191" s="10"/>
      <c r="G191" s="11"/>
      <c r="H191" s="13">
        <f t="shared" si="28"/>
        <v>0.33333333333333331</v>
      </c>
      <c r="I191" s="8" t="str">
        <f>IF(B191&lt;&gt;"",SUMIF($V$23:$V$598,V191,$H$23:$H$598)/SUMIF($V$23:$V$598,V191,$O$23:O766),IF(O191&lt;&gt;"",SUMIF($S$23:$S$598,S191,$H$23:$H$598)/O191,""))</f>
        <v/>
      </c>
      <c r="J191" s="12"/>
      <c r="K191" s="19">
        <f t="shared" si="36"/>
        <v>1</v>
      </c>
      <c r="L191" s="19">
        <f t="shared" si="29"/>
        <v>0</v>
      </c>
      <c r="M191" s="19">
        <f t="shared" si="30"/>
        <v>0</v>
      </c>
      <c r="N191" s="19">
        <f t="shared" si="37"/>
        <v>1</v>
      </c>
      <c r="O191" s="9" t="str">
        <f t="shared" si="35"/>
        <v/>
      </c>
      <c r="S191" s="2" t="str">
        <f t="shared" si="33"/>
        <v>- SAUVEGARDES -</v>
      </c>
      <c r="T191" s="18" t="str">
        <f t="shared" si="31"/>
        <v/>
      </c>
      <c r="V191" s="2" t="str">
        <f t="shared" si="34"/>
        <v>DEMANDES</v>
      </c>
      <c r="W191" s="16" t="str">
        <f t="shared" si="32"/>
        <v/>
      </c>
    </row>
    <row r="192" spans="2:23" x14ac:dyDescent="0.2">
      <c r="B192" s="59" t="str">
        <f>IF(Collage!B185="","",Collage!B185)</f>
        <v/>
      </c>
      <c r="C192" s="59" t="str">
        <f>IF(Collage!C185="","",Collage!C185)</f>
        <v/>
      </c>
      <c r="D192" s="107" t="str">
        <f>IF(Collage!D185="","",Collage!D185)</f>
        <v>Dem024</v>
      </c>
      <c r="E192" s="29" t="s">
        <v>2</v>
      </c>
      <c r="F192" s="10"/>
      <c r="G192" s="11"/>
      <c r="H192" s="13">
        <f t="shared" si="28"/>
        <v>0.33333333333333331</v>
      </c>
      <c r="I192" s="8" t="str">
        <f>IF(B192&lt;&gt;"",SUMIF($V$23:$V$598,V192,$H$23:$H$598)/SUMIF($V$23:$V$598,V192,$O$23:O767),IF(O192&lt;&gt;"",SUMIF($S$23:$S$598,S192,$H$23:$H$598)/O192,""))</f>
        <v/>
      </c>
      <c r="J192" s="12"/>
      <c r="K192" s="19">
        <f t="shared" si="36"/>
        <v>1</v>
      </c>
      <c r="L192" s="19">
        <f t="shared" si="29"/>
        <v>0</v>
      </c>
      <c r="M192" s="19">
        <f t="shared" si="30"/>
        <v>0</v>
      </c>
      <c r="N192" s="19">
        <f t="shared" si="37"/>
        <v>1</v>
      </c>
      <c r="O192" s="9" t="str">
        <f t="shared" si="35"/>
        <v/>
      </c>
      <c r="S192" s="2" t="str">
        <f t="shared" si="33"/>
        <v>- SAUVEGARDES -</v>
      </c>
      <c r="T192" s="18" t="str">
        <f t="shared" si="31"/>
        <v/>
      </c>
      <c r="V192" s="2" t="str">
        <f t="shared" si="34"/>
        <v>DEMANDES</v>
      </c>
      <c r="W192" s="16" t="str">
        <f t="shared" si="32"/>
        <v/>
      </c>
    </row>
    <row r="193" spans="2:23" x14ac:dyDescent="0.2">
      <c r="B193" s="59" t="str">
        <f>IF(Collage!B186="","",Collage!B186)</f>
        <v/>
      </c>
      <c r="C193" s="59" t="str">
        <f>IF(Collage!C186="","",Collage!C186)</f>
        <v/>
      </c>
      <c r="D193" s="107" t="str">
        <f>IF(Collage!D186="","",Collage!D186)</f>
        <v>Dem025</v>
      </c>
      <c r="E193" s="29" t="s">
        <v>2</v>
      </c>
      <c r="F193" s="10" t="s">
        <v>2</v>
      </c>
      <c r="G193" s="11"/>
      <c r="H193" s="13">
        <f t="shared" si="28"/>
        <v>0.66666666666666663</v>
      </c>
      <c r="I193" s="8" t="str">
        <f>IF(B193&lt;&gt;"",SUMIF($V$23:$V$598,V193,$H$23:$H$598)/SUMIF($V$23:$V$598,V193,$O$23:O768),IF(O193&lt;&gt;"",SUMIF($S$23:$S$598,S193,$H$23:$H$598)/O193,""))</f>
        <v/>
      </c>
      <c r="J193" s="12"/>
      <c r="K193" s="19">
        <f t="shared" si="36"/>
        <v>1</v>
      </c>
      <c r="L193" s="19">
        <f t="shared" si="29"/>
        <v>1</v>
      </c>
      <c r="M193" s="19">
        <f t="shared" si="30"/>
        <v>0</v>
      </c>
      <c r="N193" s="19">
        <f t="shared" si="37"/>
        <v>2</v>
      </c>
      <c r="O193" s="9" t="str">
        <f t="shared" si="35"/>
        <v/>
      </c>
      <c r="S193" s="2" t="str">
        <f t="shared" si="33"/>
        <v>- SAUVEGARDES -</v>
      </c>
      <c r="T193" s="18" t="str">
        <f t="shared" si="31"/>
        <v/>
      </c>
      <c r="V193" s="2" t="str">
        <f t="shared" si="34"/>
        <v>DEMANDES</v>
      </c>
      <c r="W193" s="16" t="str">
        <f t="shared" si="32"/>
        <v/>
      </c>
    </row>
    <row r="194" spans="2:23" x14ac:dyDescent="0.2">
      <c r="B194" s="59" t="str">
        <f>IF(Collage!B187="","",Collage!B187)</f>
        <v/>
      </c>
      <c r="C194" s="59" t="str">
        <f>IF(Collage!C187="","",Collage!C187)</f>
        <v/>
      </c>
      <c r="D194" s="107" t="str">
        <f>IF(Collage!D187="","",Collage!D187)</f>
        <v>Dem026</v>
      </c>
      <c r="E194" s="29" t="s">
        <v>2</v>
      </c>
      <c r="F194" s="10"/>
      <c r="G194" s="11"/>
      <c r="H194" s="13">
        <f t="shared" si="28"/>
        <v>0.33333333333333331</v>
      </c>
      <c r="I194" s="8" t="str">
        <f>IF(B194&lt;&gt;"",SUMIF($V$23:$V$598,V194,$H$23:$H$598)/SUMIF($V$23:$V$598,V194,$O$23:O769),IF(O194&lt;&gt;"",SUMIF($S$23:$S$598,S194,$H$23:$H$598)/O194,""))</f>
        <v/>
      </c>
      <c r="J194" s="12"/>
      <c r="K194" s="19">
        <f t="shared" si="36"/>
        <v>1</v>
      </c>
      <c r="L194" s="19">
        <f t="shared" si="29"/>
        <v>0</v>
      </c>
      <c r="M194" s="19">
        <f t="shared" si="30"/>
        <v>0</v>
      </c>
      <c r="N194" s="19">
        <f t="shared" si="37"/>
        <v>1</v>
      </c>
      <c r="O194" s="9" t="str">
        <f t="shared" si="35"/>
        <v/>
      </c>
      <c r="S194" s="2" t="str">
        <f t="shared" si="33"/>
        <v>- SAUVEGARDES -</v>
      </c>
      <c r="T194" s="18" t="str">
        <f t="shared" si="31"/>
        <v/>
      </c>
      <c r="V194" s="2" t="str">
        <f t="shared" si="34"/>
        <v>DEMANDES</v>
      </c>
      <c r="W194" s="16" t="str">
        <f t="shared" si="32"/>
        <v/>
      </c>
    </row>
    <row r="195" spans="2:23" x14ac:dyDescent="0.2">
      <c r="B195" s="59" t="str">
        <f>IF(Collage!B188="","",Collage!B188)</f>
        <v/>
      </c>
      <c r="C195" s="59" t="str">
        <f>IF(Collage!C188="","",Collage!C188)</f>
        <v/>
      </c>
      <c r="D195" s="107" t="str">
        <f>IF(Collage!D188="","",Collage!D188)</f>
        <v/>
      </c>
      <c r="E195" s="29"/>
      <c r="F195" s="10"/>
      <c r="G195" s="11"/>
      <c r="H195" s="13" t="str">
        <f t="shared" si="28"/>
        <v/>
      </c>
      <c r="I195" s="8" t="str">
        <f>IF(B195&lt;&gt;"",SUMIF($V$23:$V$598,V195,$H$23:$H$598)/SUMIF($V$23:$V$598,V195,$O$23:O770),IF(O195&lt;&gt;"",SUMIF($S$23:$S$598,S195,$H$23:$H$598)/O195,""))</f>
        <v/>
      </c>
      <c r="J195" s="12"/>
      <c r="K195" s="19" t="str">
        <f t="shared" si="36"/>
        <v/>
      </c>
      <c r="L195" s="19" t="str">
        <f t="shared" si="29"/>
        <v/>
      </c>
      <c r="M195" s="19" t="str">
        <f t="shared" si="30"/>
        <v/>
      </c>
      <c r="N195" s="19" t="str">
        <f t="shared" si="37"/>
        <v/>
      </c>
      <c r="O195" s="9" t="str">
        <f t="shared" si="35"/>
        <v/>
      </c>
      <c r="S195" s="2" t="str">
        <f t="shared" si="33"/>
        <v>- SAUVEGARDES -</v>
      </c>
      <c r="T195" s="18" t="str">
        <f t="shared" si="31"/>
        <v/>
      </c>
      <c r="V195" s="2" t="str">
        <f t="shared" si="34"/>
        <v>DEMANDES</v>
      </c>
      <c r="W195" s="16" t="str">
        <f t="shared" si="32"/>
        <v/>
      </c>
    </row>
    <row r="196" spans="2:23" x14ac:dyDescent="0.2">
      <c r="B196" s="59" t="str">
        <f>IF(Collage!B189="","",Collage!B189)</f>
        <v/>
      </c>
      <c r="C196" s="59" t="str">
        <f>IF(Collage!C189="","",Collage!C189)</f>
        <v>- MEP -</v>
      </c>
      <c r="D196" s="107" t="str">
        <f>IF(Collage!D189="","",Collage!D189)</f>
        <v/>
      </c>
      <c r="E196" s="29"/>
      <c r="F196" s="10"/>
      <c r="G196" s="11"/>
      <c r="H196" s="13" t="str">
        <f t="shared" si="28"/>
        <v/>
      </c>
      <c r="I196" s="8">
        <f>IF(B196&lt;&gt;"",SUMIF($V$23:$V$598,V196,$H$23:$H$598)/SUMIF($V$23:$V$598,V196,$O$23:O771),IF(O196&lt;&gt;"",SUMIF($S$23:$S$598,S196,$H$23:$H$598)/O196,""))</f>
        <v>0.44444444444444442</v>
      </c>
      <c r="J196" s="12"/>
      <c r="K196" s="19" t="str">
        <f t="shared" si="36"/>
        <v/>
      </c>
      <c r="L196" s="19" t="str">
        <f t="shared" si="29"/>
        <v/>
      </c>
      <c r="M196" s="19" t="str">
        <f t="shared" si="30"/>
        <v/>
      </c>
      <c r="N196" s="19" t="str">
        <f t="shared" si="37"/>
        <v>Procédures :</v>
      </c>
      <c r="O196" s="9">
        <f t="shared" si="35"/>
        <v>6</v>
      </c>
      <c r="S196" s="2" t="str">
        <f t="shared" si="33"/>
        <v>- MEP -</v>
      </c>
      <c r="T196" s="18">
        <f t="shared" si="31"/>
        <v>0.44444444444444442</v>
      </c>
      <c r="V196" s="2" t="str">
        <f t="shared" si="34"/>
        <v>DEMANDES</v>
      </c>
      <c r="W196" s="16" t="str">
        <f t="shared" si="32"/>
        <v/>
      </c>
    </row>
    <row r="197" spans="2:23" x14ac:dyDescent="0.2">
      <c r="B197" s="59" t="str">
        <f>IF(Collage!B190="","",Collage!B190)</f>
        <v/>
      </c>
      <c r="C197" s="59" t="str">
        <f>IF(Collage!C190="","",Collage!C190)</f>
        <v/>
      </c>
      <c r="D197" s="107" t="str">
        <f>IF(Collage!D190="","",Collage!D190)</f>
        <v/>
      </c>
      <c r="E197" s="29"/>
      <c r="F197" s="10"/>
      <c r="G197" s="11"/>
      <c r="H197" s="13" t="str">
        <f t="shared" si="28"/>
        <v/>
      </c>
      <c r="I197" s="8" t="str">
        <f>IF(B197&lt;&gt;"",SUMIF($V$23:$V$598,V197,$H$23:$H$598)/SUMIF($V$23:$V$598,V197,$O$23:O772),IF(O197&lt;&gt;"",SUMIF($S$23:$S$598,S197,$H$23:$H$598)/O197,""))</f>
        <v/>
      </c>
      <c r="J197" s="12"/>
      <c r="K197" s="19" t="str">
        <f t="shared" si="36"/>
        <v/>
      </c>
      <c r="L197" s="19" t="str">
        <f t="shared" si="29"/>
        <v/>
      </c>
      <c r="M197" s="19" t="str">
        <f t="shared" si="30"/>
        <v/>
      </c>
      <c r="N197" s="19" t="str">
        <f t="shared" si="37"/>
        <v/>
      </c>
      <c r="O197" s="9" t="str">
        <f t="shared" si="35"/>
        <v/>
      </c>
      <c r="S197" s="2" t="str">
        <f t="shared" si="33"/>
        <v>- MEP -</v>
      </c>
      <c r="T197" s="18" t="str">
        <f t="shared" si="31"/>
        <v/>
      </c>
      <c r="V197" s="2" t="str">
        <f t="shared" si="34"/>
        <v>DEMANDES</v>
      </c>
      <c r="W197" s="16" t="str">
        <f t="shared" si="32"/>
        <v/>
      </c>
    </row>
    <row r="198" spans="2:23" x14ac:dyDescent="0.2">
      <c r="B198" s="59" t="str">
        <f>IF(Collage!B191="","",Collage!B191)</f>
        <v/>
      </c>
      <c r="C198" s="59" t="str">
        <f>IF(Collage!C191="","",Collage!C191)</f>
        <v/>
      </c>
      <c r="D198" s="107" t="str">
        <f>IF(Collage!D191="","",Collage!D191)</f>
        <v>Dem027</v>
      </c>
      <c r="E198" s="29" t="s">
        <v>2</v>
      </c>
      <c r="F198" s="10" t="s">
        <v>2</v>
      </c>
      <c r="G198" s="11"/>
      <c r="H198" s="13">
        <f t="shared" si="28"/>
        <v>0.66666666666666663</v>
      </c>
      <c r="I198" s="8" t="str">
        <f>IF(B198&lt;&gt;"",SUMIF($V$23:$V$598,V198,$H$23:$H$598)/SUMIF($V$23:$V$598,V198,$O$23:O773),IF(O198&lt;&gt;"",SUMIF($S$23:$S$598,S198,$H$23:$H$598)/O198,""))</f>
        <v/>
      </c>
      <c r="J198" s="12"/>
      <c r="K198" s="19">
        <f t="shared" si="36"/>
        <v>1</v>
      </c>
      <c r="L198" s="19">
        <f t="shared" si="29"/>
        <v>1</v>
      </c>
      <c r="M198" s="19">
        <f t="shared" si="30"/>
        <v>0</v>
      </c>
      <c r="N198" s="19">
        <f t="shared" si="37"/>
        <v>2</v>
      </c>
      <c r="O198" s="9" t="str">
        <f t="shared" si="35"/>
        <v/>
      </c>
      <c r="S198" s="2" t="str">
        <f t="shared" si="33"/>
        <v>- MEP -</v>
      </c>
      <c r="T198" s="18" t="str">
        <f t="shared" si="31"/>
        <v/>
      </c>
      <c r="V198" s="2" t="str">
        <f t="shared" si="34"/>
        <v>DEMANDES</v>
      </c>
      <c r="W198" s="16" t="str">
        <f t="shared" si="32"/>
        <v/>
      </c>
    </row>
    <row r="199" spans="2:23" x14ac:dyDescent="0.2">
      <c r="B199" s="59" t="str">
        <f>IF(Collage!B192="","",Collage!B192)</f>
        <v/>
      </c>
      <c r="C199" s="59" t="str">
        <f>IF(Collage!C192="","",Collage!C192)</f>
        <v/>
      </c>
      <c r="D199" s="107" t="str">
        <f>IF(Collage!D192="","",Collage!D192)</f>
        <v>Dem028</v>
      </c>
      <c r="E199" s="29"/>
      <c r="F199" s="10"/>
      <c r="G199" s="11"/>
      <c r="H199" s="13">
        <f t="shared" si="28"/>
        <v>0</v>
      </c>
      <c r="I199" s="8" t="str">
        <f>IF(B199&lt;&gt;"",SUMIF($V$23:$V$598,V199,$H$23:$H$598)/SUMIF($V$23:$V$598,V199,$O$23:O774),IF(O199&lt;&gt;"",SUMIF($S$23:$S$598,S199,$H$23:$H$598)/O199,""))</f>
        <v/>
      </c>
      <c r="J199" s="12"/>
      <c r="K199" s="19">
        <f t="shared" si="36"/>
        <v>0</v>
      </c>
      <c r="L199" s="19">
        <f t="shared" si="29"/>
        <v>0</v>
      </c>
      <c r="M199" s="19">
        <f t="shared" si="30"/>
        <v>0</v>
      </c>
      <c r="N199" s="19">
        <f t="shared" si="37"/>
        <v>0</v>
      </c>
      <c r="O199" s="9" t="str">
        <f t="shared" si="35"/>
        <v/>
      </c>
      <c r="S199" s="2" t="str">
        <f t="shared" si="33"/>
        <v>- MEP -</v>
      </c>
      <c r="T199" s="18" t="str">
        <f t="shared" si="31"/>
        <v/>
      </c>
      <c r="V199" s="2" t="str">
        <f t="shared" si="34"/>
        <v>DEMANDES</v>
      </c>
      <c r="W199" s="16" t="str">
        <f t="shared" si="32"/>
        <v/>
      </c>
    </row>
    <row r="200" spans="2:23" x14ac:dyDescent="0.2">
      <c r="B200" s="59" t="str">
        <f>IF(Collage!B193="","",Collage!B193)</f>
        <v/>
      </c>
      <c r="C200" s="59" t="str">
        <f>IF(Collage!C193="","",Collage!C193)</f>
        <v/>
      </c>
      <c r="D200" s="107" t="str">
        <f>IF(Collage!D193="","",Collage!D193)</f>
        <v>Dem029</v>
      </c>
      <c r="E200" s="29" t="s">
        <v>2</v>
      </c>
      <c r="F200" s="10" t="s">
        <v>2</v>
      </c>
      <c r="G200" s="11"/>
      <c r="H200" s="13">
        <f t="shared" si="28"/>
        <v>0.66666666666666663</v>
      </c>
      <c r="I200" s="8" t="str">
        <f>IF(B200&lt;&gt;"",SUMIF($V$23:$V$598,V200,$H$23:$H$598)/SUMIF($V$23:$V$598,V200,$O$23:O775),IF(O200&lt;&gt;"",SUMIF($S$23:$S$598,S200,$H$23:$H$598)/O200,""))</f>
        <v/>
      </c>
      <c r="J200" s="12"/>
      <c r="K200" s="19">
        <f t="shared" si="36"/>
        <v>1</v>
      </c>
      <c r="L200" s="19">
        <f t="shared" si="29"/>
        <v>1</v>
      </c>
      <c r="M200" s="19">
        <f t="shared" si="30"/>
        <v>0</v>
      </c>
      <c r="N200" s="19">
        <f t="shared" si="37"/>
        <v>2</v>
      </c>
      <c r="O200" s="9" t="str">
        <f t="shared" si="35"/>
        <v/>
      </c>
      <c r="S200" s="2" t="str">
        <f t="shared" si="33"/>
        <v>- MEP -</v>
      </c>
      <c r="T200" s="18" t="str">
        <f t="shared" si="31"/>
        <v/>
      </c>
      <c r="V200" s="2" t="str">
        <f t="shared" si="34"/>
        <v>DEMANDES</v>
      </c>
      <c r="W200" s="16" t="str">
        <f t="shared" si="32"/>
        <v/>
      </c>
    </row>
    <row r="201" spans="2:23" x14ac:dyDescent="0.2">
      <c r="B201" s="59" t="str">
        <f>IF(Collage!B194="","",Collage!B194)</f>
        <v/>
      </c>
      <c r="C201" s="59" t="str">
        <f>IF(Collage!C194="","",Collage!C194)</f>
        <v/>
      </c>
      <c r="D201" s="107" t="str">
        <f>IF(Collage!D194="","",Collage!D194)</f>
        <v>Dem030</v>
      </c>
      <c r="E201" s="29" t="s">
        <v>2</v>
      </c>
      <c r="F201" s="10" t="s">
        <v>2</v>
      </c>
      <c r="G201" s="11"/>
      <c r="H201" s="13">
        <f t="shared" si="28"/>
        <v>0.66666666666666663</v>
      </c>
      <c r="I201" s="8" t="str">
        <f>IF(B201&lt;&gt;"",SUMIF($V$23:$V$598,V201,$H$23:$H$598)/SUMIF($V$23:$V$598,V201,$O$23:O776),IF(O201&lt;&gt;"",SUMIF($S$23:$S$598,S201,$H$23:$H$598)/O201,""))</f>
        <v/>
      </c>
      <c r="J201" s="12"/>
      <c r="K201" s="19">
        <f t="shared" si="36"/>
        <v>1</v>
      </c>
      <c r="L201" s="19">
        <f t="shared" si="29"/>
        <v>1</v>
      </c>
      <c r="M201" s="19">
        <f t="shared" si="30"/>
        <v>0</v>
      </c>
      <c r="N201" s="19">
        <f t="shared" si="37"/>
        <v>2</v>
      </c>
      <c r="O201" s="9" t="str">
        <f t="shared" si="35"/>
        <v/>
      </c>
      <c r="S201" s="2" t="str">
        <f t="shared" si="33"/>
        <v>- MEP -</v>
      </c>
      <c r="T201" s="18" t="str">
        <f t="shared" si="31"/>
        <v/>
      </c>
      <c r="V201" s="2" t="str">
        <f t="shared" si="34"/>
        <v>DEMANDES</v>
      </c>
      <c r="W201" s="16" t="str">
        <f t="shared" si="32"/>
        <v/>
      </c>
    </row>
    <row r="202" spans="2:23" x14ac:dyDescent="0.2">
      <c r="B202" s="59" t="str">
        <f>IF(Collage!B195="","",Collage!B195)</f>
        <v/>
      </c>
      <c r="C202" s="59" t="str">
        <f>IF(Collage!C195="","",Collage!C195)</f>
        <v/>
      </c>
      <c r="D202" s="107" t="str">
        <f>IF(Collage!D195="","",Collage!D195)</f>
        <v>Dem031</v>
      </c>
      <c r="E202" s="29"/>
      <c r="F202" s="10"/>
      <c r="G202" s="11"/>
      <c r="H202" s="13">
        <f t="shared" si="28"/>
        <v>0</v>
      </c>
      <c r="I202" s="8" t="str">
        <f>IF(B202&lt;&gt;"",SUMIF($V$23:$V$598,V202,$H$23:$H$598)/SUMIF($V$23:$V$598,V202,$O$23:O777),IF(O202&lt;&gt;"",SUMIF($S$23:$S$598,S202,$H$23:$H$598)/O202,""))</f>
        <v/>
      </c>
      <c r="J202" s="12"/>
      <c r="K202" s="19">
        <f t="shared" si="36"/>
        <v>0</v>
      </c>
      <c r="L202" s="19">
        <f t="shared" si="29"/>
        <v>0</v>
      </c>
      <c r="M202" s="19">
        <f t="shared" si="30"/>
        <v>0</v>
      </c>
      <c r="N202" s="19">
        <f t="shared" si="37"/>
        <v>0</v>
      </c>
      <c r="O202" s="9" t="str">
        <f t="shared" si="35"/>
        <v/>
      </c>
      <c r="S202" s="2" t="str">
        <f t="shared" si="33"/>
        <v>- MEP -</v>
      </c>
      <c r="T202" s="18" t="str">
        <f t="shared" si="31"/>
        <v/>
      </c>
      <c r="V202" s="2" t="str">
        <f t="shared" si="34"/>
        <v>DEMANDES</v>
      </c>
      <c r="W202" s="16" t="str">
        <f t="shared" si="32"/>
        <v/>
      </c>
    </row>
    <row r="203" spans="2:23" x14ac:dyDescent="0.2">
      <c r="B203" s="59" t="str">
        <f>IF(Collage!B196="","",Collage!B196)</f>
        <v/>
      </c>
      <c r="C203" s="59" t="str">
        <f>IF(Collage!C196="","",Collage!C196)</f>
        <v/>
      </c>
      <c r="D203" s="107" t="str">
        <f>IF(Collage!D196="","",Collage!D196)</f>
        <v>Dem032</v>
      </c>
      <c r="E203" s="29" t="s">
        <v>2</v>
      </c>
      <c r="F203" s="10" t="s">
        <v>2</v>
      </c>
      <c r="G203" s="11"/>
      <c r="H203" s="13">
        <f t="shared" si="28"/>
        <v>0.66666666666666663</v>
      </c>
      <c r="I203" s="8" t="str">
        <f>IF(B203&lt;&gt;"",SUMIF($V$23:$V$598,V203,$H$23:$H$598)/SUMIF($V$23:$V$598,V203,$O$23:O778),IF(O203&lt;&gt;"",SUMIF($S$23:$S$598,S203,$H$23:$H$598)/O203,""))</f>
        <v/>
      </c>
      <c r="J203" s="12"/>
      <c r="K203" s="19">
        <f t="shared" si="36"/>
        <v>1</v>
      </c>
      <c r="L203" s="19">
        <f t="shared" si="29"/>
        <v>1</v>
      </c>
      <c r="M203" s="19">
        <f t="shared" si="30"/>
        <v>0</v>
      </c>
      <c r="N203" s="19">
        <f t="shared" si="37"/>
        <v>2</v>
      </c>
      <c r="O203" s="9" t="str">
        <f t="shared" si="35"/>
        <v/>
      </c>
      <c r="S203" s="2" t="str">
        <f t="shared" si="33"/>
        <v>- MEP -</v>
      </c>
      <c r="T203" s="18" t="str">
        <f t="shared" si="31"/>
        <v/>
      </c>
      <c r="V203" s="2" t="str">
        <f t="shared" si="34"/>
        <v>DEMANDES</v>
      </c>
      <c r="W203" s="16" t="str">
        <f t="shared" si="32"/>
        <v/>
      </c>
    </row>
    <row r="204" spans="2:23" x14ac:dyDescent="0.2">
      <c r="B204" s="59" t="str">
        <f>IF(Collage!B197="","",Collage!B197)</f>
        <v/>
      </c>
      <c r="C204" s="59" t="str">
        <f>IF(Collage!C197="","",Collage!C197)</f>
        <v/>
      </c>
      <c r="D204" s="107" t="str">
        <f>IF(Collage!D197="","",Collage!D197)</f>
        <v/>
      </c>
      <c r="E204" s="29"/>
      <c r="F204" s="10"/>
      <c r="G204" s="11"/>
      <c r="H204" s="13" t="str">
        <f t="shared" si="28"/>
        <v/>
      </c>
      <c r="I204" s="8" t="str">
        <f>IF(B204&lt;&gt;"",SUMIF($V$23:$V$598,V204,$H$23:$H$598)/SUMIF($V$23:$V$598,V204,$O$23:O779),IF(O204&lt;&gt;"",SUMIF($S$23:$S$598,S204,$H$23:$H$598)/O204,""))</f>
        <v/>
      </c>
      <c r="J204" s="12"/>
      <c r="K204" s="19" t="str">
        <f t="shared" si="36"/>
        <v/>
      </c>
      <c r="L204" s="19" t="str">
        <f t="shared" si="29"/>
        <v/>
      </c>
      <c r="M204" s="19" t="str">
        <f t="shared" si="30"/>
        <v/>
      </c>
      <c r="N204" s="19" t="str">
        <f t="shared" si="37"/>
        <v/>
      </c>
      <c r="O204" s="9" t="str">
        <f t="shared" si="35"/>
        <v/>
      </c>
      <c r="S204" s="2" t="str">
        <f t="shared" si="33"/>
        <v>- MEP -</v>
      </c>
      <c r="T204" s="18" t="str">
        <f t="shared" si="31"/>
        <v/>
      </c>
      <c r="V204" s="2" t="str">
        <f t="shared" si="34"/>
        <v>DEMANDES</v>
      </c>
      <c r="W204" s="16" t="str">
        <f t="shared" si="32"/>
        <v/>
      </c>
    </row>
    <row r="205" spans="2:23" x14ac:dyDescent="0.2">
      <c r="B205" s="59" t="str">
        <f>IF(Collage!B198="","",Collage!B198)</f>
        <v/>
      </c>
      <c r="C205" s="59" t="str">
        <f>IF(Collage!C198="","",Collage!C198)</f>
        <v>- APPLICATIF -</v>
      </c>
      <c r="D205" s="107" t="str">
        <f>IF(Collage!D198="","",Collage!D198)</f>
        <v/>
      </c>
      <c r="E205" s="29"/>
      <c r="F205" s="10"/>
      <c r="G205" s="11"/>
      <c r="H205" s="13" t="str">
        <f t="shared" si="28"/>
        <v/>
      </c>
      <c r="I205" s="8">
        <f>IF(B205&lt;&gt;"",SUMIF($V$23:$V$598,V205,$H$23:$H$598)/SUMIF($V$23:$V$598,V205,$O$23:O780),IF(O205&lt;&gt;"",SUMIF($S$23:$S$598,S205,$H$23:$H$598)/O205,""))</f>
        <v>0.43137254901960781</v>
      </c>
      <c r="J205" s="12"/>
      <c r="K205" s="19" t="str">
        <f t="shared" si="36"/>
        <v/>
      </c>
      <c r="L205" s="19" t="str">
        <f t="shared" si="29"/>
        <v/>
      </c>
      <c r="M205" s="19" t="str">
        <f t="shared" si="30"/>
        <v/>
      </c>
      <c r="N205" s="19" t="str">
        <f t="shared" si="37"/>
        <v>Procédures :</v>
      </c>
      <c r="O205" s="9">
        <f t="shared" si="35"/>
        <v>17</v>
      </c>
      <c r="S205" s="2" t="str">
        <f t="shared" si="33"/>
        <v>- APPLICATIF -</v>
      </c>
      <c r="T205" s="18">
        <f t="shared" si="31"/>
        <v>0.43137254901960781</v>
      </c>
      <c r="V205" s="2" t="str">
        <f t="shared" si="34"/>
        <v>DEMANDES</v>
      </c>
      <c r="W205" s="16" t="str">
        <f t="shared" si="32"/>
        <v/>
      </c>
    </row>
    <row r="206" spans="2:23" x14ac:dyDescent="0.2">
      <c r="B206" s="59" t="str">
        <f>IF(Collage!B199="","",Collage!B199)</f>
        <v/>
      </c>
      <c r="C206" s="59" t="str">
        <f>IF(Collage!C199="","",Collage!C199)</f>
        <v/>
      </c>
      <c r="D206" s="107" t="str">
        <f>IF(Collage!D199="","",Collage!D199)</f>
        <v/>
      </c>
      <c r="E206" s="29"/>
      <c r="F206" s="10"/>
      <c r="G206" s="11"/>
      <c r="H206" s="13" t="str">
        <f t="shared" si="28"/>
        <v/>
      </c>
      <c r="I206" s="8" t="str">
        <f>IF(B206&lt;&gt;"",SUMIF($V$23:$V$598,V206,$H$23:$H$598)/SUMIF($V$23:$V$598,V206,$O$23:O781),IF(O206&lt;&gt;"",SUMIF($S$23:$S$598,S206,$H$23:$H$598)/O206,""))</f>
        <v/>
      </c>
      <c r="J206" s="12"/>
      <c r="K206" s="19" t="str">
        <f t="shared" si="36"/>
        <v/>
      </c>
      <c r="L206" s="19" t="str">
        <f t="shared" si="29"/>
        <v/>
      </c>
      <c r="M206" s="19" t="str">
        <f t="shared" si="30"/>
        <v/>
      </c>
      <c r="N206" s="19" t="str">
        <f t="shared" si="37"/>
        <v/>
      </c>
      <c r="O206" s="9" t="str">
        <f t="shared" si="35"/>
        <v/>
      </c>
      <c r="S206" s="2" t="str">
        <f t="shared" si="33"/>
        <v>- APPLICATIF -</v>
      </c>
      <c r="T206" s="18" t="str">
        <f t="shared" si="31"/>
        <v/>
      </c>
      <c r="V206" s="2" t="str">
        <f t="shared" si="34"/>
        <v>DEMANDES</v>
      </c>
      <c r="W206" s="16" t="str">
        <f t="shared" si="32"/>
        <v/>
      </c>
    </row>
    <row r="207" spans="2:23" x14ac:dyDescent="0.2">
      <c r="B207" s="59" t="str">
        <f>IF(Collage!B200="","",Collage!B200)</f>
        <v/>
      </c>
      <c r="C207" s="59" t="str">
        <f>IF(Collage!C200="","",Collage!C200)</f>
        <v/>
      </c>
      <c r="D207" s="107" t="str">
        <f>IF(Collage!D200="","",Collage!D200)</f>
        <v>Dem033</v>
      </c>
      <c r="E207" s="29" t="s">
        <v>2</v>
      </c>
      <c r="F207" s="10"/>
      <c r="G207" s="11"/>
      <c r="H207" s="13">
        <f t="shared" si="28"/>
        <v>0.33333333333333331</v>
      </c>
      <c r="I207" s="8" t="str">
        <f>IF(B207&lt;&gt;"",SUMIF($V$23:$V$598,V207,$H$23:$H$598)/SUMIF($V$23:$V$598,V207,$O$23:O782),IF(O207&lt;&gt;"",SUMIF($S$23:$S$598,S207,$H$23:$H$598)/O207,""))</f>
        <v/>
      </c>
      <c r="J207" s="12"/>
      <c r="K207" s="19">
        <f t="shared" si="36"/>
        <v>1</v>
      </c>
      <c r="L207" s="19">
        <f t="shared" si="29"/>
        <v>0</v>
      </c>
      <c r="M207" s="19">
        <f t="shared" si="30"/>
        <v>0</v>
      </c>
      <c r="N207" s="19">
        <f t="shared" si="37"/>
        <v>1</v>
      </c>
      <c r="O207" s="9" t="str">
        <f t="shared" si="35"/>
        <v/>
      </c>
      <c r="S207" s="2" t="str">
        <f t="shared" si="33"/>
        <v>- APPLICATIF -</v>
      </c>
      <c r="T207" s="18" t="str">
        <f t="shared" si="31"/>
        <v/>
      </c>
      <c r="V207" s="2" t="str">
        <f t="shared" si="34"/>
        <v>DEMANDES</v>
      </c>
      <c r="W207" s="16" t="str">
        <f t="shared" si="32"/>
        <v/>
      </c>
    </row>
    <row r="208" spans="2:23" x14ac:dyDescent="0.2">
      <c r="B208" s="59" t="str">
        <f>IF(Collage!B201="","",Collage!B201)</f>
        <v/>
      </c>
      <c r="C208" s="59" t="str">
        <f>IF(Collage!C201="","",Collage!C201)</f>
        <v/>
      </c>
      <c r="D208" s="107" t="str">
        <f>IF(Collage!D201="","",Collage!D201)</f>
        <v>Dem034</v>
      </c>
      <c r="E208" s="29" t="s">
        <v>2</v>
      </c>
      <c r="F208" s="10"/>
      <c r="G208" s="11"/>
      <c r="H208" s="13">
        <f t="shared" si="28"/>
        <v>0.33333333333333331</v>
      </c>
      <c r="I208" s="8" t="str">
        <f>IF(B208&lt;&gt;"",SUMIF($V$23:$V$598,V208,$H$23:$H$598)/SUMIF($V$23:$V$598,V208,$O$23:O783),IF(O208&lt;&gt;"",SUMIF($S$23:$S$598,S208,$H$23:$H$598)/O208,""))</f>
        <v/>
      </c>
      <c r="J208" s="12"/>
      <c r="K208" s="19">
        <f t="shared" si="36"/>
        <v>1</v>
      </c>
      <c r="L208" s="19">
        <f t="shared" si="29"/>
        <v>0</v>
      </c>
      <c r="M208" s="19">
        <f t="shared" si="30"/>
        <v>0</v>
      </c>
      <c r="N208" s="19">
        <f t="shared" si="37"/>
        <v>1</v>
      </c>
      <c r="O208" s="9" t="str">
        <f t="shared" si="35"/>
        <v/>
      </c>
      <c r="S208" s="2" t="str">
        <f t="shared" si="33"/>
        <v>- APPLICATIF -</v>
      </c>
      <c r="T208" s="18" t="str">
        <f t="shared" si="31"/>
        <v/>
      </c>
      <c r="V208" s="2" t="str">
        <f t="shared" si="34"/>
        <v>DEMANDES</v>
      </c>
      <c r="W208" s="16" t="str">
        <f t="shared" si="32"/>
        <v/>
      </c>
    </row>
    <row r="209" spans="2:23" x14ac:dyDescent="0.2">
      <c r="B209" s="59" t="str">
        <f>IF(Collage!B202="","",Collage!B202)</f>
        <v/>
      </c>
      <c r="C209" s="59" t="str">
        <f>IF(Collage!C202="","",Collage!C202)</f>
        <v/>
      </c>
      <c r="D209" s="107" t="str">
        <f>IF(Collage!D202="","",Collage!D202)</f>
        <v>Dem035</v>
      </c>
      <c r="E209" s="29" t="s">
        <v>2</v>
      </c>
      <c r="F209" s="10"/>
      <c r="G209" s="11"/>
      <c r="H209" s="13">
        <f t="shared" si="28"/>
        <v>0.33333333333333331</v>
      </c>
      <c r="I209" s="8" t="str">
        <f>IF(B209&lt;&gt;"",SUMIF($V$23:$V$598,V209,$H$23:$H$598)/SUMIF($V$23:$V$598,V209,$O$23:O784),IF(O209&lt;&gt;"",SUMIF($S$23:$S$598,S209,$H$23:$H$598)/O209,""))</f>
        <v/>
      </c>
      <c r="J209" s="12"/>
      <c r="K209" s="19">
        <f t="shared" si="36"/>
        <v>1</v>
      </c>
      <c r="L209" s="19">
        <f t="shared" si="29"/>
        <v>0</v>
      </c>
      <c r="M209" s="19">
        <f t="shared" si="30"/>
        <v>0</v>
      </c>
      <c r="N209" s="19">
        <f t="shared" si="37"/>
        <v>1</v>
      </c>
      <c r="O209" s="9" t="str">
        <f t="shared" si="35"/>
        <v/>
      </c>
      <c r="S209" s="2" t="str">
        <f t="shared" si="33"/>
        <v>- APPLICATIF -</v>
      </c>
      <c r="T209" s="18" t="str">
        <f t="shared" si="31"/>
        <v/>
      </c>
      <c r="V209" s="2" t="str">
        <f t="shared" si="34"/>
        <v>DEMANDES</v>
      </c>
      <c r="W209" s="16" t="str">
        <f t="shared" si="32"/>
        <v/>
      </c>
    </row>
    <row r="210" spans="2:23" x14ac:dyDescent="0.2">
      <c r="B210" s="59" t="str">
        <f>IF(Collage!B203="","",Collage!B203)</f>
        <v/>
      </c>
      <c r="C210" s="59" t="str">
        <f>IF(Collage!C203="","",Collage!C203)</f>
        <v/>
      </c>
      <c r="D210" s="107" t="str">
        <f>IF(Collage!D203="","",Collage!D203)</f>
        <v>Dem036</v>
      </c>
      <c r="E210" s="29" t="s">
        <v>2</v>
      </c>
      <c r="F210" s="10"/>
      <c r="G210" s="11"/>
      <c r="H210" s="13">
        <f t="shared" si="28"/>
        <v>0.33333333333333331</v>
      </c>
      <c r="I210" s="8" t="str">
        <f>IF(B210&lt;&gt;"",SUMIF($V$23:$V$598,V210,$H$23:$H$598)/SUMIF($V$23:$V$598,V210,$O$23:O785),IF(O210&lt;&gt;"",SUMIF($S$23:$S$598,S210,$H$23:$H$598)/O210,""))</f>
        <v/>
      </c>
      <c r="J210" s="12"/>
      <c r="K210" s="19">
        <f t="shared" si="36"/>
        <v>1</v>
      </c>
      <c r="L210" s="19">
        <f t="shared" si="29"/>
        <v>0</v>
      </c>
      <c r="M210" s="19">
        <f t="shared" si="30"/>
        <v>0</v>
      </c>
      <c r="N210" s="19">
        <f t="shared" si="37"/>
        <v>1</v>
      </c>
      <c r="O210" s="9" t="str">
        <f t="shared" si="35"/>
        <v/>
      </c>
      <c r="S210" s="2" t="str">
        <f t="shared" si="33"/>
        <v>- APPLICATIF -</v>
      </c>
      <c r="T210" s="18" t="str">
        <f t="shared" si="31"/>
        <v/>
      </c>
      <c r="V210" s="2" t="str">
        <f t="shared" si="34"/>
        <v>DEMANDES</v>
      </c>
      <c r="W210" s="16" t="str">
        <f t="shared" si="32"/>
        <v/>
      </c>
    </row>
    <row r="211" spans="2:23" x14ac:dyDescent="0.2">
      <c r="B211" s="59" t="str">
        <f>IF(Collage!B204="","",Collage!B204)</f>
        <v/>
      </c>
      <c r="C211" s="59" t="str">
        <f>IF(Collage!C204="","",Collage!C204)</f>
        <v/>
      </c>
      <c r="D211" s="107" t="str">
        <f>IF(Collage!D204="","",Collage!D204)</f>
        <v>Dem037</v>
      </c>
      <c r="E211" s="29" t="s">
        <v>2</v>
      </c>
      <c r="F211" s="10"/>
      <c r="G211" s="11"/>
      <c r="H211" s="13">
        <f t="shared" si="28"/>
        <v>0.33333333333333331</v>
      </c>
      <c r="I211" s="8" t="str">
        <f>IF(B211&lt;&gt;"",SUMIF($V$23:$V$598,V211,$H$23:$H$598)/SUMIF($V$23:$V$598,V211,$O$23:O786),IF(O211&lt;&gt;"",SUMIF($S$23:$S$598,S211,$H$23:$H$598)/O211,""))</f>
        <v/>
      </c>
      <c r="J211" s="12"/>
      <c r="K211" s="19">
        <f t="shared" si="36"/>
        <v>1</v>
      </c>
      <c r="L211" s="19">
        <f t="shared" si="29"/>
        <v>0</v>
      </c>
      <c r="M211" s="19">
        <f t="shared" si="30"/>
        <v>0</v>
      </c>
      <c r="N211" s="19">
        <f t="shared" si="37"/>
        <v>1</v>
      </c>
      <c r="O211" s="9" t="str">
        <f t="shared" si="35"/>
        <v/>
      </c>
      <c r="S211" s="2" t="str">
        <f t="shared" si="33"/>
        <v>- APPLICATIF -</v>
      </c>
      <c r="T211" s="18" t="str">
        <f t="shared" si="31"/>
        <v/>
      </c>
      <c r="V211" s="2" t="str">
        <f t="shared" si="34"/>
        <v>DEMANDES</v>
      </c>
      <c r="W211" s="16" t="str">
        <f t="shared" si="32"/>
        <v/>
      </c>
    </row>
    <row r="212" spans="2:23" x14ac:dyDescent="0.2">
      <c r="B212" s="59" t="str">
        <f>IF(Collage!B205="","",Collage!B205)</f>
        <v/>
      </c>
      <c r="C212" s="59" t="str">
        <f>IF(Collage!C205="","",Collage!C205)</f>
        <v/>
      </c>
      <c r="D212" s="107" t="str">
        <f>IF(Collage!D205="","",Collage!D205)</f>
        <v>Dem038</v>
      </c>
      <c r="E212" s="29" t="s">
        <v>2</v>
      </c>
      <c r="F212" s="10"/>
      <c r="G212" s="11"/>
      <c r="H212" s="13">
        <f t="shared" si="28"/>
        <v>0.33333333333333331</v>
      </c>
      <c r="I212" s="8" t="str">
        <f>IF(B212&lt;&gt;"",SUMIF($V$23:$V$598,V212,$H$23:$H$598)/SUMIF($V$23:$V$598,V212,$O$23:O787),IF(O212&lt;&gt;"",SUMIF($S$23:$S$598,S212,$H$23:$H$598)/O212,""))</f>
        <v/>
      </c>
      <c r="J212" s="12"/>
      <c r="K212" s="19">
        <f t="shared" si="36"/>
        <v>1</v>
      </c>
      <c r="L212" s="19">
        <f t="shared" si="29"/>
        <v>0</v>
      </c>
      <c r="M212" s="19">
        <f t="shared" si="30"/>
        <v>0</v>
      </c>
      <c r="N212" s="19">
        <f t="shared" si="37"/>
        <v>1</v>
      </c>
      <c r="O212" s="9" t="str">
        <f t="shared" si="35"/>
        <v/>
      </c>
      <c r="S212" s="2" t="str">
        <f t="shared" si="33"/>
        <v>- APPLICATIF -</v>
      </c>
      <c r="T212" s="18" t="str">
        <f t="shared" si="31"/>
        <v/>
      </c>
      <c r="V212" s="2" t="str">
        <f t="shared" si="34"/>
        <v>DEMANDES</v>
      </c>
      <c r="W212" s="16" t="str">
        <f t="shared" si="32"/>
        <v/>
      </c>
    </row>
    <row r="213" spans="2:23" x14ac:dyDescent="0.2">
      <c r="B213" s="59" t="str">
        <f>IF(Collage!B206="","",Collage!B206)</f>
        <v/>
      </c>
      <c r="C213" s="59" t="str">
        <f>IF(Collage!C206="","",Collage!C206)</f>
        <v/>
      </c>
      <c r="D213" s="107" t="str">
        <f>IF(Collage!D206="","",Collage!D206)</f>
        <v>Dem039</v>
      </c>
      <c r="E213" s="29" t="s">
        <v>2</v>
      </c>
      <c r="F213" s="10" t="s">
        <v>2</v>
      </c>
      <c r="G213" s="11"/>
      <c r="H213" s="13">
        <f t="shared" si="28"/>
        <v>0.66666666666666663</v>
      </c>
      <c r="I213" s="8" t="str">
        <f>IF(B213&lt;&gt;"",SUMIF($V$23:$V$598,V213,$H$23:$H$598)/SUMIF($V$23:$V$598,V213,$O$23:O788),IF(O213&lt;&gt;"",SUMIF($S$23:$S$598,S213,$H$23:$H$598)/O213,""))</f>
        <v/>
      </c>
      <c r="J213" s="12"/>
      <c r="K213" s="19">
        <f t="shared" si="36"/>
        <v>1</v>
      </c>
      <c r="L213" s="19">
        <f t="shared" si="29"/>
        <v>1</v>
      </c>
      <c r="M213" s="19">
        <f t="shared" si="30"/>
        <v>0</v>
      </c>
      <c r="N213" s="19">
        <f t="shared" si="37"/>
        <v>2</v>
      </c>
      <c r="O213" s="9" t="str">
        <f t="shared" si="35"/>
        <v/>
      </c>
      <c r="S213" s="2" t="str">
        <f t="shared" si="33"/>
        <v>- APPLICATIF -</v>
      </c>
      <c r="T213" s="18" t="str">
        <f t="shared" si="31"/>
        <v/>
      </c>
      <c r="V213" s="2" t="str">
        <f t="shared" si="34"/>
        <v>DEMANDES</v>
      </c>
      <c r="W213" s="16" t="str">
        <f t="shared" si="32"/>
        <v/>
      </c>
    </row>
    <row r="214" spans="2:23" x14ac:dyDescent="0.2">
      <c r="B214" s="59" t="str">
        <f>IF(Collage!B207="","",Collage!B207)</f>
        <v/>
      </c>
      <c r="C214" s="59" t="str">
        <f>IF(Collage!C207="","",Collage!C207)</f>
        <v/>
      </c>
      <c r="D214" s="107" t="str">
        <f>IF(Collage!D207="","",Collage!D207)</f>
        <v>Dem040</v>
      </c>
      <c r="E214" s="29" t="s">
        <v>2</v>
      </c>
      <c r="F214" s="10" t="s">
        <v>2</v>
      </c>
      <c r="G214" s="11"/>
      <c r="H214" s="13">
        <f t="shared" si="28"/>
        <v>0.66666666666666663</v>
      </c>
      <c r="I214" s="8" t="str">
        <f>IF(B214&lt;&gt;"",SUMIF($V$23:$V$598,V214,$H$23:$H$598)/SUMIF($V$23:$V$598,V214,$O$23:O789),IF(O214&lt;&gt;"",SUMIF($S$23:$S$598,S214,$H$23:$H$598)/O214,""))</f>
        <v/>
      </c>
      <c r="J214" s="12"/>
      <c r="K214" s="19">
        <f t="shared" si="36"/>
        <v>1</v>
      </c>
      <c r="L214" s="19">
        <f t="shared" si="29"/>
        <v>1</v>
      </c>
      <c r="M214" s="19">
        <f t="shared" si="30"/>
        <v>0</v>
      </c>
      <c r="N214" s="19">
        <f t="shared" si="37"/>
        <v>2</v>
      </c>
      <c r="O214" s="9" t="str">
        <f t="shared" si="35"/>
        <v/>
      </c>
      <c r="S214" s="2" t="str">
        <f t="shared" si="33"/>
        <v>- APPLICATIF -</v>
      </c>
      <c r="T214" s="18" t="str">
        <f t="shared" si="31"/>
        <v/>
      </c>
      <c r="V214" s="2" t="str">
        <f t="shared" si="34"/>
        <v>DEMANDES</v>
      </c>
      <c r="W214" s="16" t="str">
        <f t="shared" si="32"/>
        <v/>
      </c>
    </row>
    <row r="215" spans="2:23" x14ac:dyDescent="0.2">
      <c r="B215" s="59" t="str">
        <f>IF(Collage!B208="","",Collage!B208)</f>
        <v/>
      </c>
      <c r="C215" s="59" t="str">
        <f>IF(Collage!C208="","",Collage!C208)</f>
        <v/>
      </c>
      <c r="D215" s="107" t="str">
        <f>IF(Collage!D208="","",Collage!D208)</f>
        <v>Dem041</v>
      </c>
      <c r="E215" s="29" t="s">
        <v>2</v>
      </c>
      <c r="F215" s="10"/>
      <c r="G215" s="11"/>
      <c r="H215" s="13">
        <f t="shared" ref="H215:H278" si="38">IF(D215="","",SUM(N215/3))</f>
        <v>0.33333333333333331</v>
      </c>
      <c r="I215" s="8" t="str">
        <f>IF(B215&lt;&gt;"",SUMIF($V$23:$V$598,V215,$H$23:$H$598)/SUMIF($V$23:$V$598,V215,$O$23:O790),IF(O215&lt;&gt;"",SUMIF($S$23:$S$598,S215,$H$23:$H$598)/O215,""))</f>
        <v/>
      </c>
      <c r="J215" s="12"/>
      <c r="K215" s="19">
        <f t="shared" si="36"/>
        <v>1</v>
      </c>
      <c r="L215" s="19">
        <f t="shared" ref="L215:L278" si="39">IF($D215&lt;&gt;"",IF($F215="X",1,0),"")</f>
        <v>0</v>
      </c>
      <c r="M215" s="19">
        <f t="shared" ref="M215:M278" si="40">IF($D215&lt;&gt;"",IF($G215="X",1,0),"")</f>
        <v>0</v>
      </c>
      <c r="N215" s="19">
        <f t="shared" si="37"/>
        <v>1</v>
      </c>
      <c r="O215" s="9" t="str">
        <f t="shared" si="35"/>
        <v/>
      </c>
      <c r="S215" s="2" t="str">
        <f t="shared" si="33"/>
        <v>- APPLICATIF -</v>
      </c>
      <c r="T215" s="18" t="str">
        <f t="shared" ref="T215:T278" si="41">IF(C215&lt;&gt;"",I215,"")</f>
        <v/>
      </c>
      <c r="V215" s="2" t="str">
        <f t="shared" si="34"/>
        <v>DEMANDES</v>
      </c>
      <c r="W215" s="16" t="str">
        <f t="shared" ref="W215:W278" si="42">IF(B215&lt;&gt;"",I215,"")</f>
        <v/>
      </c>
    </row>
    <row r="216" spans="2:23" x14ac:dyDescent="0.2">
      <c r="B216" s="59" t="str">
        <f>IF(Collage!B209="","",Collage!B209)</f>
        <v/>
      </c>
      <c r="C216" s="59" t="str">
        <f>IF(Collage!C209="","",Collage!C209)</f>
        <v/>
      </c>
      <c r="D216" s="107" t="str">
        <f>IF(Collage!D209="","",Collage!D209)</f>
        <v>Dem042</v>
      </c>
      <c r="E216" s="29" t="s">
        <v>2</v>
      </c>
      <c r="F216" s="10" t="s">
        <v>2</v>
      </c>
      <c r="G216" s="11"/>
      <c r="H216" s="13">
        <f t="shared" si="38"/>
        <v>0.66666666666666663</v>
      </c>
      <c r="I216" s="8" t="str">
        <f>IF(B216&lt;&gt;"",SUMIF($V$23:$V$598,V216,$H$23:$H$598)/SUMIF($V$23:$V$598,V216,$O$23:O791),IF(O216&lt;&gt;"",SUMIF($S$23:$S$598,S216,$H$23:$H$598)/O216,""))</f>
        <v/>
      </c>
      <c r="J216" s="12"/>
      <c r="K216" s="19">
        <f t="shared" si="36"/>
        <v>1</v>
      </c>
      <c r="L216" s="19">
        <f t="shared" si="39"/>
        <v>1</v>
      </c>
      <c r="M216" s="19">
        <f t="shared" si="40"/>
        <v>0</v>
      </c>
      <c r="N216" s="19">
        <f t="shared" si="37"/>
        <v>2</v>
      </c>
      <c r="O216" s="9" t="str">
        <f t="shared" si="35"/>
        <v/>
      </c>
      <c r="S216" s="2" t="str">
        <f t="shared" ref="S216:S279" si="43">IF(C216&lt;&gt;"",C216,IF(V216=V215,S215,""))</f>
        <v>- APPLICATIF -</v>
      </c>
      <c r="T216" s="18" t="str">
        <f t="shared" si="41"/>
        <v/>
      </c>
      <c r="V216" s="2" t="str">
        <f t="shared" ref="V216:V279" si="44">IF(B216="",V215,B216)</f>
        <v>DEMANDES</v>
      </c>
      <c r="W216" s="16" t="str">
        <f t="shared" si="42"/>
        <v/>
      </c>
    </row>
    <row r="217" spans="2:23" x14ac:dyDescent="0.2">
      <c r="B217" s="59" t="str">
        <f>IF(Collage!B210="","",Collage!B210)</f>
        <v/>
      </c>
      <c r="C217" s="59" t="str">
        <f>IF(Collage!C210="","",Collage!C210)</f>
        <v/>
      </c>
      <c r="D217" s="107" t="str">
        <f>IF(Collage!D210="","",Collage!D210)</f>
        <v>Dem043</v>
      </c>
      <c r="E217" s="29" t="s">
        <v>2</v>
      </c>
      <c r="F217" s="10" t="s">
        <v>2</v>
      </c>
      <c r="G217" s="11"/>
      <c r="H217" s="13">
        <f t="shared" si="38"/>
        <v>0.66666666666666663</v>
      </c>
      <c r="I217" s="8" t="str">
        <f>IF(B217&lt;&gt;"",SUMIF($V$23:$V$598,V217,$H$23:$H$598)/SUMIF($V$23:$V$598,V217,$O$23:O792),IF(O217&lt;&gt;"",SUMIF($S$23:$S$598,S217,$H$23:$H$598)/O217,""))</f>
        <v/>
      </c>
      <c r="J217" s="12"/>
      <c r="K217" s="19">
        <f t="shared" si="36"/>
        <v>1</v>
      </c>
      <c r="L217" s="19">
        <f t="shared" si="39"/>
        <v>1</v>
      </c>
      <c r="M217" s="19">
        <f t="shared" si="40"/>
        <v>0</v>
      </c>
      <c r="N217" s="19">
        <f t="shared" si="37"/>
        <v>2</v>
      </c>
      <c r="O217" s="9" t="str">
        <f t="shared" ref="O217:O280" si="45">IF(C217="","",IF(S216&lt;&gt;S217,SUMPRODUCT((D217:D693&lt;&gt;"")*(S217:S693=S217)),""))</f>
        <v/>
      </c>
      <c r="S217" s="2" t="str">
        <f t="shared" si="43"/>
        <v>- APPLICATIF -</v>
      </c>
      <c r="T217" s="18" t="str">
        <f t="shared" si="41"/>
        <v/>
      </c>
      <c r="V217" s="2" t="str">
        <f t="shared" si="44"/>
        <v>DEMANDES</v>
      </c>
      <c r="W217" s="16" t="str">
        <f t="shared" si="42"/>
        <v/>
      </c>
    </row>
    <row r="218" spans="2:23" x14ac:dyDescent="0.2">
      <c r="B218" s="59" t="str">
        <f>IF(Collage!B211="","",Collage!B211)</f>
        <v/>
      </c>
      <c r="C218" s="59" t="str">
        <f>IF(Collage!C211="","",Collage!C211)</f>
        <v/>
      </c>
      <c r="D218" s="107" t="str">
        <f>IF(Collage!D211="","",Collage!D211)</f>
        <v>Dem044</v>
      </c>
      <c r="E218" s="29" t="s">
        <v>2</v>
      </c>
      <c r="F218" s="10"/>
      <c r="G218" s="11"/>
      <c r="H218" s="13">
        <f t="shared" si="38"/>
        <v>0.33333333333333331</v>
      </c>
      <c r="I218" s="8" t="str">
        <f>IF(B218&lt;&gt;"",SUMIF($V$23:$V$598,V218,$H$23:$H$598)/SUMIF($V$23:$V$598,V218,$O$23:O793),IF(O218&lt;&gt;"",SUMIF($S$23:$S$598,S218,$H$23:$H$598)/O218,""))</f>
        <v/>
      </c>
      <c r="J218" s="12"/>
      <c r="K218" s="19">
        <f t="shared" si="36"/>
        <v>1</v>
      </c>
      <c r="L218" s="19">
        <f t="shared" si="39"/>
        <v>0</v>
      </c>
      <c r="M218" s="19">
        <f t="shared" si="40"/>
        <v>0</v>
      </c>
      <c r="N218" s="19">
        <f t="shared" si="37"/>
        <v>1</v>
      </c>
      <c r="O218" s="9" t="str">
        <f t="shared" si="45"/>
        <v/>
      </c>
      <c r="S218" s="2" t="str">
        <f t="shared" si="43"/>
        <v>- APPLICATIF -</v>
      </c>
      <c r="T218" s="18" t="str">
        <f t="shared" si="41"/>
        <v/>
      </c>
      <c r="V218" s="2" t="str">
        <f t="shared" si="44"/>
        <v>DEMANDES</v>
      </c>
      <c r="W218" s="16" t="str">
        <f t="shared" si="42"/>
        <v/>
      </c>
    </row>
    <row r="219" spans="2:23" x14ac:dyDescent="0.2">
      <c r="B219" s="59" t="str">
        <f>IF(Collage!B212="","",Collage!B212)</f>
        <v/>
      </c>
      <c r="C219" s="59" t="str">
        <f>IF(Collage!C212="","",Collage!C212)</f>
        <v/>
      </c>
      <c r="D219" s="107" t="str">
        <f>IF(Collage!D212="","",Collage!D212)</f>
        <v>Dem045</v>
      </c>
      <c r="E219" s="29" t="s">
        <v>2</v>
      </c>
      <c r="F219" s="10"/>
      <c r="G219" s="11"/>
      <c r="H219" s="13">
        <f t="shared" si="38"/>
        <v>0.33333333333333331</v>
      </c>
      <c r="I219" s="8" t="str">
        <f>IF(B219&lt;&gt;"",SUMIF($V$23:$V$598,V219,$H$23:$H$598)/SUMIF($V$23:$V$598,V219,$O$23:O794),IF(O219&lt;&gt;"",SUMIF($S$23:$S$598,S219,$H$23:$H$598)/O219,""))</f>
        <v/>
      </c>
      <c r="J219" s="12"/>
      <c r="K219" s="19">
        <f t="shared" si="36"/>
        <v>1</v>
      </c>
      <c r="L219" s="19">
        <f t="shared" si="39"/>
        <v>0</v>
      </c>
      <c r="M219" s="19">
        <f t="shared" si="40"/>
        <v>0</v>
      </c>
      <c r="N219" s="19">
        <f t="shared" si="37"/>
        <v>1</v>
      </c>
      <c r="O219" s="9" t="str">
        <f t="shared" si="45"/>
        <v/>
      </c>
      <c r="S219" s="2" t="str">
        <f t="shared" si="43"/>
        <v>- APPLICATIF -</v>
      </c>
      <c r="T219" s="18" t="str">
        <f t="shared" si="41"/>
        <v/>
      </c>
      <c r="V219" s="2" t="str">
        <f t="shared" si="44"/>
        <v>DEMANDES</v>
      </c>
      <c r="W219" s="16" t="str">
        <f t="shared" si="42"/>
        <v/>
      </c>
    </row>
    <row r="220" spans="2:23" x14ac:dyDescent="0.2">
      <c r="B220" s="59" t="str">
        <f>IF(Collage!B213="","",Collage!B213)</f>
        <v/>
      </c>
      <c r="C220" s="59" t="str">
        <f>IF(Collage!C213="","",Collage!C213)</f>
        <v/>
      </c>
      <c r="D220" s="107" t="str">
        <f>IF(Collage!D213="","",Collage!D213)</f>
        <v>Dem046</v>
      </c>
      <c r="E220" s="29" t="s">
        <v>2</v>
      </c>
      <c r="F220" s="10" t="s">
        <v>2</v>
      </c>
      <c r="G220" s="11"/>
      <c r="H220" s="13">
        <f t="shared" si="38"/>
        <v>0.66666666666666663</v>
      </c>
      <c r="I220" s="8" t="str">
        <f>IF(B220&lt;&gt;"",SUMIF($V$23:$V$598,V220,$H$23:$H$598)/SUMIF($V$23:$V$598,V220,$O$23:O795),IF(O220&lt;&gt;"",SUMIF($S$23:$S$598,S220,$H$23:$H$598)/O220,""))</f>
        <v/>
      </c>
      <c r="J220" s="12"/>
      <c r="K220" s="19">
        <f t="shared" si="36"/>
        <v>1</v>
      </c>
      <c r="L220" s="19">
        <f t="shared" si="39"/>
        <v>1</v>
      </c>
      <c r="M220" s="19">
        <f t="shared" si="40"/>
        <v>0</v>
      </c>
      <c r="N220" s="19">
        <f t="shared" si="37"/>
        <v>2</v>
      </c>
      <c r="O220" s="9" t="str">
        <f t="shared" si="45"/>
        <v/>
      </c>
      <c r="S220" s="2" t="str">
        <f t="shared" si="43"/>
        <v>- APPLICATIF -</v>
      </c>
      <c r="T220" s="18" t="str">
        <f t="shared" si="41"/>
        <v/>
      </c>
      <c r="V220" s="2" t="str">
        <f t="shared" si="44"/>
        <v>DEMANDES</v>
      </c>
      <c r="W220" s="16" t="str">
        <f t="shared" si="42"/>
        <v/>
      </c>
    </row>
    <row r="221" spans="2:23" x14ac:dyDescent="0.2">
      <c r="B221" s="59" t="str">
        <f>IF(Collage!B214="","",Collage!B214)</f>
        <v/>
      </c>
      <c r="C221" s="59" t="str">
        <f>IF(Collage!C214="","",Collage!C214)</f>
        <v/>
      </c>
      <c r="D221" s="107" t="str">
        <f>IF(Collage!D214="","",Collage!D214)</f>
        <v>Dem047</v>
      </c>
      <c r="E221" s="29" t="s">
        <v>2</v>
      </c>
      <c r="F221" s="10"/>
      <c r="G221" s="11"/>
      <c r="H221" s="13">
        <f t="shared" si="38"/>
        <v>0.33333333333333331</v>
      </c>
      <c r="I221" s="8" t="str">
        <f>IF(B221&lt;&gt;"",SUMIF($V$23:$V$598,V221,$H$23:$H$598)/SUMIF($V$23:$V$598,V221,$O$23:O796),IF(O221&lt;&gt;"",SUMIF($S$23:$S$598,S221,$H$23:$H$598)/O221,""))</f>
        <v/>
      </c>
      <c r="J221" s="12"/>
      <c r="K221" s="19">
        <f t="shared" si="36"/>
        <v>1</v>
      </c>
      <c r="L221" s="19">
        <f t="shared" si="39"/>
        <v>0</v>
      </c>
      <c r="M221" s="19">
        <f t="shared" si="40"/>
        <v>0</v>
      </c>
      <c r="N221" s="19">
        <f t="shared" si="37"/>
        <v>1</v>
      </c>
      <c r="O221" s="9" t="str">
        <f t="shared" si="45"/>
        <v/>
      </c>
      <c r="S221" s="2" t="str">
        <f t="shared" si="43"/>
        <v>- APPLICATIF -</v>
      </c>
      <c r="T221" s="18" t="str">
        <f t="shared" si="41"/>
        <v/>
      </c>
      <c r="V221" s="2" t="str">
        <f t="shared" si="44"/>
        <v>DEMANDES</v>
      </c>
      <c r="W221" s="16" t="str">
        <f t="shared" si="42"/>
        <v/>
      </c>
    </row>
    <row r="222" spans="2:23" x14ac:dyDescent="0.2">
      <c r="B222" s="59" t="str">
        <f>IF(Collage!B215="","",Collage!B215)</f>
        <v/>
      </c>
      <c r="C222" s="59" t="str">
        <f>IF(Collage!C215="","",Collage!C215)</f>
        <v/>
      </c>
      <c r="D222" s="107" t="str">
        <f>IF(Collage!D215="","",Collage!D215)</f>
        <v>Dem048</v>
      </c>
      <c r="E222" s="29" t="s">
        <v>2</v>
      </c>
      <c r="F222" s="10" t="s">
        <v>2</v>
      </c>
      <c r="G222" s="11"/>
      <c r="H222" s="13">
        <f t="shared" si="38"/>
        <v>0.66666666666666663</v>
      </c>
      <c r="I222" s="8" t="str">
        <f>IF(B222&lt;&gt;"",SUMIF($V$23:$V$598,V222,$H$23:$H$598)/SUMIF($V$23:$V$598,V222,$O$23:O797),IF(O222&lt;&gt;"",SUMIF($S$23:$S$598,S222,$H$23:$H$598)/O222,""))</f>
        <v/>
      </c>
      <c r="J222" s="12"/>
      <c r="K222" s="19">
        <f t="shared" si="36"/>
        <v>1</v>
      </c>
      <c r="L222" s="19">
        <f t="shared" si="39"/>
        <v>1</v>
      </c>
      <c r="M222" s="19">
        <f t="shared" si="40"/>
        <v>0</v>
      </c>
      <c r="N222" s="19">
        <f t="shared" si="37"/>
        <v>2</v>
      </c>
      <c r="O222" s="9" t="str">
        <f t="shared" si="45"/>
        <v/>
      </c>
      <c r="S222" s="2" t="str">
        <f t="shared" si="43"/>
        <v>- APPLICATIF -</v>
      </c>
      <c r="T222" s="18" t="str">
        <f t="shared" si="41"/>
        <v/>
      </c>
      <c r="V222" s="2" t="str">
        <f t="shared" si="44"/>
        <v>DEMANDES</v>
      </c>
      <c r="W222" s="16" t="str">
        <f t="shared" si="42"/>
        <v/>
      </c>
    </row>
    <row r="223" spans="2:23" x14ac:dyDescent="0.2">
      <c r="B223" s="59" t="str">
        <f>IF(Collage!B216="","",Collage!B216)</f>
        <v/>
      </c>
      <c r="C223" s="59" t="str">
        <f>IF(Collage!C216="","",Collage!C216)</f>
        <v/>
      </c>
      <c r="D223" s="107" t="str">
        <f>IF(Collage!D216="","",Collage!D216)</f>
        <v>Dem049</v>
      </c>
      <c r="E223" s="29"/>
      <c r="F223" s="10"/>
      <c r="G223" s="11"/>
      <c r="H223" s="13">
        <f t="shared" si="38"/>
        <v>0</v>
      </c>
      <c r="I223" s="8" t="str">
        <f>IF(B223&lt;&gt;"",SUMIF($V$23:$V$598,V223,$H$23:$H$598)/SUMIF($V$23:$V$598,V223,$O$23:O798),IF(O223&lt;&gt;"",SUMIF($S$23:$S$598,S223,$H$23:$H$598)/O223,""))</f>
        <v/>
      </c>
      <c r="J223" s="12"/>
      <c r="K223" s="19">
        <f t="shared" si="36"/>
        <v>0</v>
      </c>
      <c r="L223" s="19">
        <f t="shared" si="39"/>
        <v>0</v>
      </c>
      <c r="M223" s="19">
        <f t="shared" si="40"/>
        <v>0</v>
      </c>
      <c r="N223" s="19">
        <f t="shared" si="37"/>
        <v>0</v>
      </c>
      <c r="O223" s="9" t="str">
        <f t="shared" si="45"/>
        <v/>
      </c>
      <c r="S223" s="2" t="str">
        <f t="shared" si="43"/>
        <v>- APPLICATIF -</v>
      </c>
      <c r="T223" s="18" t="str">
        <f t="shared" si="41"/>
        <v/>
      </c>
      <c r="V223" s="2" t="str">
        <f t="shared" si="44"/>
        <v>DEMANDES</v>
      </c>
      <c r="W223" s="16" t="str">
        <f t="shared" si="42"/>
        <v/>
      </c>
    </row>
    <row r="224" spans="2:23" x14ac:dyDescent="0.2">
      <c r="B224" s="59" t="str">
        <f>IF(Collage!B217="","",Collage!B217)</f>
        <v/>
      </c>
      <c r="C224" s="59" t="str">
        <f>IF(Collage!C217="","",Collage!C217)</f>
        <v/>
      </c>
      <c r="D224" s="107" t="str">
        <f>IF(Collage!D217="","",Collage!D217)</f>
        <v/>
      </c>
      <c r="E224" s="29"/>
      <c r="F224" s="10"/>
      <c r="G224" s="11"/>
      <c r="H224" s="13" t="str">
        <f t="shared" si="38"/>
        <v/>
      </c>
      <c r="I224" s="8" t="str">
        <f>IF(B224&lt;&gt;"",SUMIF($V$23:$V$598,V224,$H$23:$H$598)/SUMIF($V$23:$V$598,V224,$O$23:O799),IF(O224&lt;&gt;"",SUMIF($S$23:$S$598,S224,$H$23:$H$598)/O224,""))</f>
        <v/>
      </c>
      <c r="J224" s="12"/>
      <c r="K224" s="19" t="str">
        <f t="shared" si="36"/>
        <v/>
      </c>
      <c r="L224" s="19" t="str">
        <f t="shared" si="39"/>
        <v/>
      </c>
      <c r="M224" s="19" t="str">
        <f t="shared" si="40"/>
        <v/>
      </c>
      <c r="N224" s="19" t="str">
        <f t="shared" si="37"/>
        <v/>
      </c>
      <c r="O224" s="9" t="str">
        <f t="shared" si="45"/>
        <v/>
      </c>
      <c r="S224" s="2" t="str">
        <f t="shared" si="43"/>
        <v>- APPLICATIF -</v>
      </c>
      <c r="T224" s="18" t="str">
        <f t="shared" si="41"/>
        <v/>
      </c>
      <c r="V224" s="2" t="str">
        <f t="shared" si="44"/>
        <v>DEMANDES</v>
      </c>
      <c r="W224" s="16" t="str">
        <f t="shared" si="42"/>
        <v/>
      </c>
    </row>
    <row r="225" spans="2:23" x14ac:dyDescent="0.2">
      <c r="B225" s="59" t="str">
        <f>IF(Collage!B218="","",Collage!B218)</f>
        <v/>
      </c>
      <c r="C225" s="59" t="str">
        <f>IF(Collage!C218="","",Collage!C218)</f>
        <v>- VMWARE -</v>
      </c>
      <c r="D225" s="107" t="str">
        <f>IF(Collage!D218="","",Collage!D218)</f>
        <v/>
      </c>
      <c r="E225" s="29"/>
      <c r="F225" s="10"/>
      <c r="G225" s="11"/>
      <c r="H225" s="13" t="str">
        <f t="shared" si="38"/>
        <v/>
      </c>
      <c r="I225" s="8">
        <f>IF(B225&lt;&gt;"",SUMIF($V$23:$V$598,V225,$H$23:$H$598)/SUMIF($V$23:$V$598,V225,$O$23:O800),IF(O225&lt;&gt;"",SUMIF($S$23:$S$598,S225,$H$23:$H$598)/O225,""))</f>
        <v>0.42857142857142866</v>
      </c>
      <c r="J225" s="12"/>
      <c r="K225" s="19" t="str">
        <f t="shared" si="36"/>
        <v/>
      </c>
      <c r="L225" s="19" t="str">
        <f t="shared" si="39"/>
        <v/>
      </c>
      <c r="M225" s="19" t="str">
        <f t="shared" si="40"/>
        <v/>
      </c>
      <c r="N225" s="19" t="str">
        <f t="shared" si="37"/>
        <v>Procédures :</v>
      </c>
      <c r="O225" s="9">
        <f t="shared" si="45"/>
        <v>7</v>
      </c>
      <c r="S225" s="2" t="str">
        <f t="shared" si="43"/>
        <v>- VMWARE -</v>
      </c>
      <c r="T225" s="18">
        <f t="shared" si="41"/>
        <v>0.42857142857142866</v>
      </c>
      <c r="V225" s="2" t="str">
        <f t="shared" si="44"/>
        <v>DEMANDES</v>
      </c>
      <c r="W225" s="16" t="str">
        <f t="shared" si="42"/>
        <v/>
      </c>
    </row>
    <row r="226" spans="2:23" x14ac:dyDescent="0.2">
      <c r="B226" s="59" t="str">
        <f>IF(Collage!B219="","",Collage!B219)</f>
        <v/>
      </c>
      <c r="C226" s="59" t="str">
        <f>IF(Collage!C219="","",Collage!C219)</f>
        <v/>
      </c>
      <c r="D226" s="107" t="str">
        <f>IF(Collage!D219="","",Collage!D219)</f>
        <v/>
      </c>
      <c r="E226" s="29"/>
      <c r="F226" s="10"/>
      <c r="G226" s="11"/>
      <c r="H226" s="13" t="str">
        <f t="shared" si="38"/>
        <v/>
      </c>
      <c r="I226" s="8" t="str">
        <f>IF(B226&lt;&gt;"",SUMIF($V$23:$V$598,V226,$H$23:$H$598)/SUMIF($V$23:$V$598,V226,$O$23:O801),IF(O226&lt;&gt;"",SUMIF($S$23:$S$598,S226,$H$23:$H$598)/O226,""))</f>
        <v/>
      </c>
      <c r="J226" s="12"/>
      <c r="K226" s="19" t="str">
        <f t="shared" si="36"/>
        <v/>
      </c>
      <c r="L226" s="19" t="str">
        <f t="shared" si="39"/>
        <v/>
      </c>
      <c r="M226" s="19" t="str">
        <f t="shared" si="40"/>
        <v/>
      </c>
      <c r="N226" s="19" t="str">
        <f t="shared" si="37"/>
        <v/>
      </c>
      <c r="O226" s="9" t="str">
        <f t="shared" si="45"/>
        <v/>
      </c>
      <c r="S226" s="2" t="str">
        <f t="shared" si="43"/>
        <v>- VMWARE -</v>
      </c>
      <c r="T226" s="18" t="str">
        <f t="shared" si="41"/>
        <v/>
      </c>
      <c r="V226" s="2" t="str">
        <f t="shared" si="44"/>
        <v>DEMANDES</v>
      </c>
      <c r="W226" s="16" t="str">
        <f t="shared" si="42"/>
        <v/>
      </c>
    </row>
    <row r="227" spans="2:23" x14ac:dyDescent="0.2">
      <c r="B227" s="59" t="str">
        <f>IF(Collage!B220="","",Collage!B220)</f>
        <v/>
      </c>
      <c r="C227" s="59" t="str">
        <f>IF(Collage!C220="","",Collage!C220)</f>
        <v/>
      </c>
      <c r="D227" s="107" t="str">
        <f>IF(Collage!D220="","",Collage!D220)</f>
        <v>Dem050</v>
      </c>
      <c r="E227" s="29" t="s">
        <v>2</v>
      </c>
      <c r="F227" s="10"/>
      <c r="G227" s="11"/>
      <c r="H227" s="13">
        <f t="shared" si="38"/>
        <v>0.33333333333333331</v>
      </c>
      <c r="I227" s="8" t="str">
        <f>IF(B227&lt;&gt;"",SUMIF($V$23:$V$598,V227,$H$23:$H$598)/SUMIF($V$23:$V$598,V227,$O$23:O802),IF(O227&lt;&gt;"",SUMIF($S$23:$S$598,S227,$H$23:$H$598)/O227,""))</f>
        <v/>
      </c>
      <c r="J227" s="12"/>
      <c r="K227" s="19">
        <f t="shared" si="36"/>
        <v>1</v>
      </c>
      <c r="L227" s="19">
        <f t="shared" si="39"/>
        <v>0</v>
      </c>
      <c r="M227" s="19">
        <f t="shared" si="40"/>
        <v>0</v>
      </c>
      <c r="N227" s="19">
        <f t="shared" si="37"/>
        <v>1</v>
      </c>
      <c r="O227" s="9" t="str">
        <f t="shared" si="45"/>
        <v/>
      </c>
      <c r="S227" s="2" t="str">
        <f t="shared" si="43"/>
        <v>- VMWARE -</v>
      </c>
      <c r="T227" s="18" t="str">
        <f t="shared" si="41"/>
        <v/>
      </c>
      <c r="V227" s="2" t="str">
        <f t="shared" si="44"/>
        <v>DEMANDES</v>
      </c>
      <c r="W227" s="16" t="str">
        <f t="shared" si="42"/>
        <v/>
      </c>
    </row>
    <row r="228" spans="2:23" x14ac:dyDescent="0.2">
      <c r="B228" s="59" t="str">
        <f>IF(Collage!B221="","",Collage!B221)</f>
        <v/>
      </c>
      <c r="C228" s="59" t="str">
        <f>IF(Collage!C221="","",Collage!C221)</f>
        <v/>
      </c>
      <c r="D228" s="107" t="str">
        <f>IF(Collage!D221="","",Collage!D221)</f>
        <v>Dem051</v>
      </c>
      <c r="E228" s="29" t="s">
        <v>2</v>
      </c>
      <c r="F228" s="10" t="s">
        <v>2</v>
      </c>
      <c r="G228" s="11"/>
      <c r="H228" s="13">
        <f t="shared" si="38"/>
        <v>0.66666666666666663</v>
      </c>
      <c r="I228" s="8" t="str">
        <f>IF(B228&lt;&gt;"",SUMIF($V$23:$V$598,V228,$H$23:$H$598)/SUMIF($V$23:$V$598,V228,$O$23:O803),IF(O228&lt;&gt;"",SUMIF($S$23:$S$598,S228,$H$23:$H$598)/O228,""))</f>
        <v/>
      </c>
      <c r="J228" s="12"/>
      <c r="K228" s="19">
        <f t="shared" ref="K228:K291" si="46">IF(D228&lt;&gt;"",IF(E228="X",1,0),"")</f>
        <v>1</v>
      </c>
      <c r="L228" s="19">
        <f t="shared" si="39"/>
        <v>1</v>
      </c>
      <c r="M228" s="19">
        <f t="shared" si="40"/>
        <v>0</v>
      </c>
      <c r="N228" s="19">
        <f t="shared" ref="N228:N291" si="47">IF(D228&lt;&gt;"",SUM(K228:M228),IF(O228&lt;&gt;"","Procédures :",""))</f>
        <v>2</v>
      </c>
      <c r="O228" s="9" t="str">
        <f t="shared" si="45"/>
        <v/>
      </c>
      <c r="S228" s="2" t="str">
        <f t="shared" si="43"/>
        <v>- VMWARE -</v>
      </c>
      <c r="T228" s="18" t="str">
        <f t="shared" si="41"/>
        <v/>
      </c>
      <c r="V228" s="2" t="str">
        <f t="shared" si="44"/>
        <v>DEMANDES</v>
      </c>
      <c r="W228" s="16" t="str">
        <f t="shared" si="42"/>
        <v/>
      </c>
    </row>
    <row r="229" spans="2:23" x14ac:dyDescent="0.2">
      <c r="B229" s="59" t="str">
        <f>IF(Collage!B222="","",Collage!B222)</f>
        <v/>
      </c>
      <c r="C229" s="59" t="str">
        <f>IF(Collage!C222="","",Collage!C222)</f>
        <v/>
      </c>
      <c r="D229" s="107" t="str">
        <f>IF(Collage!D222="","",Collage!D222)</f>
        <v>Dem052</v>
      </c>
      <c r="E229" s="29" t="s">
        <v>2</v>
      </c>
      <c r="F229" s="10"/>
      <c r="G229" s="11"/>
      <c r="H229" s="13">
        <f t="shared" si="38"/>
        <v>0.33333333333333331</v>
      </c>
      <c r="I229" s="8" t="str">
        <f>IF(B229&lt;&gt;"",SUMIF($V$23:$V$598,V229,$H$23:$H$598)/SUMIF($V$23:$V$598,V229,$O$23:O804),IF(O229&lt;&gt;"",SUMIF($S$23:$S$598,S229,$H$23:$H$598)/O229,""))</f>
        <v/>
      </c>
      <c r="J229" s="12"/>
      <c r="K229" s="19">
        <f t="shared" si="46"/>
        <v>1</v>
      </c>
      <c r="L229" s="19">
        <f t="shared" si="39"/>
        <v>0</v>
      </c>
      <c r="M229" s="19">
        <f t="shared" si="40"/>
        <v>0</v>
      </c>
      <c r="N229" s="19">
        <f t="shared" si="47"/>
        <v>1</v>
      </c>
      <c r="O229" s="9" t="str">
        <f t="shared" si="45"/>
        <v/>
      </c>
      <c r="S229" s="2" t="str">
        <f t="shared" si="43"/>
        <v>- VMWARE -</v>
      </c>
      <c r="T229" s="18" t="str">
        <f t="shared" si="41"/>
        <v/>
      </c>
      <c r="V229" s="2" t="str">
        <f t="shared" si="44"/>
        <v>DEMANDES</v>
      </c>
      <c r="W229" s="16" t="str">
        <f t="shared" si="42"/>
        <v/>
      </c>
    </row>
    <row r="230" spans="2:23" x14ac:dyDescent="0.2">
      <c r="B230" s="59" t="str">
        <f>IF(Collage!B223="","",Collage!B223)</f>
        <v/>
      </c>
      <c r="C230" s="59" t="str">
        <f>IF(Collage!C223="","",Collage!C223)</f>
        <v/>
      </c>
      <c r="D230" s="107" t="str">
        <f>IF(Collage!D223="","",Collage!D223)</f>
        <v>Dem053</v>
      </c>
      <c r="E230" s="29" t="s">
        <v>2</v>
      </c>
      <c r="F230" s="10" t="s">
        <v>2</v>
      </c>
      <c r="G230" s="11"/>
      <c r="H230" s="13">
        <f t="shared" si="38"/>
        <v>0.66666666666666663</v>
      </c>
      <c r="I230" s="8" t="str">
        <f>IF(B230&lt;&gt;"",SUMIF($V$23:$V$598,V230,$H$23:$H$598)/SUMIF($V$23:$V$598,V230,$O$23:O805),IF(O230&lt;&gt;"",SUMIF($S$23:$S$598,S230,$H$23:$H$598)/O230,""))</f>
        <v/>
      </c>
      <c r="J230" s="12"/>
      <c r="K230" s="19">
        <f t="shared" si="46"/>
        <v>1</v>
      </c>
      <c r="L230" s="19">
        <f t="shared" si="39"/>
        <v>1</v>
      </c>
      <c r="M230" s="19">
        <f t="shared" si="40"/>
        <v>0</v>
      </c>
      <c r="N230" s="19">
        <f t="shared" si="47"/>
        <v>2</v>
      </c>
      <c r="O230" s="9" t="str">
        <f t="shared" si="45"/>
        <v/>
      </c>
      <c r="S230" s="2" t="str">
        <f t="shared" si="43"/>
        <v>- VMWARE -</v>
      </c>
      <c r="T230" s="18" t="str">
        <f t="shared" si="41"/>
        <v/>
      </c>
      <c r="V230" s="2" t="str">
        <f t="shared" si="44"/>
        <v>DEMANDES</v>
      </c>
      <c r="W230" s="16" t="str">
        <f t="shared" si="42"/>
        <v/>
      </c>
    </row>
    <row r="231" spans="2:23" x14ac:dyDescent="0.2">
      <c r="B231" s="59" t="str">
        <f>IF(Collage!B224="","",Collage!B224)</f>
        <v/>
      </c>
      <c r="C231" s="59" t="str">
        <f>IF(Collage!C224="","",Collage!C224)</f>
        <v/>
      </c>
      <c r="D231" s="107" t="str">
        <f>IF(Collage!D224="","",Collage!D224)</f>
        <v>Dem054</v>
      </c>
      <c r="E231" s="29" t="s">
        <v>2</v>
      </c>
      <c r="F231" s="10"/>
      <c r="G231" s="11"/>
      <c r="H231" s="13">
        <f t="shared" si="38"/>
        <v>0.33333333333333331</v>
      </c>
      <c r="I231" s="8" t="str">
        <f>IF(B231&lt;&gt;"",SUMIF($V$23:$V$598,V231,$H$23:$H$598)/SUMIF($V$23:$V$598,V231,$O$23:O806),IF(O231&lt;&gt;"",SUMIF($S$23:$S$598,S231,$H$23:$H$598)/O231,""))</f>
        <v/>
      </c>
      <c r="J231" s="12"/>
      <c r="K231" s="19">
        <f t="shared" si="46"/>
        <v>1</v>
      </c>
      <c r="L231" s="19">
        <f t="shared" si="39"/>
        <v>0</v>
      </c>
      <c r="M231" s="19">
        <f t="shared" si="40"/>
        <v>0</v>
      </c>
      <c r="N231" s="19">
        <f t="shared" si="47"/>
        <v>1</v>
      </c>
      <c r="O231" s="9" t="str">
        <f t="shared" si="45"/>
        <v/>
      </c>
      <c r="S231" s="2" t="str">
        <f t="shared" si="43"/>
        <v>- VMWARE -</v>
      </c>
      <c r="T231" s="18" t="str">
        <f t="shared" si="41"/>
        <v/>
      </c>
      <c r="V231" s="2" t="str">
        <f t="shared" si="44"/>
        <v>DEMANDES</v>
      </c>
      <c r="W231" s="16" t="str">
        <f t="shared" si="42"/>
        <v/>
      </c>
    </row>
    <row r="232" spans="2:23" x14ac:dyDescent="0.2">
      <c r="B232" s="59" t="str">
        <f>IF(Collage!B225="","",Collage!B225)</f>
        <v/>
      </c>
      <c r="C232" s="59" t="str">
        <f>IF(Collage!C225="","",Collage!C225)</f>
        <v/>
      </c>
      <c r="D232" s="107" t="str">
        <f>IF(Collage!D225="","",Collage!D225)</f>
        <v>Dem055</v>
      </c>
      <c r="E232" s="29" t="s">
        <v>2</v>
      </c>
      <c r="F232" s="10"/>
      <c r="G232" s="11"/>
      <c r="H232" s="13">
        <f t="shared" si="38"/>
        <v>0.33333333333333331</v>
      </c>
      <c r="I232" s="8" t="str">
        <f>IF(B232&lt;&gt;"",SUMIF($V$23:$V$598,V232,$H$23:$H$598)/SUMIF($V$23:$V$598,V232,$O$23:O807),IF(O232&lt;&gt;"",SUMIF($S$23:$S$598,S232,$H$23:$H$598)/O232,""))</f>
        <v/>
      </c>
      <c r="J232" s="12"/>
      <c r="K232" s="19">
        <f t="shared" si="46"/>
        <v>1</v>
      </c>
      <c r="L232" s="19">
        <f t="shared" si="39"/>
        <v>0</v>
      </c>
      <c r="M232" s="19">
        <f t="shared" si="40"/>
        <v>0</v>
      </c>
      <c r="N232" s="19">
        <f t="shared" si="47"/>
        <v>1</v>
      </c>
      <c r="O232" s="9" t="str">
        <f t="shared" si="45"/>
        <v/>
      </c>
      <c r="S232" s="2" t="str">
        <f t="shared" si="43"/>
        <v>- VMWARE -</v>
      </c>
      <c r="T232" s="18" t="str">
        <f t="shared" si="41"/>
        <v/>
      </c>
      <c r="V232" s="2" t="str">
        <f t="shared" si="44"/>
        <v>DEMANDES</v>
      </c>
      <c r="W232" s="16" t="str">
        <f t="shared" si="42"/>
        <v/>
      </c>
    </row>
    <row r="233" spans="2:23" x14ac:dyDescent="0.2">
      <c r="B233" s="59" t="str">
        <f>IF(Collage!B226="","",Collage!B226)</f>
        <v/>
      </c>
      <c r="C233" s="59" t="str">
        <f>IF(Collage!C226="","",Collage!C226)</f>
        <v/>
      </c>
      <c r="D233" s="107" t="str">
        <f>IF(Collage!D226="","",Collage!D226)</f>
        <v>Dem056</v>
      </c>
      <c r="E233" s="29" t="s">
        <v>2</v>
      </c>
      <c r="F233" s="10"/>
      <c r="G233" s="11"/>
      <c r="H233" s="13">
        <f t="shared" si="38"/>
        <v>0.33333333333333331</v>
      </c>
      <c r="I233" s="8" t="str">
        <f>IF(B233&lt;&gt;"",SUMIF($V$23:$V$598,V233,$H$23:$H$598)/SUMIF($V$23:$V$598,V233,$O$23:O808),IF(O233&lt;&gt;"",SUMIF($S$23:$S$598,S233,$H$23:$H$598)/O233,""))</f>
        <v/>
      </c>
      <c r="J233" s="12"/>
      <c r="K233" s="19">
        <f t="shared" si="46"/>
        <v>1</v>
      </c>
      <c r="L233" s="19">
        <f t="shared" si="39"/>
        <v>0</v>
      </c>
      <c r="M233" s="19">
        <f t="shared" si="40"/>
        <v>0</v>
      </c>
      <c r="N233" s="19">
        <f t="shared" si="47"/>
        <v>1</v>
      </c>
      <c r="O233" s="9" t="str">
        <f t="shared" si="45"/>
        <v/>
      </c>
      <c r="S233" s="2" t="str">
        <f t="shared" si="43"/>
        <v>- VMWARE -</v>
      </c>
      <c r="T233" s="18" t="str">
        <f t="shared" si="41"/>
        <v/>
      </c>
      <c r="V233" s="2" t="str">
        <f t="shared" si="44"/>
        <v>DEMANDES</v>
      </c>
      <c r="W233" s="16" t="str">
        <f t="shared" si="42"/>
        <v/>
      </c>
    </row>
    <row r="234" spans="2:23" x14ac:dyDescent="0.2">
      <c r="B234" s="59" t="str">
        <f>IF(Collage!B227="","",Collage!B227)</f>
        <v/>
      </c>
      <c r="C234" s="59" t="str">
        <f>IF(Collage!C227="","",Collage!C227)</f>
        <v/>
      </c>
      <c r="D234" s="107" t="str">
        <f>IF(Collage!D227="","",Collage!D227)</f>
        <v/>
      </c>
      <c r="E234" s="29"/>
      <c r="F234" s="10"/>
      <c r="G234" s="11"/>
      <c r="H234" s="13" t="str">
        <f t="shared" si="38"/>
        <v/>
      </c>
      <c r="I234" s="8" t="str">
        <f>IF(B234&lt;&gt;"",SUMIF($V$23:$V$598,V234,$H$23:$H$598)/SUMIF($V$23:$V$598,V234,$O$23:O809),IF(O234&lt;&gt;"",SUMIF($S$23:$S$598,S234,$H$23:$H$598)/O234,""))</f>
        <v/>
      </c>
      <c r="J234" s="12"/>
      <c r="K234" s="19" t="str">
        <f t="shared" si="46"/>
        <v/>
      </c>
      <c r="L234" s="19" t="str">
        <f t="shared" si="39"/>
        <v/>
      </c>
      <c r="M234" s="19" t="str">
        <f t="shared" si="40"/>
        <v/>
      </c>
      <c r="N234" s="19" t="str">
        <f t="shared" si="47"/>
        <v/>
      </c>
      <c r="O234" s="9" t="str">
        <f t="shared" si="45"/>
        <v/>
      </c>
      <c r="S234" s="2" t="str">
        <f t="shared" si="43"/>
        <v>- VMWARE -</v>
      </c>
      <c r="T234" s="18" t="str">
        <f t="shared" si="41"/>
        <v/>
      </c>
      <c r="V234" s="2" t="str">
        <f t="shared" si="44"/>
        <v>DEMANDES</v>
      </c>
      <c r="W234" s="16" t="str">
        <f t="shared" si="42"/>
        <v/>
      </c>
    </row>
    <row r="235" spans="2:23" x14ac:dyDescent="0.2">
      <c r="B235" s="59" t="str">
        <f>IF(Collage!B228="","",Collage!B228)</f>
        <v/>
      </c>
      <c r="C235" s="59" t="str">
        <f>IF(Collage!C228="","",Collage!C228)</f>
        <v>- AUTRE -</v>
      </c>
      <c r="D235" s="107" t="str">
        <f>IF(Collage!D228="","",Collage!D228)</f>
        <v/>
      </c>
      <c r="E235" s="29"/>
      <c r="F235" s="10"/>
      <c r="G235" s="11"/>
      <c r="H235" s="13" t="str">
        <f t="shared" si="38"/>
        <v/>
      </c>
      <c r="I235" s="8">
        <f>IF(B235&lt;&gt;"",SUMIF($V$23:$V$598,V235,$H$23:$H$598)/SUMIF($V$23:$V$598,V235,$O$23:O810),IF(O235&lt;&gt;"",SUMIF($S$23:$S$598,S235,$H$23:$H$598)/O235,""))</f>
        <v>0.32666666666666672</v>
      </c>
      <c r="J235" s="12"/>
      <c r="K235" s="19" t="str">
        <f t="shared" si="46"/>
        <v/>
      </c>
      <c r="L235" s="19" t="str">
        <f t="shared" si="39"/>
        <v/>
      </c>
      <c r="M235" s="19" t="str">
        <f t="shared" si="40"/>
        <v/>
      </c>
      <c r="N235" s="19" t="str">
        <f t="shared" si="47"/>
        <v>Procédures :</v>
      </c>
      <c r="O235" s="9">
        <f t="shared" si="45"/>
        <v>50</v>
      </c>
      <c r="S235" s="2" t="str">
        <f t="shared" si="43"/>
        <v>- AUTRE -</v>
      </c>
      <c r="T235" s="18">
        <f t="shared" si="41"/>
        <v>0.32666666666666672</v>
      </c>
      <c r="V235" s="2" t="str">
        <f t="shared" si="44"/>
        <v>DEMANDES</v>
      </c>
      <c r="W235" s="16" t="str">
        <f t="shared" si="42"/>
        <v/>
      </c>
    </row>
    <row r="236" spans="2:23" x14ac:dyDescent="0.2">
      <c r="B236" s="59" t="str">
        <f>IF(Collage!B229="","",Collage!B229)</f>
        <v/>
      </c>
      <c r="C236" s="59" t="str">
        <f>IF(Collage!C229="","",Collage!C229)</f>
        <v/>
      </c>
      <c r="D236" s="107" t="str">
        <f>IF(Collage!D229="","",Collage!D229)</f>
        <v/>
      </c>
      <c r="E236" s="29"/>
      <c r="F236" s="10"/>
      <c r="G236" s="11"/>
      <c r="H236" s="13" t="str">
        <f t="shared" si="38"/>
        <v/>
      </c>
      <c r="I236" s="8" t="str">
        <f>IF(B236&lt;&gt;"",SUMIF($V$23:$V$598,V236,$H$23:$H$598)/SUMIF($V$23:$V$598,V236,$O$23:O811),IF(O236&lt;&gt;"",SUMIF($S$23:$S$598,S236,$H$23:$H$598)/O236,""))</f>
        <v/>
      </c>
      <c r="J236" s="12"/>
      <c r="K236" s="19" t="str">
        <f t="shared" si="46"/>
        <v/>
      </c>
      <c r="L236" s="19" t="str">
        <f t="shared" si="39"/>
        <v/>
      </c>
      <c r="M236" s="19" t="str">
        <f t="shared" si="40"/>
        <v/>
      </c>
      <c r="N236" s="19" t="str">
        <f t="shared" si="47"/>
        <v/>
      </c>
      <c r="O236" s="9" t="str">
        <f t="shared" si="45"/>
        <v/>
      </c>
      <c r="S236" s="2" t="str">
        <f t="shared" si="43"/>
        <v>- AUTRE -</v>
      </c>
      <c r="T236" s="18" t="str">
        <f t="shared" si="41"/>
        <v/>
      </c>
      <c r="V236" s="2" t="str">
        <f t="shared" si="44"/>
        <v>DEMANDES</v>
      </c>
      <c r="W236" s="16" t="str">
        <f t="shared" si="42"/>
        <v/>
      </c>
    </row>
    <row r="237" spans="2:23" x14ac:dyDescent="0.2">
      <c r="B237" s="59" t="str">
        <f>IF(Collage!B230="","",Collage!B230)</f>
        <v/>
      </c>
      <c r="C237" s="59" t="str">
        <f>IF(Collage!C230="","",Collage!C230)</f>
        <v/>
      </c>
      <c r="D237" s="107" t="str">
        <f>IF(Collage!D230="","",Collage!D230)</f>
        <v>Dem057</v>
      </c>
      <c r="E237" s="29" t="s">
        <v>2</v>
      </c>
      <c r="F237" s="10"/>
      <c r="G237" s="11"/>
      <c r="H237" s="13">
        <f t="shared" si="38"/>
        <v>0.33333333333333331</v>
      </c>
      <c r="I237" s="8" t="str">
        <f>IF(B237&lt;&gt;"",SUMIF($V$23:$V$598,V237,$H$23:$H$598)/SUMIF($V$23:$V$598,V237,$O$23:O812),IF(O237&lt;&gt;"",SUMIF($S$23:$S$598,S237,$H$23:$H$598)/O237,""))</f>
        <v/>
      </c>
      <c r="J237" s="12"/>
      <c r="K237" s="19">
        <f t="shared" si="46"/>
        <v>1</v>
      </c>
      <c r="L237" s="19">
        <f t="shared" si="39"/>
        <v>0</v>
      </c>
      <c r="M237" s="19">
        <f t="shared" si="40"/>
        <v>0</v>
      </c>
      <c r="N237" s="19">
        <f t="shared" si="47"/>
        <v>1</v>
      </c>
      <c r="O237" s="9" t="str">
        <f t="shared" si="45"/>
        <v/>
      </c>
      <c r="S237" s="2" t="str">
        <f t="shared" si="43"/>
        <v>- AUTRE -</v>
      </c>
      <c r="T237" s="18" t="str">
        <f t="shared" si="41"/>
        <v/>
      </c>
      <c r="V237" s="2" t="str">
        <f t="shared" si="44"/>
        <v>DEMANDES</v>
      </c>
      <c r="W237" s="16" t="str">
        <f t="shared" si="42"/>
        <v/>
      </c>
    </row>
    <row r="238" spans="2:23" x14ac:dyDescent="0.2">
      <c r="B238" s="59" t="str">
        <f>IF(Collage!B231="","",Collage!B231)</f>
        <v/>
      </c>
      <c r="C238" s="59" t="str">
        <f>IF(Collage!C231="","",Collage!C231)</f>
        <v/>
      </c>
      <c r="D238" s="107" t="str">
        <f>IF(Collage!D231="","",Collage!D231)</f>
        <v>Dem058</v>
      </c>
      <c r="E238" s="29" t="s">
        <v>2</v>
      </c>
      <c r="F238" s="10"/>
      <c r="G238" s="11"/>
      <c r="H238" s="13">
        <f t="shared" si="38"/>
        <v>0.33333333333333331</v>
      </c>
      <c r="I238" s="8" t="str">
        <f>IF(B238&lt;&gt;"",SUMIF($V$23:$V$598,V238,$H$23:$H$598)/SUMIF($V$23:$V$598,V238,$O$23:O813),IF(O238&lt;&gt;"",SUMIF($S$23:$S$598,S238,$H$23:$H$598)/O238,""))</f>
        <v/>
      </c>
      <c r="J238" s="12"/>
      <c r="K238" s="19">
        <f t="shared" si="46"/>
        <v>1</v>
      </c>
      <c r="L238" s="19">
        <f t="shared" si="39"/>
        <v>0</v>
      </c>
      <c r="M238" s="19">
        <f t="shared" si="40"/>
        <v>0</v>
      </c>
      <c r="N238" s="19">
        <f t="shared" si="47"/>
        <v>1</v>
      </c>
      <c r="O238" s="9" t="str">
        <f t="shared" si="45"/>
        <v/>
      </c>
      <c r="S238" s="2" t="str">
        <f t="shared" si="43"/>
        <v>- AUTRE -</v>
      </c>
      <c r="T238" s="18" t="str">
        <f t="shared" si="41"/>
        <v/>
      </c>
      <c r="V238" s="2" t="str">
        <f t="shared" si="44"/>
        <v>DEMANDES</v>
      </c>
      <c r="W238" s="16" t="str">
        <f t="shared" si="42"/>
        <v/>
      </c>
    </row>
    <row r="239" spans="2:23" x14ac:dyDescent="0.2">
      <c r="B239" s="59" t="str">
        <f>IF(Collage!B232="","",Collage!B232)</f>
        <v/>
      </c>
      <c r="C239" s="59" t="str">
        <f>IF(Collage!C232="","",Collage!C232)</f>
        <v/>
      </c>
      <c r="D239" s="107" t="str">
        <f>IF(Collage!D232="","",Collage!D232)</f>
        <v>Dem059</v>
      </c>
      <c r="E239" s="29" t="s">
        <v>2</v>
      </c>
      <c r="F239" s="10"/>
      <c r="G239" s="11"/>
      <c r="H239" s="13">
        <f t="shared" si="38"/>
        <v>0.33333333333333331</v>
      </c>
      <c r="I239" s="8" t="str">
        <f>IF(B239&lt;&gt;"",SUMIF($V$23:$V$598,V239,$H$23:$H$598)/SUMIF($V$23:$V$598,V239,$O$23:O814),IF(O239&lt;&gt;"",SUMIF($S$23:$S$598,S239,$H$23:$H$598)/O239,""))</f>
        <v/>
      </c>
      <c r="J239" s="12"/>
      <c r="K239" s="19">
        <f t="shared" si="46"/>
        <v>1</v>
      </c>
      <c r="L239" s="19">
        <f t="shared" si="39"/>
        <v>0</v>
      </c>
      <c r="M239" s="19">
        <f t="shared" si="40"/>
        <v>0</v>
      </c>
      <c r="N239" s="19">
        <f t="shared" si="47"/>
        <v>1</v>
      </c>
      <c r="O239" s="9" t="str">
        <f t="shared" si="45"/>
        <v/>
      </c>
      <c r="S239" s="2" t="str">
        <f t="shared" si="43"/>
        <v>- AUTRE -</v>
      </c>
      <c r="T239" s="18" t="str">
        <f t="shared" si="41"/>
        <v/>
      </c>
      <c r="V239" s="2" t="str">
        <f t="shared" si="44"/>
        <v>DEMANDES</v>
      </c>
      <c r="W239" s="16" t="str">
        <f t="shared" si="42"/>
        <v/>
      </c>
    </row>
    <row r="240" spans="2:23" x14ac:dyDescent="0.2">
      <c r="B240" s="59" t="str">
        <f>IF(Collage!B233="","",Collage!B233)</f>
        <v/>
      </c>
      <c r="C240" s="59" t="str">
        <f>IF(Collage!C233="","",Collage!C233)</f>
        <v/>
      </c>
      <c r="D240" s="107" t="str">
        <f>IF(Collage!D233="","",Collage!D233)</f>
        <v>Dem060</v>
      </c>
      <c r="E240" s="29" t="s">
        <v>2</v>
      </c>
      <c r="F240" s="10"/>
      <c r="G240" s="11"/>
      <c r="H240" s="13">
        <f t="shared" si="38"/>
        <v>0.33333333333333331</v>
      </c>
      <c r="I240" s="8" t="str">
        <f>IF(B240&lt;&gt;"",SUMIF($V$23:$V$598,V240,$H$23:$H$598)/SUMIF($V$23:$V$598,V240,$O$23:O815),IF(O240&lt;&gt;"",SUMIF($S$23:$S$598,S240,$H$23:$H$598)/O240,""))</f>
        <v/>
      </c>
      <c r="J240" s="12"/>
      <c r="K240" s="19">
        <f t="shared" si="46"/>
        <v>1</v>
      </c>
      <c r="L240" s="19">
        <f t="shared" si="39"/>
        <v>0</v>
      </c>
      <c r="M240" s="19">
        <f t="shared" si="40"/>
        <v>0</v>
      </c>
      <c r="N240" s="19">
        <f t="shared" si="47"/>
        <v>1</v>
      </c>
      <c r="O240" s="9" t="str">
        <f t="shared" si="45"/>
        <v/>
      </c>
      <c r="S240" s="2" t="str">
        <f t="shared" si="43"/>
        <v>- AUTRE -</v>
      </c>
      <c r="T240" s="18" t="str">
        <f t="shared" si="41"/>
        <v/>
      </c>
      <c r="V240" s="2" t="str">
        <f t="shared" si="44"/>
        <v>DEMANDES</v>
      </c>
      <c r="W240" s="16" t="str">
        <f t="shared" si="42"/>
        <v/>
      </c>
    </row>
    <row r="241" spans="2:23" x14ac:dyDescent="0.2">
      <c r="B241" s="59" t="str">
        <f>IF(Collage!B234="","",Collage!B234)</f>
        <v/>
      </c>
      <c r="C241" s="59" t="str">
        <f>IF(Collage!C234="","",Collage!C234)</f>
        <v/>
      </c>
      <c r="D241" s="107" t="str">
        <f>IF(Collage!D234="","",Collage!D234)</f>
        <v>Dem061</v>
      </c>
      <c r="E241" s="29" t="s">
        <v>2</v>
      </c>
      <c r="F241" s="10"/>
      <c r="G241" s="11"/>
      <c r="H241" s="13">
        <f t="shared" si="38"/>
        <v>0.33333333333333331</v>
      </c>
      <c r="I241" s="8" t="str">
        <f>IF(B241&lt;&gt;"",SUMIF($V$23:$V$598,V241,$H$23:$H$598)/SUMIF($V$23:$V$598,V241,$O$23:O816),IF(O241&lt;&gt;"",SUMIF($S$23:$S$598,S241,$H$23:$H$598)/O241,""))</f>
        <v/>
      </c>
      <c r="J241" s="12"/>
      <c r="K241" s="19">
        <f t="shared" si="46"/>
        <v>1</v>
      </c>
      <c r="L241" s="19">
        <f t="shared" si="39"/>
        <v>0</v>
      </c>
      <c r="M241" s="19">
        <f t="shared" si="40"/>
        <v>0</v>
      </c>
      <c r="N241" s="19">
        <f t="shared" si="47"/>
        <v>1</v>
      </c>
      <c r="O241" s="9" t="str">
        <f t="shared" si="45"/>
        <v/>
      </c>
      <c r="S241" s="2" t="str">
        <f t="shared" si="43"/>
        <v>- AUTRE -</v>
      </c>
      <c r="T241" s="18" t="str">
        <f t="shared" si="41"/>
        <v/>
      </c>
      <c r="V241" s="2" t="str">
        <f t="shared" si="44"/>
        <v>DEMANDES</v>
      </c>
      <c r="W241" s="16" t="str">
        <f t="shared" si="42"/>
        <v/>
      </c>
    </row>
    <row r="242" spans="2:23" x14ac:dyDescent="0.2">
      <c r="B242" s="59" t="str">
        <f>IF(Collage!B235="","",Collage!B235)</f>
        <v/>
      </c>
      <c r="C242" s="59" t="str">
        <f>IF(Collage!C235="","",Collage!C235)</f>
        <v/>
      </c>
      <c r="D242" s="107" t="str">
        <f>IF(Collage!D235="","",Collage!D235)</f>
        <v>Dem062</v>
      </c>
      <c r="E242" s="29" t="s">
        <v>2</v>
      </c>
      <c r="F242" s="10"/>
      <c r="G242" s="11"/>
      <c r="H242" s="13">
        <f t="shared" si="38"/>
        <v>0.33333333333333331</v>
      </c>
      <c r="I242" s="8" t="str">
        <f>IF(B242&lt;&gt;"",SUMIF($V$23:$V$598,V242,$H$23:$H$598)/SUMIF($V$23:$V$598,V242,$O$23:O817),IF(O242&lt;&gt;"",SUMIF($S$23:$S$598,S242,$H$23:$H$598)/O242,""))</f>
        <v/>
      </c>
      <c r="J242" s="12"/>
      <c r="K242" s="19">
        <f t="shared" si="46"/>
        <v>1</v>
      </c>
      <c r="L242" s="19">
        <f t="shared" si="39"/>
        <v>0</v>
      </c>
      <c r="M242" s="19">
        <f t="shared" si="40"/>
        <v>0</v>
      </c>
      <c r="N242" s="19">
        <f t="shared" si="47"/>
        <v>1</v>
      </c>
      <c r="O242" s="9" t="str">
        <f t="shared" si="45"/>
        <v/>
      </c>
      <c r="S242" s="2" t="str">
        <f t="shared" si="43"/>
        <v>- AUTRE -</v>
      </c>
      <c r="T242" s="18" t="str">
        <f t="shared" si="41"/>
        <v/>
      </c>
      <c r="V242" s="2" t="str">
        <f t="shared" si="44"/>
        <v>DEMANDES</v>
      </c>
      <c r="W242" s="16" t="str">
        <f t="shared" si="42"/>
        <v/>
      </c>
    </row>
    <row r="243" spans="2:23" x14ac:dyDescent="0.2">
      <c r="B243" s="59" t="str">
        <f>IF(Collage!B236="","",Collage!B236)</f>
        <v/>
      </c>
      <c r="C243" s="59" t="str">
        <f>IF(Collage!C236="","",Collage!C236)</f>
        <v/>
      </c>
      <c r="D243" s="107" t="str">
        <f>IF(Collage!D236="","",Collage!D236)</f>
        <v>Dem063</v>
      </c>
      <c r="E243" s="29" t="s">
        <v>2</v>
      </c>
      <c r="F243" s="10"/>
      <c r="G243" s="11"/>
      <c r="H243" s="13">
        <f t="shared" si="38"/>
        <v>0.33333333333333331</v>
      </c>
      <c r="I243" s="8" t="str">
        <f>IF(B243&lt;&gt;"",SUMIF($V$23:$V$598,V243,$H$23:$H$598)/SUMIF($V$23:$V$598,V243,$O$23:O818),IF(O243&lt;&gt;"",SUMIF($S$23:$S$598,S243,$H$23:$H$598)/O243,""))</f>
        <v/>
      </c>
      <c r="J243" s="12"/>
      <c r="K243" s="19">
        <f t="shared" si="46"/>
        <v>1</v>
      </c>
      <c r="L243" s="19">
        <f t="shared" si="39"/>
        <v>0</v>
      </c>
      <c r="M243" s="19">
        <f t="shared" si="40"/>
        <v>0</v>
      </c>
      <c r="N243" s="19">
        <f t="shared" si="47"/>
        <v>1</v>
      </c>
      <c r="O243" s="9" t="str">
        <f t="shared" si="45"/>
        <v/>
      </c>
      <c r="S243" s="2" t="str">
        <f t="shared" si="43"/>
        <v>- AUTRE -</v>
      </c>
      <c r="T243" s="18" t="str">
        <f t="shared" si="41"/>
        <v/>
      </c>
      <c r="V243" s="2" t="str">
        <f t="shared" si="44"/>
        <v>DEMANDES</v>
      </c>
      <c r="W243" s="16" t="str">
        <f t="shared" si="42"/>
        <v/>
      </c>
    </row>
    <row r="244" spans="2:23" x14ac:dyDescent="0.2">
      <c r="B244" s="59" t="str">
        <f>IF(Collage!B237="","",Collage!B237)</f>
        <v/>
      </c>
      <c r="C244" s="59" t="str">
        <f>IF(Collage!C237="","",Collage!C237)</f>
        <v/>
      </c>
      <c r="D244" s="107" t="str">
        <f>IF(Collage!D237="","",Collage!D237)</f>
        <v>Dem064</v>
      </c>
      <c r="E244" s="29" t="s">
        <v>2</v>
      </c>
      <c r="F244" s="10"/>
      <c r="G244" s="11"/>
      <c r="H244" s="13">
        <f t="shared" si="38"/>
        <v>0.33333333333333331</v>
      </c>
      <c r="I244" s="8" t="str">
        <f>IF(B244&lt;&gt;"",SUMIF($V$23:$V$598,V244,$H$23:$H$598)/SUMIF($V$23:$V$598,V244,$O$23:O819),IF(O244&lt;&gt;"",SUMIF($S$23:$S$598,S244,$H$23:$H$598)/O244,""))</f>
        <v/>
      </c>
      <c r="J244" s="12"/>
      <c r="K244" s="19">
        <f t="shared" si="46"/>
        <v>1</v>
      </c>
      <c r="L244" s="19">
        <f t="shared" si="39"/>
        <v>0</v>
      </c>
      <c r="M244" s="19">
        <f t="shared" si="40"/>
        <v>0</v>
      </c>
      <c r="N244" s="19">
        <f t="shared" si="47"/>
        <v>1</v>
      </c>
      <c r="O244" s="9" t="str">
        <f t="shared" si="45"/>
        <v/>
      </c>
      <c r="S244" s="2" t="str">
        <f t="shared" si="43"/>
        <v>- AUTRE -</v>
      </c>
      <c r="T244" s="18" t="str">
        <f t="shared" si="41"/>
        <v/>
      </c>
      <c r="V244" s="2" t="str">
        <f t="shared" si="44"/>
        <v>DEMANDES</v>
      </c>
      <c r="W244" s="16" t="str">
        <f t="shared" si="42"/>
        <v/>
      </c>
    </row>
    <row r="245" spans="2:23" x14ac:dyDescent="0.2">
      <c r="B245" s="59" t="str">
        <f>IF(Collage!B238="","",Collage!B238)</f>
        <v/>
      </c>
      <c r="C245" s="59" t="str">
        <f>IF(Collage!C238="","",Collage!C238)</f>
        <v/>
      </c>
      <c r="D245" s="107" t="str">
        <f>IF(Collage!D238="","",Collage!D238)</f>
        <v>Dem065</v>
      </c>
      <c r="E245" s="29" t="s">
        <v>2</v>
      </c>
      <c r="F245" s="10"/>
      <c r="G245" s="11"/>
      <c r="H245" s="13">
        <f t="shared" si="38"/>
        <v>0.33333333333333331</v>
      </c>
      <c r="I245" s="8" t="str">
        <f>IF(B245&lt;&gt;"",SUMIF($V$23:$V$598,V245,$H$23:$H$598)/SUMIF($V$23:$V$598,V245,$O$23:O820),IF(O245&lt;&gt;"",SUMIF($S$23:$S$598,S245,$H$23:$H$598)/O245,""))</f>
        <v/>
      </c>
      <c r="J245" s="12"/>
      <c r="K245" s="19">
        <f t="shared" si="46"/>
        <v>1</v>
      </c>
      <c r="L245" s="19">
        <f t="shared" si="39"/>
        <v>0</v>
      </c>
      <c r="M245" s="19">
        <f t="shared" si="40"/>
        <v>0</v>
      </c>
      <c r="N245" s="19">
        <f t="shared" si="47"/>
        <v>1</v>
      </c>
      <c r="O245" s="9" t="str">
        <f t="shared" si="45"/>
        <v/>
      </c>
      <c r="S245" s="2" t="str">
        <f t="shared" si="43"/>
        <v>- AUTRE -</v>
      </c>
      <c r="T245" s="18" t="str">
        <f t="shared" si="41"/>
        <v/>
      </c>
      <c r="V245" s="2" t="str">
        <f t="shared" si="44"/>
        <v>DEMANDES</v>
      </c>
      <c r="W245" s="16" t="str">
        <f t="shared" si="42"/>
        <v/>
      </c>
    </row>
    <row r="246" spans="2:23" x14ac:dyDescent="0.2">
      <c r="B246" s="59" t="str">
        <f>IF(Collage!B239="","",Collage!B239)</f>
        <v/>
      </c>
      <c r="C246" s="59" t="str">
        <f>IF(Collage!C239="","",Collage!C239)</f>
        <v/>
      </c>
      <c r="D246" s="107" t="str">
        <f>IF(Collage!D239="","",Collage!D239)</f>
        <v>Dem066</v>
      </c>
      <c r="E246" s="29" t="s">
        <v>2</v>
      </c>
      <c r="F246" s="10"/>
      <c r="G246" s="11"/>
      <c r="H246" s="13">
        <f t="shared" si="38"/>
        <v>0.33333333333333331</v>
      </c>
      <c r="I246" s="8" t="str">
        <f>IF(B246&lt;&gt;"",SUMIF($V$23:$V$598,V246,$H$23:$H$598)/SUMIF($V$23:$V$598,V246,$O$23:O821),IF(O246&lt;&gt;"",SUMIF($S$23:$S$598,S246,$H$23:$H$598)/O246,""))</f>
        <v/>
      </c>
      <c r="J246" s="12"/>
      <c r="K246" s="19">
        <f t="shared" si="46"/>
        <v>1</v>
      </c>
      <c r="L246" s="19">
        <f t="shared" si="39"/>
        <v>0</v>
      </c>
      <c r="M246" s="19">
        <f t="shared" si="40"/>
        <v>0</v>
      </c>
      <c r="N246" s="19">
        <f t="shared" si="47"/>
        <v>1</v>
      </c>
      <c r="O246" s="9" t="str">
        <f t="shared" si="45"/>
        <v/>
      </c>
      <c r="S246" s="2" t="str">
        <f t="shared" si="43"/>
        <v>- AUTRE -</v>
      </c>
      <c r="T246" s="18" t="str">
        <f t="shared" si="41"/>
        <v/>
      </c>
      <c r="V246" s="2" t="str">
        <f t="shared" si="44"/>
        <v>DEMANDES</v>
      </c>
      <c r="W246" s="16" t="str">
        <f t="shared" si="42"/>
        <v/>
      </c>
    </row>
    <row r="247" spans="2:23" x14ac:dyDescent="0.2">
      <c r="B247" s="59" t="str">
        <f>IF(Collage!B240="","",Collage!B240)</f>
        <v/>
      </c>
      <c r="C247" s="59" t="str">
        <f>IF(Collage!C240="","",Collage!C240)</f>
        <v/>
      </c>
      <c r="D247" s="107" t="str">
        <f>IF(Collage!D240="","",Collage!D240)</f>
        <v>Dem067</v>
      </c>
      <c r="E247" s="29" t="s">
        <v>2</v>
      </c>
      <c r="F247" s="10"/>
      <c r="G247" s="11"/>
      <c r="H247" s="13">
        <f t="shared" si="38"/>
        <v>0.33333333333333331</v>
      </c>
      <c r="I247" s="8" t="str">
        <f>IF(B247&lt;&gt;"",SUMIF($V$23:$V$598,V247,$H$23:$H$598)/SUMIF($V$23:$V$598,V247,$O$23:O822),IF(O247&lt;&gt;"",SUMIF($S$23:$S$598,S247,$H$23:$H$598)/O247,""))</f>
        <v/>
      </c>
      <c r="J247" s="12"/>
      <c r="K247" s="19">
        <f t="shared" si="46"/>
        <v>1</v>
      </c>
      <c r="L247" s="19">
        <f t="shared" si="39"/>
        <v>0</v>
      </c>
      <c r="M247" s="19">
        <f t="shared" si="40"/>
        <v>0</v>
      </c>
      <c r="N247" s="19">
        <f t="shared" si="47"/>
        <v>1</v>
      </c>
      <c r="O247" s="9" t="str">
        <f t="shared" si="45"/>
        <v/>
      </c>
      <c r="S247" s="2" t="str">
        <f t="shared" si="43"/>
        <v>- AUTRE -</v>
      </c>
      <c r="T247" s="18" t="str">
        <f t="shared" si="41"/>
        <v/>
      </c>
      <c r="V247" s="2" t="str">
        <f t="shared" si="44"/>
        <v>DEMANDES</v>
      </c>
      <c r="W247" s="16" t="str">
        <f t="shared" si="42"/>
        <v/>
      </c>
    </row>
    <row r="248" spans="2:23" x14ac:dyDescent="0.2">
      <c r="B248" s="59" t="str">
        <f>IF(Collage!B241="","",Collage!B241)</f>
        <v/>
      </c>
      <c r="C248" s="59" t="str">
        <f>IF(Collage!C241="","",Collage!C241)</f>
        <v/>
      </c>
      <c r="D248" s="107" t="str">
        <f>IF(Collage!D241="","",Collage!D241)</f>
        <v>Dem068</v>
      </c>
      <c r="E248" s="29" t="s">
        <v>2</v>
      </c>
      <c r="F248" s="10"/>
      <c r="G248" s="11"/>
      <c r="H248" s="13">
        <f t="shared" si="38"/>
        <v>0.33333333333333331</v>
      </c>
      <c r="I248" s="8" t="str">
        <f>IF(B248&lt;&gt;"",SUMIF($V$23:$V$598,V248,$H$23:$H$598)/SUMIF($V$23:$V$598,V248,$O$23:O823),IF(O248&lt;&gt;"",SUMIF($S$23:$S$598,S248,$H$23:$H$598)/O248,""))</f>
        <v/>
      </c>
      <c r="J248" s="12"/>
      <c r="K248" s="19">
        <f t="shared" si="46"/>
        <v>1</v>
      </c>
      <c r="L248" s="19">
        <f t="shared" si="39"/>
        <v>0</v>
      </c>
      <c r="M248" s="19">
        <f t="shared" si="40"/>
        <v>0</v>
      </c>
      <c r="N248" s="19">
        <f t="shared" si="47"/>
        <v>1</v>
      </c>
      <c r="O248" s="9" t="str">
        <f t="shared" si="45"/>
        <v/>
      </c>
      <c r="S248" s="2" t="str">
        <f t="shared" si="43"/>
        <v>- AUTRE -</v>
      </c>
      <c r="T248" s="18" t="str">
        <f t="shared" si="41"/>
        <v/>
      </c>
      <c r="V248" s="2" t="str">
        <f t="shared" si="44"/>
        <v>DEMANDES</v>
      </c>
      <c r="W248" s="16" t="str">
        <f t="shared" si="42"/>
        <v/>
      </c>
    </row>
    <row r="249" spans="2:23" x14ac:dyDescent="0.2">
      <c r="B249" s="59" t="str">
        <f>IF(Collage!B242="","",Collage!B242)</f>
        <v/>
      </c>
      <c r="C249" s="59" t="str">
        <f>IF(Collage!C242="","",Collage!C242)</f>
        <v/>
      </c>
      <c r="D249" s="107" t="str">
        <f>IF(Collage!D242="","",Collage!D242)</f>
        <v>Dem069</v>
      </c>
      <c r="E249" s="29" t="s">
        <v>2</v>
      </c>
      <c r="F249" s="10"/>
      <c r="G249" s="11"/>
      <c r="H249" s="13">
        <f t="shared" si="38"/>
        <v>0.33333333333333331</v>
      </c>
      <c r="I249" s="8" t="str">
        <f>IF(B249&lt;&gt;"",SUMIF($V$23:$V$598,V249,$H$23:$H$598)/SUMIF($V$23:$V$598,V249,$O$23:O824),IF(O249&lt;&gt;"",SUMIF($S$23:$S$598,S249,$H$23:$H$598)/O249,""))</f>
        <v/>
      </c>
      <c r="J249" s="12"/>
      <c r="K249" s="19">
        <f t="shared" si="46"/>
        <v>1</v>
      </c>
      <c r="L249" s="19">
        <f t="shared" si="39"/>
        <v>0</v>
      </c>
      <c r="M249" s="19">
        <f t="shared" si="40"/>
        <v>0</v>
      </c>
      <c r="N249" s="19">
        <f t="shared" si="47"/>
        <v>1</v>
      </c>
      <c r="O249" s="9" t="str">
        <f t="shared" si="45"/>
        <v/>
      </c>
      <c r="S249" s="2" t="str">
        <f t="shared" si="43"/>
        <v>- AUTRE -</v>
      </c>
      <c r="T249" s="18" t="str">
        <f t="shared" si="41"/>
        <v/>
      </c>
      <c r="V249" s="2" t="str">
        <f t="shared" si="44"/>
        <v>DEMANDES</v>
      </c>
      <c r="W249" s="16" t="str">
        <f t="shared" si="42"/>
        <v/>
      </c>
    </row>
    <row r="250" spans="2:23" x14ac:dyDescent="0.2">
      <c r="B250" s="59" t="str">
        <f>IF(Collage!B243="","",Collage!B243)</f>
        <v/>
      </c>
      <c r="C250" s="59" t="str">
        <f>IF(Collage!C243="","",Collage!C243)</f>
        <v/>
      </c>
      <c r="D250" s="107" t="str">
        <f>IF(Collage!D243="","",Collage!D243)</f>
        <v>Dem070</v>
      </c>
      <c r="E250" s="29" t="s">
        <v>2</v>
      </c>
      <c r="F250" s="10"/>
      <c r="G250" s="11"/>
      <c r="H250" s="13">
        <f t="shared" si="38"/>
        <v>0.33333333333333331</v>
      </c>
      <c r="I250" s="8" t="str">
        <f>IF(B250&lt;&gt;"",SUMIF($V$23:$V$598,V250,$H$23:$H$598)/SUMIF($V$23:$V$598,V250,$O$23:O825),IF(O250&lt;&gt;"",SUMIF($S$23:$S$598,S250,$H$23:$H$598)/O250,""))</f>
        <v/>
      </c>
      <c r="J250" s="12"/>
      <c r="K250" s="19">
        <f t="shared" si="46"/>
        <v>1</v>
      </c>
      <c r="L250" s="19">
        <f t="shared" si="39"/>
        <v>0</v>
      </c>
      <c r="M250" s="19">
        <f t="shared" si="40"/>
        <v>0</v>
      </c>
      <c r="N250" s="19">
        <f t="shared" si="47"/>
        <v>1</v>
      </c>
      <c r="O250" s="9" t="str">
        <f t="shared" si="45"/>
        <v/>
      </c>
      <c r="S250" s="2" t="str">
        <f t="shared" si="43"/>
        <v>- AUTRE -</v>
      </c>
      <c r="T250" s="18" t="str">
        <f t="shared" si="41"/>
        <v/>
      </c>
      <c r="V250" s="2" t="str">
        <f t="shared" si="44"/>
        <v>DEMANDES</v>
      </c>
      <c r="W250" s="16" t="str">
        <f t="shared" si="42"/>
        <v/>
      </c>
    </row>
    <row r="251" spans="2:23" x14ac:dyDescent="0.2">
      <c r="B251" s="59" t="str">
        <f>IF(Collage!B244="","",Collage!B244)</f>
        <v/>
      </c>
      <c r="C251" s="59" t="str">
        <f>IF(Collage!C244="","",Collage!C244)</f>
        <v/>
      </c>
      <c r="D251" s="107" t="str">
        <f>IF(Collage!D244="","",Collage!D244)</f>
        <v>Dem071</v>
      </c>
      <c r="E251" s="29" t="s">
        <v>2</v>
      </c>
      <c r="F251" s="10"/>
      <c r="G251" s="11"/>
      <c r="H251" s="13">
        <f t="shared" si="38"/>
        <v>0.33333333333333331</v>
      </c>
      <c r="I251" s="8" t="str">
        <f>IF(B251&lt;&gt;"",SUMIF($V$23:$V$598,V251,$H$23:$H$598)/SUMIF($V$23:$V$598,V251,$O$23:O826),IF(O251&lt;&gt;"",SUMIF($S$23:$S$598,S251,$H$23:$H$598)/O251,""))</f>
        <v/>
      </c>
      <c r="J251" s="12"/>
      <c r="K251" s="19">
        <f t="shared" si="46"/>
        <v>1</v>
      </c>
      <c r="L251" s="19">
        <f t="shared" si="39"/>
        <v>0</v>
      </c>
      <c r="M251" s="19">
        <f t="shared" si="40"/>
        <v>0</v>
      </c>
      <c r="N251" s="19">
        <f t="shared" si="47"/>
        <v>1</v>
      </c>
      <c r="O251" s="9" t="str">
        <f t="shared" si="45"/>
        <v/>
      </c>
      <c r="S251" s="2" t="str">
        <f t="shared" si="43"/>
        <v>- AUTRE -</v>
      </c>
      <c r="T251" s="18" t="str">
        <f t="shared" si="41"/>
        <v/>
      </c>
      <c r="V251" s="2" t="str">
        <f t="shared" si="44"/>
        <v>DEMANDES</v>
      </c>
      <c r="W251" s="16" t="str">
        <f t="shared" si="42"/>
        <v/>
      </c>
    </row>
    <row r="252" spans="2:23" x14ac:dyDescent="0.2">
      <c r="B252" s="59" t="str">
        <f>IF(Collage!B245="","",Collage!B245)</f>
        <v/>
      </c>
      <c r="C252" s="59" t="str">
        <f>IF(Collage!C245="","",Collage!C245)</f>
        <v/>
      </c>
      <c r="D252" s="107" t="str">
        <f>IF(Collage!D245="","",Collage!D245)</f>
        <v>Dem072</v>
      </c>
      <c r="E252" s="29" t="s">
        <v>2</v>
      </c>
      <c r="F252" s="10"/>
      <c r="G252" s="11"/>
      <c r="H252" s="13">
        <f t="shared" si="38"/>
        <v>0.33333333333333331</v>
      </c>
      <c r="I252" s="8" t="str">
        <f>IF(B252&lt;&gt;"",SUMIF($V$23:$V$598,V252,$H$23:$H$598)/SUMIF($V$23:$V$598,V252,$O$23:O827),IF(O252&lt;&gt;"",SUMIF($S$23:$S$598,S252,$H$23:$H$598)/O252,""))</f>
        <v/>
      </c>
      <c r="J252" s="12"/>
      <c r="K252" s="19">
        <f t="shared" si="46"/>
        <v>1</v>
      </c>
      <c r="L252" s="19">
        <f t="shared" si="39"/>
        <v>0</v>
      </c>
      <c r="M252" s="19">
        <f t="shared" si="40"/>
        <v>0</v>
      </c>
      <c r="N252" s="19">
        <f t="shared" si="47"/>
        <v>1</v>
      </c>
      <c r="O252" s="9" t="str">
        <f t="shared" si="45"/>
        <v/>
      </c>
      <c r="S252" s="2" t="str">
        <f t="shared" si="43"/>
        <v>- AUTRE -</v>
      </c>
      <c r="T252" s="18" t="str">
        <f t="shared" si="41"/>
        <v/>
      </c>
      <c r="V252" s="2" t="str">
        <f t="shared" si="44"/>
        <v>DEMANDES</v>
      </c>
      <c r="W252" s="16" t="str">
        <f t="shared" si="42"/>
        <v/>
      </c>
    </row>
    <row r="253" spans="2:23" x14ac:dyDescent="0.2">
      <c r="B253" s="59" t="str">
        <f>IF(Collage!B246="","",Collage!B246)</f>
        <v/>
      </c>
      <c r="C253" s="59" t="str">
        <f>IF(Collage!C246="","",Collage!C246)</f>
        <v/>
      </c>
      <c r="D253" s="107" t="str">
        <f>IF(Collage!D246="","",Collage!D246)</f>
        <v>Dem073</v>
      </c>
      <c r="E253" s="29" t="s">
        <v>2</v>
      </c>
      <c r="F253" s="10" t="s">
        <v>2</v>
      </c>
      <c r="G253" s="11" t="s">
        <v>2</v>
      </c>
      <c r="H253" s="13">
        <f t="shared" si="38"/>
        <v>1</v>
      </c>
      <c r="I253" s="8" t="str">
        <f>IF(B253&lt;&gt;"",SUMIF($V$23:$V$598,V253,$H$23:$H$598)/SUMIF($V$23:$V$598,V253,$O$23:O828),IF(O253&lt;&gt;"",SUMIF($S$23:$S$598,S253,$H$23:$H$598)/O253,""))</f>
        <v/>
      </c>
      <c r="J253" s="12"/>
      <c r="K253" s="19">
        <f t="shared" si="46"/>
        <v>1</v>
      </c>
      <c r="L253" s="19">
        <f t="shared" si="39"/>
        <v>1</v>
      </c>
      <c r="M253" s="19">
        <f t="shared" si="40"/>
        <v>1</v>
      </c>
      <c r="N253" s="19">
        <f t="shared" si="47"/>
        <v>3</v>
      </c>
      <c r="O253" s="9" t="str">
        <f t="shared" si="45"/>
        <v/>
      </c>
      <c r="S253" s="2" t="str">
        <f t="shared" si="43"/>
        <v>- AUTRE -</v>
      </c>
      <c r="T253" s="18" t="str">
        <f t="shared" si="41"/>
        <v/>
      </c>
      <c r="V253" s="2" t="str">
        <f t="shared" si="44"/>
        <v>DEMANDES</v>
      </c>
      <c r="W253" s="16" t="str">
        <f t="shared" si="42"/>
        <v/>
      </c>
    </row>
    <row r="254" spans="2:23" x14ac:dyDescent="0.2">
      <c r="B254" s="59" t="str">
        <f>IF(Collage!B247="","",Collage!B247)</f>
        <v/>
      </c>
      <c r="C254" s="59" t="str">
        <f>IF(Collage!C247="","",Collage!C247)</f>
        <v/>
      </c>
      <c r="D254" s="107" t="str">
        <f>IF(Collage!D247="","",Collage!D247)</f>
        <v>Dem074</v>
      </c>
      <c r="E254" s="29" t="s">
        <v>2</v>
      </c>
      <c r="F254" s="10" t="s">
        <v>2</v>
      </c>
      <c r="G254" s="11" t="s">
        <v>2</v>
      </c>
      <c r="H254" s="13">
        <f t="shared" si="38"/>
        <v>1</v>
      </c>
      <c r="I254" s="8" t="str">
        <f>IF(B254&lt;&gt;"",SUMIF($V$23:$V$598,V254,$H$23:$H$598)/SUMIF($V$23:$V$598,V254,$O$23:O829),IF(O254&lt;&gt;"",SUMIF($S$23:$S$598,S254,$H$23:$H$598)/O254,""))</f>
        <v/>
      </c>
      <c r="J254" s="12"/>
      <c r="K254" s="19">
        <f t="shared" si="46"/>
        <v>1</v>
      </c>
      <c r="L254" s="19">
        <f t="shared" si="39"/>
        <v>1</v>
      </c>
      <c r="M254" s="19">
        <f t="shared" si="40"/>
        <v>1</v>
      </c>
      <c r="N254" s="19">
        <f t="shared" si="47"/>
        <v>3</v>
      </c>
      <c r="O254" s="9" t="str">
        <f t="shared" si="45"/>
        <v/>
      </c>
      <c r="S254" s="2" t="str">
        <f t="shared" si="43"/>
        <v>- AUTRE -</v>
      </c>
      <c r="T254" s="18" t="str">
        <f t="shared" si="41"/>
        <v/>
      </c>
      <c r="V254" s="2" t="str">
        <f t="shared" si="44"/>
        <v>DEMANDES</v>
      </c>
      <c r="W254" s="16" t="str">
        <f t="shared" si="42"/>
        <v/>
      </c>
    </row>
    <row r="255" spans="2:23" x14ac:dyDescent="0.2">
      <c r="B255" s="59" t="str">
        <f>IF(Collage!B248="","",Collage!B248)</f>
        <v/>
      </c>
      <c r="C255" s="59" t="str">
        <f>IF(Collage!C248="","",Collage!C248)</f>
        <v/>
      </c>
      <c r="D255" s="107" t="str">
        <f>IF(Collage!D248="","",Collage!D248)</f>
        <v>Dem075</v>
      </c>
      <c r="E255" s="29" t="s">
        <v>2</v>
      </c>
      <c r="F255" s="10"/>
      <c r="G255" s="11"/>
      <c r="H255" s="13">
        <f t="shared" si="38"/>
        <v>0.33333333333333331</v>
      </c>
      <c r="I255" s="8" t="str">
        <f>IF(B255&lt;&gt;"",SUMIF($V$23:$V$598,V255,$H$23:$H$598)/SUMIF($V$23:$V$598,V255,$O$23:O830),IF(O255&lt;&gt;"",SUMIF($S$23:$S$598,S255,$H$23:$H$598)/O255,""))</f>
        <v/>
      </c>
      <c r="J255" s="12"/>
      <c r="K255" s="19">
        <f t="shared" si="46"/>
        <v>1</v>
      </c>
      <c r="L255" s="19">
        <f t="shared" si="39"/>
        <v>0</v>
      </c>
      <c r="M255" s="19">
        <f t="shared" si="40"/>
        <v>0</v>
      </c>
      <c r="N255" s="19">
        <f t="shared" si="47"/>
        <v>1</v>
      </c>
      <c r="O255" s="9" t="str">
        <f t="shared" si="45"/>
        <v/>
      </c>
      <c r="S255" s="2" t="str">
        <f t="shared" si="43"/>
        <v>- AUTRE -</v>
      </c>
      <c r="T255" s="18" t="str">
        <f t="shared" si="41"/>
        <v/>
      </c>
      <c r="V255" s="2" t="str">
        <f t="shared" si="44"/>
        <v>DEMANDES</v>
      </c>
      <c r="W255" s="16" t="str">
        <f t="shared" si="42"/>
        <v/>
      </c>
    </row>
    <row r="256" spans="2:23" x14ac:dyDescent="0.2">
      <c r="B256" s="59" t="str">
        <f>IF(Collage!B249="","",Collage!B249)</f>
        <v/>
      </c>
      <c r="C256" s="59" t="str">
        <f>IF(Collage!C249="","",Collage!C249)</f>
        <v/>
      </c>
      <c r="D256" s="107" t="str">
        <f>IF(Collage!D249="","",Collage!D249)</f>
        <v>Dem076</v>
      </c>
      <c r="E256" s="29" t="s">
        <v>2</v>
      </c>
      <c r="F256" s="10"/>
      <c r="G256" s="11"/>
      <c r="H256" s="13">
        <f t="shared" si="38"/>
        <v>0.33333333333333331</v>
      </c>
      <c r="I256" s="8" t="str">
        <f>IF(B256&lt;&gt;"",SUMIF($V$23:$V$598,V256,$H$23:$H$598)/SUMIF($V$23:$V$598,V256,$O$23:O831),IF(O256&lt;&gt;"",SUMIF($S$23:$S$598,S256,$H$23:$H$598)/O256,""))</f>
        <v/>
      </c>
      <c r="J256" s="12"/>
      <c r="K256" s="19">
        <f t="shared" si="46"/>
        <v>1</v>
      </c>
      <c r="L256" s="19">
        <f t="shared" si="39"/>
        <v>0</v>
      </c>
      <c r="M256" s="19">
        <f t="shared" si="40"/>
        <v>0</v>
      </c>
      <c r="N256" s="19">
        <f t="shared" si="47"/>
        <v>1</v>
      </c>
      <c r="O256" s="9" t="str">
        <f t="shared" si="45"/>
        <v/>
      </c>
      <c r="S256" s="2" t="str">
        <f t="shared" si="43"/>
        <v>- AUTRE -</v>
      </c>
      <c r="T256" s="18" t="str">
        <f t="shared" si="41"/>
        <v/>
      </c>
      <c r="V256" s="2" t="str">
        <f t="shared" si="44"/>
        <v>DEMANDES</v>
      </c>
      <c r="W256" s="16" t="str">
        <f t="shared" si="42"/>
        <v/>
      </c>
    </row>
    <row r="257" spans="2:23" x14ac:dyDescent="0.2">
      <c r="B257" s="59" t="str">
        <f>IF(Collage!B250="","",Collage!B250)</f>
        <v/>
      </c>
      <c r="C257" s="59" t="str">
        <f>IF(Collage!C250="","",Collage!C250)</f>
        <v/>
      </c>
      <c r="D257" s="107" t="str">
        <f>IF(Collage!D250="","",Collage!D250)</f>
        <v>Dem077</v>
      </c>
      <c r="E257" s="29" t="s">
        <v>2</v>
      </c>
      <c r="F257" s="10"/>
      <c r="G257" s="11"/>
      <c r="H257" s="13">
        <f t="shared" si="38"/>
        <v>0.33333333333333331</v>
      </c>
      <c r="I257" s="8" t="str">
        <f>IF(B257&lt;&gt;"",SUMIF($V$23:$V$598,V257,$H$23:$H$598)/SUMIF($V$23:$V$598,V257,$O$23:O832),IF(O257&lt;&gt;"",SUMIF($S$23:$S$598,S257,$H$23:$H$598)/O257,""))</f>
        <v/>
      </c>
      <c r="J257" s="12"/>
      <c r="K257" s="19">
        <f t="shared" si="46"/>
        <v>1</v>
      </c>
      <c r="L257" s="19">
        <f t="shared" si="39"/>
        <v>0</v>
      </c>
      <c r="M257" s="19">
        <f t="shared" si="40"/>
        <v>0</v>
      </c>
      <c r="N257" s="19">
        <f t="shared" si="47"/>
        <v>1</v>
      </c>
      <c r="O257" s="9" t="str">
        <f t="shared" si="45"/>
        <v/>
      </c>
      <c r="S257" s="2" t="str">
        <f t="shared" si="43"/>
        <v>- AUTRE -</v>
      </c>
      <c r="T257" s="18" t="str">
        <f t="shared" si="41"/>
        <v/>
      </c>
      <c r="V257" s="2" t="str">
        <f t="shared" si="44"/>
        <v>DEMANDES</v>
      </c>
      <c r="W257" s="16" t="str">
        <f t="shared" si="42"/>
        <v/>
      </c>
    </row>
    <row r="258" spans="2:23" x14ac:dyDescent="0.2">
      <c r="B258" s="59" t="str">
        <f>IF(Collage!B251="","",Collage!B251)</f>
        <v/>
      </c>
      <c r="C258" s="59" t="str">
        <f>IF(Collage!C251="","",Collage!C251)</f>
        <v/>
      </c>
      <c r="D258" s="107" t="str">
        <f>IF(Collage!D251="","",Collage!D251)</f>
        <v>Dem078</v>
      </c>
      <c r="E258" s="29"/>
      <c r="F258" s="10"/>
      <c r="G258" s="11"/>
      <c r="H258" s="13">
        <f t="shared" si="38"/>
        <v>0</v>
      </c>
      <c r="I258" s="8" t="str">
        <f>IF(B258&lt;&gt;"",SUMIF($V$23:$V$598,V258,$H$23:$H$598)/SUMIF($V$23:$V$598,V258,$O$23:O833),IF(O258&lt;&gt;"",SUMIF($S$23:$S$598,S258,$H$23:$H$598)/O258,""))</f>
        <v/>
      </c>
      <c r="J258" s="12"/>
      <c r="K258" s="19">
        <f t="shared" si="46"/>
        <v>0</v>
      </c>
      <c r="L258" s="19">
        <f t="shared" si="39"/>
        <v>0</v>
      </c>
      <c r="M258" s="19">
        <f t="shared" si="40"/>
        <v>0</v>
      </c>
      <c r="N258" s="19">
        <f t="shared" si="47"/>
        <v>0</v>
      </c>
      <c r="O258" s="9" t="str">
        <f t="shared" si="45"/>
        <v/>
      </c>
      <c r="S258" s="2" t="str">
        <f t="shared" si="43"/>
        <v>- AUTRE -</v>
      </c>
      <c r="T258" s="18" t="str">
        <f t="shared" si="41"/>
        <v/>
      </c>
      <c r="V258" s="2" t="str">
        <f t="shared" si="44"/>
        <v>DEMANDES</v>
      </c>
      <c r="W258" s="16" t="str">
        <f t="shared" si="42"/>
        <v/>
      </c>
    </row>
    <row r="259" spans="2:23" x14ac:dyDescent="0.2">
      <c r="B259" s="59" t="str">
        <f>IF(Collage!B252="","",Collage!B252)</f>
        <v/>
      </c>
      <c r="C259" s="59" t="str">
        <f>IF(Collage!C252="","",Collage!C252)</f>
        <v/>
      </c>
      <c r="D259" s="107" t="str">
        <f>IF(Collage!D252="","",Collage!D252)</f>
        <v>Dem079</v>
      </c>
      <c r="E259" s="29" t="s">
        <v>2</v>
      </c>
      <c r="F259" s="10"/>
      <c r="G259" s="11"/>
      <c r="H259" s="13">
        <f t="shared" si="38"/>
        <v>0.33333333333333331</v>
      </c>
      <c r="I259" s="8" t="str">
        <f>IF(B259&lt;&gt;"",SUMIF($V$23:$V$598,V259,$H$23:$H$598)/SUMIF($V$23:$V$598,V259,$O$23:O834),IF(O259&lt;&gt;"",SUMIF($S$23:$S$598,S259,$H$23:$H$598)/O259,""))</f>
        <v/>
      </c>
      <c r="J259" s="12"/>
      <c r="K259" s="19">
        <f t="shared" si="46"/>
        <v>1</v>
      </c>
      <c r="L259" s="19">
        <f t="shared" si="39"/>
        <v>0</v>
      </c>
      <c r="M259" s="19">
        <f t="shared" si="40"/>
        <v>0</v>
      </c>
      <c r="N259" s="19">
        <f t="shared" si="47"/>
        <v>1</v>
      </c>
      <c r="O259" s="9" t="str">
        <f t="shared" si="45"/>
        <v/>
      </c>
      <c r="S259" s="2" t="str">
        <f t="shared" si="43"/>
        <v>- AUTRE -</v>
      </c>
      <c r="T259" s="18" t="str">
        <f t="shared" si="41"/>
        <v/>
      </c>
      <c r="V259" s="2" t="str">
        <f t="shared" si="44"/>
        <v>DEMANDES</v>
      </c>
      <c r="W259" s="16" t="str">
        <f t="shared" si="42"/>
        <v/>
      </c>
    </row>
    <row r="260" spans="2:23" x14ac:dyDescent="0.2">
      <c r="B260" s="59" t="str">
        <f>IF(Collage!B253="","",Collage!B253)</f>
        <v/>
      </c>
      <c r="C260" s="59" t="str">
        <f>IF(Collage!C253="","",Collage!C253)</f>
        <v/>
      </c>
      <c r="D260" s="107" t="str">
        <f>IF(Collage!D253="","",Collage!D253)</f>
        <v>Dem080</v>
      </c>
      <c r="E260" s="29" t="s">
        <v>2</v>
      </c>
      <c r="F260" s="10"/>
      <c r="G260" s="11"/>
      <c r="H260" s="13">
        <f t="shared" si="38"/>
        <v>0.33333333333333331</v>
      </c>
      <c r="I260" s="8" t="str">
        <f>IF(B260&lt;&gt;"",SUMIF($V$23:$V$598,V260,$H$23:$H$598)/SUMIF($V$23:$V$598,V260,$O$23:O835),IF(O260&lt;&gt;"",SUMIF($S$23:$S$598,S260,$H$23:$H$598)/O260,""))</f>
        <v/>
      </c>
      <c r="J260" s="12"/>
      <c r="K260" s="19">
        <f t="shared" si="46"/>
        <v>1</v>
      </c>
      <c r="L260" s="19">
        <f t="shared" si="39"/>
        <v>0</v>
      </c>
      <c r="M260" s="19">
        <f t="shared" si="40"/>
        <v>0</v>
      </c>
      <c r="N260" s="19">
        <f t="shared" si="47"/>
        <v>1</v>
      </c>
      <c r="O260" s="9" t="str">
        <f t="shared" si="45"/>
        <v/>
      </c>
      <c r="S260" s="2" t="str">
        <f t="shared" si="43"/>
        <v>- AUTRE -</v>
      </c>
      <c r="T260" s="18" t="str">
        <f t="shared" si="41"/>
        <v/>
      </c>
      <c r="V260" s="2" t="str">
        <f t="shared" si="44"/>
        <v>DEMANDES</v>
      </c>
      <c r="W260" s="16" t="str">
        <f t="shared" si="42"/>
        <v/>
      </c>
    </row>
    <row r="261" spans="2:23" x14ac:dyDescent="0.2">
      <c r="B261" s="59" t="str">
        <f>IF(Collage!B254="","",Collage!B254)</f>
        <v/>
      </c>
      <c r="C261" s="59" t="str">
        <f>IF(Collage!C254="","",Collage!C254)</f>
        <v/>
      </c>
      <c r="D261" s="107" t="str">
        <f>IF(Collage!D254="","",Collage!D254)</f>
        <v>Dem081</v>
      </c>
      <c r="E261" s="29" t="s">
        <v>2</v>
      </c>
      <c r="F261" s="10"/>
      <c r="G261" s="11"/>
      <c r="H261" s="13">
        <f t="shared" si="38"/>
        <v>0.33333333333333331</v>
      </c>
      <c r="I261" s="8" t="str">
        <f>IF(B261&lt;&gt;"",SUMIF($V$23:$V$598,V261,$H$23:$H$598)/SUMIF($V$23:$V$598,V261,$O$23:O836),IF(O261&lt;&gt;"",SUMIF($S$23:$S$598,S261,$H$23:$H$598)/O261,""))</f>
        <v/>
      </c>
      <c r="J261" s="12"/>
      <c r="K261" s="19">
        <f t="shared" si="46"/>
        <v>1</v>
      </c>
      <c r="L261" s="19">
        <f t="shared" si="39"/>
        <v>0</v>
      </c>
      <c r="M261" s="19">
        <f t="shared" si="40"/>
        <v>0</v>
      </c>
      <c r="N261" s="19">
        <f t="shared" si="47"/>
        <v>1</v>
      </c>
      <c r="O261" s="9" t="str">
        <f t="shared" si="45"/>
        <v/>
      </c>
      <c r="S261" s="2" t="str">
        <f t="shared" si="43"/>
        <v>- AUTRE -</v>
      </c>
      <c r="T261" s="18" t="str">
        <f t="shared" si="41"/>
        <v/>
      </c>
      <c r="V261" s="2" t="str">
        <f t="shared" si="44"/>
        <v>DEMANDES</v>
      </c>
      <c r="W261" s="16" t="str">
        <f t="shared" si="42"/>
        <v/>
      </c>
    </row>
    <row r="262" spans="2:23" x14ac:dyDescent="0.2">
      <c r="B262" s="59" t="str">
        <f>IF(Collage!B255="","",Collage!B255)</f>
        <v/>
      </c>
      <c r="C262" s="59" t="str">
        <f>IF(Collage!C255="","",Collage!C255)</f>
        <v/>
      </c>
      <c r="D262" s="107" t="str">
        <f>IF(Collage!D255="","",Collage!D255)</f>
        <v>Dem082</v>
      </c>
      <c r="E262" s="29"/>
      <c r="F262" s="10"/>
      <c r="G262" s="11"/>
      <c r="H262" s="13">
        <f t="shared" si="38"/>
        <v>0</v>
      </c>
      <c r="I262" s="8" t="str">
        <f>IF(B262&lt;&gt;"",SUMIF($V$23:$V$598,V262,$H$23:$H$598)/SUMIF($V$23:$V$598,V262,$O$23:O837),IF(O262&lt;&gt;"",SUMIF($S$23:$S$598,S262,$H$23:$H$598)/O262,""))</f>
        <v/>
      </c>
      <c r="J262" s="12"/>
      <c r="K262" s="19">
        <f t="shared" si="46"/>
        <v>0</v>
      </c>
      <c r="L262" s="19">
        <f t="shared" si="39"/>
        <v>0</v>
      </c>
      <c r="M262" s="19">
        <f t="shared" si="40"/>
        <v>0</v>
      </c>
      <c r="N262" s="19">
        <f t="shared" si="47"/>
        <v>0</v>
      </c>
      <c r="O262" s="9" t="str">
        <f t="shared" si="45"/>
        <v/>
      </c>
      <c r="S262" s="2" t="str">
        <f t="shared" si="43"/>
        <v>- AUTRE -</v>
      </c>
      <c r="T262" s="18" t="str">
        <f t="shared" si="41"/>
        <v/>
      </c>
      <c r="V262" s="2" t="str">
        <f t="shared" si="44"/>
        <v>DEMANDES</v>
      </c>
      <c r="W262" s="16" t="str">
        <f t="shared" si="42"/>
        <v/>
      </c>
    </row>
    <row r="263" spans="2:23" x14ac:dyDescent="0.2">
      <c r="B263" s="59" t="str">
        <f>IF(Collage!B256="","",Collage!B256)</f>
        <v/>
      </c>
      <c r="C263" s="59" t="str">
        <f>IF(Collage!C256="","",Collage!C256)</f>
        <v/>
      </c>
      <c r="D263" s="107" t="str">
        <f>IF(Collage!D256="","",Collage!D256)</f>
        <v>Dem083</v>
      </c>
      <c r="E263" s="29" t="s">
        <v>2</v>
      </c>
      <c r="F263" s="10"/>
      <c r="G263" s="11"/>
      <c r="H263" s="13">
        <f t="shared" si="38"/>
        <v>0.33333333333333331</v>
      </c>
      <c r="I263" s="8" t="str">
        <f>IF(B263&lt;&gt;"",SUMIF($V$23:$V$598,V263,$H$23:$H$598)/SUMIF($V$23:$V$598,V263,$O$23:O838),IF(O263&lt;&gt;"",SUMIF($S$23:$S$598,S263,$H$23:$H$598)/O263,""))</f>
        <v/>
      </c>
      <c r="J263" s="12"/>
      <c r="K263" s="19">
        <f t="shared" si="46"/>
        <v>1</v>
      </c>
      <c r="L263" s="19">
        <f t="shared" si="39"/>
        <v>0</v>
      </c>
      <c r="M263" s="19">
        <f t="shared" si="40"/>
        <v>0</v>
      </c>
      <c r="N263" s="19">
        <f t="shared" si="47"/>
        <v>1</v>
      </c>
      <c r="O263" s="9" t="str">
        <f t="shared" si="45"/>
        <v/>
      </c>
      <c r="S263" s="2" t="str">
        <f t="shared" si="43"/>
        <v>- AUTRE -</v>
      </c>
      <c r="T263" s="18" t="str">
        <f t="shared" si="41"/>
        <v/>
      </c>
      <c r="V263" s="2" t="str">
        <f t="shared" si="44"/>
        <v>DEMANDES</v>
      </c>
      <c r="W263" s="16" t="str">
        <f t="shared" si="42"/>
        <v/>
      </c>
    </row>
    <row r="264" spans="2:23" x14ac:dyDescent="0.2">
      <c r="B264" s="59" t="str">
        <f>IF(Collage!B257="","",Collage!B257)</f>
        <v/>
      </c>
      <c r="C264" s="59" t="str">
        <f>IF(Collage!C257="","",Collage!C257)</f>
        <v/>
      </c>
      <c r="D264" s="60" t="str">
        <f>IF(Collage!D257="","",Collage!D257)</f>
        <v>Dem084</v>
      </c>
      <c r="E264" s="29"/>
      <c r="F264" s="10"/>
      <c r="G264" s="11"/>
      <c r="H264" s="13">
        <f t="shared" si="38"/>
        <v>0</v>
      </c>
      <c r="I264" s="8" t="str">
        <f>IF(B264&lt;&gt;"",SUMIF($V$23:$V$598,V264,$H$23:$H$598)/SUMIF($V$23:$V$598,V264,$O$23:O839),IF(O264&lt;&gt;"",SUMIF($S$23:$S$598,S264,$H$23:$H$598)/O264,""))</f>
        <v/>
      </c>
      <c r="J264" s="12"/>
      <c r="K264" s="19">
        <f t="shared" si="46"/>
        <v>0</v>
      </c>
      <c r="L264" s="19">
        <f t="shared" si="39"/>
        <v>0</v>
      </c>
      <c r="M264" s="19">
        <f t="shared" si="40"/>
        <v>0</v>
      </c>
      <c r="N264" s="19">
        <f t="shared" si="47"/>
        <v>0</v>
      </c>
      <c r="O264" s="9" t="str">
        <f t="shared" si="45"/>
        <v/>
      </c>
      <c r="S264" s="2" t="str">
        <f t="shared" si="43"/>
        <v>- AUTRE -</v>
      </c>
      <c r="T264" s="18" t="str">
        <f t="shared" si="41"/>
        <v/>
      </c>
      <c r="V264" s="2" t="str">
        <f t="shared" si="44"/>
        <v>DEMANDES</v>
      </c>
      <c r="W264" s="16" t="str">
        <f t="shared" si="42"/>
        <v/>
      </c>
    </row>
    <row r="265" spans="2:23" x14ac:dyDescent="0.2">
      <c r="B265" s="59" t="str">
        <f>IF(Collage!B258="","",Collage!B258)</f>
        <v/>
      </c>
      <c r="C265" s="59" t="str">
        <f>IF(Collage!C258="","",Collage!C258)</f>
        <v/>
      </c>
      <c r="D265" s="60" t="str">
        <f>IF(Collage!D258="","",Collage!D258)</f>
        <v>Dem085</v>
      </c>
      <c r="E265" s="29" t="s">
        <v>2</v>
      </c>
      <c r="F265" s="10"/>
      <c r="G265" s="11"/>
      <c r="H265" s="13">
        <f t="shared" si="38"/>
        <v>0.33333333333333331</v>
      </c>
      <c r="I265" s="8" t="str">
        <f>IF(B265&lt;&gt;"",SUMIF($V$23:$V$598,V265,$H$23:$H$598)/SUMIF($V$23:$V$598,V265,$O$23:O840),IF(O265&lt;&gt;"",SUMIF($S$23:$S$598,S265,$H$23:$H$598)/O265,""))</f>
        <v/>
      </c>
      <c r="J265" s="12"/>
      <c r="K265" s="19">
        <f t="shared" si="46"/>
        <v>1</v>
      </c>
      <c r="L265" s="19">
        <f t="shared" si="39"/>
        <v>0</v>
      </c>
      <c r="M265" s="19">
        <f t="shared" si="40"/>
        <v>0</v>
      </c>
      <c r="N265" s="19">
        <f t="shared" si="47"/>
        <v>1</v>
      </c>
      <c r="O265" s="9" t="str">
        <f t="shared" si="45"/>
        <v/>
      </c>
      <c r="S265" s="2" t="str">
        <f t="shared" si="43"/>
        <v>- AUTRE -</v>
      </c>
      <c r="T265" s="18" t="str">
        <f t="shared" si="41"/>
        <v/>
      </c>
      <c r="V265" s="2" t="str">
        <f t="shared" si="44"/>
        <v>DEMANDES</v>
      </c>
      <c r="W265" s="16" t="str">
        <f t="shared" si="42"/>
        <v/>
      </c>
    </row>
    <row r="266" spans="2:23" x14ac:dyDescent="0.2">
      <c r="B266" s="59" t="str">
        <f>IF(Collage!B259="","",Collage!B259)</f>
        <v/>
      </c>
      <c r="C266" s="59" t="str">
        <f>IF(Collage!C259="","",Collage!C259)</f>
        <v/>
      </c>
      <c r="D266" s="60" t="str">
        <f>IF(Collage!D259="","",Collage!D259)</f>
        <v>Dem086</v>
      </c>
      <c r="E266" s="29"/>
      <c r="F266" s="10"/>
      <c r="G266" s="11"/>
      <c r="H266" s="13">
        <f t="shared" si="38"/>
        <v>0</v>
      </c>
      <c r="I266" s="8" t="str">
        <f>IF(B266&lt;&gt;"",SUMIF($V$23:$V$598,V266,$H$23:$H$598)/SUMIF($V$23:$V$598,V266,$O$23:O841),IF(O266&lt;&gt;"",SUMIF($S$23:$S$598,S266,$H$23:$H$598)/O266,""))</f>
        <v/>
      </c>
      <c r="J266" s="12"/>
      <c r="K266" s="19">
        <f t="shared" si="46"/>
        <v>0</v>
      </c>
      <c r="L266" s="19">
        <f t="shared" si="39"/>
        <v>0</v>
      </c>
      <c r="M266" s="19">
        <f t="shared" si="40"/>
        <v>0</v>
      </c>
      <c r="N266" s="19">
        <f t="shared" si="47"/>
        <v>0</v>
      </c>
      <c r="O266" s="9" t="str">
        <f t="shared" si="45"/>
        <v/>
      </c>
      <c r="S266" s="2" t="str">
        <f t="shared" si="43"/>
        <v>- AUTRE -</v>
      </c>
      <c r="T266" s="18" t="str">
        <f t="shared" si="41"/>
        <v/>
      </c>
      <c r="V266" s="2" t="str">
        <f t="shared" si="44"/>
        <v>DEMANDES</v>
      </c>
      <c r="W266" s="16" t="str">
        <f t="shared" si="42"/>
        <v/>
      </c>
    </row>
    <row r="267" spans="2:23" x14ac:dyDescent="0.2">
      <c r="B267" s="59" t="str">
        <f>IF(Collage!B260="","",Collage!B260)</f>
        <v/>
      </c>
      <c r="C267" s="59" t="str">
        <f>IF(Collage!C260="","",Collage!C260)</f>
        <v/>
      </c>
      <c r="D267" s="60" t="str">
        <f>IF(Collage!D260="","",Collage!D260)</f>
        <v>Dem087</v>
      </c>
      <c r="E267" s="29" t="s">
        <v>2</v>
      </c>
      <c r="F267" s="10"/>
      <c r="G267" s="11"/>
      <c r="H267" s="13">
        <f t="shared" si="38"/>
        <v>0.33333333333333331</v>
      </c>
      <c r="I267" s="8" t="str">
        <f>IF(B267&lt;&gt;"",SUMIF($V$23:$V$598,V267,$H$23:$H$598)/SUMIF($V$23:$V$598,V267,$O$23:O842),IF(O267&lt;&gt;"",SUMIF($S$23:$S$598,S267,$H$23:$H$598)/O267,""))</f>
        <v/>
      </c>
      <c r="J267" s="12"/>
      <c r="K267" s="19">
        <f t="shared" si="46"/>
        <v>1</v>
      </c>
      <c r="L267" s="19">
        <f t="shared" si="39"/>
        <v>0</v>
      </c>
      <c r="M267" s="19">
        <f t="shared" si="40"/>
        <v>0</v>
      </c>
      <c r="N267" s="19">
        <f t="shared" si="47"/>
        <v>1</v>
      </c>
      <c r="O267" s="9" t="str">
        <f t="shared" si="45"/>
        <v/>
      </c>
      <c r="S267" s="2" t="str">
        <f t="shared" si="43"/>
        <v>- AUTRE -</v>
      </c>
      <c r="T267" s="18" t="str">
        <f t="shared" si="41"/>
        <v/>
      </c>
      <c r="V267" s="2" t="str">
        <f t="shared" si="44"/>
        <v>DEMANDES</v>
      </c>
      <c r="W267" s="16" t="str">
        <f t="shared" si="42"/>
        <v/>
      </c>
    </row>
    <row r="268" spans="2:23" x14ac:dyDescent="0.2">
      <c r="B268" s="59" t="str">
        <f>IF(Collage!B261="","",Collage!B261)</f>
        <v/>
      </c>
      <c r="C268" s="59" t="str">
        <f>IF(Collage!C261="","",Collage!C261)</f>
        <v/>
      </c>
      <c r="D268" s="60" t="str">
        <f>IF(Collage!D261="","",Collage!D261)</f>
        <v>Dem088</v>
      </c>
      <c r="E268" s="29"/>
      <c r="F268" s="10"/>
      <c r="G268" s="11"/>
      <c r="H268" s="13">
        <f t="shared" si="38"/>
        <v>0</v>
      </c>
      <c r="I268" s="8" t="str">
        <f>IF(B268&lt;&gt;"",SUMIF($V$23:$V$598,V268,$H$23:$H$598)/SUMIF($V$23:$V$598,V268,$O$23:O843),IF(O268&lt;&gt;"",SUMIF($S$23:$S$598,S268,$H$23:$H$598)/O268,""))</f>
        <v/>
      </c>
      <c r="J268" s="12"/>
      <c r="K268" s="19">
        <f t="shared" si="46"/>
        <v>0</v>
      </c>
      <c r="L268" s="19">
        <f t="shared" si="39"/>
        <v>0</v>
      </c>
      <c r="M268" s="19">
        <f t="shared" si="40"/>
        <v>0</v>
      </c>
      <c r="N268" s="19">
        <f t="shared" si="47"/>
        <v>0</v>
      </c>
      <c r="O268" s="9" t="str">
        <f t="shared" si="45"/>
        <v/>
      </c>
      <c r="S268" s="2" t="str">
        <f t="shared" si="43"/>
        <v>- AUTRE -</v>
      </c>
      <c r="T268" s="18" t="str">
        <f t="shared" si="41"/>
        <v/>
      </c>
      <c r="V268" s="2" t="str">
        <f t="shared" si="44"/>
        <v>DEMANDES</v>
      </c>
      <c r="W268" s="16" t="str">
        <f t="shared" si="42"/>
        <v/>
      </c>
    </row>
    <row r="269" spans="2:23" x14ac:dyDescent="0.2">
      <c r="B269" s="59" t="str">
        <f>IF(Collage!B262="","",Collage!B262)</f>
        <v/>
      </c>
      <c r="C269" s="59" t="str">
        <f>IF(Collage!C262="","",Collage!C262)</f>
        <v/>
      </c>
      <c r="D269" s="60" t="str">
        <f>IF(Collage!D262="","",Collage!D262)</f>
        <v>Dem089</v>
      </c>
      <c r="E269" s="29" t="s">
        <v>2</v>
      </c>
      <c r="F269" s="10"/>
      <c r="G269" s="11"/>
      <c r="H269" s="13">
        <f t="shared" si="38"/>
        <v>0.33333333333333331</v>
      </c>
      <c r="I269" s="8" t="str">
        <f>IF(B269&lt;&gt;"",SUMIF($V$23:$V$598,V269,$H$23:$H$598)/SUMIF($V$23:$V$598,V269,$O$23:O844),IF(O269&lt;&gt;"",SUMIF($S$23:$S$598,S269,$H$23:$H$598)/O269,""))</f>
        <v/>
      </c>
      <c r="J269" s="12"/>
      <c r="K269" s="19">
        <f t="shared" si="46"/>
        <v>1</v>
      </c>
      <c r="L269" s="19">
        <f t="shared" si="39"/>
        <v>0</v>
      </c>
      <c r="M269" s="19">
        <f t="shared" si="40"/>
        <v>0</v>
      </c>
      <c r="N269" s="19">
        <f t="shared" si="47"/>
        <v>1</v>
      </c>
      <c r="O269" s="9" t="str">
        <f t="shared" si="45"/>
        <v/>
      </c>
      <c r="S269" s="2" t="str">
        <f t="shared" si="43"/>
        <v>- AUTRE -</v>
      </c>
      <c r="T269" s="18" t="str">
        <f t="shared" si="41"/>
        <v/>
      </c>
      <c r="V269" s="2" t="str">
        <f t="shared" si="44"/>
        <v>DEMANDES</v>
      </c>
      <c r="W269" s="16" t="str">
        <f t="shared" si="42"/>
        <v/>
      </c>
    </row>
    <row r="270" spans="2:23" x14ac:dyDescent="0.2">
      <c r="B270" s="59" t="str">
        <f>IF(Collage!B263="","",Collage!B263)</f>
        <v/>
      </c>
      <c r="C270" s="59" t="str">
        <f>IF(Collage!C263="","",Collage!C263)</f>
        <v/>
      </c>
      <c r="D270" s="60" t="str">
        <f>IF(Collage!D263="","",Collage!D263)</f>
        <v>Dem090</v>
      </c>
      <c r="E270" s="29" t="s">
        <v>2</v>
      </c>
      <c r="F270" s="10"/>
      <c r="G270" s="11"/>
      <c r="H270" s="13">
        <f t="shared" si="38"/>
        <v>0.33333333333333331</v>
      </c>
      <c r="I270" s="8" t="str">
        <f>IF(B270&lt;&gt;"",SUMIF($V$23:$V$598,V270,$H$23:$H$598)/SUMIF($V$23:$V$598,V270,$O$23:O845),IF(O270&lt;&gt;"",SUMIF($S$23:$S$598,S270,$H$23:$H$598)/O270,""))</f>
        <v/>
      </c>
      <c r="J270" s="12"/>
      <c r="K270" s="19">
        <f t="shared" si="46"/>
        <v>1</v>
      </c>
      <c r="L270" s="19">
        <f t="shared" si="39"/>
        <v>0</v>
      </c>
      <c r="M270" s="19">
        <f t="shared" si="40"/>
        <v>0</v>
      </c>
      <c r="N270" s="19">
        <f t="shared" si="47"/>
        <v>1</v>
      </c>
      <c r="O270" s="9" t="str">
        <f t="shared" si="45"/>
        <v/>
      </c>
      <c r="S270" s="2" t="str">
        <f t="shared" si="43"/>
        <v>- AUTRE -</v>
      </c>
      <c r="T270" s="18" t="str">
        <f t="shared" si="41"/>
        <v/>
      </c>
      <c r="V270" s="2" t="str">
        <f t="shared" si="44"/>
        <v>DEMANDES</v>
      </c>
      <c r="W270" s="16" t="str">
        <f t="shared" si="42"/>
        <v/>
      </c>
    </row>
    <row r="271" spans="2:23" x14ac:dyDescent="0.2">
      <c r="B271" s="59" t="str">
        <f>IF(Collage!B264="","",Collage!B264)</f>
        <v/>
      </c>
      <c r="C271" s="59" t="str">
        <f>IF(Collage!C264="","",Collage!C264)</f>
        <v/>
      </c>
      <c r="D271" s="60" t="str">
        <f>IF(Collage!D264="","",Collage!D264)</f>
        <v>Dem091</v>
      </c>
      <c r="E271" s="29" t="s">
        <v>2</v>
      </c>
      <c r="F271" s="10"/>
      <c r="G271" s="11"/>
      <c r="H271" s="13">
        <f t="shared" si="38"/>
        <v>0.33333333333333331</v>
      </c>
      <c r="I271" s="8" t="str">
        <f>IF(B271&lt;&gt;"",SUMIF($V$23:$V$598,V271,$H$23:$H$598)/SUMIF($V$23:$V$598,V271,$O$23:O846),IF(O271&lt;&gt;"",SUMIF($S$23:$S$598,S271,$H$23:$H$598)/O271,""))</f>
        <v/>
      </c>
      <c r="J271" s="12"/>
      <c r="K271" s="19">
        <f t="shared" si="46"/>
        <v>1</v>
      </c>
      <c r="L271" s="19">
        <f t="shared" si="39"/>
        <v>0</v>
      </c>
      <c r="M271" s="19">
        <f t="shared" si="40"/>
        <v>0</v>
      </c>
      <c r="N271" s="19">
        <f t="shared" si="47"/>
        <v>1</v>
      </c>
      <c r="O271" s="9" t="str">
        <f t="shared" si="45"/>
        <v/>
      </c>
      <c r="S271" s="2" t="str">
        <f t="shared" si="43"/>
        <v>- AUTRE -</v>
      </c>
      <c r="T271" s="18" t="str">
        <f t="shared" si="41"/>
        <v/>
      </c>
      <c r="V271" s="2" t="str">
        <f t="shared" si="44"/>
        <v>DEMANDES</v>
      </c>
      <c r="W271" s="16" t="str">
        <f t="shared" si="42"/>
        <v/>
      </c>
    </row>
    <row r="272" spans="2:23" x14ac:dyDescent="0.2">
      <c r="B272" s="59" t="str">
        <f>IF(Collage!B265="","",Collage!B265)</f>
        <v/>
      </c>
      <c r="C272" s="59" t="str">
        <f>IF(Collage!C265="","",Collage!C265)</f>
        <v/>
      </c>
      <c r="D272" s="60" t="str">
        <f>IF(Collage!D265="","",Collage!D265)</f>
        <v>Dem092</v>
      </c>
      <c r="E272" s="29" t="s">
        <v>2</v>
      </c>
      <c r="F272" s="10"/>
      <c r="G272" s="11"/>
      <c r="H272" s="13">
        <f t="shared" si="38"/>
        <v>0.33333333333333331</v>
      </c>
      <c r="I272" s="8" t="str">
        <f>IF(B272&lt;&gt;"",SUMIF($V$23:$V$598,V272,$H$23:$H$598)/SUMIF($V$23:$V$598,V272,$O$23:O847),IF(O272&lt;&gt;"",SUMIF($S$23:$S$598,S272,$H$23:$H$598)/O272,""))</f>
        <v/>
      </c>
      <c r="J272" s="12"/>
      <c r="K272" s="19">
        <f t="shared" si="46"/>
        <v>1</v>
      </c>
      <c r="L272" s="19">
        <f t="shared" si="39"/>
        <v>0</v>
      </c>
      <c r="M272" s="19">
        <f t="shared" si="40"/>
        <v>0</v>
      </c>
      <c r="N272" s="19">
        <f t="shared" si="47"/>
        <v>1</v>
      </c>
      <c r="O272" s="9" t="str">
        <f t="shared" si="45"/>
        <v/>
      </c>
      <c r="S272" s="2" t="str">
        <f t="shared" si="43"/>
        <v>- AUTRE -</v>
      </c>
      <c r="T272" s="18" t="str">
        <f t="shared" si="41"/>
        <v/>
      </c>
      <c r="V272" s="2" t="str">
        <f t="shared" si="44"/>
        <v>DEMANDES</v>
      </c>
      <c r="W272" s="16" t="str">
        <f t="shared" si="42"/>
        <v/>
      </c>
    </row>
    <row r="273" spans="2:23" x14ac:dyDescent="0.2">
      <c r="B273" s="59" t="str">
        <f>IF(Collage!B266="","",Collage!B266)</f>
        <v/>
      </c>
      <c r="C273" s="59" t="str">
        <f>IF(Collage!C266="","",Collage!C266)</f>
        <v/>
      </c>
      <c r="D273" s="60" t="str">
        <f>IF(Collage!D266="","",Collage!D266)</f>
        <v>Dem093</v>
      </c>
      <c r="E273" s="29" t="s">
        <v>2</v>
      </c>
      <c r="F273" s="10" t="s">
        <v>2</v>
      </c>
      <c r="G273" s="11" t="s">
        <v>2</v>
      </c>
      <c r="H273" s="13">
        <f t="shared" si="38"/>
        <v>1</v>
      </c>
      <c r="I273" s="8" t="str">
        <f>IF(B273&lt;&gt;"",SUMIF($V$23:$V$598,V273,$H$23:$H$598)/SUMIF($V$23:$V$598,V273,$O$23:O848),IF(O273&lt;&gt;"",SUMIF($S$23:$S$598,S273,$H$23:$H$598)/O273,""))</f>
        <v/>
      </c>
      <c r="J273" s="12"/>
      <c r="K273" s="19">
        <f t="shared" si="46"/>
        <v>1</v>
      </c>
      <c r="L273" s="19">
        <f t="shared" si="39"/>
        <v>1</v>
      </c>
      <c r="M273" s="19">
        <f t="shared" si="40"/>
        <v>1</v>
      </c>
      <c r="N273" s="19">
        <f t="shared" si="47"/>
        <v>3</v>
      </c>
      <c r="O273" s="9" t="str">
        <f t="shared" si="45"/>
        <v/>
      </c>
      <c r="S273" s="2" t="str">
        <f t="shared" si="43"/>
        <v>- AUTRE -</v>
      </c>
      <c r="T273" s="18" t="str">
        <f t="shared" si="41"/>
        <v/>
      </c>
      <c r="V273" s="2" t="str">
        <f t="shared" si="44"/>
        <v>DEMANDES</v>
      </c>
      <c r="W273" s="16" t="str">
        <f t="shared" si="42"/>
        <v/>
      </c>
    </row>
    <row r="274" spans="2:23" x14ac:dyDescent="0.2">
      <c r="B274" s="59" t="str">
        <f>IF(Collage!B267="","",Collage!B267)</f>
        <v/>
      </c>
      <c r="C274" s="59" t="str">
        <f>IF(Collage!C267="","",Collage!C267)</f>
        <v/>
      </c>
      <c r="D274" s="60" t="str">
        <f>IF(Collage!D267="","",Collage!D267)</f>
        <v>Dem094</v>
      </c>
      <c r="E274" s="29" t="s">
        <v>2</v>
      </c>
      <c r="F274" s="10" t="s">
        <v>2</v>
      </c>
      <c r="G274" s="11" t="s">
        <v>2</v>
      </c>
      <c r="H274" s="13">
        <f t="shared" si="38"/>
        <v>1</v>
      </c>
      <c r="I274" s="8" t="str">
        <f>IF(B274&lt;&gt;"",SUMIF($V$23:$V$598,V274,$H$23:$H$598)/SUMIF($V$23:$V$598,V274,$O$23:O849),IF(O274&lt;&gt;"",SUMIF($S$23:$S$598,S274,$H$23:$H$598)/O274,""))</f>
        <v/>
      </c>
      <c r="J274" s="12"/>
      <c r="K274" s="19">
        <f t="shared" si="46"/>
        <v>1</v>
      </c>
      <c r="L274" s="19">
        <f t="shared" si="39"/>
        <v>1</v>
      </c>
      <c r="M274" s="19">
        <f t="shared" si="40"/>
        <v>1</v>
      </c>
      <c r="N274" s="19">
        <f t="shared" si="47"/>
        <v>3</v>
      </c>
      <c r="O274" s="9" t="str">
        <f t="shared" si="45"/>
        <v/>
      </c>
      <c r="S274" s="2" t="str">
        <f t="shared" si="43"/>
        <v>- AUTRE -</v>
      </c>
      <c r="T274" s="18" t="str">
        <f t="shared" si="41"/>
        <v/>
      </c>
      <c r="V274" s="2" t="str">
        <f t="shared" si="44"/>
        <v>DEMANDES</v>
      </c>
      <c r="W274" s="16" t="str">
        <f t="shared" si="42"/>
        <v/>
      </c>
    </row>
    <row r="275" spans="2:23" x14ac:dyDescent="0.2">
      <c r="B275" s="59" t="str">
        <f>IF(Collage!B268="","",Collage!B268)</f>
        <v/>
      </c>
      <c r="C275" s="59" t="str">
        <f>IF(Collage!C268="","",Collage!C268)</f>
        <v/>
      </c>
      <c r="D275" s="60" t="str">
        <f>IF(Collage!D268="","",Collage!D268)</f>
        <v>Dem095</v>
      </c>
      <c r="E275" s="29" t="s">
        <v>2</v>
      </c>
      <c r="F275" s="10" t="s">
        <v>2</v>
      </c>
      <c r="G275" s="11" t="s">
        <v>2</v>
      </c>
      <c r="H275" s="13">
        <f t="shared" si="38"/>
        <v>1</v>
      </c>
      <c r="I275" s="8" t="str">
        <f>IF(B275&lt;&gt;"",SUMIF($V$23:$V$598,V275,$H$23:$H$598)/SUMIF($V$23:$V$598,V275,$O$23:O850),IF(O275&lt;&gt;"",SUMIF($S$23:$S$598,S275,$H$23:$H$598)/O275,""))</f>
        <v/>
      </c>
      <c r="J275" s="12"/>
      <c r="K275" s="19">
        <f t="shared" si="46"/>
        <v>1</v>
      </c>
      <c r="L275" s="19">
        <f t="shared" si="39"/>
        <v>1</v>
      </c>
      <c r="M275" s="19">
        <f t="shared" si="40"/>
        <v>1</v>
      </c>
      <c r="N275" s="19">
        <f t="shared" si="47"/>
        <v>3</v>
      </c>
      <c r="O275" s="9" t="str">
        <f t="shared" si="45"/>
        <v/>
      </c>
      <c r="S275" s="2" t="str">
        <f t="shared" si="43"/>
        <v>- AUTRE -</v>
      </c>
      <c r="T275" s="18" t="str">
        <f t="shared" si="41"/>
        <v/>
      </c>
      <c r="V275" s="2" t="str">
        <f t="shared" si="44"/>
        <v>DEMANDES</v>
      </c>
      <c r="W275" s="16" t="str">
        <f t="shared" si="42"/>
        <v/>
      </c>
    </row>
    <row r="276" spans="2:23" x14ac:dyDescent="0.2">
      <c r="B276" s="59" t="str">
        <f>IF(Collage!B269="","",Collage!B269)</f>
        <v/>
      </c>
      <c r="C276" s="59" t="str">
        <f>IF(Collage!C269="","",Collage!C269)</f>
        <v/>
      </c>
      <c r="D276" s="60" t="str">
        <f>IF(Collage!D269="","",Collage!D269)</f>
        <v>Dem096</v>
      </c>
      <c r="E276" s="29" t="s">
        <v>2</v>
      </c>
      <c r="F276" s="10" t="s">
        <v>2</v>
      </c>
      <c r="G276" s="11" t="s">
        <v>2</v>
      </c>
      <c r="H276" s="13">
        <f t="shared" si="38"/>
        <v>1</v>
      </c>
      <c r="I276" s="8" t="str">
        <f>IF(B276&lt;&gt;"",SUMIF($V$23:$V$598,V276,$H$23:$H$598)/SUMIF($V$23:$V$598,V276,$O$23:O851),IF(O276&lt;&gt;"",SUMIF($S$23:$S$598,S276,$H$23:$H$598)/O276,""))</f>
        <v/>
      </c>
      <c r="J276" s="12"/>
      <c r="K276" s="19">
        <f t="shared" si="46"/>
        <v>1</v>
      </c>
      <c r="L276" s="19">
        <f t="shared" si="39"/>
        <v>1</v>
      </c>
      <c r="M276" s="19">
        <f t="shared" si="40"/>
        <v>1</v>
      </c>
      <c r="N276" s="19">
        <f t="shared" si="47"/>
        <v>3</v>
      </c>
      <c r="O276" s="9" t="str">
        <f t="shared" si="45"/>
        <v/>
      </c>
      <c r="S276" s="2" t="str">
        <f t="shared" si="43"/>
        <v>- AUTRE -</v>
      </c>
      <c r="T276" s="18" t="str">
        <f t="shared" si="41"/>
        <v/>
      </c>
      <c r="V276" s="2" t="str">
        <f t="shared" si="44"/>
        <v>DEMANDES</v>
      </c>
      <c r="W276" s="16" t="str">
        <f t="shared" si="42"/>
        <v/>
      </c>
    </row>
    <row r="277" spans="2:23" x14ac:dyDescent="0.2">
      <c r="B277" s="59" t="str">
        <f>IF(Collage!B270="","",Collage!B270)</f>
        <v/>
      </c>
      <c r="C277" s="59" t="str">
        <f>IF(Collage!C270="","",Collage!C270)</f>
        <v/>
      </c>
      <c r="D277" s="60" t="str">
        <f>IF(Collage!D270="","",Collage!D270)</f>
        <v>Dem097</v>
      </c>
      <c r="E277" s="29" t="s">
        <v>2</v>
      </c>
      <c r="F277" s="10"/>
      <c r="G277" s="11"/>
      <c r="H277" s="13">
        <f t="shared" si="38"/>
        <v>0.33333333333333331</v>
      </c>
      <c r="I277" s="8" t="str">
        <f>IF(B277&lt;&gt;"",SUMIF($V$23:$V$598,V277,$H$23:$H$598)/SUMIF($V$23:$V$598,V277,$O$23:O852),IF(O277&lt;&gt;"",SUMIF($S$23:$S$598,S277,$H$23:$H$598)/O277,""))</f>
        <v/>
      </c>
      <c r="J277" s="12"/>
      <c r="K277" s="19">
        <f t="shared" si="46"/>
        <v>1</v>
      </c>
      <c r="L277" s="19">
        <f t="shared" si="39"/>
        <v>0</v>
      </c>
      <c r="M277" s="19">
        <f t="shared" si="40"/>
        <v>0</v>
      </c>
      <c r="N277" s="19">
        <f t="shared" si="47"/>
        <v>1</v>
      </c>
      <c r="O277" s="9" t="str">
        <f t="shared" si="45"/>
        <v/>
      </c>
      <c r="S277" s="2" t="str">
        <f t="shared" si="43"/>
        <v>- AUTRE -</v>
      </c>
      <c r="T277" s="18" t="str">
        <f t="shared" si="41"/>
        <v/>
      </c>
      <c r="V277" s="2" t="str">
        <f t="shared" si="44"/>
        <v>DEMANDES</v>
      </c>
      <c r="W277" s="16" t="str">
        <f t="shared" si="42"/>
        <v/>
      </c>
    </row>
    <row r="278" spans="2:23" x14ac:dyDescent="0.2">
      <c r="B278" s="59" t="str">
        <f>IF(Collage!B271="","",Collage!B271)</f>
        <v/>
      </c>
      <c r="C278" s="59" t="str">
        <f>IF(Collage!C271="","",Collage!C271)</f>
        <v/>
      </c>
      <c r="D278" s="60" t="str">
        <f>IF(Collage!D271="","",Collage!D271)</f>
        <v>Dem098</v>
      </c>
      <c r="E278" s="29"/>
      <c r="F278" s="10"/>
      <c r="G278" s="11"/>
      <c r="H278" s="13">
        <f t="shared" si="38"/>
        <v>0</v>
      </c>
      <c r="I278" s="8" t="str">
        <f>IF(B278&lt;&gt;"",SUMIF($V$23:$V$598,V278,$H$23:$H$598)/SUMIF($V$23:$V$598,V278,$O$23:O853),IF(O278&lt;&gt;"",SUMIF($S$23:$S$598,S278,$H$23:$H$598)/O278,""))</f>
        <v/>
      </c>
      <c r="J278" s="12"/>
      <c r="K278" s="19">
        <f t="shared" si="46"/>
        <v>0</v>
      </c>
      <c r="L278" s="19">
        <f t="shared" si="39"/>
        <v>0</v>
      </c>
      <c r="M278" s="19">
        <f t="shared" si="40"/>
        <v>0</v>
      </c>
      <c r="N278" s="19">
        <f t="shared" si="47"/>
        <v>0</v>
      </c>
      <c r="O278" s="9" t="str">
        <f t="shared" si="45"/>
        <v/>
      </c>
      <c r="S278" s="2" t="str">
        <f t="shared" si="43"/>
        <v>- AUTRE -</v>
      </c>
      <c r="T278" s="18" t="str">
        <f t="shared" si="41"/>
        <v/>
      </c>
      <c r="V278" s="2" t="str">
        <f t="shared" si="44"/>
        <v>DEMANDES</v>
      </c>
      <c r="W278" s="16" t="str">
        <f t="shared" si="42"/>
        <v/>
      </c>
    </row>
    <row r="279" spans="2:23" x14ac:dyDescent="0.2">
      <c r="B279" s="59" t="str">
        <f>IF(Collage!B272="","",Collage!B272)</f>
        <v/>
      </c>
      <c r="C279" s="59" t="str">
        <f>IF(Collage!C272="","",Collage!C272)</f>
        <v/>
      </c>
      <c r="D279" s="60" t="str">
        <f>IF(Collage!D272="","",Collage!D272)</f>
        <v>Dem099</v>
      </c>
      <c r="E279" s="29" t="s">
        <v>2</v>
      </c>
      <c r="F279" s="10"/>
      <c r="G279" s="11"/>
      <c r="H279" s="13">
        <f t="shared" ref="H279:H342" si="48">IF(D279="","",SUM(N279/3))</f>
        <v>0.33333333333333331</v>
      </c>
      <c r="I279" s="8" t="str">
        <f>IF(B279&lt;&gt;"",SUMIF($V$23:$V$598,V279,$H$23:$H$598)/SUMIF($V$23:$V$598,V279,$O$23:O854),IF(O279&lt;&gt;"",SUMIF($S$23:$S$598,S279,$H$23:$H$598)/O279,""))</f>
        <v/>
      </c>
      <c r="J279" s="12"/>
      <c r="K279" s="19">
        <f t="shared" si="46"/>
        <v>1</v>
      </c>
      <c r="L279" s="19">
        <f t="shared" ref="L279:L342" si="49">IF($D279&lt;&gt;"",IF($F279="X",1,0),"")</f>
        <v>0</v>
      </c>
      <c r="M279" s="19">
        <f t="shared" ref="M279:M342" si="50">IF($D279&lt;&gt;"",IF($G279="X",1,0),"")</f>
        <v>0</v>
      </c>
      <c r="N279" s="19">
        <f t="shared" si="47"/>
        <v>1</v>
      </c>
      <c r="O279" s="9" t="str">
        <f t="shared" si="45"/>
        <v/>
      </c>
      <c r="S279" s="2" t="str">
        <f t="shared" si="43"/>
        <v>- AUTRE -</v>
      </c>
      <c r="T279" s="18" t="str">
        <f t="shared" ref="T279:T342" si="51">IF(C279&lt;&gt;"",I279,"")</f>
        <v/>
      </c>
      <c r="V279" s="2" t="str">
        <f t="shared" si="44"/>
        <v>DEMANDES</v>
      </c>
      <c r="W279" s="16" t="str">
        <f t="shared" ref="W279:W342" si="52">IF(B279&lt;&gt;"",I279,"")</f>
        <v/>
      </c>
    </row>
    <row r="280" spans="2:23" x14ac:dyDescent="0.2">
      <c r="B280" s="59" t="str">
        <f>IF(Collage!B273="","",Collage!B273)</f>
        <v/>
      </c>
      <c r="C280" s="59" t="str">
        <f>IF(Collage!C273="","",Collage!C273)</f>
        <v/>
      </c>
      <c r="D280" s="60" t="str">
        <f>IF(Collage!D273="","",Collage!D273)</f>
        <v>Dem100</v>
      </c>
      <c r="E280" s="29"/>
      <c r="F280" s="10"/>
      <c r="G280" s="11"/>
      <c r="H280" s="13">
        <f t="shared" si="48"/>
        <v>0</v>
      </c>
      <c r="I280" s="8" t="str">
        <f>IF(B280&lt;&gt;"",SUMIF($V$23:$V$598,V280,$H$23:$H$598)/SUMIF($V$23:$V$598,V280,$O$23:O855),IF(O280&lt;&gt;"",SUMIF($S$23:$S$598,S280,$H$23:$H$598)/O280,""))</f>
        <v/>
      </c>
      <c r="J280" s="12"/>
      <c r="K280" s="19">
        <f t="shared" si="46"/>
        <v>0</v>
      </c>
      <c r="L280" s="19">
        <f t="shared" si="49"/>
        <v>0</v>
      </c>
      <c r="M280" s="19">
        <f t="shared" si="50"/>
        <v>0</v>
      </c>
      <c r="N280" s="19">
        <f t="shared" si="47"/>
        <v>0</v>
      </c>
      <c r="O280" s="9" t="str">
        <f t="shared" si="45"/>
        <v/>
      </c>
      <c r="S280" s="2" t="str">
        <f t="shared" ref="S280:S343" si="53">IF(C280&lt;&gt;"",C280,IF(V280=V279,S279,""))</f>
        <v>- AUTRE -</v>
      </c>
      <c r="T280" s="18" t="str">
        <f t="shared" si="51"/>
        <v/>
      </c>
      <c r="V280" s="2" t="str">
        <f t="shared" ref="V280:V343" si="54">IF(B280="",V279,B280)</f>
        <v>DEMANDES</v>
      </c>
      <c r="W280" s="16" t="str">
        <f t="shared" si="52"/>
        <v/>
      </c>
    </row>
    <row r="281" spans="2:23" x14ac:dyDescent="0.2">
      <c r="B281" s="59" t="str">
        <f>IF(Collage!B274="","",Collage!B274)</f>
        <v/>
      </c>
      <c r="C281" s="59" t="str">
        <f>IF(Collage!C274="","",Collage!C274)</f>
        <v/>
      </c>
      <c r="D281" s="60" t="str">
        <f>IF(Collage!D274="","",Collage!D274)</f>
        <v>Dem101</v>
      </c>
      <c r="E281" s="29"/>
      <c r="F281" s="10"/>
      <c r="G281" s="11"/>
      <c r="H281" s="13">
        <f t="shared" si="48"/>
        <v>0</v>
      </c>
      <c r="I281" s="8" t="str">
        <f>IF(B281&lt;&gt;"",SUMIF($V$23:$V$598,V281,$H$23:$H$598)/SUMIF($V$23:$V$598,V281,$O$23:O856),IF(O281&lt;&gt;"",SUMIF($S$23:$S$598,S281,$H$23:$H$598)/O281,""))</f>
        <v/>
      </c>
      <c r="J281" s="12"/>
      <c r="K281" s="19">
        <f t="shared" si="46"/>
        <v>0</v>
      </c>
      <c r="L281" s="19">
        <f t="shared" si="49"/>
        <v>0</v>
      </c>
      <c r="M281" s="19">
        <f t="shared" si="50"/>
        <v>0</v>
      </c>
      <c r="N281" s="19">
        <f t="shared" si="47"/>
        <v>0</v>
      </c>
      <c r="O281" s="9" t="str">
        <f t="shared" ref="O281:O344" si="55">IF(C281="","",IF(S280&lt;&gt;S281,SUMPRODUCT((D281:D757&lt;&gt;"")*(S281:S757=S281)),""))</f>
        <v/>
      </c>
      <c r="S281" s="2" t="str">
        <f t="shared" si="53"/>
        <v>- AUTRE -</v>
      </c>
      <c r="T281" s="18" t="str">
        <f t="shared" si="51"/>
        <v/>
      </c>
      <c r="V281" s="2" t="str">
        <f t="shared" si="54"/>
        <v>DEMANDES</v>
      </c>
      <c r="W281" s="16" t="str">
        <f t="shared" si="52"/>
        <v/>
      </c>
    </row>
    <row r="282" spans="2:23" x14ac:dyDescent="0.2">
      <c r="B282" s="59" t="str">
        <f>IF(Collage!B275="","",Collage!B275)</f>
        <v/>
      </c>
      <c r="C282" s="59" t="str">
        <f>IF(Collage!C275="","",Collage!C275)</f>
        <v/>
      </c>
      <c r="D282" s="60" t="str">
        <f>IF(Collage!D275="","",Collage!D275)</f>
        <v>Dem102</v>
      </c>
      <c r="E282" s="29"/>
      <c r="F282" s="10"/>
      <c r="G282" s="11"/>
      <c r="H282" s="13">
        <f t="shared" si="48"/>
        <v>0</v>
      </c>
      <c r="I282" s="8" t="str">
        <f>IF(B282&lt;&gt;"",SUMIF($V$23:$V$598,V282,$H$23:$H$598)/SUMIF($V$23:$V$598,V282,$O$23:O857),IF(O282&lt;&gt;"",SUMIF($S$23:$S$598,S282,$H$23:$H$598)/O282,""))</f>
        <v/>
      </c>
      <c r="J282" s="12"/>
      <c r="K282" s="19">
        <f t="shared" si="46"/>
        <v>0</v>
      </c>
      <c r="L282" s="19">
        <f t="shared" si="49"/>
        <v>0</v>
      </c>
      <c r="M282" s="19">
        <f t="shared" si="50"/>
        <v>0</v>
      </c>
      <c r="N282" s="19">
        <f t="shared" si="47"/>
        <v>0</v>
      </c>
      <c r="O282" s="9" t="str">
        <f t="shared" si="55"/>
        <v/>
      </c>
      <c r="S282" s="2" t="str">
        <f t="shared" si="53"/>
        <v>- AUTRE -</v>
      </c>
      <c r="T282" s="18" t="str">
        <f t="shared" si="51"/>
        <v/>
      </c>
      <c r="V282" s="2" t="str">
        <f t="shared" si="54"/>
        <v>DEMANDES</v>
      </c>
      <c r="W282" s="16" t="str">
        <f t="shared" si="52"/>
        <v/>
      </c>
    </row>
    <row r="283" spans="2:23" x14ac:dyDescent="0.2">
      <c r="B283" s="59" t="str">
        <f>IF(Collage!B276="","",Collage!B276)</f>
        <v/>
      </c>
      <c r="C283" s="59" t="str">
        <f>IF(Collage!C276="","",Collage!C276)</f>
        <v/>
      </c>
      <c r="D283" s="60" t="str">
        <f>IF(Collage!D276="","",Collage!D276)</f>
        <v>Dem103</v>
      </c>
      <c r="E283" s="29"/>
      <c r="F283" s="10"/>
      <c r="G283" s="11"/>
      <c r="H283" s="13">
        <f t="shared" si="48"/>
        <v>0</v>
      </c>
      <c r="I283" s="8" t="str">
        <f>IF(B283&lt;&gt;"",SUMIF($V$23:$V$598,V283,$H$23:$H$598)/SUMIF($V$23:$V$598,V283,$O$23:O858),IF(O283&lt;&gt;"",SUMIF($S$23:$S$598,S283,$H$23:$H$598)/O283,""))</f>
        <v/>
      </c>
      <c r="J283" s="12"/>
      <c r="K283" s="19">
        <f t="shared" si="46"/>
        <v>0</v>
      </c>
      <c r="L283" s="19">
        <f t="shared" si="49"/>
        <v>0</v>
      </c>
      <c r="M283" s="19">
        <f t="shared" si="50"/>
        <v>0</v>
      </c>
      <c r="N283" s="19">
        <f t="shared" si="47"/>
        <v>0</v>
      </c>
      <c r="O283" s="9" t="str">
        <f t="shared" si="55"/>
        <v/>
      </c>
      <c r="S283" s="2" t="str">
        <f t="shared" si="53"/>
        <v>- AUTRE -</v>
      </c>
      <c r="T283" s="18" t="str">
        <f t="shared" si="51"/>
        <v/>
      </c>
      <c r="V283" s="2" t="str">
        <f t="shared" si="54"/>
        <v>DEMANDES</v>
      </c>
      <c r="W283" s="16" t="str">
        <f t="shared" si="52"/>
        <v/>
      </c>
    </row>
    <row r="284" spans="2:23" x14ac:dyDescent="0.2">
      <c r="B284" s="59" t="str">
        <f>IF(Collage!B277="","",Collage!B277)</f>
        <v/>
      </c>
      <c r="C284" s="59" t="str">
        <f>IF(Collage!C277="","",Collage!C277)</f>
        <v/>
      </c>
      <c r="D284" s="60" t="str">
        <f>IF(Collage!D277="","",Collage!D277)</f>
        <v>Dem104</v>
      </c>
      <c r="E284" s="29"/>
      <c r="F284" s="10"/>
      <c r="G284" s="11"/>
      <c r="H284" s="13">
        <f t="shared" si="48"/>
        <v>0</v>
      </c>
      <c r="I284" s="8" t="str">
        <f>IF(B284&lt;&gt;"",SUMIF($V$23:$V$598,V284,$H$23:$H$598)/SUMIF($V$23:$V$598,V284,$O$23:O859),IF(O284&lt;&gt;"",SUMIF($S$23:$S$598,S284,$H$23:$H$598)/O284,""))</f>
        <v/>
      </c>
      <c r="J284" s="12"/>
      <c r="K284" s="19">
        <f t="shared" si="46"/>
        <v>0</v>
      </c>
      <c r="L284" s="19">
        <f t="shared" si="49"/>
        <v>0</v>
      </c>
      <c r="M284" s="19">
        <f t="shared" si="50"/>
        <v>0</v>
      </c>
      <c r="N284" s="19">
        <f t="shared" si="47"/>
        <v>0</v>
      </c>
      <c r="O284" s="9" t="str">
        <f t="shared" si="55"/>
        <v/>
      </c>
      <c r="S284" s="2" t="str">
        <f t="shared" si="53"/>
        <v>- AUTRE -</v>
      </c>
      <c r="T284" s="18" t="str">
        <f t="shared" si="51"/>
        <v/>
      </c>
      <c r="V284" s="2" t="str">
        <f t="shared" si="54"/>
        <v>DEMANDES</v>
      </c>
      <c r="W284" s="16" t="str">
        <f t="shared" si="52"/>
        <v/>
      </c>
    </row>
    <row r="285" spans="2:23" x14ac:dyDescent="0.2">
      <c r="B285" s="59" t="str">
        <f>IF(Collage!B278="","",Collage!B278)</f>
        <v/>
      </c>
      <c r="C285" s="59" t="str">
        <f>IF(Collage!C278="","",Collage!C278)</f>
        <v/>
      </c>
      <c r="D285" s="60" t="str">
        <f>IF(Collage!D278="","",Collage!D278)</f>
        <v>Dem105</v>
      </c>
      <c r="E285" s="29"/>
      <c r="F285" s="10"/>
      <c r="G285" s="11"/>
      <c r="H285" s="13">
        <f t="shared" si="48"/>
        <v>0</v>
      </c>
      <c r="I285" s="8" t="str">
        <f>IF(B285&lt;&gt;"",SUMIF($V$23:$V$598,V285,$H$23:$H$598)/SUMIF($V$23:$V$598,V285,$O$23:O860),IF(O285&lt;&gt;"",SUMIF($S$23:$S$598,S285,$H$23:$H$598)/O285,""))</f>
        <v/>
      </c>
      <c r="J285" s="12"/>
      <c r="K285" s="19">
        <f t="shared" si="46"/>
        <v>0</v>
      </c>
      <c r="L285" s="19">
        <f t="shared" si="49"/>
        <v>0</v>
      </c>
      <c r="M285" s="19">
        <f t="shared" si="50"/>
        <v>0</v>
      </c>
      <c r="N285" s="19">
        <f t="shared" si="47"/>
        <v>0</v>
      </c>
      <c r="O285" s="9" t="str">
        <f t="shared" si="55"/>
        <v/>
      </c>
      <c r="S285" s="2" t="str">
        <f t="shared" si="53"/>
        <v>- AUTRE -</v>
      </c>
      <c r="T285" s="18" t="str">
        <f t="shared" si="51"/>
        <v/>
      </c>
      <c r="V285" s="2" t="str">
        <f t="shared" si="54"/>
        <v>DEMANDES</v>
      </c>
      <c r="W285" s="16" t="str">
        <f t="shared" si="52"/>
        <v/>
      </c>
    </row>
    <row r="286" spans="2:23" x14ac:dyDescent="0.2">
      <c r="B286" s="59" t="str">
        <f>IF(Collage!B279="","",Collage!B279)</f>
        <v/>
      </c>
      <c r="C286" s="59" t="str">
        <f>IF(Collage!C279="","",Collage!C279)</f>
        <v/>
      </c>
      <c r="D286" s="60" t="str">
        <f>IF(Collage!D279="","",Collage!D279)</f>
        <v>Dem106</v>
      </c>
      <c r="E286" s="29"/>
      <c r="F286" s="10"/>
      <c r="G286" s="11"/>
      <c r="H286" s="13">
        <f t="shared" si="48"/>
        <v>0</v>
      </c>
      <c r="I286" s="8" t="str">
        <f>IF(B286&lt;&gt;"",SUMIF($V$23:$V$598,V286,$H$23:$H$598)/SUMIF($V$23:$V$598,V286,$O$23:O861),IF(O286&lt;&gt;"",SUMIF($S$23:$S$598,S286,$H$23:$H$598)/O286,""))</f>
        <v/>
      </c>
      <c r="J286" s="12"/>
      <c r="K286" s="19">
        <f t="shared" si="46"/>
        <v>0</v>
      </c>
      <c r="L286" s="19">
        <f t="shared" si="49"/>
        <v>0</v>
      </c>
      <c r="M286" s="19">
        <f t="shared" si="50"/>
        <v>0</v>
      </c>
      <c r="N286" s="19">
        <f t="shared" si="47"/>
        <v>0</v>
      </c>
      <c r="O286" s="9" t="str">
        <f t="shared" si="55"/>
        <v/>
      </c>
      <c r="S286" s="2" t="str">
        <f t="shared" si="53"/>
        <v>- AUTRE -</v>
      </c>
      <c r="T286" s="18" t="str">
        <f t="shared" si="51"/>
        <v/>
      </c>
      <c r="V286" s="2" t="str">
        <f t="shared" si="54"/>
        <v>DEMANDES</v>
      </c>
      <c r="W286" s="16" t="str">
        <f t="shared" si="52"/>
        <v/>
      </c>
    </row>
    <row r="287" spans="2:23" x14ac:dyDescent="0.2">
      <c r="B287" s="59" t="str">
        <f>IF(Collage!B280="","",Collage!B280)</f>
        <v/>
      </c>
      <c r="C287" s="59" t="str">
        <f>IF(Collage!C280="","",Collage!C280)</f>
        <v/>
      </c>
      <c r="D287" s="60" t="str">
        <f>IF(Collage!D280="","",Collage!D280)</f>
        <v/>
      </c>
      <c r="E287" s="29"/>
      <c r="F287" s="10"/>
      <c r="G287" s="11"/>
      <c r="H287" s="13" t="str">
        <f t="shared" si="48"/>
        <v/>
      </c>
      <c r="I287" s="8" t="str">
        <f>IF(B287&lt;&gt;"",SUMIF($V$23:$V$598,V287,$H$23:$H$598)/SUMIF($V$23:$V$598,V287,$O$23:O862),IF(O287&lt;&gt;"",SUMIF($S$23:$S$598,S287,$H$23:$H$598)/O287,""))</f>
        <v/>
      </c>
      <c r="J287" s="12"/>
      <c r="K287" s="19" t="str">
        <f t="shared" si="46"/>
        <v/>
      </c>
      <c r="L287" s="19" t="str">
        <f t="shared" si="49"/>
        <v/>
      </c>
      <c r="M287" s="19" t="str">
        <f t="shared" si="50"/>
        <v/>
      </c>
      <c r="N287" s="19" t="str">
        <f t="shared" si="47"/>
        <v/>
      </c>
      <c r="O287" s="9" t="str">
        <f t="shared" si="55"/>
        <v/>
      </c>
      <c r="S287" s="2" t="str">
        <f t="shared" si="53"/>
        <v>- AUTRE -</v>
      </c>
      <c r="T287" s="18" t="str">
        <f t="shared" si="51"/>
        <v/>
      </c>
      <c r="V287" s="2" t="str">
        <f t="shared" si="54"/>
        <v>DEMANDES</v>
      </c>
      <c r="W287" s="16" t="str">
        <f t="shared" si="52"/>
        <v/>
      </c>
    </row>
    <row r="288" spans="2:23" x14ac:dyDescent="0.2">
      <c r="B288" s="59" t="str">
        <f>IF(Collage!B281="","",Collage!B281)</f>
        <v>INCIDENTS</v>
      </c>
      <c r="C288" s="59" t="str">
        <f>IF(Collage!C281="","",Collage!C281)</f>
        <v/>
      </c>
      <c r="D288" s="60" t="str">
        <f>IF(Collage!D281="","",Collage!D281)</f>
        <v/>
      </c>
      <c r="E288" s="29"/>
      <c r="F288" s="10"/>
      <c r="G288" s="11"/>
      <c r="H288" s="13" t="str">
        <f t="shared" si="48"/>
        <v/>
      </c>
      <c r="I288" s="8">
        <f>IF(B288&lt;&gt;"",SUMIF($V$23:$V$598,V288,$H$23:$H$598)/SUMIF($V$23:$V$598,V288,$O$23:O863),IF(O288&lt;&gt;"",SUMIF($S$23:$S$598,S288,$H$23:$H$598)/O288,""))</f>
        <v>0.42948717948717874</v>
      </c>
      <c r="J288" s="12"/>
      <c r="K288" s="19" t="str">
        <f t="shared" si="46"/>
        <v/>
      </c>
      <c r="L288" s="19" t="str">
        <f t="shared" si="49"/>
        <v/>
      </c>
      <c r="M288" s="19" t="str">
        <f t="shared" si="50"/>
        <v/>
      </c>
      <c r="N288" s="19" t="str">
        <f t="shared" si="47"/>
        <v/>
      </c>
      <c r="O288" s="9" t="str">
        <f t="shared" si="55"/>
        <v/>
      </c>
      <c r="S288" s="2" t="str">
        <f t="shared" si="53"/>
        <v/>
      </c>
      <c r="T288" s="18" t="str">
        <f t="shared" si="51"/>
        <v/>
      </c>
      <c r="V288" s="2" t="str">
        <f t="shared" si="54"/>
        <v>INCIDENTS</v>
      </c>
      <c r="W288" s="16">
        <f t="shared" si="52"/>
        <v>0.42948717948717874</v>
      </c>
    </row>
    <row r="289" spans="2:23" x14ac:dyDescent="0.2">
      <c r="B289" s="59" t="str">
        <f>IF(Collage!B282="","",Collage!B282)</f>
        <v/>
      </c>
      <c r="C289" s="59" t="str">
        <f>IF(Collage!C282="","",Collage!C282)</f>
        <v>CITRIX</v>
      </c>
      <c r="D289" s="60" t="str">
        <f>IF(Collage!D282="","",Collage!D282)</f>
        <v/>
      </c>
      <c r="E289" s="29"/>
      <c r="F289" s="10"/>
      <c r="G289" s="11"/>
      <c r="H289" s="13" t="str">
        <f t="shared" si="48"/>
        <v/>
      </c>
      <c r="I289" s="8">
        <f>IF(B289&lt;&gt;"",SUMIF($V$23:$V$598,V289,$H$23:$H$598)/SUMIF($V$23:$V$598,V289,$O$23:O864),IF(O289&lt;&gt;"",SUMIF($S$23:$S$598,S289,$H$23:$H$598)/O289,""))</f>
        <v>8.3333333333333329E-2</v>
      </c>
      <c r="J289" s="12"/>
      <c r="K289" s="19" t="str">
        <f t="shared" si="46"/>
        <v/>
      </c>
      <c r="L289" s="19" t="str">
        <f t="shared" si="49"/>
        <v/>
      </c>
      <c r="M289" s="19" t="str">
        <f t="shared" si="50"/>
        <v/>
      </c>
      <c r="N289" s="19" t="str">
        <f t="shared" si="47"/>
        <v>Procédures :</v>
      </c>
      <c r="O289" s="9">
        <f t="shared" si="55"/>
        <v>8</v>
      </c>
      <c r="S289" s="2" t="str">
        <f t="shared" si="53"/>
        <v>CITRIX</v>
      </c>
      <c r="T289" s="18">
        <f t="shared" si="51"/>
        <v>8.3333333333333329E-2</v>
      </c>
      <c r="V289" s="2" t="str">
        <f t="shared" si="54"/>
        <v>INCIDENTS</v>
      </c>
      <c r="W289" s="16" t="str">
        <f t="shared" si="52"/>
        <v/>
      </c>
    </row>
    <row r="290" spans="2:23" x14ac:dyDescent="0.2">
      <c r="B290" s="59" t="str">
        <f>IF(Collage!B283="","",Collage!B283)</f>
        <v/>
      </c>
      <c r="C290" s="59" t="str">
        <f>IF(Collage!C283="","",Collage!C283)</f>
        <v/>
      </c>
      <c r="D290" s="60" t="str">
        <f>IF(Collage!D283="","",Collage!D283)</f>
        <v/>
      </c>
      <c r="E290" s="29"/>
      <c r="F290" s="10"/>
      <c r="G290" s="11"/>
      <c r="H290" s="13" t="str">
        <f t="shared" si="48"/>
        <v/>
      </c>
      <c r="I290" s="8" t="str">
        <f>IF(B290&lt;&gt;"",SUMIF($V$23:$V$598,V290,$H$23:$H$598)/SUMIF($V$23:$V$598,V290,$O$23:O865),IF(O290&lt;&gt;"",SUMIF($S$23:$S$598,S290,$H$23:$H$598)/O290,""))</f>
        <v/>
      </c>
      <c r="J290" s="12"/>
      <c r="K290" s="19" t="str">
        <f t="shared" si="46"/>
        <v/>
      </c>
      <c r="L290" s="19" t="str">
        <f t="shared" si="49"/>
        <v/>
      </c>
      <c r="M290" s="19" t="str">
        <f t="shared" si="50"/>
        <v/>
      </c>
      <c r="N290" s="19" t="str">
        <f t="shared" si="47"/>
        <v/>
      </c>
      <c r="O290" s="9" t="str">
        <f t="shared" si="55"/>
        <v/>
      </c>
      <c r="S290" s="2" t="str">
        <f t="shared" si="53"/>
        <v>CITRIX</v>
      </c>
      <c r="T290" s="18" t="str">
        <f t="shared" si="51"/>
        <v/>
      </c>
      <c r="V290" s="2" t="str">
        <f t="shared" si="54"/>
        <v>INCIDENTS</v>
      </c>
      <c r="W290" s="16" t="str">
        <f t="shared" si="52"/>
        <v/>
      </c>
    </row>
    <row r="291" spans="2:23" x14ac:dyDescent="0.2">
      <c r="B291" s="59" t="str">
        <f>IF(Collage!B284="","",Collage!B284)</f>
        <v/>
      </c>
      <c r="C291" s="59" t="str">
        <f>IF(Collage!C284="","",Collage!C284)</f>
        <v/>
      </c>
      <c r="D291" s="60" t="str">
        <f>IF(Collage!D284="","",Collage!D284)</f>
        <v>Erreur 1</v>
      </c>
      <c r="E291" s="29" t="s">
        <v>2</v>
      </c>
      <c r="F291" s="10"/>
      <c r="G291" s="11"/>
      <c r="H291" s="13">
        <f t="shared" si="48"/>
        <v>0.33333333333333331</v>
      </c>
      <c r="I291" s="8" t="str">
        <f>IF(B291&lt;&gt;"",SUMIF($V$23:$V$598,V291,$H$23:$H$598)/SUMIF($V$23:$V$598,V291,$O$23:O866),IF(O291&lt;&gt;"",SUMIF($S$23:$S$598,S291,$H$23:$H$598)/O291,""))</f>
        <v/>
      </c>
      <c r="J291" s="12"/>
      <c r="K291" s="19">
        <f t="shared" si="46"/>
        <v>1</v>
      </c>
      <c r="L291" s="19">
        <f t="shared" si="49"/>
        <v>0</v>
      </c>
      <c r="M291" s="19">
        <f t="shared" si="50"/>
        <v>0</v>
      </c>
      <c r="N291" s="19">
        <f t="shared" si="47"/>
        <v>1</v>
      </c>
      <c r="O291" s="9" t="str">
        <f t="shared" si="55"/>
        <v/>
      </c>
      <c r="S291" s="2" t="str">
        <f t="shared" si="53"/>
        <v>CITRIX</v>
      </c>
      <c r="T291" s="18" t="str">
        <f t="shared" si="51"/>
        <v/>
      </c>
      <c r="V291" s="2" t="str">
        <f t="shared" si="54"/>
        <v>INCIDENTS</v>
      </c>
      <c r="W291" s="16" t="str">
        <f t="shared" si="52"/>
        <v/>
      </c>
    </row>
    <row r="292" spans="2:23" x14ac:dyDescent="0.2">
      <c r="B292" s="59" t="str">
        <f>IF(Collage!B285="","",Collage!B285)</f>
        <v/>
      </c>
      <c r="C292" s="59" t="str">
        <f>IF(Collage!C285="","",Collage!C285)</f>
        <v/>
      </c>
      <c r="D292" s="60" t="str">
        <f>IF(Collage!D285="","",Collage!D285)</f>
        <v>Erreur 2</v>
      </c>
      <c r="E292" s="29" t="s">
        <v>2</v>
      </c>
      <c r="F292" s="10"/>
      <c r="G292" s="11"/>
      <c r="H292" s="13">
        <f t="shared" si="48"/>
        <v>0.33333333333333331</v>
      </c>
      <c r="I292" s="8" t="str">
        <f>IF(B292&lt;&gt;"",SUMIF($V$23:$V$598,V292,$H$23:$H$598)/SUMIF($V$23:$V$598,V292,$O$23:O867),IF(O292&lt;&gt;"",SUMIF($S$23:$S$598,S292,$H$23:$H$598)/O292,""))</f>
        <v/>
      </c>
      <c r="J292" s="12"/>
      <c r="K292" s="19">
        <f t="shared" ref="K292:K355" si="56">IF(D292&lt;&gt;"",IF(E292="X",1,0),"")</f>
        <v>1</v>
      </c>
      <c r="L292" s="19">
        <f t="shared" si="49"/>
        <v>0</v>
      </c>
      <c r="M292" s="19">
        <f t="shared" si="50"/>
        <v>0</v>
      </c>
      <c r="N292" s="19">
        <f t="shared" ref="N292:N355" si="57">IF(D292&lt;&gt;"",SUM(K292:M292),IF(O292&lt;&gt;"","Procédures :",""))</f>
        <v>1</v>
      </c>
      <c r="O292" s="9" t="str">
        <f t="shared" si="55"/>
        <v/>
      </c>
      <c r="S292" s="2" t="str">
        <f t="shared" si="53"/>
        <v>CITRIX</v>
      </c>
      <c r="T292" s="18" t="str">
        <f t="shared" si="51"/>
        <v/>
      </c>
      <c r="V292" s="2" t="str">
        <f t="shared" si="54"/>
        <v>INCIDENTS</v>
      </c>
      <c r="W292" s="16" t="str">
        <f t="shared" si="52"/>
        <v/>
      </c>
    </row>
    <row r="293" spans="2:23" x14ac:dyDescent="0.2">
      <c r="B293" s="59" t="str">
        <f>IF(Collage!B286="","",Collage!B286)</f>
        <v/>
      </c>
      <c r="C293" s="59" t="str">
        <f>IF(Collage!C286="","",Collage!C286)</f>
        <v/>
      </c>
      <c r="D293" s="60" t="str">
        <f>IF(Collage!D286="","",Collage!D286)</f>
        <v>Erreur 3</v>
      </c>
      <c r="E293" s="29"/>
      <c r="F293" s="10"/>
      <c r="G293" s="11"/>
      <c r="H293" s="13">
        <f t="shared" si="48"/>
        <v>0</v>
      </c>
      <c r="I293" s="8" t="str">
        <f>IF(B293&lt;&gt;"",SUMIF($V$23:$V$598,V293,$H$23:$H$598)/SUMIF($V$23:$V$598,V293,$O$23:O868),IF(O293&lt;&gt;"",SUMIF($S$23:$S$598,S293,$H$23:$H$598)/O293,""))</f>
        <v/>
      </c>
      <c r="J293" s="12"/>
      <c r="K293" s="19">
        <f t="shared" si="56"/>
        <v>0</v>
      </c>
      <c r="L293" s="19">
        <f t="shared" si="49"/>
        <v>0</v>
      </c>
      <c r="M293" s="19">
        <f t="shared" si="50"/>
        <v>0</v>
      </c>
      <c r="N293" s="19">
        <f t="shared" si="57"/>
        <v>0</v>
      </c>
      <c r="O293" s="9" t="str">
        <f t="shared" si="55"/>
        <v/>
      </c>
      <c r="S293" s="2" t="str">
        <f t="shared" si="53"/>
        <v>CITRIX</v>
      </c>
      <c r="T293" s="18" t="str">
        <f t="shared" si="51"/>
        <v/>
      </c>
      <c r="V293" s="2" t="str">
        <f t="shared" si="54"/>
        <v>INCIDENTS</v>
      </c>
      <c r="W293" s="16" t="str">
        <f t="shared" si="52"/>
        <v/>
      </c>
    </row>
    <row r="294" spans="2:23" x14ac:dyDescent="0.2">
      <c r="B294" s="59" t="str">
        <f>IF(Collage!B287="","",Collage!B287)</f>
        <v/>
      </c>
      <c r="C294" s="59" t="str">
        <f>IF(Collage!C287="","",Collage!C287)</f>
        <v/>
      </c>
      <c r="D294" s="60" t="str">
        <f>IF(Collage!D287="","",Collage!D287)</f>
        <v>Erreur 4</v>
      </c>
      <c r="E294" s="29"/>
      <c r="F294" s="10"/>
      <c r="G294" s="11"/>
      <c r="H294" s="13">
        <f t="shared" si="48"/>
        <v>0</v>
      </c>
      <c r="I294" s="8" t="str">
        <f>IF(B294&lt;&gt;"",SUMIF($V$23:$V$598,V294,$H$23:$H$598)/SUMIF($V$23:$V$598,V294,$O$23:O869),IF(O294&lt;&gt;"",SUMIF($S$23:$S$598,S294,$H$23:$H$598)/O294,""))</f>
        <v/>
      </c>
      <c r="J294" s="12"/>
      <c r="K294" s="19">
        <f t="shared" si="56"/>
        <v>0</v>
      </c>
      <c r="L294" s="19">
        <f t="shared" si="49"/>
        <v>0</v>
      </c>
      <c r="M294" s="19">
        <f t="shared" si="50"/>
        <v>0</v>
      </c>
      <c r="N294" s="19">
        <f t="shared" si="57"/>
        <v>0</v>
      </c>
      <c r="O294" s="9" t="str">
        <f t="shared" si="55"/>
        <v/>
      </c>
      <c r="S294" s="2" t="str">
        <f t="shared" si="53"/>
        <v>CITRIX</v>
      </c>
      <c r="T294" s="18" t="str">
        <f t="shared" si="51"/>
        <v/>
      </c>
      <c r="V294" s="2" t="str">
        <f t="shared" si="54"/>
        <v>INCIDENTS</v>
      </c>
      <c r="W294" s="16" t="str">
        <f t="shared" si="52"/>
        <v/>
      </c>
    </row>
    <row r="295" spans="2:23" x14ac:dyDescent="0.2">
      <c r="B295" s="59" t="str">
        <f>IF(Collage!B288="","",Collage!B288)</f>
        <v/>
      </c>
      <c r="C295" s="59" t="str">
        <f>IF(Collage!C288="","",Collage!C288)</f>
        <v/>
      </c>
      <c r="D295" s="60" t="str">
        <f>IF(Collage!D288="","",Collage!D288)</f>
        <v>Erreur 5</v>
      </c>
      <c r="E295" s="29"/>
      <c r="F295" s="10"/>
      <c r="G295" s="11"/>
      <c r="H295" s="13">
        <f t="shared" si="48"/>
        <v>0</v>
      </c>
      <c r="I295" s="8" t="str">
        <f>IF(B295&lt;&gt;"",SUMIF($V$23:$V$598,V295,$H$23:$H$598)/SUMIF($V$23:$V$598,V295,$O$23:O870),IF(O295&lt;&gt;"",SUMIF($S$23:$S$598,S295,$H$23:$H$598)/O295,""))</f>
        <v/>
      </c>
      <c r="J295" s="12"/>
      <c r="K295" s="19">
        <f t="shared" si="56"/>
        <v>0</v>
      </c>
      <c r="L295" s="19">
        <f t="shared" si="49"/>
        <v>0</v>
      </c>
      <c r="M295" s="19">
        <f t="shared" si="50"/>
        <v>0</v>
      </c>
      <c r="N295" s="19">
        <f t="shared" si="57"/>
        <v>0</v>
      </c>
      <c r="O295" s="9" t="str">
        <f t="shared" si="55"/>
        <v/>
      </c>
      <c r="S295" s="2" t="str">
        <f t="shared" si="53"/>
        <v>CITRIX</v>
      </c>
      <c r="T295" s="18" t="str">
        <f t="shared" si="51"/>
        <v/>
      </c>
      <c r="V295" s="2" t="str">
        <f t="shared" si="54"/>
        <v>INCIDENTS</v>
      </c>
      <c r="W295" s="16" t="str">
        <f t="shared" si="52"/>
        <v/>
      </c>
    </row>
    <row r="296" spans="2:23" x14ac:dyDescent="0.2">
      <c r="B296" s="59" t="str">
        <f>IF(Collage!B289="","",Collage!B289)</f>
        <v/>
      </c>
      <c r="C296" s="59" t="str">
        <f>IF(Collage!C289="","",Collage!C289)</f>
        <v/>
      </c>
      <c r="D296" s="60" t="str">
        <f>IF(Collage!D289="","",Collage!D289)</f>
        <v>Erreur 6</v>
      </c>
      <c r="E296" s="29"/>
      <c r="F296" s="10"/>
      <c r="G296" s="11"/>
      <c r="H296" s="13">
        <f t="shared" si="48"/>
        <v>0</v>
      </c>
      <c r="I296" s="8" t="str">
        <f>IF(B296&lt;&gt;"",SUMIF($V$23:$V$598,V296,$H$23:$H$598)/SUMIF($V$23:$V$598,V296,$O$23:O871),IF(O296&lt;&gt;"",SUMIF($S$23:$S$598,S296,$H$23:$H$598)/O296,""))</f>
        <v/>
      </c>
      <c r="J296" s="12"/>
      <c r="K296" s="19">
        <f t="shared" si="56"/>
        <v>0</v>
      </c>
      <c r="L296" s="19">
        <f t="shared" si="49"/>
        <v>0</v>
      </c>
      <c r="M296" s="19">
        <f t="shared" si="50"/>
        <v>0</v>
      </c>
      <c r="N296" s="19">
        <f t="shared" si="57"/>
        <v>0</v>
      </c>
      <c r="O296" s="9" t="str">
        <f t="shared" si="55"/>
        <v/>
      </c>
      <c r="S296" s="2" t="str">
        <f t="shared" si="53"/>
        <v>CITRIX</v>
      </c>
      <c r="T296" s="18" t="str">
        <f t="shared" si="51"/>
        <v/>
      </c>
      <c r="V296" s="2" t="str">
        <f t="shared" si="54"/>
        <v>INCIDENTS</v>
      </c>
      <c r="W296" s="16" t="str">
        <f t="shared" si="52"/>
        <v/>
      </c>
    </row>
    <row r="297" spans="2:23" x14ac:dyDescent="0.2">
      <c r="B297" s="59" t="str">
        <f>IF(Collage!B290="","",Collage!B290)</f>
        <v/>
      </c>
      <c r="C297" s="59" t="str">
        <f>IF(Collage!C290="","",Collage!C290)</f>
        <v/>
      </c>
      <c r="D297" s="60" t="str">
        <f>IF(Collage!D290="","",Collage!D290)</f>
        <v>Erreur 7</v>
      </c>
      <c r="E297" s="29"/>
      <c r="F297" s="10"/>
      <c r="G297" s="11"/>
      <c r="H297" s="13">
        <f t="shared" si="48"/>
        <v>0</v>
      </c>
      <c r="I297" s="8" t="str">
        <f>IF(B297&lt;&gt;"",SUMIF($V$23:$V$598,V297,$H$23:$H$598)/SUMIF($V$23:$V$598,V297,$O$23:O872),IF(O297&lt;&gt;"",SUMIF($S$23:$S$598,S297,$H$23:$H$598)/O297,""))</f>
        <v/>
      </c>
      <c r="J297" s="12"/>
      <c r="K297" s="19">
        <f t="shared" si="56"/>
        <v>0</v>
      </c>
      <c r="L297" s="19">
        <f t="shared" si="49"/>
        <v>0</v>
      </c>
      <c r="M297" s="19">
        <f t="shared" si="50"/>
        <v>0</v>
      </c>
      <c r="N297" s="19">
        <f t="shared" si="57"/>
        <v>0</v>
      </c>
      <c r="O297" s="9" t="str">
        <f t="shared" si="55"/>
        <v/>
      </c>
      <c r="S297" s="2" t="str">
        <f t="shared" si="53"/>
        <v>CITRIX</v>
      </c>
      <c r="T297" s="18" t="str">
        <f t="shared" si="51"/>
        <v/>
      </c>
      <c r="V297" s="2" t="str">
        <f t="shared" si="54"/>
        <v>INCIDENTS</v>
      </c>
      <c r="W297" s="16" t="str">
        <f t="shared" si="52"/>
        <v/>
      </c>
    </row>
    <row r="298" spans="2:23" x14ac:dyDescent="0.2">
      <c r="B298" s="59" t="str">
        <f>IF(Collage!B291="","",Collage!B291)</f>
        <v/>
      </c>
      <c r="C298" s="59" t="str">
        <f>IF(Collage!C291="","",Collage!C291)</f>
        <v/>
      </c>
      <c r="D298" s="60" t="str">
        <f>IF(Collage!D291="","",Collage!D291)</f>
        <v>Erreur 8</v>
      </c>
      <c r="E298" s="29"/>
      <c r="F298" s="10"/>
      <c r="G298" s="11"/>
      <c r="H298" s="13">
        <f t="shared" si="48"/>
        <v>0</v>
      </c>
      <c r="I298" s="8" t="str">
        <f>IF(B298&lt;&gt;"",SUMIF($V$23:$V$598,V298,$H$23:$H$598)/SUMIF($V$23:$V$598,V298,$O$23:O873),IF(O298&lt;&gt;"",SUMIF($S$23:$S$598,S298,$H$23:$H$598)/O298,""))</f>
        <v/>
      </c>
      <c r="J298" s="12"/>
      <c r="K298" s="19">
        <f t="shared" si="56"/>
        <v>0</v>
      </c>
      <c r="L298" s="19">
        <f t="shared" si="49"/>
        <v>0</v>
      </c>
      <c r="M298" s="19">
        <f t="shared" si="50"/>
        <v>0</v>
      </c>
      <c r="N298" s="19">
        <f t="shared" si="57"/>
        <v>0</v>
      </c>
      <c r="O298" s="9" t="str">
        <f t="shared" si="55"/>
        <v/>
      </c>
      <c r="S298" s="2" t="str">
        <f t="shared" si="53"/>
        <v>CITRIX</v>
      </c>
      <c r="T298" s="18" t="str">
        <f t="shared" si="51"/>
        <v/>
      </c>
      <c r="V298" s="2" t="str">
        <f t="shared" si="54"/>
        <v>INCIDENTS</v>
      </c>
      <c r="W298" s="16" t="str">
        <f t="shared" si="52"/>
        <v/>
      </c>
    </row>
    <row r="299" spans="2:23" x14ac:dyDescent="0.2">
      <c r="B299" s="59" t="str">
        <f>IF(Collage!B292="","",Collage!B292)</f>
        <v/>
      </c>
      <c r="C299" s="59" t="str">
        <f>IF(Collage!C292="","",Collage!C292)</f>
        <v/>
      </c>
      <c r="D299" s="60" t="str">
        <f>IF(Collage!D292="","",Collage!D292)</f>
        <v/>
      </c>
      <c r="E299" s="29"/>
      <c r="F299" s="10"/>
      <c r="G299" s="11"/>
      <c r="H299" s="13" t="str">
        <f t="shared" si="48"/>
        <v/>
      </c>
      <c r="I299" s="8" t="str">
        <f>IF(B299&lt;&gt;"",SUMIF($V$23:$V$598,V299,$H$23:$H$598)/SUMIF($V$23:$V$598,V299,$O$23:O874),IF(O299&lt;&gt;"",SUMIF($S$23:$S$598,S299,$H$23:$H$598)/O299,""))</f>
        <v/>
      </c>
      <c r="J299" s="12"/>
      <c r="K299" s="19" t="str">
        <f t="shared" si="56"/>
        <v/>
      </c>
      <c r="L299" s="19" t="str">
        <f t="shared" si="49"/>
        <v/>
      </c>
      <c r="M299" s="19" t="str">
        <f t="shared" si="50"/>
        <v/>
      </c>
      <c r="N299" s="19" t="str">
        <f t="shared" si="57"/>
        <v/>
      </c>
      <c r="O299" s="9" t="str">
        <f t="shared" si="55"/>
        <v/>
      </c>
      <c r="S299" s="2" t="str">
        <f t="shared" si="53"/>
        <v>CITRIX</v>
      </c>
      <c r="T299" s="18" t="str">
        <f t="shared" si="51"/>
        <v/>
      </c>
      <c r="V299" s="2" t="str">
        <f t="shared" si="54"/>
        <v>INCIDENTS</v>
      </c>
      <c r="W299" s="16" t="str">
        <f t="shared" si="52"/>
        <v/>
      </c>
    </row>
    <row r="300" spans="2:23" x14ac:dyDescent="0.2">
      <c r="B300" s="59" t="str">
        <f>IF(Collage!B293="","",Collage!B293)</f>
        <v/>
      </c>
      <c r="C300" s="59" t="str">
        <f>IF(Collage!C293="","",Collage!C293)</f>
        <v>ORA - ORACLE</v>
      </c>
      <c r="D300" s="60" t="str">
        <f>IF(Collage!D293="","",Collage!D293)</f>
        <v/>
      </c>
      <c r="E300" s="29"/>
      <c r="F300" s="10"/>
      <c r="G300" s="11"/>
      <c r="H300" s="13" t="str">
        <f t="shared" si="48"/>
        <v/>
      </c>
      <c r="I300" s="8">
        <f>IF(B300&lt;&gt;"",SUMIF($V$23:$V$598,V300,$H$23:$H$598)/SUMIF($V$23:$V$598,V300,$O$23:O875),IF(O300&lt;&gt;"",SUMIF($S$23:$S$598,S300,$H$23:$H$598)/O300,""))</f>
        <v>0.54320987654320907</v>
      </c>
      <c r="J300" s="12"/>
      <c r="K300" s="19" t="str">
        <f t="shared" si="56"/>
        <v/>
      </c>
      <c r="L300" s="19" t="str">
        <f t="shared" si="49"/>
        <v/>
      </c>
      <c r="M300" s="19" t="str">
        <f t="shared" si="50"/>
        <v/>
      </c>
      <c r="N300" s="19" t="str">
        <f t="shared" si="57"/>
        <v>Procédures :</v>
      </c>
      <c r="O300" s="9">
        <f t="shared" si="55"/>
        <v>135</v>
      </c>
      <c r="S300" s="2" t="str">
        <f t="shared" si="53"/>
        <v>ORA - ORACLE</v>
      </c>
      <c r="T300" s="18">
        <f t="shared" si="51"/>
        <v>0.54320987654320907</v>
      </c>
      <c r="V300" s="2" t="str">
        <f t="shared" si="54"/>
        <v>INCIDENTS</v>
      </c>
      <c r="W300" s="16" t="str">
        <f t="shared" si="52"/>
        <v/>
      </c>
    </row>
    <row r="301" spans="2:23" x14ac:dyDescent="0.2">
      <c r="B301" s="59" t="str">
        <f>IF(Collage!B294="","",Collage!B294)</f>
        <v/>
      </c>
      <c r="C301" s="59" t="str">
        <f>IF(Collage!C294="","",Collage!C294)</f>
        <v/>
      </c>
      <c r="D301" s="60" t="str">
        <f>IF(Collage!D294="","",Collage!D294)</f>
        <v/>
      </c>
      <c r="E301" s="29"/>
      <c r="F301" s="10"/>
      <c r="G301" s="11"/>
      <c r="H301" s="13" t="str">
        <f t="shared" si="48"/>
        <v/>
      </c>
      <c r="I301" s="8" t="str">
        <f>IF(B301&lt;&gt;"",SUMIF($V$23:$V$598,V301,$H$23:$H$598)/SUMIF($V$23:$V$598,V301,$O$23:O876),IF(O301&lt;&gt;"",SUMIF($S$23:$S$598,S301,$H$23:$H$598)/O301,""))</f>
        <v/>
      </c>
      <c r="J301" s="12"/>
      <c r="K301" s="19" t="str">
        <f t="shared" si="56"/>
        <v/>
      </c>
      <c r="L301" s="19" t="str">
        <f t="shared" si="49"/>
        <v/>
      </c>
      <c r="M301" s="19" t="str">
        <f t="shared" si="50"/>
        <v/>
      </c>
      <c r="N301" s="19" t="str">
        <f t="shared" si="57"/>
        <v/>
      </c>
      <c r="O301" s="9" t="str">
        <f t="shared" si="55"/>
        <v/>
      </c>
      <c r="S301" s="2" t="str">
        <f t="shared" si="53"/>
        <v>ORA - ORACLE</v>
      </c>
      <c r="T301" s="18" t="str">
        <f t="shared" si="51"/>
        <v/>
      </c>
      <c r="V301" s="2" t="str">
        <f t="shared" si="54"/>
        <v>INCIDENTS</v>
      </c>
      <c r="W301" s="16" t="str">
        <f t="shared" si="52"/>
        <v/>
      </c>
    </row>
    <row r="302" spans="2:23" x14ac:dyDescent="0.2">
      <c r="B302" s="59" t="str">
        <f>IF(Collage!B295="","",Collage!B295)</f>
        <v/>
      </c>
      <c r="C302" s="59" t="str">
        <f>IF(Collage!C295="","",Collage!C295)</f>
        <v/>
      </c>
      <c r="D302" s="60" t="str">
        <f>IF(Collage!D295="","",Collage!D295)</f>
        <v>ORA - 1</v>
      </c>
      <c r="E302" s="29" t="s">
        <v>2</v>
      </c>
      <c r="F302" s="10" t="s">
        <v>2</v>
      </c>
      <c r="G302" s="11"/>
      <c r="H302" s="13">
        <f t="shared" si="48"/>
        <v>0.66666666666666663</v>
      </c>
      <c r="I302" s="8" t="str">
        <f>IF(B302&lt;&gt;"",SUMIF($V$23:$V$598,V302,$H$23:$H$598)/SUMIF($V$23:$V$598,V302,$O$23:O877),IF(O302&lt;&gt;"",SUMIF($S$23:$S$598,S302,$H$23:$H$598)/O302,""))</f>
        <v/>
      </c>
      <c r="J302" s="12"/>
      <c r="K302" s="19">
        <f t="shared" si="56"/>
        <v>1</v>
      </c>
      <c r="L302" s="19">
        <f t="shared" si="49"/>
        <v>1</v>
      </c>
      <c r="M302" s="19">
        <f t="shared" si="50"/>
        <v>0</v>
      </c>
      <c r="N302" s="19">
        <f t="shared" si="57"/>
        <v>2</v>
      </c>
      <c r="O302" s="9" t="str">
        <f t="shared" si="55"/>
        <v/>
      </c>
      <c r="S302" s="2" t="str">
        <f t="shared" si="53"/>
        <v>ORA - ORACLE</v>
      </c>
      <c r="T302" s="18" t="str">
        <f t="shared" si="51"/>
        <v/>
      </c>
      <c r="V302" s="2" t="str">
        <f t="shared" si="54"/>
        <v>INCIDENTS</v>
      </c>
      <c r="W302" s="16" t="str">
        <f t="shared" si="52"/>
        <v/>
      </c>
    </row>
    <row r="303" spans="2:23" x14ac:dyDescent="0.2">
      <c r="B303" s="59" t="str">
        <f>IF(Collage!B296="","",Collage!B296)</f>
        <v/>
      </c>
      <c r="C303" s="59" t="str">
        <f>IF(Collage!C296="","",Collage!C296)</f>
        <v/>
      </c>
      <c r="D303" s="60" t="str">
        <f>IF(Collage!D296="","",Collage!D296)</f>
        <v>ORA - 2</v>
      </c>
      <c r="E303" s="29" t="s">
        <v>2</v>
      </c>
      <c r="F303" s="10" t="s">
        <v>2</v>
      </c>
      <c r="G303" s="11"/>
      <c r="H303" s="13">
        <f t="shared" si="48"/>
        <v>0.66666666666666663</v>
      </c>
      <c r="I303" s="8" t="str">
        <f>IF(B303&lt;&gt;"",SUMIF($V$23:$V$598,V303,$H$23:$H$598)/SUMIF($V$23:$V$598,V303,$O$23:O878),IF(O303&lt;&gt;"",SUMIF($S$23:$S$598,S303,$H$23:$H$598)/O303,""))</f>
        <v/>
      </c>
      <c r="J303" s="12"/>
      <c r="K303" s="19">
        <f t="shared" si="56"/>
        <v>1</v>
      </c>
      <c r="L303" s="19">
        <f t="shared" si="49"/>
        <v>1</v>
      </c>
      <c r="M303" s="19">
        <f t="shared" si="50"/>
        <v>0</v>
      </c>
      <c r="N303" s="19">
        <f t="shared" si="57"/>
        <v>2</v>
      </c>
      <c r="O303" s="9" t="str">
        <f t="shared" si="55"/>
        <v/>
      </c>
      <c r="S303" s="2" t="str">
        <f t="shared" si="53"/>
        <v>ORA - ORACLE</v>
      </c>
      <c r="T303" s="18" t="str">
        <f t="shared" si="51"/>
        <v/>
      </c>
      <c r="V303" s="2" t="str">
        <f t="shared" si="54"/>
        <v>INCIDENTS</v>
      </c>
      <c r="W303" s="16" t="str">
        <f t="shared" si="52"/>
        <v/>
      </c>
    </row>
    <row r="304" spans="2:23" x14ac:dyDescent="0.2">
      <c r="B304" s="59" t="str">
        <f>IF(Collage!B297="","",Collage!B297)</f>
        <v/>
      </c>
      <c r="C304" s="59" t="str">
        <f>IF(Collage!C297="","",Collage!C297)</f>
        <v/>
      </c>
      <c r="D304" s="60" t="str">
        <f>IF(Collage!D297="","",Collage!D297)</f>
        <v>ORA - 3</v>
      </c>
      <c r="E304" s="29" t="s">
        <v>2</v>
      </c>
      <c r="F304" s="10" t="s">
        <v>2</v>
      </c>
      <c r="G304" s="11"/>
      <c r="H304" s="13">
        <f t="shared" si="48"/>
        <v>0.66666666666666663</v>
      </c>
      <c r="I304" s="8" t="str">
        <f>IF(B304&lt;&gt;"",SUMIF($V$23:$V$598,V304,$H$23:$H$598)/SUMIF($V$23:$V$598,V304,$O$23:O879),IF(O304&lt;&gt;"",SUMIF($S$23:$S$598,S304,$H$23:$H$598)/O304,""))</f>
        <v/>
      </c>
      <c r="J304" s="12"/>
      <c r="K304" s="19">
        <f t="shared" si="56"/>
        <v>1</v>
      </c>
      <c r="L304" s="19">
        <f t="shared" si="49"/>
        <v>1</v>
      </c>
      <c r="M304" s="19">
        <f t="shared" si="50"/>
        <v>0</v>
      </c>
      <c r="N304" s="19">
        <f t="shared" si="57"/>
        <v>2</v>
      </c>
      <c r="O304" s="9" t="str">
        <f t="shared" si="55"/>
        <v/>
      </c>
      <c r="S304" s="2" t="str">
        <f t="shared" si="53"/>
        <v>ORA - ORACLE</v>
      </c>
      <c r="T304" s="18" t="str">
        <f t="shared" si="51"/>
        <v/>
      </c>
      <c r="V304" s="2" t="str">
        <f t="shared" si="54"/>
        <v>INCIDENTS</v>
      </c>
      <c r="W304" s="16" t="str">
        <f t="shared" si="52"/>
        <v/>
      </c>
    </row>
    <row r="305" spans="2:23" x14ac:dyDescent="0.2">
      <c r="B305" s="59" t="str">
        <f>IF(Collage!B298="","",Collage!B298)</f>
        <v/>
      </c>
      <c r="C305" s="59" t="str">
        <f>IF(Collage!C298="","",Collage!C298)</f>
        <v/>
      </c>
      <c r="D305" s="60" t="str">
        <f>IF(Collage!D298="","",Collage!D298)</f>
        <v>ORA - 4</v>
      </c>
      <c r="E305" s="29" t="s">
        <v>2</v>
      </c>
      <c r="F305" s="10"/>
      <c r="G305" s="11"/>
      <c r="H305" s="13">
        <f t="shared" si="48"/>
        <v>0.33333333333333331</v>
      </c>
      <c r="I305" s="8" t="str">
        <f>IF(B305&lt;&gt;"",SUMIF($V$23:$V$598,V305,$H$23:$H$598)/SUMIF($V$23:$V$598,V305,$O$23:O880),IF(O305&lt;&gt;"",SUMIF($S$23:$S$598,S305,$H$23:$H$598)/O305,""))</f>
        <v/>
      </c>
      <c r="J305" s="12"/>
      <c r="K305" s="19">
        <f t="shared" si="56"/>
        <v>1</v>
      </c>
      <c r="L305" s="19">
        <f t="shared" si="49"/>
        <v>0</v>
      </c>
      <c r="M305" s="19">
        <f t="shared" si="50"/>
        <v>0</v>
      </c>
      <c r="N305" s="19">
        <f t="shared" si="57"/>
        <v>1</v>
      </c>
      <c r="O305" s="9" t="str">
        <f t="shared" si="55"/>
        <v/>
      </c>
      <c r="S305" s="2" t="str">
        <f t="shared" si="53"/>
        <v>ORA - ORACLE</v>
      </c>
      <c r="T305" s="18" t="str">
        <f t="shared" si="51"/>
        <v/>
      </c>
      <c r="V305" s="2" t="str">
        <f t="shared" si="54"/>
        <v>INCIDENTS</v>
      </c>
      <c r="W305" s="16" t="str">
        <f t="shared" si="52"/>
        <v/>
      </c>
    </row>
    <row r="306" spans="2:23" x14ac:dyDescent="0.2">
      <c r="B306" s="59" t="str">
        <f>IF(Collage!B299="","",Collage!B299)</f>
        <v/>
      </c>
      <c r="C306" s="59" t="str">
        <f>IF(Collage!C299="","",Collage!C299)</f>
        <v/>
      </c>
      <c r="D306" s="60" t="str">
        <f>IF(Collage!D299="","",Collage!D299)</f>
        <v>ORA - 5</v>
      </c>
      <c r="E306" s="29" t="s">
        <v>2</v>
      </c>
      <c r="F306" s="10" t="s">
        <v>2</v>
      </c>
      <c r="G306" s="11"/>
      <c r="H306" s="13">
        <f t="shared" si="48"/>
        <v>0.66666666666666663</v>
      </c>
      <c r="I306" s="8" t="str">
        <f>IF(B306&lt;&gt;"",SUMIF($V$23:$V$598,V306,$H$23:$H$598)/SUMIF($V$23:$V$598,V306,$O$23:O881),IF(O306&lt;&gt;"",SUMIF($S$23:$S$598,S306,$H$23:$H$598)/O306,""))</f>
        <v/>
      </c>
      <c r="J306" s="12"/>
      <c r="K306" s="19">
        <f t="shared" si="56"/>
        <v>1</v>
      </c>
      <c r="L306" s="19">
        <f t="shared" si="49"/>
        <v>1</v>
      </c>
      <c r="M306" s="19">
        <f t="shared" si="50"/>
        <v>0</v>
      </c>
      <c r="N306" s="19">
        <f t="shared" si="57"/>
        <v>2</v>
      </c>
      <c r="O306" s="9" t="str">
        <f t="shared" si="55"/>
        <v/>
      </c>
      <c r="S306" s="2" t="str">
        <f t="shared" si="53"/>
        <v>ORA - ORACLE</v>
      </c>
      <c r="T306" s="18" t="str">
        <f t="shared" si="51"/>
        <v/>
      </c>
      <c r="V306" s="2" t="str">
        <f t="shared" si="54"/>
        <v>INCIDENTS</v>
      </c>
      <c r="W306" s="16" t="str">
        <f t="shared" si="52"/>
        <v/>
      </c>
    </row>
    <row r="307" spans="2:23" x14ac:dyDescent="0.2">
      <c r="B307" s="59" t="str">
        <f>IF(Collage!B300="","",Collage!B300)</f>
        <v/>
      </c>
      <c r="C307" s="59" t="str">
        <f>IF(Collage!C300="","",Collage!C300)</f>
        <v/>
      </c>
      <c r="D307" s="60" t="str">
        <f>IF(Collage!D300="","",Collage!D300)</f>
        <v>ORA - 6</v>
      </c>
      <c r="E307" s="29" t="s">
        <v>2</v>
      </c>
      <c r="F307" s="10" t="s">
        <v>2</v>
      </c>
      <c r="G307" s="11"/>
      <c r="H307" s="13">
        <f t="shared" si="48"/>
        <v>0.66666666666666663</v>
      </c>
      <c r="I307" s="8" t="str">
        <f>IF(B307&lt;&gt;"",SUMIF($V$23:$V$598,V307,$H$23:$H$598)/SUMIF($V$23:$V$598,V307,$O$23:O882),IF(O307&lt;&gt;"",SUMIF($S$23:$S$598,S307,$H$23:$H$598)/O307,""))</f>
        <v/>
      </c>
      <c r="J307" s="12"/>
      <c r="K307" s="19">
        <f t="shared" si="56"/>
        <v>1</v>
      </c>
      <c r="L307" s="19">
        <f t="shared" si="49"/>
        <v>1</v>
      </c>
      <c r="M307" s="19">
        <f t="shared" si="50"/>
        <v>0</v>
      </c>
      <c r="N307" s="19">
        <f t="shared" si="57"/>
        <v>2</v>
      </c>
      <c r="O307" s="9" t="str">
        <f t="shared" si="55"/>
        <v/>
      </c>
      <c r="S307" s="2" t="str">
        <f t="shared" si="53"/>
        <v>ORA - ORACLE</v>
      </c>
      <c r="T307" s="18" t="str">
        <f t="shared" si="51"/>
        <v/>
      </c>
      <c r="V307" s="2" t="str">
        <f t="shared" si="54"/>
        <v>INCIDENTS</v>
      </c>
      <c r="W307" s="16" t="str">
        <f t="shared" si="52"/>
        <v/>
      </c>
    </row>
    <row r="308" spans="2:23" x14ac:dyDescent="0.2">
      <c r="B308" s="59" t="str">
        <f>IF(Collage!B301="","",Collage!B301)</f>
        <v/>
      </c>
      <c r="C308" s="59" t="str">
        <f>IF(Collage!C301="","",Collage!C301)</f>
        <v/>
      </c>
      <c r="D308" s="60" t="str">
        <f>IF(Collage!D301="","",Collage!D301)</f>
        <v>ORA - 7</v>
      </c>
      <c r="E308" s="29" t="s">
        <v>2</v>
      </c>
      <c r="F308" s="10" t="s">
        <v>2</v>
      </c>
      <c r="G308" s="11"/>
      <c r="H308" s="13">
        <f t="shared" si="48"/>
        <v>0.66666666666666663</v>
      </c>
      <c r="I308" s="8" t="str">
        <f>IF(B308&lt;&gt;"",SUMIF($V$23:$V$598,V308,$H$23:$H$598)/SUMIF($V$23:$V$598,V308,$O$23:O883),IF(O308&lt;&gt;"",SUMIF($S$23:$S$598,S308,$H$23:$H$598)/O308,""))</f>
        <v/>
      </c>
      <c r="J308" s="12"/>
      <c r="K308" s="19">
        <f t="shared" si="56"/>
        <v>1</v>
      </c>
      <c r="L308" s="19">
        <f t="shared" si="49"/>
        <v>1</v>
      </c>
      <c r="M308" s="19">
        <f t="shared" si="50"/>
        <v>0</v>
      </c>
      <c r="N308" s="19">
        <f t="shared" si="57"/>
        <v>2</v>
      </c>
      <c r="O308" s="9" t="str">
        <f t="shared" si="55"/>
        <v/>
      </c>
      <c r="S308" s="2" t="str">
        <f t="shared" si="53"/>
        <v>ORA - ORACLE</v>
      </c>
      <c r="T308" s="18" t="str">
        <f t="shared" si="51"/>
        <v/>
      </c>
      <c r="V308" s="2" t="str">
        <f t="shared" si="54"/>
        <v>INCIDENTS</v>
      </c>
      <c r="W308" s="16" t="str">
        <f t="shared" si="52"/>
        <v/>
      </c>
    </row>
    <row r="309" spans="2:23" x14ac:dyDescent="0.2">
      <c r="B309" s="59" t="str">
        <f>IF(Collage!B302="","",Collage!B302)</f>
        <v/>
      </c>
      <c r="C309" s="59" t="str">
        <f>IF(Collage!C302="","",Collage!C302)</f>
        <v/>
      </c>
      <c r="D309" s="60" t="str">
        <f>IF(Collage!D302="","",Collage!D302)</f>
        <v>ORA - 8</v>
      </c>
      <c r="E309" s="29" t="s">
        <v>2</v>
      </c>
      <c r="F309" s="10" t="s">
        <v>2</v>
      </c>
      <c r="G309" s="11"/>
      <c r="H309" s="13">
        <f t="shared" si="48"/>
        <v>0.66666666666666663</v>
      </c>
      <c r="I309" s="8" t="str">
        <f>IF(B309&lt;&gt;"",SUMIF($V$23:$V$598,V309,$H$23:$H$598)/SUMIF($V$23:$V$598,V309,$O$23:O884),IF(O309&lt;&gt;"",SUMIF($S$23:$S$598,S309,$H$23:$H$598)/O309,""))</f>
        <v/>
      </c>
      <c r="J309" s="12"/>
      <c r="K309" s="19">
        <f t="shared" si="56"/>
        <v>1</v>
      </c>
      <c r="L309" s="19">
        <f t="shared" si="49"/>
        <v>1</v>
      </c>
      <c r="M309" s="19">
        <f t="shared" si="50"/>
        <v>0</v>
      </c>
      <c r="N309" s="19">
        <f t="shared" si="57"/>
        <v>2</v>
      </c>
      <c r="O309" s="9" t="str">
        <f t="shared" si="55"/>
        <v/>
      </c>
      <c r="S309" s="2" t="str">
        <f t="shared" si="53"/>
        <v>ORA - ORACLE</v>
      </c>
      <c r="T309" s="18" t="str">
        <f t="shared" si="51"/>
        <v/>
      </c>
      <c r="V309" s="2" t="str">
        <f t="shared" si="54"/>
        <v>INCIDENTS</v>
      </c>
      <c r="W309" s="16" t="str">
        <f t="shared" si="52"/>
        <v/>
      </c>
    </row>
    <row r="310" spans="2:23" x14ac:dyDescent="0.2">
      <c r="B310" s="59" t="str">
        <f>IF(Collage!B303="","",Collage!B303)</f>
        <v/>
      </c>
      <c r="C310" s="59" t="str">
        <f>IF(Collage!C303="","",Collage!C303)</f>
        <v/>
      </c>
      <c r="D310" s="60" t="str">
        <f>IF(Collage!D303="","",Collage!D303)</f>
        <v>ORA - 9</v>
      </c>
      <c r="E310" s="29" t="s">
        <v>2</v>
      </c>
      <c r="F310" s="10" t="s">
        <v>2</v>
      </c>
      <c r="G310" s="11"/>
      <c r="H310" s="13">
        <f t="shared" si="48"/>
        <v>0.66666666666666663</v>
      </c>
      <c r="I310" s="8" t="str">
        <f>IF(B310&lt;&gt;"",SUMIF($V$23:$V$598,V310,$H$23:$H$598)/SUMIF($V$23:$V$598,V310,$O$23:O885),IF(O310&lt;&gt;"",SUMIF($S$23:$S$598,S310,$H$23:$H$598)/O310,""))</f>
        <v/>
      </c>
      <c r="J310" s="12"/>
      <c r="K310" s="19">
        <f t="shared" si="56"/>
        <v>1</v>
      </c>
      <c r="L310" s="19">
        <f t="shared" si="49"/>
        <v>1</v>
      </c>
      <c r="M310" s="19">
        <f t="shared" si="50"/>
        <v>0</v>
      </c>
      <c r="N310" s="19">
        <f t="shared" si="57"/>
        <v>2</v>
      </c>
      <c r="O310" s="9" t="str">
        <f t="shared" si="55"/>
        <v/>
      </c>
      <c r="S310" s="2" t="str">
        <f t="shared" si="53"/>
        <v>ORA - ORACLE</v>
      </c>
      <c r="T310" s="18" t="str">
        <f t="shared" si="51"/>
        <v/>
      </c>
      <c r="V310" s="2" t="str">
        <f t="shared" si="54"/>
        <v>INCIDENTS</v>
      </c>
      <c r="W310" s="16" t="str">
        <f t="shared" si="52"/>
        <v/>
      </c>
    </row>
    <row r="311" spans="2:23" x14ac:dyDescent="0.2">
      <c r="B311" s="59" t="str">
        <f>IF(Collage!B304="","",Collage!B304)</f>
        <v/>
      </c>
      <c r="C311" s="59" t="str">
        <f>IF(Collage!C304="","",Collage!C304)</f>
        <v/>
      </c>
      <c r="D311" s="60" t="str">
        <f>IF(Collage!D304="","",Collage!D304)</f>
        <v>ORA - 10</v>
      </c>
      <c r="E311" s="29" t="s">
        <v>2</v>
      </c>
      <c r="F311" s="10" t="s">
        <v>2</v>
      </c>
      <c r="G311" s="11"/>
      <c r="H311" s="13">
        <f t="shared" si="48"/>
        <v>0.66666666666666663</v>
      </c>
      <c r="I311" s="8" t="str">
        <f>IF(B311&lt;&gt;"",SUMIF($V$23:$V$598,V311,$H$23:$H$598)/SUMIF($V$23:$V$598,V311,$O$23:O886),IF(O311&lt;&gt;"",SUMIF($S$23:$S$598,S311,$H$23:$H$598)/O311,""))</f>
        <v/>
      </c>
      <c r="J311" s="12"/>
      <c r="K311" s="19">
        <f t="shared" si="56"/>
        <v>1</v>
      </c>
      <c r="L311" s="19">
        <f t="shared" si="49"/>
        <v>1</v>
      </c>
      <c r="M311" s="19">
        <f t="shared" si="50"/>
        <v>0</v>
      </c>
      <c r="N311" s="19">
        <f t="shared" si="57"/>
        <v>2</v>
      </c>
      <c r="O311" s="9" t="str">
        <f t="shared" si="55"/>
        <v/>
      </c>
      <c r="S311" s="2" t="str">
        <f t="shared" si="53"/>
        <v>ORA - ORACLE</v>
      </c>
      <c r="T311" s="18" t="str">
        <f t="shared" si="51"/>
        <v/>
      </c>
      <c r="V311" s="2" t="str">
        <f t="shared" si="54"/>
        <v>INCIDENTS</v>
      </c>
      <c r="W311" s="16" t="str">
        <f t="shared" si="52"/>
        <v/>
      </c>
    </row>
    <row r="312" spans="2:23" x14ac:dyDescent="0.2">
      <c r="B312" s="59" t="str">
        <f>IF(Collage!B305="","",Collage!B305)</f>
        <v/>
      </c>
      <c r="C312" s="59" t="str">
        <f>IF(Collage!C305="","",Collage!C305)</f>
        <v/>
      </c>
      <c r="D312" s="60" t="str">
        <f>IF(Collage!D305="","",Collage!D305)</f>
        <v>ORA - 11</v>
      </c>
      <c r="E312" s="29" t="s">
        <v>2</v>
      </c>
      <c r="F312" s="10" t="s">
        <v>2</v>
      </c>
      <c r="G312" s="11"/>
      <c r="H312" s="13">
        <f t="shared" si="48"/>
        <v>0.66666666666666663</v>
      </c>
      <c r="I312" s="8" t="str">
        <f>IF(B312&lt;&gt;"",SUMIF($V$23:$V$598,V312,$H$23:$H$598)/SUMIF($V$23:$V$598,V312,$O$23:O887),IF(O312&lt;&gt;"",SUMIF($S$23:$S$598,S312,$H$23:$H$598)/O312,""))</f>
        <v/>
      </c>
      <c r="J312" s="12"/>
      <c r="K312" s="19">
        <f t="shared" si="56"/>
        <v>1</v>
      </c>
      <c r="L312" s="19">
        <f t="shared" si="49"/>
        <v>1</v>
      </c>
      <c r="M312" s="19">
        <f t="shared" si="50"/>
        <v>0</v>
      </c>
      <c r="N312" s="19">
        <f t="shared" si="57"/>
        <v>2</v>
      </c>
      <c r="O312" s="9" t="str">
        <f t="shared" si="55"/>
        <v/>
      </c>
      <c r="S312" s="2" t="str">
        <f t="shared" si="53"/>
        <v>ORA - ORACLE</v>
      </c>
      <c r="T312" s="18" t="str">
        <f t="shared" si="51"/>
        <v/>
      </c>
      <c r="V312" s="2" t="str">
        <f t="shared" si="54"/>
        <v>INCIDENTS</v>
      </c>
      <c r="W312" s="16" t="str">
        <f t="shared" si="52"/>
        <v/>
      </c>
    </row>
    <row r="313" spans="2:23" x14ac:dyDescent="0.2">
      <c r="B313" s="59" t="str">
        <f>IF(Collage!B306="","",Collage!B306)</f>
        <v/>
      </c>
      <c r="C313" s="59" t="str">
        <f>IF(Collage!C306="","",Collage!C306)</f>
        <v/>
      </c>
      <c r="D313" s="60" t="str">
        <f>IF(Collage!D306="","",Collage!D306)</f>
        <v>ORA - 12</v>
      </c>
      <c r="E313" s="29" t="s">
        <v>2</v>
      </c>
      <c r="F313" s="10" t="s">
        <v>2</v>
      </c>
      <c r="G313" s="11"/>
      <c r="H313" s="13">
        <f t="shared" si="48"/>
        <v>0.66666666666666663</v>
      </c>
      <c r="I313" s="8" t="str">
        <f>IF(B313&lt;&gt;"",SUMIF($V$23:$V$598,V313,$H$23:$H$598)/SUMIF($V$23:$V$598,V313,$O$23:O888),IF(O313&lt;&gt;"",SUMIF($S$23:$S$598,S313,$H$23:$H$598)/O313,""))</f>
        <v/>
      </c>
      <c r="J313" s="12"/>
      <c r="K313" s="19">
        <f t="shared" si="56"/>
        <v>1</v>
      </c>
      <c r="L313" s="19">
        <f t="shared" si="49"/>
        <v>1</v>
      </c>
      <c r="M313" s="19">
        <f t="shared" si="50"/>
        <v>0</v>
      </c>
      <c r="N313" s="19">
        <f t="shared" si="57"/>
        <v>2</v>
      </c>
      <c r="O313" s="9" t="str">
        <f t="shared" si="55"/>
        <v/>
      </c>
      <c r="S313" s="2" t="str">
        <f t="shared" si="53"/>
        <v>ORA - ORACLE</v>
      </c>
      <c r="T313" s="18" t="str">
        <f t="shared" si="51"/>
        <v/>
      </c>
      <c r="V313" s="2" t="str">
        <f t="shared" si="54"/>
        <v>INCIDENTS</v>
      </c>
      <c r="W313" s="16" t="str">
        <f t="shared" si="52"/>
        <v/>
      </c>
    </row>
    <row r="314" spans="2:23" x14ac:dyDescent="0.2">
      <c r="B314" s="59" t="str">
        <f>IF(Collage!B307="","",Collage!B307)</f>
        <v/>
      </c>
      <c r="C314" s="59" t="str">
        <f>IF(Collage!C307="","",Collage!C307)</f>
        <v/>
      </c>
      <c r="D314" s="60" t="str">
        <f>IF(Collage!D307="","",Collage!D307)</f>
        <v>ORA - 13</v>
      </c>
      <c r="E314" s="29" t="s">
        <v>2</v>
      </c>
      <c r="F314" s="10"/>
      <c r="G314" s="11"/>
      <c r="H314" s="13">
        <f t="shared" si="48"/>
        <v>0.33333333333333331</v>
      </c>
      <c r="I314" s="8" t="str">
        <f>IF(B314&lt;&gt;"",SUMIF($V$23:$V$598,V314,$H$23:$H$598)/SUMIF($V$23:$V$598,V314,$O$23:O889),IF(O314&lt;&gt;"",SUMIF($S$23:$S$598,S314,$H$23:$H$598)/O314,""))</f>
        <v/>
      </c>
      <c r="J314" s="12"/>
      <c r="K314" s="19">
        <f t="shared" si="56"/>
        <v>1</v>
      </c>
      <c r="L314" s="19">
        <f t="shared" si="49"/>
        <v>0</v>
      </c>
      <c r="M314" s="19">
        <f t="shared" si="50"/>
        <v>0</v>
      </c>
      <c r="N314" s="19">
        <f t="shared" si="57"/>
        <v>1</v>
      </c>
      <c r="O314" s="9" t="str">
        <f t="shared" si="55"/>
        <v/>
      </c>
      <c r="S314" s="2" t="str">
        <f t="shared" si="53"/>
        <v>ORA - ORACLE</v>
      </c>
      <c r="T314" s="18" t="str">
        <f t="shared" si="51"/>
        <v/>
      </c>
      <c r="V314" s="2" t="str">
        <f t="shared" si="54"/>
        <v>INCIDENTS</v>
      </c>
      <c r="W314" s="16" t="str">
        <f t="shared" si="52"/>
        <v/>
      </c>
    </row>
    <row r="315" spans="2:23" x14ac:dyDescent="0.2">
      <c r="B315" s="59" t="str">
        <f>IF(Collage!B308="","",Collage!B308)</f>
        <v/>
      </c>
      <c r="C315" s="59" t="str">
        <f>IF(Collage!C308="","",Collage!C308)</f>
        <v/>
      </c>
      <c r="D315" s="60" t="str">
        <f>IF(Collage!D308="","",Collage!D308)</f>
        <v>ORA - 14</v>
      </c>
      <c r="E315" s="29" t="s">
        <v>2</v>
      </c>
      <c r="F315" s="10" t="s">
        <v>2</v>
      </c>
      <c r="G315" s="11"/>
      <c r="H315" s="13">
        <f t="shared" si="48"/>
        <v>0.66666666666666663</v>
      </c>
      <c r="I315" s="8" t="str">
        <f>IF(B315&lt;&gt;"",SUMIF($V$23:$V$598,V315,$H$23:$H$598)/SUMIF($V$23:$V$598,V315,$O$23:O890),IF(O315&lt;&gt;"",SUMIF($S$23:$S$598,S315,$H$23:$H$598)/O315,""))</f>
        <v/>
      </c>
      <c r="J315" s="12"/>
      <c r="K315" s="19">
        <f t="shared" si="56"/>
        <v>1</v>
      </c>
      <c r="L315" s="19">
        <f t="shared" si="49"/>
        <v>1</v>
      </c>
      <c r="M315" s="19">
        <f t="shared" si="50"/>
        <v>0</v>
      </c>
      <c r="N315" s="19">
        <f t="shared" si="57"/>
        <v>2</v>
      </c>
      <c r="O315" s="9" t="str">
        <f t="shared" si="55"/>
        <v/>
      </c>
      <c r="S315" s="2" t="str">
        <f t="shared" si="53"/>
        <v>ORA - ORACLE</v>
      </c>
      <c r="T315" s="18" t="str">
        <f t="shared" si="51"/>
        <v/>
      </c>
      <c r="V315" s="2" t="str">
        <f t="shared" si="54"/>
        <v>INCIDENTS</v>
      </c>
      <c r="W315" s="16" t="str">
        <f t="shared" si="52"/>
        <v/>
      </c>
    </row>
    <row r="316" spans="2:23" x14ac:dyDescent="0.2">
      <c r="B316" s="59" t="str">
        <f>IF(Collage!B309="","",Collage!B309)</f>
        <v/>
      </c>
      <c r="C316" s="59" t="str">
        <f>IF(Collage!C309="","",Collage!C309)</f>
        <v/>
      </c>
      <c r="D316" s="60" t="str">
        <f>IF(Collage!D309="","",Collage!D309)</f>
        <v>ORA - 15</v>
      </c>
      <c r="E316" s="29" t="s">
        <v>2</v>
      </c>
      <c r="F316" s="10" t="s">
        <v>2</v>
      </c>
      <c r="G316" s="11"/>
      <c r="H316" s="13">
        <f t="shared" si="48"/>
        <v>0.66666666666666663</v>
      </c>
      <c r="I316" s="8" t="str">
        <f>IF(B316&lt;&gt;"",SUMIF($V$23:$V$598,V316,$H$23:$H$598)/SUMIF($V$23:$V$598,V316,$O$23:O891),IF(O316&lt;&gt;"",SUMIF($S$23:$S$598,S316,$H$23:$H$598)/O316,""))</f>
        <v/>
      </c>
      <c r="J316" s="12"/>
      <c r="K316" s="19">
        <f t="shared" si="56"/>
        <v>1</v>
      </c>
      <c r="L316" s="19">
        <f t="shared" si="49"/>
        <v>1</v>
      </c>
      <c r="M316" s="19">
        <f t="shared" si="50"/>
        <v>0</v>
      </c>
      <c r="N316" s="19">
        <f t="shared" si="57"/>
        <v>2</v>
      </c>
      <c r="O316" s="9" t="str">
        <f t="shared" si="55"/>
        <v/>
      </c>
      <c r="S316" s="2" t="str">
        <f t="shared" si="53"/>
        <v>ORA - ORACLE</v>
      </c>
      <c r="T316" s="18" t="str">
        <f t="shared" si="51"/>
        <v/>
      </c>
      <c r="V316" s="2" t="str">
        <f t="shared" si="54"/>
        <v>INCIDENTS</v>
      </c>
      <c r="W316" s="16" t="str">
        <f t="shared" si="52"/>
        <v/>
      </c>
    </row>
    <row r="317" spans="2:23" x14ac:dyDescent="0.2">
      <c r="B317" s="59" t="str">
        <f>IF(Collage!B310="","",Collage!B310)</f>
        <v/>
      </c>
      <c r="C317" s="59" t="str">
        <f>IF(Collage!C310="","",Collage!C310)</f>
        <v/>
      </c>
      <c r="D317" s="60" t="str">
        <f>IF(Collage!D310="","",Collage!D310)</f>
        <v>ORA - 16</v>
      </c>
      <c r="E317" s="29" t="s">
        <v>2</v>
      </c>
      <c r="F317" s="10" t="s">
        <v>2</v>
      </c>
      <c r="G317" s="11"/>
      <c r="H317" s="13">
        <f t="shared" si="48"/>
        <v>0.66666666666666663</v>
      </c>
      <c r="I317" s="8" t="str">
        <f>IF(B317&lt;&gt;"",SUMIF($V$23:$V$598,V317,$H$23:$H$598)/SUMIF($V$23:$V$598,V317,$O$23:O892),IF(O317&lt;&gt;"",SUMIF($S$23:$S$598,S317,$H$23:$H$598)/O317,""))</f>
        <v/>
      </c>
      <c r="J317" s="12"/>
      <c r="K317" s="19">
        <f t="shared" si="56"/>
        <v>1</v>
      </c>
      <c r="L317" s="19">
        <f t="shared" si="49"/>
        <v>1</v>
      </c>
      <c r="M317" s="19">
        <f t="shared" si="50"/>
        <v>0</v>
      </c>
      <c r="N317" s="19">
        <f t="shared" si="57"/>
        <v>2</v>
      </c>
      <c r="O317" s="9" t="str">
        <f t="shared" si="55"/>
        <v/>
      </c>
      <c r="S317" s="2" t="str">
        <f t="shared" si="53"/>
        <v>ORA - ORACLE</v>
      </c>
      <c r="T317" s="18" t="str">
        <f t="shared" si="51"/>
        <v/>
      </c>
      <c r="V317" s="2" t="str">
        <f t="shared" si="54"/>
        <v>INCIDENTS</v>
      </c>
      <c r="W317" s="16" t="str">
        <f t="shared" si="52"/>
        <v/>
      </c>
    </row>
    <row r="318" spans="2:23" x14ac:dyDescent="0.2">
      <c r="B318" s="59" t="str">
        <f>IF(Collage!B311="","",Collage!B311)</f>
        <v/>
      </c>
      <c r="C318" s="59" t="str">
        <f>IF(Collage!C311="","",Collage!C311)</f>
        <v/>
      </c>
      <c r="D318" s="60" t="str">
        <f>IF(Collage!D311="","",Collage!D311)</f>
        <v>ORA - 17</v>
      </c>
      <c r="E318" s="29" t="s">
        <v>2</v>
      </c>
      <c r="F318" s="10" t="s">
        <v>2</v>
      </c>
      <c r="G318" s="11"/>
      <c r="H318" s="13">
        <f t="shared" si="48"/>
        <v>0.66666666666666663</v>
      </c>
      <c r="I318" s="8" t="str">
        <f>IF(B318&lt;&gt;"",SUMIF($V$23:$V$598,V318,$H$23:$H$598)/SUMIF($V$23:$V$598,V318,$O$23:O893),IF(O318&lt;&gt;"",SUMIF($S$23:$S$598,S318,$H$23:$H$598)/O318,""))</f>
        <v/>
      </c>
      <c r="J318" s="12"/>
      <c r="K318" s="19">
        <f t="shared" si="56"/>
        <v>1</v>
      </c>
      <c r="L318" s="19">
        <f t="shared" si="49"/>
        <v>1</v>
      </c>
      <c r="M318" s="19">
        <f t="shared" si="50"/>
        <v>0</v>
      </c>
      <c r="N318" s="19">
        <f t="shared" si="57"/>
        <v>2</v>
      </c>
      <c r="O318" s="9" t="str">
        <f t="shared" si="55"/>
        <v/>
      </c>
      <c r="S318" s="2" t="str">
        <f t="shared" si="53"/>
        <v>ORA - ORACLE</v>
      </c>
      <c r="T318" s="18" t="str">
        <f t="shared" si="51"/>
        <v/>
      </c>
      <c r="V318" s="2" t="str">
        <f t="shared" si="54"/>
        <v>INCIDENTS</v>
      </c>
      <c r="W318" s="16" t="str">
        <f t="shared" si="52"/>
        <v/>
      </c>
    </row>
    <row r="319" spans="2:23" x14ac:dyDescent="0.2">
      <c r="B319" s="59" t="str">
        <f>IF(Collage!B312="","",Collage!B312)</f>
        <v/>
      </c>
      <c r="C319" s="59" t="str">
        <f>IF(Collage!C312="","",Collage!C312)</f>
        <v/>
      </c>
      <c r="D319" s="60" t="str">
        <f>IF(Collage!D312="","",Collage!D312)</f>
        <v>ORA - 18</v>
      </c>
      <c r="E319" s="29" t="s">
        <v>2</v>
      </c>
      <c r="F319" s="10" t="s">
        <v>2</v>
      </c>
      <c r="G319" s="11"/>
      <c r="H319" s="13">
        <f t="shared" si="48"/>
        <v>0.66666666666666663</v>
      </c>
      <c r="I319" s="8" t="str">
        <f>IF(B319&lt;&gt;"",SUMIF($V$23:$V$598,V319,$H$23:$H$598)/SUMIF($V$23:$V$598,V319,$O$23:O894),IF(O319&lt;&gt;"",SUMIF($S$23:$S$598,S319,$H$23:$H$598)/O319,""))</f>
        <v/>
      </c>
      <c r="J319" s="12"/>
      <c r="K319" s="19">
        <f t="shared" si="56"/>
        <v>1</v>
      </c>
      <c r="L319" s="19">
        <f t="shared" si="49"/>
        <v>1</v>
      </c>
      <c r="M319" s="19">
        <f t="shared" si="50"/>
        <v>0</v>
      </c>
      <c r="N319" s="19">
        <f t="shared" si="57"/>
        <v>2</v>
      </c>
      <c r="O319" s="9" t="str">
        <f t="shared" si="55"/>
        <v/>
      </c>
      <c r="S319" s="2" t="str">
        <f t="shared" si="53"/>
        <v>ORA - ORACLE</v>
      </c>
      <c r="T319" s="18" t="str">
        <f t="shared" si="51"/>
        <v/>
      </c>
      <c r="V319" s="2" t="str">
        <f t="shared" si="54"/>
        <v>INCIDENTS</v>
      </c>
      <c r="W319" s="16" t="str">
        <f t="shared" si="52"/>
        <v/>
      </c>
    </row>
    <row r="320" spans="2:23" x14ac:dyDescent="0.2">
      <c r="B320" s="59" t="str">
        <f>IF(Collage!B313="","",Collage!B313)</f>
        <v/>
      </c>
      <c r="C320" s="59" t="str">
        <f>IF(Collage!C313="","",Collage!C313)</f>
        <v/>
      </c>
      <c r="D320" s="60" t="str">
        <f>IF(Collage!D313="","",Collage!D313)</f>
        <v>ORA - 19</v>
      </c>
      <c r="E320" s="29" t="s">
        <v>2</v>
      </c>
      <c r="F320" s="10" t="s">
        <v>2</v>
      </c>
      <c r="G320" s="11"/>
      <c r="H320" s="13">
        <f t="shared" si="48"/>
        <v>0.66666666666666663</v>
      </c>
      <c r="I320" s="8" t="str">
        <f>IF(B320&lt;&gt;"",SUMIF($V$23:$V$598,V320,$H$23:$H$598)/SUMIF($V$23:$V$598,V320,$O$23:O895),IF(O320&lt;&gt;"",SUMIF($S$23:$S$598,S320,$H$23:$H$598)/O320,""))</f>
        <v/>
      </c>
      <c r="J320" s="12"/>
      <c r="K320" s="19">
        <f t="shared" si="56"/>
        <v>1</v>
      </c>
      <c r="L320" s="19">
        <f t="shared" si="49"/>
        <v>1</v>
      </c>
      <c r="M320" s="19">
        <f t="shared" si="50"/>
        <v>0</v>
      </c>
      <c r="N320" s="19">
        <f t="shared" si="57"/>
        <v>2</v>
      </c>
      <c r="O320" s="9" t="str">
        <f t="shared" si="55"/>
        <v/>
      </c>
      <c r="S320" s="2" t="str">
        <f t="shared" si="53"/>
        <v>ORA - ORACLE</v>
      </c>
      <c r="T320" s="18" t="str">
        <f t="shared" si="51"/>
        <v/>
      </c>
      <c r="V320" s="2" t="str">
        <f t="shared" si="54"/>
        <v>INCIDENTS</v>
      </c>
      <c r="W320" s="16" t="str">
        <f t="shared" si="52"/>
        <v/>
      </c>
    </row>
    <row r="321" spans="2:23" x14ac:dyDescent="0.2">
      <c r="B321" s="59" t="str">
        <f>IF(Collage!B314="","",Collage!B314)</f>
        <v/>
      </c>
      <c r="C321" s="59" t="str">
        <f>IF(Collage!C314="","",Collage!C314)</f>
        <v/>
      </c>
      <c r="D321" s="60" t="str">
        <f>IF(Collage!D314="","",Collage!D314)</f>
        <v>ORA - 20</v>
      </c>
      <c r="E321" s="29" t="s">
        <v>2</v>
      </c>
      <c r="F321" s="10" t="s">
        <v>2</v>
      </c>
      <c r="G321" s="11"/>
      <c r="H321" s="13">
        <f t="shared" si="48"/>
        <v>0.66666666666666663</v>
      </c>
      <c r="I321" s="8" t="str">
        <f>IF(B321&lt;&gt;"",SUMIF($V$23:$V$598,V321,$H$23:$H$598)/SUMIF($V$23:$V$598,V321,$O$23:O896),IF(O321&lt;&gt;"",SUMIF($S$23:$S$598,S321,$H$23:$H$598)/O321,""))</f>
        <v/>
      </c>
      <c r="J321" s="12"/>
      <c r="K321" s="19">
        <f t="shared" si="56"/>
        <v>1</v>
      </c>
      <c r="L321" s="19">
        <f t="shared" si="49"/>
        <v>1</v>
      </c>
      <c r="M321" s="19">
        <f t="shared" si="50"/>
        <v>0</v>
      </c>
      <c r="N321" s="19">
        <f t="shared" si="57"/>
        <v>2</v>
      </c>
      <c r="O321" s="9" t="str">
        <f t="shared" si="55"/>
        <v/>
      </c>
      <c r="S321" s="2" t="str">
        <f t="shared" si="53"/>
        <v>ORA - ORACLE</v>
      </c>
      <c r="T321" s="18" t="str">
        <f t="shared" si="51"/>
        <v/>
      </c>
      <c r="V321" s="2" t="str">
        <f t="shared" si="54"/>
        <v>INCIDENTS</v>
      </c>
      <c r="W321" s="16" t="str">
        <f t="shared" si="52"/>
        <v/>
      </c>
    </row>
    <row r="322" spans="2:23" x14ac:dyDescent="0.2">
      <c r="B322" s="59" t="str">
        <f>IF(Collage!B315="","",Collage!B315)</f>
        <v/>
      </c>
      <c r="C322" s="59" t="str">
        <f>IF(Collage!C315="","",Collage!C315)</f>
        <v/>
      </c>
      <c r="D322" s="60" t="str">
        <f>IF(Collage!D315="","",Collage!D315)</f>
        <v>ORA - 21</v>
      </c>
      <c r="E322" s="29" t="s">
        <v>2</v>
      </c>
      <c r="F322" s="10" t="s">
        <v>2</v>
      </c>
      <c r="G322" s="11"/>
      <c r="H322" s="13">
        <f t="shared" si="48"/>
        <v>0.66666666666666663</v>
      </c>
      <c r="I322" s="8" t="str">
        <f>IF(B322&lt;&gt;"",SUMIF($V$23:$V$598,V322,$H$23:$H$598)/SUMIF($V$23:$V$598,V322,$O$23:O897),IF(O322&lt;&gt;"",SUMIF($S$23:$S$598,S322,$H$23:$H$598)/O322,""))</f>
        <v/>
      </c>
      <c r="J322" s="12"/>
      <c r="K322" s="19">
        <f t="shared" si="56"/>
        <v>1</v>
      </c>
      <c r="L322" s="19">
        <f t="shared" si="49"/>
        <v>1</v>
      </c>
      <c r="M322" s="19">
        <f t="shared" si="50"/>
        <v>0</v>
      </c>
      <c r="N322" s="19">
        <f t="shared" si="57"/>
        <v>2</v>
      </c>
      <c r="O322" s="9" t="str">
        <f t="shared" si="55"/>
        <v/>
      </c>
      <c r="S322" s="2" t="str">
        <f t="shared" si="53"/>
        <v>ORA - ORACLE</v>
      </c>
      <c r="T322" s="18" t="str">
        <f t="shared" si="51"/>
        <v/>
      </c>
      <c r="V322" s="2" t="str">
        <f t="shared" si="54"/>
        <v>INCIDENTS</v>
      </c>
      <c r="W322" s="16" t="str">
        <f t="shared" si="52"/>
        <v/>
      </c>
    </row>
    <row r="323" spans="2:23" x14ac:dyDescent="0.2">
      <c r="B323" s="59" t="str">
        <f>IF(Collage!B316="","",Collage!B316)</f>
        <v/>
      </c>
      <c r="C323" s="59" t="str">
        <f>IF(Collage!C316="","",Collage!C316)</f>
        <v/>
      </c>
      <c r="D323" s="60" t="str">
        <f>IF(Collage!D316="","",Collage!D316)</f>
        <v>ORA - 22</v>
      </c>
      <c r="E323" s="29" t="s">
        <v>2</v>
      </c>
      <c r="F323" s="10" t="s">
        <v>2</v>
      </c>
      <c r="G323" s="11"/>
      <c r="H323" s="13">
        <f t="shared" si="48"/>
        <v>0.66666666666666663</v>
      </c>
      <c r="I323" s="8" t="str">
        <f>IF(B323&lt;&gt;"",SUMIF($V$23:$V$598,V323,$H$23:$H$598)/SUMIF($V$23:$V$598,V323,$O$23:O898),IF(O323&lt;&gt;"",SUMIF($S$23:$S$598,S323,$H$23:$H$598)/O323,""))</f>
        <v/>
      </c>
      <c r="J323" s="12"/>
      <c r="K323" s="19">
        <f t="shared" si="56"/>
        <v>1</v>
      </c>
      <c r="L323" s="19">
        <f t="shared" si="49"/>
        <v>1</v>
      </c>
      <c r="M323" s="19">
        <f t="shared" si="50"/>
        <v>0</v>
      </c>
      <c r="N323" s="19">
        <f t="shared" si="57"/>
        <v>2</v>
      </c>
      <c r="O323" s="9" t="str">
        <f t="shared" si="55"/>
        <v/>
      </c>
      <c r="S323" s="2" t="str">
        <f t="shared" si="53"/>
        <v>ORA - ORACLE</v>
      </c>
      <c r="T323" s="18" t="str">
        <f t="shared" si="51"/>
        <v/>
      </c>
      <c r="V323" s="2" t="str">
        <f t="shared" si="54"/>
        <v>INCIDENTS</v>
      </c>
      <c r="W323" s="16" t="str">
        <f t="shared" si="52"/>
        <v/>
      </c>
    </row>
    <row r="324" spans="2:23" x14ac:dyDescent="0.2">
      <c r="B324" s="59" t="str">
        <f>IF(Collage!B317="","",Collage!B317)</f>
        <v/>
      </c>
      <c r="C324" s="59" t="str">
        <f>IF(Collage!C317="","",Collage!C317)</f>
        <v/>
      </c>
      <c r="D324" s="60" t="str">
        <f>IF(Collage!D317="","",Collage!D317)</f>
        <v>ORA - 23</v>
      </c>
      <c r="E324" s="29" t="s">
        <v>2</v>
      </c>
      <c r="F324" s="10" t="s">
        <v>2</v>
      </c>
      <c r="G324" s="11"/>
      <c r="H324" s="13">
        <f t="shared" si="48"/>
        <v>0.66666666666666663</v>
      </c>
      <c r="I324" s="8" t="str">
        <f>IF(B324&lt;&gt;"",SUMIF($V$23:$V$598,V324,$H$23:$H$598)/SUMIF($V$23:$V$598,V324,$O$23:O899),IF(O324&lt;&gt;"",SUMIF($S$23:$S$598,S324,$H$23:$H$598)/O324,""))</f>
        <v/>
      </c>
      <c r="J324" s="12"/>
      <c r="K324" s="19">
        <f t="shared" si="56"/>
        <v>1</v>
      </c>
      <c r="L324" s="19">
        <f t="shared" si="49"/>
        <v>1</v>
      </c>
      <c r="M324" s="19">
        <f t="shared" si="50"/>
        <v>0</v>
      </c>
      <c r="N324" s="19">
        <f t="shared" si="57"/>
        <v>2</v>
      </c>
      <c r="O324" s="9" t="str">
        <f t="shared" si="55"/>
        <v/>
      </c>
      <c r="S324" s="2" t="str">
        <f t="shared" si="53"/>
        <v>ORA - ORACLE</v>
      </c>
      <c r="T324" s="18" t="str">
        <f t="shared" si="51"/>
        <v/>
      </c>
      <c r="V324" s="2" t="str">
        <f t="shared" si="54"/>
        <v>INCIDENTS</v>
      </c>
      <c r="W324" s="16" t="str">
        <f t="shared" si="52"/>
        <v/>
      </c>
    </row>
    <row r="325" spans="2:23" x14ac:dyDescent="0.2">
      <c r="B325" s="59" t="str">
        <f>IF(Collage!B318="","",Collage!B318)</f>
        <v/>
      </c>
      <c r="C325" s="59" t="str">
        <f>IF(Collage!C318="","",Collage!C318)</f>
        <v/>
      </c>
      <c r="D325" s="60" t="str">
        <f>IF(Collage!D318="","",Collage!D318)</f>
        <v>ORA - 24</v>
      </c>
      <c r="E325" s="29" t="s">
        <v>2</v>
      </c>
      <c r="F325" s="10" t="s">
        <v>2</v>
      </c>
      <c r="G325" s="11"/>
      <c r="H325" s="13">
        <f t="shared" si="48"/>
        <v>0.66666666666666663</v>
      </c>
      <c r="I325" s="8" t="str">
        <f>IF(B325&lt;&gt;"",SUMIF($V$23:$V$598,V325,$H$23:$H$598)/SUMIF($V$23:$V$598,V325,$O$23:O900),IF(O325&lt;&gt;"",SUMIF($S$23:$S$598,S325,$H$23:$H$598)/O325,""))</f>
        <v/>
      </c>
      <c r="J325" s="12"/>
      <c r="K325" s="19">
        <f t="shared" si="56"/>
        <v>1</v>
      </c>
      <c r="L325" s="19">
        <f t="shared" si="49"/>
        <v>1</v>
      </c>
      <c r="M325" s="19">
        <f t="shared" si="50"/>
        <v>0</v>
      </c>
      <c r="N325" s="19">
        <f t="shared" si="57"/>
        <v>2</v>
      </c>
      <c r="O325" s="9" t="str">
        <f t="shared" si="55"/>
        <v/>
      </c>
      <c r="S325" s="2" t="str">
        <f t="shared" si="53"/>
        <v>ORA - ORACLE</v>
      </c>
      <c r="T325" s="18" t="str">
        <f t="shared" si="51"/>
        <v/>
      </c>
      <c r="V325" s="2" t="str">
        <f t="shared" si="54"/>
        <v>INCIDENTS</v>
      </c>
      <c r="W325" s="16" t="str">
        <f t="shared" si="52"/>
        <v/>
      </c>
    </row>
    <row r="326" spans="2:23" x14ac:dyDescent="0.2">
      <c r="B326" s="59" t="str">
        <f>IF(Collage!B319="","",Collage!B319)</f>
        <v/>
      </c>
      <c r="C326" s="59" t="str">
        <f>IF(Collage!C319="","",Collage!C319)</f>
        <v/>
      </c>
      <c r="D326" s="60" t="str">
        <f>IF(Collage!D319="","",Collage!D319)</f>
        <v>ORA - 25</v>
      </c>
      <c r="E326" s="29" t="s">
        <v>2</v>
      </c>
      <c r="F326" s="10" t="s">
        <v>2</v>
      </c>
      <c r="G326" s="11"/>
      <c r="H326" s="13">
        <f t="shared" si="48"/>
        <v>0.66666666666666663</v>
      </c>
      <c r="I326" s="8" t="str">
        <f>IF(B326&lt;&gt;"",SUMIF($V$23:$V$598,V326,$H$23:$H$598)/SUMIF($V$23:$V$598,V326,$O$23:O901),IF(O326&lt;&gt;"",SUMIF($S$23:$S$598,S326,$H$23:$H$598)/O326,""))</f>
        <v/>
      </c>
      <c r="J326" s="12"/>
      <c r="K326" s="19">
        <f t="shared" si="56"/>
        <v>1</v>
      </c>
      <c r="L326" s="19">
        <f t="shared" si="49"/>
        <v>1</v>
      </c>
      <c r="M326" s="19">
        <f t="shared" si="50"/>
        <v>0</v>
      </c>
      <c r="N326" s="19">
        <f t="shared" si="57"/>
        <v>2</v>
      </c>
      <c r="O326" s="9" t="str">
        <f t="shared" si="55"/>
        <v/>
      </c>
      <c r="S326" s="2" t="str">
        <f t="shared" si="53"/>
        <v>ORA - ORACLE</v>
      </c>
      <c r="T326" s="18" t="str">
        <f t="shared" si="51"/>
        <v/>
      </c>
      <c r="V326" s="2" t="str">
        <f t="shared" si="54"/>
        <v>INCIDENTS</v>
      </c>
      <c r="W326" s="16" t="str">
        <f t="shared" si="52"/>
        <v/>
      </c>
    </row>
    <row r="327" spans="2:23" x14ac:dyDescent="0.2">
      <c r="B327" s="59" t="str">
        <f>IF(Collage!B320="","",Collage!B320)</f>
        <v/>
      </c>
      <c r="C327" s="59" t="str">
        <f>IF(Collage!C320="","",Collage!C320)</f>
        <v/>
      </c>
      <c r="D327" s="60" t="str">
        <f>IF(Collage!D320="","",Collage!D320)</f>
        <v>ORA - 26</v>
      </c>
      <c r="E327" s="29" t="s">
        <v>2</v>
      </c>
      <c r="F327" s="10" t="s">
        <v>2</v>
      </c>
      <c r="G327" s="11"/>
      <c r="H327" s="13">
        <f t="shared" si="48"/>
        <v>0.66666666666666663</v>
      </c>
      <c r="I327" s="8" t="str">
        <f>IF(B327&lt;&gt;"",SUMIF($V$23:$V$598,V327,$H$23:$H$598)/SUMIF($V$23:$V$598,V327,$O$23:O902),IF(O327&lt;&gt;"",SUMIF($S$23:$S$598,S327,$H$23:$H$598)/O327,""))</f>
        <v/>
      </c>
      <c r="J327" s="12"/>
      <c r="K327" s="19">
        <f t="shared" si="56"/>
        <v>1</v>
      </c>
      <c r="L327" s="19">
        <f t="shared" si="49"/>
        <v>1</v>
      </c>
      <c r="M327" s="19">
        <f t="shared" si="50"/>
        <v>0</v>
      </c>
      <c r="N327" s="19">
        <f t="shared" si="57"/>
        <v>2</v>
      </c>
      <c r="O327" s="9" t="str">
        <f t="shared" si="55"/>
        <v/>
      </c>
      <c r="S327" s="2" t="str">
        <f t="shared" si="53"/>
        <v>ORA - ORACLE</v>
      </c>
      <c r="T327" s="18" t="str">
        <f t="shared" si="51"/>
        <v/>
      </c>
      <c r="V327" s="2" t="str">
        <f t="shared" si="54"/>
        <v>INCIDENTS</v>
      </c>
      <c r="W327" s="16" t="str">
        <f t="shared" si="52"/>
        <v/>
      </c>
    </row>
    <row r="328" spans="2:23" x14ac:dyDescent="0.2">
      <c r="B328" s="59" t="str">
        <f>IF(Collage!B321="","",Collage!B321)</f>
        <v/>
      </c>
      <c r="C328" s="59" t="str">
        <f>IF(Collage!C321="","",Collage!C321)</f>
        <v/>
      </c>
      <c r="D328" s="60" t="str">
        <f>IF(Collage!D321="","",Collage!D321)</f>
        <v>ORA - 27</v>
      </c>
      <c r="E328" s="29" t="s">
        <v>2</v>
      </c>
      <c r="F328" s="10"/>
      <c r="G328" s="11"/>
      <c r="H328" s="13">
        <f t="shared" si="48"/>
        <v>0.33333333333333331</v>
      </c>
      <c r="I328" s="8" t="str">
        <f>IF(B328&lt;&gt;"",SUMIF($V$23:$V$598,V328,$H$23:$H$598)/SUMIF($V$23:$V$598,V328,$O$23:O903),IF(O328&lt;&gt;"",SUMIF($S$23:$S$598,S328,$H$23:$H$598)/O328,""))</f>
        <v/>
      </c>
      <c r="J328" s="12"/>
      <c r="K328" s="19">
        <f t="shared" si="56"/>
        <v>1</v>
      </c>
      <c r="L328" s="19">
        <f t="shared" si="49"/>
        <v>0</v>
      </c>
      <c r="M328" s="19">
        <f t="shared" si="50"/>
        <v>0</v>
      </c>
      <c r="N328" s="19">
        <f t="shared" si="57"/>
        <v>1</v>
      </c>
      <c r="O328" s="9" t="str">
        <f t="shared" si="55"/>
        <v/>
      </c>
      <c r="S328" s="2" t="str">
        <f t="shared" si="53"/>
        <v>ORA - ORACLE</v>
      </c>
      <c r="T328" s="18" t="str">
        <f t="shared" si="51"/>
        <v/>
      </c>
      <c r="V328" s="2" t="str">
        <f t="shared" si="54"/>
        <v>INCIDENTS</v>
      </c>
      <c r="W328" s="16" t="str">
        <f t="shared" si="52"/>
        <v/>
      </c>
    </row>
    <row r="329" spans="2:23" x14ac:dyDescent="0.2">
      <c r="B329" s="59" t="str">
        <f>IF(Collage!B322="","",Collage!B322)</f>
        <v/>
      </c>
      <c r="C329" s="59" t="str">
        <f>IF(Collage!C322="","",Collage!C322)</f>
        <v/>
      </c>
      <c r="D329" s="60" t="str">
        <f>IF(Collage!D322="","",Collage!D322)</f>
        <v>ORA - 28</v>
      </c>
      <c r="E329" s="29" t="s">
        <v>2</v>
      </c>
      <c r="F329" s="10" t="s">
        <v>2</v>
      </c>
      <c r="G329" s="11"/>
      <c r="H329" s="13">
        <f t="shared" si="48"/>
        <v>0.66666666666666663</v>
      </c>
      <c r="I329" s="8" t="str">
        <f>IF(B329&lt;&gt;"",SUMIF($V$23:$V$598,V329,$H$23:$H$598)/SUMIF($V$23:$V$598,V329,$O$23:O904),IF(O329&lt;&gt;"",SUMIF($S$23:$S$598,S329,$H$23:$H$598)/O329,""))</f>
        <v/>
      </c>
      <c r="J329" s="12"/>
      <c r="K329" s="19">
        <f t="shared" si="56"/>
        <v>1</v>
      </c>
      <c r="L329" s="19">
        <f t="shared" si="49"/>
        <v>1</v>
      </c>
      <c r="M329" s="19">
        <f t="shared" si="50"/>
        <v>0</v>
      </c>
      <c r="N329" s="19">
        <f t="shared" si="57"/>
        <v>2</v>
      </c>
      <c r="O329" s="9" t="str">
        <f t="shared" si="55"/>
        <v/>
      </c>
      <c r="S329" s="2" t="str">
        <f t="shared" si="53"/>
        <v>ORA - ORACLE</v>
      </c>
      <c r="T329" s="18" t="str">
        <f t="shared" si="51"/>
        <v/>
      </c>
      <c r="V329" s="2" t="str">
        <f t="shared" si="54"/>
        <v>INCIDENTS</v>
      </c>
      <c r="W329" s="16" t="str">
        <f t="shared" si="52"/>
        <v/>
      </c>
    </row>
    <row r="330" spans="2:23" x14ac:dyDescent="0.2">
      <c r="B330" s="59" t="str">
        <f>IF(Collage!B323="","",Collage!B323)</f>
        <v/>
      </c>
      <c r="C330" s="59" t="str">
        <f>IF(Collage!C323="","",Collage!C323)</f>
        <v/>
      </c>
      <c r="D330" s="60" t="str">
        <f>IF(Collage!D323="","",Collage!D323)</f>
        <v>ORA - 29</v>
      </c>
      <c r="E330" s="29" t="s">
        <v>2</v>
      </c>
      <c r="F330" s="10" t="s">
        <v>2</v>
      </c>
      <c r="G330" s="11"/>
      <c r="H330" s="13">
        <f t="shared" si="48"/>
        <v>0.66666666666666663</v>
      </c>
      <c r="I330" s="8" t="str">
        <f>IF(B330&lt;&gt;"",SUMIF($V$23:$V$598,V330,$H$23:$H$598)/SUMIF($V$23:$V$598,V330,$O$23:O905),IF(O330&lt;&gt;"",SUMIF($S$23:$S$598,S330,$H$23:$H$598)/O330,""))</f>
        <v/>
      </c>
      <c r="J330" s="12"/>
      <c r="K330" s="19">
        <f t="shared" si="56"/>
        <v>1</v>
      </c>
      <c r="L330" s="19">
        <f t="shared" si="49"/>
        <v>1</v>
      </c>
      <c r="M330" s="19">
        <f t="shared" si="50"/>
        <v>0</v>
      </c>
      <c r="N330" s="19">
        <f t="shared" si="57"/>
        <v>2</v>
      </c>
      <c r="O330" s="9" t="str">
        <f t="shared" si="55"/>
        <v/>
      </c>
      <c r="S330" s="2" t="str">
        <f t="shared" si="53"/>
        <v>ORA - ORACLE</v>
      </c>
      <c r="T330" s="18" t="str">
        <f t="shared" si="51"/>
        <v/>
      </c>
      <c r="V330" s="2" t="str">
        <f t="shared" si="54"/>
        <v>INCIDENTS</v>
      </c>
      <c r="W330" s="16" t="str">
        <f t="shared" si="52"/>
        <v/>
      </c>
    </row>
    <row r="331" spans="2:23" x14ac:dyDescent="0.2">
      <c r="B331" s="59" t="str">
        <f>IF(Collage!B324="","",Collage!B324)</f>
        <v/>
      </c>
      <c r="C331" s="59" t="str">
        <f>IF(Collage!C324="","",Collage!C324)</f>
        <v/>
      </c>
      <c r="D331" s="60" t="str">
        <f>IF(Collage!D324="","",Collage!D324)</f>
        <v>ORA - 30</v>
      </c>
      <c r="E331" s="29" t="s">
        <v>2</v>
      </c>
      <c r="F331" s="10"/>
      <c r="G331" s="11"/>
      <c r="H331" s="13">
        <f t="shared" si="48"/>
        <v>0.33333333333333331</v>
      </c>
      <c r="I331" s="8" t="str">
        <f>IF(B331&lt;&gt;"",SUMIF($V$23:$V$598,V331,$H$23:$H$598)/SUMIF($V$23:$V$598,V331,$O$23:O906),IF(O331&lt;&gt;"",SUMIF($S$23:$S$598,S331,$H$23:$H$598)/O331,""))</f>
        <v/>
      </c>
      <c r="J331" s="12"/>
      <c r="K331" s="19">
        <f t="shared" si="56"/>
        <v>1</v>
      </c>
      <c r="L331" s="19">
        <f t="shared" si="49"/>
        <v>0</v>
      </c>
      <c r="M331" s="19">
        <f t="shared" si="50"/>
        <v>0</v>
      </c>
      <c r="N331" s="19">
        <f t="shared" si="57"/>
        <v>1</v>
      </c>
      <c r="O331" s="9" t="str">
        <f t="shared" si="55"/>
        <v/>
      </c>
      <c r="S331" s="2" t="str">
        <f t="shared" si="53"/>
        <v>ORA - ORACLE</v>
      </c>
      <c r="T331" s="18" t="str">
        <f t="shared" si="51"/>
        <v/>
      </c>
      <c r="V331" s="2" t="str">
        <f t="shared" si="54"/>
        <v>INCIDENTS</v>
      </c>
      <c r="W331" s="16" t="str">
        <f t="shared" si="52"/>
        <v/>
      </c>
    </row>
    <row r="332" spans="2:23" x14ac:dyDescent="0.2">
      <c r="B332" s="59" t="str">
        <f>IF(Collage!B325="","",Collage!B325)</f>
        <v/>
      </c>
      <c r="C332" s="59" t="str">
        <f>IF(Collage!C325="","",Collage!C325)</f>
        <v/>
      </c>
      <c r="D332" s="60" t="str">
        <f>IF(Collage!D325="","",Collage!D325)</f>
        <v>ORA - 31</v>
      </c>
      <c r="E332" s="29" t="s">
        <v>2</v>
      </c>
      <c r="F332" s="10" t="s">
        <v>2</v>
      </c>
      <c r="G332" s="11"/>
      <c r="H332" s="13">
        <f t="shared" si="48"/>
        <v>0.66666666666666663</v>
      </c>
      <c r="I332" s="8" t="str">
        <f>IF(B332&lt;&gt;"",SUMIF($V$23:$V$598,V332,$H$23:$H$598)/SUMIF($V$23:$V$598,V332,$O$23:O907),IF(O332&lt;&gt;"",SUMIF($S$23:$S$598,S332,$H$23:$H$598)/O332,""))</f>
        <v/>
      </c>
      <c r="J332" s="12"/>
      <c r="K332" s="19">
        <f t="shared" si="56"/>
        <v>1</v>
      </c>
      <c r="L332" s="19">
        <f t="shared" si="49"/>
        <v>1</v>
      </c>
      <c r="M332" s="19">
        <f t="shared" si="50"/>
        <v>0</v>
      </c>
      <c r="N332" s="19">
        <f t="shared" si="57"/>
        <v>2</v>
      </c>
      <c r="O332" s="9" t="str">
        <f t="shared" si="55"/>
        <v/>
      </c>
      <c r="S332" s="2" t="str">
        <f t="shared" si="53"/>
        <v>ORA - ORACLE</v>
      </c>
      <c r="T332" s="18" t="str">
        <f t="shared" si="51"/>
        <v/>
      </c>
      <c r="V332" s="2" t="str">
        <f t="shared" si="54"/>
        <v>INCIDENTS</v>
      </c>
      <c r="W332" s="16" t="str">
        <f t="shared" si="52"/>
        <v/>
      </c>
    </row>
    <row r="333" spans="2:23" x14ac:dyDescent="0.2">
      <c r="B333" s="59" t="str">
        <f>IF(Collage!B326="","",Collage!B326)</f>
        <v/>
      </c>
      <c r="C333" s="59" t="str">
        <f>IF(Collage!C326="","",Collage!C326)</f>
        <v/>
      </c>
      <c r="D333" s="60" t="str">
        <f>IF(Collage!D326="","",Collage!D326)</f>
        <v>ORA - 32</v>
      </c>
      <c r="E333" s="29" t="s">
        <v>2</v>
      </c>
      <c r="F333" s="10" t="s">
        <v>2</v>
      </c>
      <c r="G333" s="11"/>
      <c r="H333" s="13">
        <f t="shared" si="48"/>
        <v>0.66666666666666663</v>
      </c>
      <c r="I333" s="8" t="str">
        <f>IF(B333&lt;&gt;"",SUMIF($V$23:$V$598,V333,$H$23:$H$598)/SUMIF($V$23:$V$598,V333,$O$23:O908),IF(O333&lt;&gt;"",SUMIF($S$23:$S$598,S333,$H$23:$H$598)/O333,""))</f>
        <v/>
      </c>
      <c r="J333" s="12"/>
      <c r="K333" s="19">
        <f t="shared" si="56"/>
        <v>1</v>
      </c>
      <c r="L333" s="19">
        <f t="shared" si="49"/>
        <v>1</v>
      </c>
      <c r="M333" s="19">
        <f t="shared" si="50"/>
        <v>0</v>
      </c>
      <c r="N333" s="19">
        <f t="shared" si="57"/>
        <v>2</v>
      </c>
      <c r="O333" s="9" t="str">
        <f t="shared" si="55"/>
        <v/>
      </c>
      <c r="S333" s="2" t="str">
        <f t="shared" si="53"/>
        <v>ORA - ORACLE</v>
      </c>
      <c r="T333" s="18" t="str">
        <f t="shared" si="51"/>
        <v/>
      </c>
      <c r="V333" s="2" t="str">
        <f t="shared" si="54"/>
        <v>INCIDENTS</v>
      </c>
      <c r="W333" s="16" t="str">
        <f t="shared" si="52"/>
        <v/>
      </c>
    </row>
    <row r="334" spans="2:23" x14ac:dyDescent="0.2">
      <c r="B334" s="59" t="str">
        <f>IF(Collage!B327="","",Collage!B327)</f>
        <v/>
      </c>
      <c r="C334" s="59" t="str">
        <f>IF(Collage!C327="","",Collage!C327)</f>
        <v/>
      </c>
      <c r="D334" s="60" t="str">
        <f>IF(Collage!D327="","",Collage!D327)</f>
        <v>ORA - 33</v>
      </c>
      <c r="E334" s="29" t="s">
        <v>2</v>
      </c>
      <c r="F334" s="10" t="s">
        <v>2</v>
      </c>
      <c r="G334" s="11"/>
      <c r="H334" s="13">
        <f t="shared" si="48"/>
        <v>0.66666666666666663</v>
      </c>
      <c r="I334" s="8" t="str">
        <f>IF(B334&lt;&gt;"",SUMIF($V$23:$V$598,V334,$H$23:$H$598)/SUMIF($V$23:$V$598,V334,$O$23:O909),IF(O334&lt;&gt;"",SUMIF($S$23:$S$598,S334,$H$23:$H$598)/O334,""))</f>
        <v/>
      </c>
      <c r="J334" s="12"/>
      <c r="K334" s="19">
        <f t="shared" si="56"/>
        <v>1</v>
      </c>
      <c r="L334" s="19">
        <f t="shared" si="49"/>
        <v>1</v>
      </c>
      <c r="M334" s="19">
        <f t="shared" si="50"/>
        <v>0</v>
      </c>
      <c r="N334" s="19">
        <f t="shared" si="57"/>
        <v>2</v>
      </c>
      <c r="O334" s="9" t="str">
        <f t="shared" si="55"/>
        <v/>
      </c>
      <c r="S334" s="2" t="str">
        <f t="shared" si="53"/>
        <v>ORA - ORACLE</v>
      </c>
      <c r="T334" s="18" t="str">
        <f t="shared" si="51"/>
        <v/>
      </c>
      <c r="V334" s="2" t="str">
        <f t="shared" si="54"/>
        <v>INCIDENTS</v>
      </c>
      <c r="W334" s="16" t="str">
        <f t="shared" si="52"/>
        <v/>
      </c>
    </row>
    <row r="335" spans="2:23" x14ac:dyDescent="0.2">
      <c r="B335" s="59" t="str">
        <f>IF(Collage!B328="","",Collage!B328)</f>
        <v/>
      </c>
      <c r="C335" s="59" t="str">
        <f>IF(Collage!C328="","",Collage!C328)</f>
        <v/>
      </c>
      <c r="D335" s="60" t="str">
        <f>IF(Collage!D328="","",Collage!D328)</f>
        <v>ORA - 34</v>
      </c>
      <c r="E335" s="29" t="s">
        <v>2</v>
      </c>
      <c r="F335" s="10" t="s">
        <v>2</v>
      </c>
      <c r="G335" s="11"/>
      <c r="H335" s="13">
        <f t="shared" si="48"/>
        <v>0.66666666666666663</v>
      </c>
      <c r="I335" s="8" t="str">
        <f>IF(B335&lt;&gt;"",SUMIF($V$23:$V$598,V335,$H$23:$H$598)/SUMIF($V$23:$V$598,V335,$O$23:O910),IF(O335&lt;&gt;"",SUMIF($S$23:$S$598,S335,$H$23:$H$598)/O335,""))</f>
        <v/>
      </c>
      <c r="J335" s="12"/>
      <c r="K335" s="19">
        <f t="shared" si="56"/>
        <v>1</v>
      </c>
      <c r="L335" s="19">
        <f t="shared" si="49"/>
        <v>1</v>
      </c>
      <c r="M335" s="19">
        <f t="shared" si="50"/>
        <v>0</v>
      </c>
      <c r="N335" s="19">
        <f t="shared" si="57"/>
        <v>2</v>
      </c>
      <c r="O335" s="9" t="str">
        <f t="shared" si="55"/>
        <v/>
      </c>
      <c r="S335" s="2" t="str">
        <f t="shared" si="53"/>
        <v>ORA - ORACLE</v>
      </c>
      <c r="T335" s="18" t="str">
        <f t="shared" si="51"/>
        <v/>
      </c>
      <c r="V335" s="2" t="str">
        <f t="shared" si="54"/>
        <v>INCIDENTS</v>
      </c>
      <c r="W335" s="16" t="str">
        <f t="shared" si="52"/>
        <v/>
      </c>
    </row>
    <row r="336" spans="2:23" x14ac:dyDescent="0.2">
      <c r="B336" s="59" t="str">
        <f>IF(Collage!B329="","",Collage!B329)</f>
        <v/>
      </c>
      <c r="C336" s="59" t="str">
        <f>IF(Collage!C329="","",Collage!C329)</f>
        <v/>
      </c>
      <c r="D336" s="60" t="str">
        <f>IF(Collage!D329="","",Collage!D329)</f>
        <v>ORA - 35</v>
      </c>
      <c r="E336" s="29" t="s">
        <v>2</v>
      </c>
      <c r="F336" s="10" t="s">
        <v>2</v>
      </c>
      <c r="G336" s="11"/>
      <c r="H336" s="13">
        <f t="shared" si="48"/>
        <v>0.66666666666666663</v>
      </c>
      <c r="I336" s="8" t="str">
        <f>IF(B336&lt;&gt;"",SUMIF($V$23:$V$598,V336,$H$23:$H$598)/SUMIF($V$23:$V$598,V336,$O$23:O911),IF(O336&lt;&gt;"",SUMIF($S$23:$S$598,S336,$H$23:$H$598)/O336,""))</f>
        <v/>
      </c>
      <c r="J336" s="12"/>
      <c r="K336" s="19">
        <f t="shared" si="56"/>
        <v>1</v>
      </c>
      <c r="L336" s="19">
        <f t="shared" si="49"/>
        <v>1</v>
      </c>
      <c r="M336" s="19">
        <f t="shared" si="50"/>
        <v>0</v>
      </c>
      <c r="N336" s="19">
        <f t="shared" si="57"/>
        <v>2</v>
      </c>
      <c r="O336" s="9" t="str">
        <f t="shared" si="55"/>
        <v/>
      </c>
      <c r="S336" s="2" t="str">
        <f t="shared" si="53"/>
        <v>ORA - ORACLE</v>
      </c>
      <c r="T336" s="18" t="str">
        <f t="shared" si="51"/>
        <v/>
      </c>
      <c r="V336" s="2" t="str">
        <f t="shared" si="54"/>
        <v>INCIDENTS</v>
      </c>
      <c r="W336" s="16" t="str">
        <f t="shared" si="52"/>
        <v/>
      </c>
    </row>
    <row r="337" spans="2:23" x14ac:dyDescent="0.2">
      <c r="B337" s="59" t="str">
        <f>IF(Collage!B330="","",Collage!B330)</f>
        <v/>
      </c>
      <c r="C337" s="59" t="str">
        <f>IF(Collage!C330="","",Collage!C330)</f>
        <v/>
      </c>
      <c r="D337" s="60" t="str">
        <f>IF(Collage!D330="","",Collage!D330)</f>
        <v>ORA - 36</v>
      </c>
      <c r="E337" s="29" t="s">
        <v>2</v>
      </c>
      <c r="F337" s="10" t="s">
        <v>2</v>
      </c>
      <c r="G337" s="11"/>
      <c r="H337" s="13">
        <f t="shared" si="48"/>
        <v>0.66666666666666663</v>
      </c>
      <c r="I337" s="8" t="str">
        <f>IF(B337&lt;&gt;"",SUMIF($V$23:$V$598,V337,$H$23:$H$598)/SUMIF($V$23:$V$598,V337,$O$23:O912),IF(O337&lt;&gt;"",SUMIF($S$23:$S$598,S337,$H$23:$H$598)/O337,""))</f>
        <v/>
      </c>
      <c r="J337" s="12"/>
      <c r="K337" s="19">
        <f t="shared" si="56"/>
        <v>1</v>
      </c>
      <c r="L337" s="19">
        <f t="shared" si="49"/>
        <v>1</v>
      </c>
      <c r="M337" s="19">
        <f t="shared" si="50"/>
        <v>0</v>
      </c>
      <c r="N337" s="19">
        <f t="shared" si="57"/>
        <v>2</v>
      </c>
      <c r="O337" s="9" t="str">
        <f t="shared" si="55"/>
        <v/>
      </c>
      <c r="S337" s="2" t="str">
        <f t="shared" si="53"/>
        <v>ORA - ORACLE</v>
      </c>
      <c r="T337" s="18" t="str">
        <f t="shared" si="51"/>
        <v/>
      </c>
      <c r="V337" s="2" t="str">
        <f t="shared" si="54"/>
        <v>INCIDENTS</v>
      </c>
      <c r="W337" s="16" t="str">
        <f t="shared" si="52"/>
        <v/>
      </c>
    </row>
    <row r="338" spans="2:23" x14ac:dyDescent="0.2">
      <c r="B338" s="59" t="str">
        <f>IF(Collage!B331="","",Collage!B331)</f>
        <v/>
      </c>
      <c r="C338" s="59" t="str">
        <f>IF(Collage!C331="","",Collage!C331)</f>
        <v/>
      </c>
      <c r="D338" s="60" t="str">
        <f>IF(Collage!D331="","",Collage!D331)</f>
        <v>ORA - 37</v>
      </c>
      <c r="E338" s="29" t="s">
        <v>2</v>
      </c>
      <c r="F338" s="10" t="s">
        <v>2</v>
      </c>
      <c r="G338" s="11"/>
      <c r="H338" s="13">
        <f t="shared" si="48"/>
        <v>0.66666666666666663</v>
      </c>
      <c r="I338" s="8" t="str">
        <f>IF(B338&lt;&gt;"",SUMIF($V$23:$V$598,V338,$H$23:$H$598)/SUMIF($V$23:$V$598,V338,$O$23:O913),IF(O338&lt;&gt;"",SUMIF($S$23:$S$598,S338,$H$23:$H$598)/O338,""))</f>
        <v/>
      </c>
      <c r="J338" s="12"/>
      <c r="K338" s="19">
        <f t="shared" si="56"/>
        <v>1</v>
      </c>
      <c r="L338" s="19">
        <f t="shared" si="49"/>
        <v>1</v>
      </c>
      <c r="M338" s="19">
        <f t="shared" si="50"/>
        <v>0</v>
      </c>
      <c r="N338" s="19">
        <f t="shared" si="57"/>
        <v>2</v>
      </c>
      <c r="O338" s="9" t="str">
        <f t="shared" si="55"/>
        <v/>
      </c>
      <c r="S338" s="2" t="str">
        <f t="shared" si="53"/>
        <v>ORA - ORACLE</v>
      </c>
      <c r="T338" s="18" t="str">
        <f t="shared" si="51"/>
        <v/>
      </c>
      <c r="V338" s="2" t="str">
        <f t="shared" si="54"/>
        <v>INCIDENTS</v>
      </c>
      <c r="W338" s="16" t="str">
        <f t="shared" si="52"/>
        <v/>
      </c>
    </row>
    <row r="339" spans="2:23" x14ac:dyDescent="0.2">
      <c r="B339" s="59" t="str">
        <f>IF(Collage!B332="","",Collage!B332)</f>
        <v/>
      </c>
      <c r="C339" s="59" t="str">
        <f>IF(Collage!C332="","",Collage!C332)</f>
        <v/>
      </c>
      <c r="D339" s="60" t="str">
        <f>IF(Collage!D332="","",Collage!D332)</f>
        <v>ORA - 38</v>
      </c>
      <c r="E339" s="29" t="s">
        <v>2</v>
      </c>
      <c r="F339" s="10" t="s">
        <v>2</v>
      </c>
      <c r="G339" s="11"/>
      <c r="H339" s="13">
        <f t="shared" si="48"/>
        <v>0.66666666666666663</v>
      </c>
      <c r="I339" s="8" t="str">
        <f>IF(B339&lt;&gt;"",SUMIF($V$23:$V$598,V339,$H$23:$H$598)/SUMIF($V$23:$V$598,V339,$O$23:O914),IF(O339&lt;&gt;"",SUMIF($S$23:$S$598,S339,$H$23:$H$598)/O339,""))</f>
        <v/>
      </c>
      <c r="J339" s="12"/>
      <c r="K339" s="19">
        <f t="shared" si="56"/>
        <v>1</v>
      </c>
      <c r="L339" s="19">
        <f t="shared" si="49"/>
        <v>1</v>
      </c>
      <c r="M339" s="19">
        <f t="shared" si="50"/>
        <v>0</v>
      </c>
      <c r="N339" s="19">
        <f t="shared" si="57"/>
        <v>2</v>
      </c>
      <c r="O339" s="9" t="str">
        <f t="shared" si="55"/>
        <v/>
      </c>
      <c r="S339" s="2" t="str">
        <f t="shared" si="53"/>
        <v>ORA - ORACLE</v>
      </c>
      <c r="T339" s="18" t="str">
        <f t="shared" si="51"/>
        <v/>
      </c>
      <c r="V339" s="2" t="str">
        <f t="shared" si="54"/>
        <v>INCIDENTS</v>
      </c>
      <c r="W339" s="16" t="str">
        <f t="shared" si="52"/>
        <v/>
      </c>
    </row>
    <row r="340" spans="2:23" x14ac:dyDescent="0.2">
      <c r="B340" s="59" t="str">
        <f>IF(Collage!B333="","",Collage!B333)</f>
        <v/>
      </c>
      <c r="C340" s="59" t="str">
        <f>IF(Collage!C333="","",Collage!C333)</f>
        <v/>
      </c>
      <c r="D340" s="60" t="str">
        <f>IF(Collage!D333="","",Collage!D333)</f>
        <v>ORA - 39</v>
      </c>
      <c r="E340" s="29" t="s">
        <v>2</v>
      </c>
      <c r="F340" s="10"/>
      <c r="G340" s="11"/>
      <c r="H340" s="13">
        <f t="shared" si="48"/>
        <v>0.33333333333333331</v>
      </c>
      <c r="I340" s="8" t="str">
        <f>IF(B340&lt;&gt;"",SUMIF($V$23:$V$598,V340,$H$23:$H$598)/SUMIF($V$23:$V$598,V340,$O$23:O915),IF(O340&lt;&gt;"",SUMIF($S$23:$S$598,S340,$H$23:$H$598)/O340,""))</f>
        <v/>
      </c>
      <c r="J340" s="12"/>
      <c r="K340" s="19">
        <f t="shared" si="56"/>
        <v>1</v>
      </c>
      <c r="L340" s="19">
        <f t="shared" si="49"/>
        <v>0</v>
      </c>
      <c r="M340" s="19">
        <f t="shared" si="50"/>
        <v>0</v>
      </c>
      <c r="N340" s="19">
        <f t="shared" si="57"/>
        <v>1</v>
      </c>
      <c r="O340" s="9" t="str">
        <f t="shared" si="55"/>
        <v/>
      </c>
      <c r="S340" s="2" t="str">
        <f t="shared" si="53"/>
        <v>ORA - ORACLE</v>
      </c>
      <c r="T340" s="18" t="str">
        <f t="shared" si="51"/>
        <v/>
      </c>
      <c r="V340" s="2" t="str">
        <f t="shared" si="54"/>
        <v>INCIDENTS</v>
      </c>
      <c r="W340" s="16" t="str">
        <f t="shared" si="52"/>
        <v/>
      </c>
    </row>
    <row r="341" spans="2:23" x14ac:dyDescent="0.2">
      <c r="B341" s="59" t="str">
        <f>IF(Collage!B334="","",Collage!B334)</f>
        <v/>
      </c>
      <c r="C341" s="59" t="str">
        <f>IF(Collage!C334="","",Collage!C334)</f>
        <v/>
      </c>
      <c r="D341" s="60" t="str">
        <f>IF(Collage!D334="","",Collage!D334)</f>
        <v>ORA - 40</v>
      </c>
      <c r="E341" s="29" t="s">
        <v>2</v>
      </c>
      <c r="F341" s="10"/>
      <c r="G341" s="11"/>
      <c r="H341" s="13">
        <f t="shared" si="48"/>
        <v>0.33333333333333331</v>
      </c>
      <c r="I341" s="8" t="str">
        <f>IF(B341&lt;&gt;"",SUMIF($V$23:$V$598,V341,$H$23:$H$598)/SUMIF($V$23:$V$598,V341,$O$23:O916),IF(O341&lt;&gt;"",SUMIF($S$23:$S$598,S341,$H$23:$H$598)/O341,""))</f>
        <v/>
      </c>
      <c r="J341" s="12"/>
      <c r="K341" s="19">
        <f t="shared" si="56"/>
        <v>1</v>
      </c>
      <c r="L341" s="19">
        <f t="shared" si="49"/>
        <v>0</v>
      </c>
      <c r="M341" s="19">
        <f t="shared" si="50"/>
        <v>0</v>
      </c>
      <c r="N341" s="19">
        <f t="shared" si="57"/>
        <v>1</v>
      </c>
      <c r="O341" s="9" t="str">
        <f t="shared" si="55"/>
        <v/>
      </c>
      <c r="S341" s="2" t="str">
        <f t="shared" si="53"/>
        <v>ORA - ORACLE</v>
      </c>
      <c r="T341" s="18" t="str">
        <f t="shared" si="51"/>
        <v/>
      </c>
      <c r="V341" s="2" t="str">
        <f t="shared" si="54"/>
        <v>INCIDENTS</v>
      </c>
      <c r="W341" s="16" t="str">
        <f t="shared" si="52"/>
        <v/>
      </c>
    </row>
    <row r="342" spans="2:23" x14ac:dyDescent="0.2">
      <c r="B342" s="59" t="str">
        <f>IF(Collage!B335="","",Collage!B335)</f>
        <v/>
      </c>
      <c r="C342" s="59" t="str">
        <f>IF(Collage!C335="","",Collage!C335)</f>
        <v/>
      </c>
      <c r="D342" s="60" t="str">
        <f>IF(Collage!D335="","",Collage!D335)</f>
        <v>ORA - 41</v>
      </c>
      <c r="E342" s="29" t="s">
        <v>2</v>
      </c>
      <c r="F342" s="10" t="s">
        <v>2</v>
      </c>
      <c r="G342" s="11"/>
      <c r="H342" s="13">
        <f t="shared" si="48"/>
        <v>0.66666666666666663</v>
      </c>
      <c r="I342" s="8" t="str">
        <f>IF(B342&lt;&gt;"",SUMIF($V$23:$V$598,V342,$H$23:$H$598)/SUMIF($V$23:$V$598,V342,$O$23:O917),IF(O342&lt;&gt;"",SUMIF($S$23:$S$598,S342,$H$23:$H$598)/O342,""))</f>
        <v/>
      </c>
      <c r="J342" s="12"/>
      <c r="K342" s="19">
        <f t="shared" si="56"/>
        <v>1</v>
      </c>
      <c r="L342" s="19">
        <f t="shared" si="49"/>
        <v>1</v>
      </c>
      <c r="M342" s="19">
        <f t="shared" si="50"/>
        <v>0</v>
      </c>
      <c r="N342" s="19">
        <f t="shared" si="57"/>
        <v>2</v>
      </c>
      <c r="O342" s="9" t="str">
        <f t="shared" si="55"/>
        <v/>
      </c>
      <c r="S342" s="2" t="str">
        <f t="shared" si="53"/>
        <v>ORA - ORACLE</v>
      </c>
      <c r="T342" s="18" t="str">
        <f t="shared" si="51"/>
        <v/>
      </c>
      <c r="V342" s="2" t="str">
        <f t="shared" si="54"/>
        <v>INCIDENTS</v>
      </c>
      <c r="W342" s="16" t="str">
        <f t="shared" si="52"/>
        <v/>
      </c>
    </row>
    <row r="343" spans="2:23" x14ac:dyDescent="0.2">
      <c r="B343" s="59" t="str">
        <f>IF(Collage!B336="","",Collage!B336)</f>
        <v/>
      </c>
      <c r="C343" s="59" t="str">
        <f>IF(Collage!C336="","",Collage!C336)</f>
        <v/>
      </c>
      <c r="D343" s="60" t="str">
        <f>IF(Collage!D336="","",Collage!D336)</f>
        <v>ORA - 42</v>
      </c>
      <c r="E343" s="29" t="s">
        <v>2</v>
      </c>
      <c r="F343" s="10"/>
      <c r="G343" s="11"/>
      <c r="H343" s="13">
        <f t="shared" ref="H343:H406" si="58">IF(D343="","",SUM(N343/3))</f>
        <v>0.33333333333333331</v>
      </c>
      <c r="I343" s="8" t="str">
        <f>IF(B343&lt;&gt;"",SUMIF($V$23:$V$598,V343,$H$23:$H$598)/SUMIF($V$23:$V$598,V343,$O$23:O918),IF(O343&lt;&gt;"",SUMIF($S$23:$S$598,S343,$H$23:$H$598)/O343,""))</f>
        <v/>
      </c>
      <c r="J343" s="12"/>
      <c r="K343" s="19">
        <f t="shared" si="56"/>
        <v>1</v>
      </c>
      <c r="L343" s="19">
        <f t="shared" ref="L343:L406" si="59">IF($D343&lt;&gt;"",IF($F343="X",1,0),"")</f>
        <v>0</v>
      </c>
      <c r="M343" s="19">
        <f t="shared" ref="M343:M406" si="60">IF($D343&lt;&gt;"",IF($G343="X",1,0),"")</f>
        <v>0</v>
      </c>
      <c r="N343" s="19">
        <f t="shared" si="57"/>
        <v>1</v>
      </c>
      <c r="O343" s="9" t="str">
        <f t="shared" si="55"/>
        <v/>
      </c>
      <c r="S343" s="2" t="str">
        <f t="shared" si="53"/>
        <v>ORA - ORACLE</v>
      </c>
      <c r="T343" s="18" t="str">
        <f t="shared" ref="T343:T406" si="61">IF(C343&lt;&gt;"",I343,"")</f>
        <v/>
      </c>
      <c r="V343" s="2" t="str">
        <f t="shared" si="54"/>
        <v>INCIDENTS</v>
      </c>
      <c r="W343" s="16" t="str">
        <f t="shared" ref="W343:W406" si="62">IF(B343&lt;&gt;"",I343,"")</f>
        <v/>
      </c>
    </row>
    <row r="344" spans="2:23" x14ac:dyDescent="0.2">
      <c r="B344" s="59" t="str">
        <f>IF(Collage!B337="","",Collage!B337)</f>
        <v/>
      </c>
      <c r="C344" s="59" t="str">
        <f>IF(Collage!C337="","",Collage!C337)</f>
        <v/>
      </c>
      <c r="D344" s="60" t="str">
        <f>IF(Collage!D337="","",Collage!D337)</f>
        <v>ORA - 43</v>
      </c>
      <c r="E344" s="29" t="s">
        <v>2</v>
      </c>
      <c r="F344" s="10" t="s">
        <v>2</v>
      </c>
      <c r="G344" s="11"/>
      <c r="H344" s="13">
        <f t="shared" si="58"/>
        <v>0.66666666666666663</v>
      </c>
      <c r="I344" s="8" t="str">
        <f>IF(B344&lt;&gt;"",SUMIF($V$23:$V$598,V344,$H$23:$H$598)/SUMIF($V$23:$V$598,V344,$O$23:O919),IF(O344&lt;&gt;"",SUMIF($S$23:$S$598,S344,$H$23:$H$598)/O344,""))</f>
        <v/>
      </c>
      <c r="J344" s="12"/>
      <c r="K344" s="19">
        <f t="shared" si="56"/>
        <v>1</v>
      </c>
      <c r="L344" s="19">
        <f t="shared" si="59"/>
        <v>1</v>
      </c>
      <c r="M344" s="19">
        <f t="shared" si="60"/>
        <v>0</v>
      </c>
      <c r="N344" s="19">
        <f t="shared" si="57"/>
        <v>2</v>
      </c>
      <c r="O344" s="9" t="str">
        <f t="shared" si="55"/>
        <v/>
      </c>
      <c r="S344" s="2" t="str">
        <f t="shared" ref="S344:S407" si="63">IF(C344&lt;&gt;"",C344,IF(V344=V343,S343,""))</f>
        <v>ORA - ORACLE</v>
      </c>
      <c r="T344" s="18" t="str">
        <f t="shared" si="61"/>
        <v/>
      </c>
      <c r="V344" s="2" t="str">
        <f t="shared" ref="V344:V407" si="64">IF(B344="",V343,B344)</f>
        <v>INCIDENTS</v>
      </c>
      <c r="W344" s="16" t="str">
        <f t="shared" si="62"/>
        <v/>
      </c>
    </row>
    <row r="345" spans="2:23" x14ac:dyDescent="0.2">
      <c r="B345" s="59" t="str">
        <f>IF(Collage!B338="","",Collage!B338)</f>
        <v/>
      </c>
      <c r="C345" s="59" t="str">
        <f>IF(Collage!C338="","",Collage!C338)</f>
        <v/>
      </c>
      <c r="D345" s="60" t="str">
        <f>IF(Collage!D338="","",Collage!D338)</f>
        <v>ORA - 44</v>
      </c>
      <c r="E345" s="29" t="s">
        <v>2</v>
      </c>
      <c r="F345" s="10" t="s">
        <v>2</v>
      </c>
      <c r="G345" s="11"/>
      <c r="H345" s="13">
        <f t="shared" si="58"/>
        <v>0.66666666666666663</v>
      </c>
      <c r="I345" s="8" t="str">
        <f>IF(B345&lt;&gt;"",SUMIF($V$23:$V$598,V345,$H$23:$H$598)/SUMIF($V$23:$V$598,V345,$O$23:O920),IF(O345&lt;&gt;"",SUMIF($S$23:$S$598,S345,$H$23:$H$598)/O345,""))</f>
        <v/>
      </c>
      <c r="J345" s="12"/>
      <c r="K345" s="19">
        <f t="shared" si="56"/>
        <v>1</v>
      </c>
      <c r="L345" s="19">
        <f t="shared" si="59"/>
        <v>1</v>
      </c>
      <c r="M345" s="19">
        <f t="shared" si="60"/>
        <v>0</v>
      </c>
      <c r="N345" s="19">
        <f t="shared" si="57"/>
        <v>2</v>
      </c>
      <c r="O345" s="9" t="str">
        <f t="shared" ref="O345:O408" si="65">IF(C345="","",IF(S344&lt;&gt;S345,SUMPRODUCT((D345:D821&lt;&gt;"")*(S345:S821=S345)),""))</f>
        <v/>
      </c>
      <c r="S345" s="2" t="str">
        <f t="shared" si="63"/>
        <v>ORA - ORACLE</v>
      </c>
      <c r="T345" s="18" t="str">
        <f t="shared" si="61"/>
        <v/>
      </c>
      <c r="V345" s="2" t="str">
        <f t="shared" si="64"/>
        <v>INCIDENTS</v>
      </c>
      <c r="W345" s="16" t="str">
        <f t="shared" si="62"/>
        <v/>
      </c>
    </row>
    <row r="346" spans="2:23" x14ac:dyDescent="0.2">
      <c r="B346" s="59" t="str">
        <f>IF(Collage!B339="","",Collage!B339)</f>
        <v/>
      </c>
      <c r="C346" s="59" t="str">
        <f>IF(Collage!C339="","",Collage!C339)</f>
        <v/>
      </c>
      <c r="D346" s="60" t="str">
        <f>IF(Collage!D339="","",Collage!D339)</f>
        <v>ORA - 45</v>
      </c>
      <c r="E346" s="29" t="s">
        <v>2</v>
      </c>
      <c r="F346" s="10" t="s">
        <v>2</v>
      </c>
      <c r="G346" s="11"/>
      <c r="H346" s="13">
        <f t="shared" si="58"/>
        <v>0.66666666666666663</v>
      </c>
      <c r="I346" s="8" t="str">
        <f>IF(B346&lt;&gt;"",SUMIF($V$23:$V$598,V346,$H$23:$H$598)/SUMIF($V$23:$V$598,V346,$O$23:O921),IF(O346&lt;&gt;"",SUMIF($S$23:$S$598,S346,$H$23:$H$598)/O346,""))</f>
        <v/>
      </c>
      <c r="J346" s="12"/>
      <c r="K346" s="19">
        <f t="shared" si="56"/>
        <v>1</v>
      </c>
      <c r="L346" s="19">
        <f t="shared" si="59"/>
        <v>1</v>
      </c>
      <c r="M346" s="19">
        <f t="shared" si="60"/>
        <v>0</v>
      </c>
      <c r="N346" s="19">
        <f t="shared" si="57"/>
        <v>2</v>
      </c>
      <c r="O346" s="9" t="str">
        <f t="shared" si="65"/>
        <v/>
      </c>
      <c r="S346" s="2" t="str">
        <f t="shared" si="63"/>
        <v>ORA - ORACLE</v>
      </c>
      <c r="T346" s="18" t="str">
        <f t="shared" si="61"/>
        <v/>
      </c>
      <c r="V346" s="2" t="str">
        <f t="shared" si="64"/>
        <v>INCIDENTS</v>
      </c>
      <c r="W346" s="16" t="str">
        <f t="shared" si="62"/>
        <v/>
      </c>
    </row>
    <row r="347" spans="2:23" x14ac:dyDescent="0.2">
      <c r="B347" s="59" t="str">
        <f>IF(Collage!B340="","",Collage!B340)</f>
        <v/>
      </c>
      <c r="C347" s="59" t="str">
        <f>IF(Collage!C340="","",Collage!C340)</f>
        <v/>
      </c>
      <c r="D347" s="60" t="str">
        <f>IF(Collage!D340="","",Collage!D340)</f>
        <v>ORA - 46</v>
      </c>
      <c r="E347" s="29" t="s">
        <v>2</v>
      </c>
      <c r="F347" s="10" t="s">
        <v>2</v>
      </c>
      <c r="G347" s="11"/>
      <c r="H347" s="13">
        <f t="shared" si="58"/>
        <v>0.66666666666666663</v>
      </c>
      <c r="I347" s="8" t="str">
        <f>IF(B347&lt;&gt;"",SUMIF($V$23:$V$598,V347,$H$23:$H$598)/SUMIF($V$23:$V$598,V347,$O$23:O922),IF(O347&lt;&gt;"",SUMIF($S$23:$S$598,S347,$H$23:$H$598)/O347,""))</f>
        <v/>
      </c>
      <c r="J347" s="12"/>
      <c r="K347" s="19">
        <f t="shared" si="56"/>
        <v>1</v>
      </c>
      <c r="L347" s="19">
        <f t="shared" si="59"/>
        <v>1</v>
      </c>
      <c r="M347" s="19">
        <f t="shared" si="60"/>
        <v>0</v>
      </c>
      <c r="N347" s="19">
        <f t="shared" si="57"/>
        <v>2</v>
      </c>
      <c r="O347" s="9" t="str">
        <f t="shared" si="65"/>
        <v/>
      </c>
      <c r="S347" s="2" t="str">
        <f t="shared" si="63"/>
        <v>ORA - ORACLE</v>
      </c>
      <c r="T347" s="18" t="str">
        <f t="shared" si="61"/>
        <v/>
      </c>
      <c r="V347" s="2" t="str">
        <f t="shared" si="64"/>
        <v>INCIDENTS</v>
      </c>
      <c r="W347" s="16" t="str">
        <f t="shared" si="62"/>
        <v/>
      </c>
    </row>
    <row r="348" spans="2:23" x14ac:dyDescent="0.2">
      <c r="B348" s="59" t="str">
        <f>IF(Collage!B341="","",Collage!B341)</f>
        <v/>
      </c>
      <c r="C348" s="59" t="str">
        <f>IF(Collage!C341="","",Collage!C341)</f>
        <v/>
      </c>
      <c r="D348" s="60" t="str">
        <f>IF(Collage!D341="","",Collage!D341)</f>
        <v>ORA - 47</v>
      </c>
      <c r="E348" s="29" t="s">
        <v>2</v>
      </c>
      <c r="F348" s="10" t="s">
        <v>2</v>
      </c>
      <c r="G348" s="11"/>
      <c r="H348" s="13">
        <f t="shared" si="58"/>
        <v>0.66666666666666663</v>
      </c>
      <c r="I348" s="8" t="str">
        <f>IF(B348&lt;&gt;"",SUMIF($V$23:$V$598,V348,$H$23:$H$598)/SUMIF($V$23:$V$598,V348,$O$23:O923),IF(O348&lt;&gt;"",SUMIF($S$23:$S$598,S348,$H$23:$H$598)/O348,""))</f>
        <v/>
      </c>
      <c r="J348" s="12"/>
      <c r="K348" s="19">
        <f t="shared" si="56"/>
        <v>1</v>
      </c>
      <c r="L348" s="19">
        <f t="shared" si="59"/>
        <v>1</v>
      </c>
      <c r="M348" s="19">
        <f t="shared" si="60"/>
        <v>0</v>
      </c>
      <c r="N348" s="19">
        <f t="shared" si="57"/>
        <v>2</v>
      </c>
      <c r="O348" s="9" t="str">
        <f t="shared" si="65"/>
        <v/>
      </c>
      <c r="S348" s="2" t="str">
        <f t="shared" si="63"/>
        <v>ORA - ORACLE</v>
      </c>
      <c r="T348" s="18" t="str">
        <f t="shared" si="61"/>
        <v/>
      </c>
      <c r="V348" s="2" t="str">
        <f t="shared" si="64"/>
        <v>INCIDENTS</v>
      </c>
      <c r="W348" s="16" t="str">
        <f t="shared" si="62"/>
        <v/>
      </c>
    </row>
    <row r="349" spans="2:23" x14ac:dyDescent="0.2">
      <c r="B349" s="59" t="str">
        <f>IF(Collage!B342="","",Collage!B342)</f>
        <v/>
      </c>
      <c r="C349" s="59" t="str">
        <f>IF(Collage!C342="","",Collage!C342)</f>
        <v/>
      </c>
      <c r="D349" s="60" t="str">
        <f>IF(Collage!D342="","",Collage!D342)</f>
        <v>ORA - 48</v>
      </c>
      <c r="E349" s="29" t="s">
        <v>2</v>
      </c>
      <c r="F349" s="10" t="s">
        <v>2</v>
      </c>
      <c r="G349" s="11"/>
      <c r="H349" s="13">
        <f t="shared" si="58"/>
        <v>0.66666666666666663</v>
      </c>
      <c r="I349" s="8" t="str">
        <f>IF(B349&lt;&gt;"",SUMIF($V$23:$V$598,V349,$H$23:$H$598)/SUMIF($V$23:$V$598,V349,$O$23:O924),IF(O349&lt;&gt;"",SUMIF($S$23:$S$598,S349,$H$23:$H$598)/O349,""))</f>
        <v/>
      </c>
      <c r="J349" s="12"/>
      <c r="K349" s="19">
        <f t="shared" si="56"/>
        <v>1</v>
      </c>
      <c r="L349" s="19">
        <f t="shared" si="59"/>
        <v>1</v>
      </c>
      <c r="M349" s="19">
        <f t="shared" si="60"/>
        <v>0</v>
      </c>
      <c r="N349" s="19">
        <f t="shared" si="57"/>
        <v>2</v>
      </c>
      <c r="O349" s="9" t="str">
        <f t="shared" si="65"/>
        <v/>
      </c>
      <c r="S349" s="2" t="str">
        <f t="shared" si="63"/>
        <v>ORA - ORACLE</v>
      </c>
      <c r="T349" s="18" t="str">
        <f t="shared" si="61"/>
        <v/>
      </c>
      <c r="V349" s="2" t="str">
        <f t="shared" si="64"/>
        <v>INCIDENTS</v>
      </c>
      <c r="W349" s="16" t="str">
        <f t="shared" si="62"/>
        <v/>
      </c>
    </row>
    <row r="350" spans="2:23" x14ac:dyDescent="0.2">
      <c r="B350" s="59" t="str">
        <f>IF(Collage!B343="","",Collage!B343)</f>
        <v/>
      </c>
      <c r="C350" s="59" t="str">
        <f>IF(Collage!C343="","",Collage!C343)</f>
        <v/>
      </c>
      <c r="D350" s="60" t="str">
        <f>IF(Collage!D343="","",Collage!D343)</f>
        <v>ORA - 49</v>
      </c>
      <c r="E350" s="29" t="s">
        <v>2</v>
      </c>
      <c r="F350" s="10" t="s">
        <v>2</v>
      </c>
      <c r="G350" s="11"/>
      <c r="H350" s="13">
        <f t="shared" si="58"/>
        <v>0.66666666666666663</v>
      </c>
      <c r="I350" s="8" t="str">
        <f>IF(B350&lt;&gt;"",SUMIF($V$23:$V$598,V350,$H$23:$H$598)/SUMIF($V$23:$V$598,V350,$O$23:O925),IF(O350&lt;&gt;"",SUMIF($S$23:$S$598,S350,$H$23:$H$598)/O350,""))</f>
        <v/>
      </c>
      <c r="J350" s="12"/>
      <c r="K350" s="19">
        <f t="shared" si="56"/>
        <v>1</v>
      </c>
      <c r="L350" s="19">
        <f t="shared" si="59"/>
        <v>1</v>
      </c>
      <c r="M350" s="19">
        <f t="shared" si="60"/>
        <v>0</v>
      </c>
      <c r="N350" s="19">
        <f t="shared" si="57"/>
        <v>2</v>
      </c>
      <c r="O350" s="9" t="str">
        <f t="shared" si="65"/>
        <v/>
      </c>
      <c r="S350" s="2" t="str">
        <f t="shared" si="63"/>
        <v>ORA - ORACLE</v>
      </c>
      <c r="T350" s="18" t="str">
        <f t="shared" si="61"/>
        <v/>
      </c>
      <c r="V350" s="2" t="str">
        <f t="shared" si="64"/>
        <v>INCIDENTS</v>
      </c>
      <c r="W350" s="16" t="str">
        <f t="shared" si="62"/>
        <v/>
      </c>
    </row>
    <row r="351" spans="2:23" x14ac:dyDescent="0.2">
      <c r="B351" s="59" t="str">
        <f>IF(Collage!B344="","",Collage!B344)</f>
        <v/>
      </c>
      <c r="C351" s="59" t="str">
        <f>IF(Collage!C344="","",Collage!C344)</f>
        <v/>
      </c>
      <c r="D351" s="60" t="str">
        <f>IF(Collage!D344="","",Collage!D344)</f>
        <v>ORA - 50</v>
      </c>
      <c r="E351" s="29" t="s">
        <v>2</v>
      </c>
      <c r="F351" s="10" t="s">
        <v>2</v>
      </c>
      <c r="G351" s="11"/>
      <c r="H351" s="13">
        <f t="shared" si="58"/>
        <v>0.66666666666666663</v>
      </c>
      <c r="I351" s="8" t="str">
        <f>IF(B351&lt;&gt;"",SUMIF($V$23:$V$598,V351,$H$23:$H$598)/SUMIF($V$23:$V$598,V351,$O$23:O926),IF(O351&lt;&gt;"",SUMIF($S$23:$S$598,S351,$H$23:$H$598)/O351,""))</f>
        <v/>
      </c>
      <c r="J351" s="12"/>
      <c r="K351" s="19">
        <f t="shared" si="56"/>
        <v>1</v>
      </c>
      <c r="L351" s="19">
        <f t="shared" si="59"/>
        <v>1</v>
      </c>
      <c r="M351" s="19">
        <f t="shared" si="60"/>
        <v>0</v>
      </c>
      <c r="N351" s="19">
        <f t="shared" si="57"/>
        <v>2</v>
      </c>
      <c r="O351" s="9" t="str">
        <f t="shared" si="65"/>
        <v/>
      </c>
      <c r="S351" s="2" t="str">
        <f t="shared" si="63"/>
        <v>ORA - ORACLE</v>
      </c>
      <c r="T351" s="18" t="str">
        <f t="shared" si="61"/>
        <v/>
      </c>
      <c r="V351" s="2" t="str">
        <f t="shared" si="64"/>
        <v>INCIDENTS</v>
      </c>
      <c r="W351" s="16" t="str">
        <f t="shared" si="62"/>
        <v/>
      </c>
    </row>
    <row r="352" spans="2:23" x14ac:dyDescent="0.2">
      <c r="B352" s="59" t="str">
        <f>IF(Collage!B345="","",Collage!B345)</f>
        <v/>
      </c>
      <c r="C352" s="59" t="str">
        <f>IF(Collage!C345="","",Collage!C345)</f>
        <v/>
      </c>
      <c r="D352" s="60" t="str">
        <f>IF(Collage!D345="","",Collage!D345)</f>
        <v>ORA - 51</v>
      </c>
      <c r="E352" s="29" t="s">
        <v>2</v>
      </c>
      <c r="F352" s="10"/>
      <c r="G352" s="11"/>
      <c r="H352" s="13">
        <f t="shared" si="58"/>
        <v>0.33333333333333331</v>
      </c>
      <c r="I352" s="8" t="str">
        <f>IF(B352&lt;&gt;"",SUMIF($V$23:$V$598,V352,$H$23:$H$598)/SUMIF($V$23:$V$598,V352,$O$23:O927),IF(O352&lt;&gt;"",SUMIF($S$23:$S$598,S352,$H$23:$H$598)/O352,""))</f>
        <v/>
      </c>
      <c r="J352" s="12"/>
      <c r="K352" s="19">
        <f t="shared" si="56"/>
        <v>1</v>
      </c>
      <c r="L352" s="19">
        <f t="shared" si="59"/>
        <v>0</v>
      </c>
      <c r="M352" s="19">
        <f t="shared" si="60"/>
        <v>0</v>
      </c>
      <c r="N352" s="19">
        <f t="shared" si="57"/>
        <v>1</v>
      </c>
      <c r="O352" s="9" t="str">
        <f t="shared" si="65"/>
        <v/>
      </c>
      <c r="S352" s="2" t="str">
        <f t="shared" si="63"/>
        <v>ORA - ORACLE</v>
      </c>
      <c r="T352" s="18" t="str">
        <f t="shared" si="61"/>
        <v/>
      </c>
      <c r="V352" s="2" t="str">
        <f t="shared" si="64"/>
        <v>INCIDENTS</v>
      </c>
      <c r="W352" s="16" t="str">
        <f t="shared" si="62"/>
        <v/>
      </c>
    </row>
    <row r="353" spans="2:23" x14ac:dyDescent="0.2">
      <c r="B353" s="59" t="str">
        <f>IF(Collage!B346="","",Collage!B346)</f>
        <v/>
      </c>
      <c r="C353" s="59" t="str">
        <f>IF(Collage!C346="","",Collage!C346)</f>
        <v/>
      </c>
      <c r="D353" s="60" t="str">
        <f>IF(Collage!D346="","",Collage!D346)</f>
        <v>ORA - 52</v>
      </c>
      <c r="E353" s="29" t="s">
        <v>2</v>
      </c>
      <c r="F353" s="10" t="s">
        <v>2</v>
      </c>
      <c r="G353" s="11"/>
      <c r="H353" s="13">
        <f t="shared" si="58"/>
        <v>0.66666666666666663</v>
      </c>
      <c r="I353" s="8" t="str">
        <f>IF(B353&lt;&gt;"",SUMIF($V$23:$V$598,V353,$H$23:$H$598)/SUMIF($V$23:$V$598,V353,$O$23:O928),IF(O353&lt;&gt;"",SUMIF($S$23:$S$598,S353,$H$23:$H$598)/O353,""))</f>
        <v/>
      </c>
      <c r="J353" s="12"/>
      <c r="K353" s="19">
        <f t="shared" si="56"/>
        <v>1</v>
      </c>
      <c r="L353" s="19">
        <f t="shared" si="59"/>
        <v>1</v>
      </c>
      <c r="M353" s="19">
        <f t="shared" si="60"/>
        <v>0</v>
      </c>
      <c r="N353" s="19">
        <f t="shared" si="57"/>
        <v>2</v>
      </c>
      <c r="O353" s="9" t="str">
        <f t="shared" si="65"/>
        <v/>
      </c>
      <c r="S353" s="2" t="str">
        <f t="shared" si="63"/>
        <v>ORA - ORACLE</v>
      </c>
      <c r="T353" s="18" t="str">
        <f t="shared" si="61"/>
        <v/>
      </c>
      <c r="V353" s="2" t="str">
        <f t="shared" si="64"/>
        <v>INCIDENTS</v>
      </c>
      <c r="W353" s="16" t="str">
        <f t="shared" si="62"/>
        <v/>
      </c>
    </row>
    <row r="354" spans="2:23" x14ac:dyDescent="0.2">
      <c r="B354" s="59" t="str">
        <f>IF(Collage!B347="","",Collage!B347)</f>
        <v/>
      </c>
      <c r="C354" s="59" t="str">
        <f>IF(Collage!C347="","",Collage!C347)</f>
        <v/>
      </c>
      <c r="D354" s="60" t="str">
        <f>IF(Collage!D347="","",Collage!D347)</f>
        <v>ORA - 53</v>
      </c>
      <c r="E354" s="29" t="s">
        <v>2</v>
      </c>
      <c r="F354" s="10"/>
      <c r="G354" s="11"/>
      <c r="H354" s="13">
        <f t="shared" si="58"/>
        <v>0.33333333333333331</v>
      </c>
      <c r="I354" s="8" t="str">
        <f>IF(B354&lt;&gt;"",SUMIF($V$23:$V$598,V354,$H$23:$H$598)/SUMIF($V$23:$V$598,V354,$O$23:O929),IF(O354&lt;&gt;"",SUMIF($S$23:$S$598,S354,$H$23:$H$598)/O354,""))</f>
        <v/>
      </c>
      <c r="J354" s="12"/>
      <c r="K354" s="19">
        <f t="shared" si="56"/>
        <v>1</v>
      </c>
      <c r="L354" s="19">
        <f t="shared" si="59"/>
        <v>0</v>
      </c>
      <c r="M354" s="19">
        <f t="shared" si="60"/>
        <v>0</v>
      </c>
      <c r="N354" s="19">
        <f t="shared" si="57"/>
        <v>1</v>
      </c>
      <c r="O354" s="9" t="str">
        <f t="shared" si="65"/>
        <v/>
      </c>
      <c r="S354" s="2" t="str">
        <f t="shared" si="63"/>
        <v>ORA - ORACLE</v>
      </c>
      <c r="T354" s="18" t="str">
        <f t="shared" si="61"/>
        <v/>
      </c>
      <c r="V354" s="2" t="str">
        <f t="shared" si="64"/>
        <v>INCIDENTS</v>
      </c>
      <c r="W354" s="16" t="str">
        <f t="shared" si="62"/>
        <v/>
      </c>
    </row>
    <row r="355" spans="2:23" x14ac:dyDescent="0.2">
      <c r="B355" s="59" t="str">
        <f>IF(Collage!B348="","",Collage!B348)</f>
        <v/>
      </c>
      <c r="C355" s="59" t="str">
        <f>IF(Collage!C348="","",Collage!C348)</f>
        <v/>
      </c>
      <c r="D355" s="60" t="str">
        <f>IF(Collage!D348="","",Collage!D348)</f>
        <v>ORA - 54</v>
      </c>
      <c r="E355" s="29" t="s">
        <v>2</v>
      </c>
      <c r="F355" s="10" t="s">
        <v>2</v>
      </c>
      <c r="G355" s="11"/>
      <c r="H355" s="13">
        <f t="shared" si="58"/>
        <v>0.66666666666666663</v>
      </c>
      <c r="I355" s="8" t="str">
        <f>IF(B355&lt;&gt;"",SUMIF($V$23:$V$598,V355,$H$23:$H$598)/SUMIF($V$23:$V$598,V355,$O$23:O930),IF(O355&lt;&gt;"",SUMIF($S$23:$S$598,S355,$H$23:$H$598)/O355,""))</f>
        <v/>
      </c>
      <c r="J355" s="12"/>
      <c r="K355" s="19">
        <f t="shared" si="56"/>
        <v>1</v>
      </c>
      <c r="L355" s="19">
        <f t="shared" si="59"/>
        <v>1</v>
      </c>
      <c r="M355" s="19">
        <f t="shared" si="60"/>
        <v>0</v>
      </c>
      <c r="N355" s="19">
        <f t="shared" si="57"/>
        <v>2</v>
      </c>
      <c r="O355" s="9" t="str">
        <f t="shared" si="65"/>
        <v/>
      </c>
      <c r="S355" s="2" t="str">
        <f t="shared" si="63"/>
        <v>ORA - ORACLE</v>
      </c>
      <c r="T355" s="18" t="str">
        <f t="shared" si="61"/>
        <v/>
      </c>
      <c r="V355" s="2" t="str">
        <f t="shared" si="64"/>
        <v>INCIDENTS</v>
      </c>
      <c r="W355" s="16" t="str">
        <f t="shared" si="62"/>
        <v/>
      </c>
    </row>
    <row r="356" spans="2:23" x14ac:dyDescent="0.2">
      <c r="B356" s="59" t="str">
        <f>IF(Collage!B349="","",Collage!B349)</f>
        <v/>
      </c>
      <c r="C356" s="59" t="str">
        <f>IF(Collage!C349="","",Collage!C349)</f>
        <v/>
      </c>
      <c r="D356" s="60" t="str">
        <f>IF(Collage!D349="","",Collage!D349)</f>
        <v>ORA - 55</v>
      </c>
      <c r="E356" s="29" t="s">
        <v>2</v>
      </c>
      <c r="F356" s="10" t="s">
        <v>2</v>
      </c>
      <c r="G356" s="11"/>
      <c r="H356" s="13">
        <f t="shared" si="58"/>
        <v>0.66666666666666663</v>
      </c>
      <c r="I356" s="8" t="str">
        <f>IF(B356&lt;&gt;"",SUMIF($V$23:$V$598,V356,$H$23:$H$598)/SUMIF($V$23:$V$598,V356,$O$23:O931),IF(O356&lt;&gt;"",SUMIF($S$23:$S$598,S356,$H$23:$H$598)/O356,""))</f>
        <v/>
      </c>
      <c r="J356" s="12"/>
      <c r="K356" s="19">
        <f t="shared" ref="K356:K419" si="66">IF(D356&lt;&gt;"",IF(E356="X",1,0),"")</f>
        <v>1</v>
      </c>
      <c r="L356" s="19">
        <f t="shared" si="59"/>
        <v>1</v>
      </c>
      <c r="M356" s="19">
        <f t="shared" si="60"/>
        <v>0</v>
      </c>
      <c r="N356" s="19">
        <f t="shared" ref="N356:N419" si="67">IF(D356&lt;&gt;"",SUM(K356:M356),IF(O356&lt;&gt;"","Procédures :",""))</f>
        <v>2</v>
      </c>
      <c r="O356" s="9" t="str">
        <f t="shared" si="65"/>
        <v/>
      </c>
      <c r="S356" s="2" t="str">
        <f t="shared" si="63"/>
        <v>ORA - ORACLE</v>
      </c>
      <c r="T356" s="18" t="str">
        <f t="shared" si="61"/>
        <v/>
      </c>
      <c r="V356" s="2" t="str">
        <f t="shared" si="64"/>
        <v>INCIDENTS</v>
      </c>
      <c r="W356" s="16" t="str">
        <f t="shared" si="62"/>
        <v/>
      </c>
    </row>
    <row r="357" spans="2:23" x14ac:dyDescent="0.2">
      <c r="B357" s="59" t="str">
        <f>IF(Collage!B350="","",Collage!B350)</f>
        <v/>
      </c>
      <c r="C357" s="59" t="str">
        <f>IF(Collage!C350="","",Collage!C350)</f>
        <v/>
      </c>
      <c r="D357" s="60" t="str">
        <f>IF(Collage!D350="","",Collage!D350)</f>
        <v>ORA - 56</v>
      </c>
      <c r="E357" s="29" t="s">
        <v>2</v>
      </c>
      <c r="F357" s="10" t="s">
        <v>2</v>
      </c>
      <c r="G357" s="11"/>
      <c r="H357" s="13">
        <f t="shared" si="58"/>
        <v>0.66666666666666663</v>
      </c>
      <c r="I357" s="8" t="str">
        <f>IF(B357&lt;&gt;"",SUMIF($V$23:$V$598,V357,$H$23:$H$598)/SUMIF($V$23:$V$598,V357,$O$23:O932),IF(O357&lt;&gt;"",SUMIF($S$23:$S$598,S357,$H$23:$H$598)/O357,""))</f>
        <v/>
      </c>
      <c r="J357" s="12"/>
      <c r="K357" s="19">
        <f t="shared" si="66"/>
        <v>1</v>
      </c>
      <c r="L357" s="19">
        <f t="shared" si="59"/>
        <v>1</v>
      </c>
      <c r="M357" s="19">
        <f t="shared" si="60"/>
        <v>0</v>
      </c>
      <c r="N357" s="19">
        <f t="shared" si="67"/>
        <v>2</v>
      </c>
      <c r="O357" s="9" t="str">
        <f t="shared" si="65"/>
        <v/>
      </c>
      <c r="S357" s="2" t="str">
        <f t="shared" si="63"/>
        <v>ORA - ORACLE</v>
      </c>
      <c r="T357" s="18" t="str">
        <f t="shared" si="61"/>
        <v/>
      </c>
      <c r="V357" s="2" t="str">
        <f t="shared" si="64"/>
        <v>INCIDENTS</v>
      </c>
      <c r="W357" s="16" t="str">
        <f t="shared" si="62"/>
        <v/>
      </c>
    </row>
    <row r="358" spans="2:23" x14ac:dyDescent="0.2">
      <c r="B358" s="59" t="str">
        <f>IF(Collage!B351="","",Collage!B351)</f>
        <v/>
      </c>
      <c r="C358" s="59" t="str">
        <f>IF(Collage!C351="","",Collage!C351)</f>
        <v/>
      </c>
      <c r="D358" s="60" t="str">
        <f>IF(Collage!D351="","",Collage!D351)</f>
        <v>ORA - 57</v>
      </c>
      <c r="E358" s="29" t="s">
        <v>2</v>
      </c>
      <c r="F358" s="10" t="s">
        <v>2</v>
      </c>
      <c r="G358" s="11"/>
      <c r="H358" s="13">
        <f t="shared" si="58"/>
        <v>0.66666666666666663</v>
      </c>
      <c r="I358" s="8" t="str">
        <f>IF(B358&lt;&gt;"",SUMIF($V$23:$V$598,V358,$H$23:$H$598)/SUMIF($V$23:$V$598,V358,$O$23:O933),IF(O358&lt;&gt;"",SUMIF($S$23:$S$598,S358,$H$23:$H$598)/O358,""))</f>
        <v/>
      </c>
      <c r="J358" s="12"/>
      <c r="K358" s="19">
        <f t="shared" si="66"/>
        <v>1</v>
      </c>
      <c r="L358" s="19">
        <f t="shared" si="59"/>
        <v>1</v>
      </c>
      <c r="M358" s="19">
        <f t="shared" si="60"/>
        <v>0</v>
      </c>
      <c r="N358" s="19">
        <f t="shared" si="67"/>
        <v>2</v>
      </c>
      <c r="O358" s="9" t="str">
        <f t="shared" si="65"/>
        <v/>
      </c>
      <c r="S358" s="2" t="str">
        <f t="shared" si="63"/>
        <v>ORA - ORACLE</v>
      </c>
      <c r="T358" s="18" t="str">
        <f t="shared" si="61"/>
        <v/>
      </c>
      <c r="V358" s="2" t="str">
        <f t="shared" si="64"/>
        <v>INCIDENTS</v>
      </c>
      <c r="W358" s="16" t="str">
        <f t="shared" si="62"/>
        <v/>
      </c>
    </row>
    <row r="359" spans="2:23" x14ac:dyDescent="0.2">
      <c r="B359" s="59" t="str">
        <f>IF(Collage!B352="","",Collage!B352)</f>
        <v/>
      </c>
      <c r="C359" s="59" t="str">
        <f>IF(Collage!C352="","",Collage!C352)</f>
        <v/>
      </c>
      <c r="D359" s="60" t="str">
        <f>IF(Collage!D352="","",Collage!D352)</f>
        <v>ORA - 58</v>
      </c>
      <c r="E359" s="29" t="s">
        <v>2</v>
      </c>
      <c r="F359" s="10" t="s">
        <v>2</v>
      </c>
      <c r="G359" s="11"/>
      <c r="H359" s="13">
        <f t="shared" si="58"/>
        <v>0.66666666666666663</v>
      </c>
      <c r="I359" s="8" t="str">
        <f>IF(B359&lt;&gt;"",SUMIF($V$23:$V$598,V359,$H$23:$H$598)/SUMIF($V$23:$V$598,V359,$O$23:O934),IF(O359&lt;&gt;"",SUMIF($S$23:$S$598,S359,$H$23:$H$598)/O359,""))</f>
        <v/>
      </c>
      <c r="J359" s="12"/>
      <c r="K359" s="19">
        <f t="shared" si="66"/>
        <v>1</v>
      </c>
      <c r="L359" s="19">
        <f t="shared" si="59"/>
        <v>1</v>
      </c>
      <c r="M359" s="19">
        <f t="shared" si="60"/>
        <v>0</v>
      </c>
      <c r="N359" s="19">
        <f t="shared" si="67"/>
        <v>2</v>
      </c>
      <c r="O359" s="9" t="str">
        <f t="shared" si="65"/>
        <v/>
      </c>
      <c r="S359" s="2" t="str">
        <f t="shared" si="63"/>
        <v>ORA - ORACLE</v>
      </c>
      <c r="T359" s="18" t="str">
        <f t="shared" si="61"/>
        <v/>
      </c>
      <c r="V359" s="2" t="str">
        <f t="shared" si="64"/>
        <v>INCIDENTS</v>
      </c>
      <c r="W359" s="16" t="str">
        <f t="shared" si="62"/>
        <v/>
      </c>
    </row>
    <row r="360" spans="2:23" x14ac:dyDescent="0.2">
      <c r="B360" s="59" t="str">
        <f>IF(Collage!B353="","",Collage!B353)</f>
        <v/>
      </c>
      <c r="C360" s="59" t="str">
        <f>IF(Collage!C353="","",Collage!C353)</f>
        <v/>
      </c>
      <c r="D360" s="60" t="str">
        <f>IF(Collage!D353="","",Collage!D353)</f>
        <v>ORA - 59</v>
      </c>
      <c r="E360" s="29" t="s">
        <v>2</v>
      </c>
      <c r="F360" s="10" t="s">
        <v>2</v>
      </c>
      <c r="G360" s="11"/>
      <c r="H360" s="13">
        <f t="shared" si="58"/>
        <v>0.66666666666666663</v>
      </c>
      <c r="I360" s="8" t="str">
        <f>IF(B360&lt;&gt;"",SUMIF($V$23:$V$598,V360,$H$23:$H$598)/SUMIF($V$23:$V$598,V360,$O$23:O935),IF(O360&lt;&gt;"",SUMIF($S$23:$S$598,S360,$H$23:$H$598)/O360,""))</f>
        <v/>
      </c>
      <c r="J360" s="12"/>
      <c r="K360" s="19">
        <f t="shared" si="66"/>
        <v>1</v>
      </c>
      <c r="L360" s="19">
        <f t="shared" si="59"/>
        <v>1</v>
      </c>
      <c r="M360" s="19">
        <f t="shared" si="60"/>
        <v>0</v>
      </c>
      <c r="N360" s="19">
        <f t="shared" si="67"/>
        <v>2</v>
      </c>
      <c r="O360" s="9" t="str">
        <f t="shared" si="65"/>
        <v/>
      </c>
      <c r="S360" s="2" t="str">
        <f t="shared" si="63"/>
        <v>ORA - ORACLE</v>
      </c>
      <c r="T360" s="18" t="str">
        <f t="shared" si="61"/>
        <v/>
      </c>
      <c r="V360" s="2" t="str">
        <f t="shared" si="64"/>
        <v>INCIDENTS</v>
      </c>
      <c r="W360" s="16" t="str">
        <f t="shared" si="62"/>
        <v/>
      </c>
    </row>
    <row r="361" spans="2:23" x14ac:dyDescent="0.2">
      <c r="B361" s="59" t="str">
        <f>IF(Collage!B354="","",Collage!B354)</f>
        <v/>
      </c>
      <c r="C361" s="59" t="str">
        <f>IF(Collage!C354="","",Collage!C354)</f>
        <v/>
      </c>
      <c r="D361" s="60" t="str">
        <f>IF(Collage!D354="","",Collage!D354)</f>
        <v>ORA - 60</v>
      </c>
      <c r="E361" s="29" t="s">
        <v>2</v>
      </c>
      <c r="F361" s="10" t="s">
        <v>2</v>
      </c>
      <c r="G361" s="11"/>
      <c r="H361" s="13">
        <f t="shared" si="58"/>
        <v>0.66666666666666663</v>
      </c>
      <c r="I361" s="8" t="str">
        <f>IF(B361&lt;&gt;"",SUMIF($V$23:$V$598,V361,$H$23:$H$598)/SUMIF($V$23:$V$598,V361,$O$23:O936),IF(O361&lt;&gt;"",SUMIF($S$23:$S$598,S361,$H$23:$H$598)/O361,""))</f>
        <v/>
      </c>
      <c r="J361" s="12"/>
      <c r="K361" s="19">
        <f t="shared" si="66"/>
        <v>1</v>
      </c>
      <c r="L361" s="19">
        <f t="shared" si="59"/>
        <v>1</v>
      </c>
      <c r="M361" s="19">
        <f t="shared" si="60"/>
        <v>0</v>
      </c>
      <c r="N361" s="19">
        <f t="shared" si="67"/>
        <v>2</v>
      </c>
      <c r="O361" s="9" t="str">
        <f t="shared" si="65"/>
        <v/>
      </c>
      <c r="S361" s="2" t="str">
        <f t="shared" si="63"/>
        <v>ORA - ORACLE</v>
      </c>
      <c r="T361" s="18" t="str">
        <f t="shared" si="61"/>
        <v/>
      </c>
      <c r="V361" s="2" t="str">
        <f t="shared" si="64"/>
        <v>INCIDENTS</v>
      </c>
      <c r="W361" s="16" t="str">
        <f t="shared" si="62"/>
        <v/>
      </c>
    </row>
    <row r="362" spans="2:23" x14ac:dyDescent="0.2">
      <c r="B362" s="59" t="str">
        <f>IF(Collage!B355="","",Collage!B355)</f>
        <v/>
      </c>
      <c r="C362" s="59" t="str">
        <f>IF(Collage!C355="","",Collage!C355)</f>
        <v/>
      </c>
      <c r="D362" s="60" t="str">
        <f>IF(Collage!D355="","",Collage!D355)</f>
        <v>ORA - 61</v>
      </c>
      <c r="E362" s="29" t="s">
        <v>2</v>
      </c>
      <c r="F362" s="10" t="s">
        <v>2</v>
      </c>
      <c r="G362" s="11"/>
      <c r="H362" s="13">
        <f t="shared" si="58"/>
        <v>0.66666666666666663</v>
      </c>
      <c r="I362" s="8" t="str">
        <f>IF(B362&lt;&gt;"",SUMIF($V$23:$V$598,V362,$H$23:$H$598)/SUMIF($V$23:$V$598,V362,$O$23:O937),IF(O362&lt;&gt;"",SUMIF($S$23:$S$598,S362,$H$23:$H$598)/O362,""))</f>
        <v/>
      </c>
      <c r="J362" s="12"/>
      <c r="K362" s="19">
        <f t="shared" si="66"/>
        <v>1</v>
      </c>
      <c r="L362" s="19">
        <f t="shared" si="59"/>
        <v>1</v>
      </c>
      <c r="M362" s="19">
        <f t="shared" si="60"/>
        <v>0</v>
      </c>
      <c r="N362" s="19">
        <f t="shared" si="67"/>
        <v>2</v>
      </c>
      <c r="O362" s="9" t="str">
        <f t="shared" si="65"/>
        <v/>
      </c>
      <c r="S362" s="2" t="str">
        <f t="shared" si="63"/>
        <v>ORA - ORACLE</v>
      </c>
      <c r="T362" s="18" t="str">
        <f t="shared" si="61"/>
        <v/>
      </c>
      <c r="V362" s="2" t="str">
        <f t="shared" si="64"/>
        <v>INCIDENTS</v>
      </c>
      <c r="W362" s="16" t="str">
        <f t="shared" si="62"/>
        <v/>
      </c>
    </row>
    <row r="363" spans="2:23" x14ac:dyDescent="0.2">
      <c r="B363" s="59" t="str">
        <f>IF(Collage!B356="","",Collage!B356)</f>
        <v/>
      </c>
      <c r="C363" s="59" t="str">
        <f>IF(Collage!C356="","",Collage!C356)</f>
        <v/>
      </c>
      <c r="D363" s="60" t="str">
        <f>IF(Collage!D356="","",Collage!D356)</f>
        <v>ORA - 62</v>
      </c>
      <c r="E363" s="29" t="s">
        <v>2</v>
      </c>
      <c r="F363" s="10"/>
      <c r="G363" s="11"/>
      <c r="H363" s="13">
        <f t="shared" si="58"/>
        <v>0.33333333333333331</v>
      </c>
      <c r="I363" s="8" t="str">
        <f>IF(B363&lt;&gt;"",SUMIF($V$23:$V$598,V363,$H$23:$H$598)/SUMIF($V$23:$V$598,V363,$O$23:O938),IF(O363&lt;&gt;"",SUMIF($S$23:$S$598,S363,$H$23:$H$598)/O363,""))</f>
        <v/>
      </c>
      <c r="J363" s="12"/>
      <c r="K363" s="19">
        <f t="shared" si="66"/>
        <v>1</v>
      </c>
      <c r="L363" s="19">
        <f t="shared" si="59"/>
        <v>0</v>
      </c>
      <c r="M363" s="19">
        <f t="shared" si="60"/>
        <v>0</v>
      </c>
      <c r="N363" s="19">
        <f t="shared" si="67"/>
        <v>1</v>
      </c>
      <c r="O363" s="9" t="str">
        <f t="shared" si="65"/>
        <v/>
      </c>
      <c r="S363" s="2" t="str">
        <f t="shared" si="63"/>
        <v>ORA - ORACLE</v>
      </c>
      <c r="T363" s="18" t="str">
        <f t="shared" si="61"/>
        <v/>
      </c>
      <c r="V363" s="2" t="str">
        <f t="shared" si="64"/>
        <v>INCIDENTS</v>
      </c>
      <c r="W363" s="16" t="str">
        <f t="shared" si="62"/>
        <v/>
      </c>
    </row>
    <row r="364" spans="2:23" x14ac:dyDescent="0.2">
      <c r="B364" s="59" t="str">
        <f>IF(Collage!B357="","",Collage!B357)</f>
        <v/>
      </c>
      <c r="C364" s="59" t="str">
        <f>IF(Collage!C357="","",Collage!C357)</f>
        <v/>
      </c>
      <c r="D364" s="60" t="str">
        <f>IF(Collage!D357="","",Collage!D357)</f>
        <v>ORA - 63</v>
      </c>
      <c r="E364" s="29" t="s">
        <v>2</v>
      </c>
      <c r="F364" s="10"/>
      <c r="G364" s="11"/>
      <c r="H364" s="13">
        <f t="shared" si="58"/>
        <v>0.33333333333333331</v>
      </c>
      <c r="I364" s="8" t="str">
        <f>IF(B364&lt;&gt;"",SUMIF($V$23:$V$598,V364,$H$23:$H$598)/SUMIF($V$23:$V$598,V364,$O$23:O939),IF(O364&lt;&gt;"",SUMIF($S$23:$S$598,S364,$H$23:$H$598)/O364,""))</f>
        <v/>
      </c>
      <c r="J364" s="12"/>
      <c r="K364" s="19">
        <f t="shared" si="66"/>
        <v>1</v>
      </c>
      <c r="L364" s="19">
        <f t="shared" si="59"/>
        <v>0</v>
      </c>
      <c r="M364" s="19">
        <f t="shared" si="60"/>
        <v>0</v>
      </c>
      <c r="N364" s="19">
        <f t="shared" si="67"/>
        <v>1</v>
      </c>
      <c r="O364" s="9" t="str">
        <f t="shared" si="65"/>
        <v/>
      </c>
      <c r="S364" s="2" t="str">
        <f t="shared" si="63"/>
        <v>ORA - ORACLE</v>
      </c>
      <c r="T364" s="18" t="str">
        <f t="shared" si="61"/>
        <v/>
      </c>
      <c r="V364" s="2" t="str">
        <f t="shared" si="64"/>
        <v>INCIDENTS</v>
      </c>
      <c r="W364" s="16" t="str">
        <f t="shared" si="62"/>
        <v/>
      </c>
    </row>
    <row r="365" spans="2:23" x14ac:dyDescent="0.2">
      <c r="B365" s="59" t="str">
        <f>IF(Collage!B358="","",Collage!B358)</f>
        <v/>
      </c>
      <c r="C365" s="59" t="str">
        <f>IF(Collage!C358="","",Collage!C358)</f>
        <v/>
      </c>
      <c r="D365" s="60" t="str">
        <f>IF(Collage!D358="","",Collage!D358)</f>
        <v>ORA - 64</v>
      </c>
      <c r="E365" s="29" t="s">
        <v>2</v>
      </c>
      <c r="F365" s="10"/>
      <c r="G365" s="11"/>
      <c r="H365" s="13">
        <f t="shared" si="58"/>
        <v>0.33333333333333331</v>
      </c>
      <c r="I365" s="8" t="str">
        <f>IF(B365&lt;&gt;"",SUMIF($V$23:$V$598,V365,$H$23:$H$598)/SUMIF($V$23:$V$598,V365,$O$23:O940),IF(O365&lt;&gt;"",SUMIF($S$23:$S$598,S365,$H$23:$H$598)/O365,""))</f>
        <v/>
      </c>
      <c r="J365" s="12"/>
      <c r="K365" s="19">
        <f t="shared" si="66"/>
        <v>1</v>
      </c>
      <c r="L365" s="19">
        <f t="shared" si="59"/>
        <v>0</v>
      </c>
      <c r="M365" s="19">
        <f t="shared" si="60"/>
        <v>0</v>
      </c>
      <c r="N365" s="19">
        <f t="shared" si="67"/>
        <v>1</v>
      </c>
      <c r="O365" s="9" t="str">
        <f t="shared" si="65"/>
        <v/>
      </c>
      <c r="S365" s="2" t="str">
        <f t="shared" si="63"/>
        <v>ORA - ORACLE</v>
      </c>
      <c r="T365" s="18" t="str">
        <f t="shared" si="61"/>
        <v/>
      </c>
      <c r="V365" s="2" t="str">
        <f t="shared" si="64"/>
        <v>INCIDENTS</v>
      </c>
      <c r="W365" s="16" t="str">
        <f t="shared" si="62"/>
        <v/>
      </c>
    </row>
    <row r="366" spans="2:23" x14ac:dyDescent="0.2">
      <c r="B366" s="59" t="str">
        <f>IF(Collage!B359="","",Collage!B359)</f>
        <v/>
      </c>
      <c r="C366" s="59" t="str">
        <f>IF(Collage!C359="","",Collage!C359)</f>
        <v/>
      </c>
      <c r="D366" s="60" t="str">
        <f>IF(Collage!D359="","",Collage!D359)</f>
        <v>ORA - 65</v>
      </c>
      <c r="E366" s="29" t="s">
        <v>2</v>
      </c>
      <c r="F366" s="10" t="s">
        <v>2</v>
      </c>
      <c r="G366" s="11"/>
      <c r="H366" s="13">
        <f t="shared" si="58"/>
        <v>0.66666666666666663</v>
      </c>
      <c r="I366" s="8" t="str">
        <f>IF(B366&lt;&gt;"",SUMIF($V$23:$V$598,V366,$H$23:$H$598)/SUMIF($V$23:$V$598,V366,$O$23:O941),IF(O366&lt;&gt;"",SUMIF($S$23:$S$598,S366,$H$23:$H$598)/O366,""))</f>
        <v/>
      </c>
      <c r="J366" s="12"/>
      <c r="K366" s="19">
        <f t="shared" si="66"/>
        <v>1</v>
      </c>
      <c r="L366" s="19">
        <f t="shared" si="59"/>
        <v>1</v>
      </c>
      <c r="M366" s="19">
        <f t="shared" si="60"/>
        <v>0</v>
      </c>
      <c r="N366" s="19">
        <f t="shared" si="67"/>
        <v>2</v>
      </c>
      <c r="O366" s="9" t="str">
        <f t="shared" si="65"/>
        <v/>
      </c>
      <c r="S366" s="2" t="str">
        <f t="shared" si="63"/>
        <v>ORA - ORACLE</v>
      </c>
      <c r="T366" s="18" t="str">
        <f t="shared" si="61"/>
        <v/>
      </c>
      <c r="V366" s="2" t="str">
        <f t="shared" si="64"/>
        <v>INCIDENTS</v>
      </c>
      <c r="W366" s="16" t="str">
        <f t="shared" si="62"/>
        <v/>
      </c>
    </row>
    <row r="367" spans="2:23" x14ac:dyDescent="0.2">
      <c r="B367" s="59" t="str">
        <f>IF(Collage!B360="","",Collage!B360)</f>
        <v/>
      </c>
      <c r="C367" s="59" t="str">
        <f>IF(Collage!C360="","",Collage!C360)</f>
        <v/>
      </c>
      <c r="D367" s="60" t="str">
        <f>IF(Collage!D360="","",Collage!D360)</f>
        <v>ORA - 66</v>
      </c>
      <c r="E367" s="29" t="s">
        <v>2</v>
      </c>
      <c r="F367" s="10" t="s">
        <v>2</v>
      </c>
      <c r="G367" s="11"/>
      <c r="H367" s="13">
        <f t="shared" si="58"/>
        <v>0.66666666666666663</v>
      </c>
      <c r="I367" s="8" t="str">
        <f>IF(B367&lt;&gt;"",SUMIF($V$23:$V$598,V367,$H$23:$H$598)/SUMIF($V$23:$V$598,V367,$O$23:O942),IF(O367&lt;&gt;"",SUMIF($S$23:$S$598,S367,$H$23:$H$598)/O367,""))</f>
        <v/>
      </c>
      <c r="J367" s="12"/>
      <c r="K367" s="19">
        <f t="shared" si="66"/>
        <v>1</v>
      </c>
      <c r="L367" s="19">
        <f t="shared" si="59"/>
        <v>1</v>
      </c>
      <c r="M367" s="19">
        <f t="shared" si="60"/>
        <v>0</v>
      </c>
      <c r="N367" s="19">
        <f t="shared" si="67"/>
        <v>2</v>
      </c>
      <c r="O367" s="9" t="str">
        <f t="shared" si="65"/>
        <v/>
      </c>
      <c r="S367" s="2" t="str">
        <f t="shared" si="63"/>
        <v>ORA - ORACLE</v>
      </c>
      <c r="T367" s="18" t="str">
        <f t="shared" si="61"/>
        <v/>
      </c>
      <c r="V367" s="2" t="str">
        <f t="shared" si="64"/>
        <v>INCIDENTS</v>
      </c>
      <c r="W367" s="16" t="str">
        <f t="shared" si="62"/>
        <v/>
      </c>
    </row>
    <row r="368" spans="2:23" x14ac:dyDescent="0.2">
      <c r="B368" s="59" t="str">
        <f>IF(Collage!B361="","",Collage!B361)</f>
        <v/>
      </c>
      <c r="C368" s="59" t="str">
        <f>IF(Collage!C361="","",Collage!C361)</f>
        <v/>
      </c>
      <c r="D368" s="60" t="str">
        <f>IF(Collage!D361="","",Collage!D361)</f>
        <v>ORA - 67</v>
      </c>
      <c r="E368" s="29" t="s">
        <v>2</v>
      </c>
      <c r="F368" s="10" t="s">
        <v>2</v>
      </c>
      <c r="G368" s="11"/>
      <c r="H368" s="13">
        <f t="shared" si="58"/>
        <v>0.66666666666666663</v>
      </c>
      <c r="I368" s="8" t="str">
        <f>IF(B368&lt;&gt;"",SUMIF($V$23:$V$598,V368,$H$23:$H$598)/SUMIF($V$23:$V$598,V368,$O$23:O943),IF(O368&lt;&gt;"",SUMIF($S$23:$S$598,S368,$H$23:$H$598)/O368,""))</f>
        <v/>
      </c>
      <c r="J368" s="12"/>
      <c r="K368" s="19">
        <f t="shared" si="66"/>
        <v>1</v>
      </c>
      <c r="L368" s="19">
        <f t="shared" si="59"/>
        <v>1</v>
      </c>
      <c r="M368" s="19">
        <f t="shared" si="60"/>
        <v>0</v>
      </c>
      <c r="N368" s="19">
        <f t="shared" si="67"/>
        <v>2</v>
      </c>
      <c r="O368" s="9" t="str">
        <f t="shared" si="65"/>
        <v/>
      </c>
      <c r="S368" s="2" t="str">
        <f t="shared" si="63"/>
        <v>ORA - ORACLE</v>
      </c>
      <c r="T368" s="18" t="str">
        <f t="shared" si="61"/>
        <v/>
      </c>
      <c r="V368" s="2" t="str">
        <f t="shared" si="64"/>
        <v>INCIDENTS</v>
      </c>
      <c r="W368" s="16" t="str">
        <f t="shared" si="62"/>
        <v/>
      </c>
    </row>
    <row r="369" spans="2:23" x14ac:dyDescent="0.2">
      <c r="B369" s="59" t="str">
        <f>IF(Collage!B362="","",Collage!B362)</f>
        <v/>
      </c>
      <c r="C369" s="59" t="str">
        <f>IF(Collage!C362="","",Collage!C362)</f>
        <v/>
      </c>
      <c r="D369" s="60" t="str">
        <f>IF(Collage!D362="","",Collage!D362)</f>
        <v>ORA - 68</v>
      </c>
      <c r="E369" s="29" t="s">
        <v>2</v>
      </c>
      <c r="F369" s="10" t="s">
        <v>2</v>
      </c>
      <c r="G369" s="11"/>
      <c r="H369" s="13">
        <f t="shared" si="58"/>
        <v>0.66666666666666663</v>
      </c>
      <c r="I369" s="8" t="str">
        <f>IF(B369&lt;&gt;"",SUMIF($V$23:$V$598,V369,$H$23:$H$598)/SUMIF($V$23:$V$598,V369,$O$23:O944),IF(O369&lt;&gt;"",SUMIF($S$23:$S$598,S369,$H$23:$H$598)/O369,""))</f>
        <v/>
      </c>
      <c r="J369" s="12"/>
      <c r="K369" s="19">
        <f t="shared" si="66"/>
        <v>1</v>
      </c>
      <c r="L369" s="19">
        <f t="shared" si="59"/>
        <v>1</v>
      </c>
      <c r="M369" s="19">
        <f t="shared" si="60"/>
        <v>0</v>
      </c>
      <c r="N369" s="19">
        <f t="shared" si="67"/>
        <v>2</v>
      </c>
      <c r="O369" s="9" t="str">
        <f t="shared" si="65"/>
        <v/>
      </c>
      <c r="S369" s="2" t="str">
        <f t="shared" si="63"/>
        <v>ORA - ORACLE</v>
      </c>
      <c r="T369" s="18" t="str">
        <f t="shared" si="61"/>
        <v/>
      </c>
      <c r="V369" s="2" t="str">
        <f t="shared" si="64"/>
        <v>INCIDENTS</v>
      </c>
      <c r="W369" s="16" t="str">
        <f t="shared" si="62"/>
        <v/>
      </c>
    </row>
    <row r="370" spans="2:23" x14ac:dyDescent="0.2">
      <c r="B370" s="59" t="str">
        <f>IF(Collage!B363="","",Collage!B363)</f>
        <v/>
      </c>
      <c r="C370" s="59" t="str">
        <f>IF(Collage!C363="","",Collage!C363)</f>
        <v/>
      </c>
      <c r="D370" s="60" t="str">
        <f>IF(Collage!D363="","",Collage!D363)</f>
        <v>ORA - 69</v>
      </c>
      <c r="E370" s="29" t="s">
        <v>2</v>
      </c>
      <c r="F370" s="10" t="s">
        <v>2</v>
      </c>
      <c r="G370" s="11"/>
      <c r="H370" s="13">
        <f t="shared" si="58"/>
        <v>0.66666666666666663</v>
      </c>
      <c r="I370" s="8" t="str">
        <f>IF(B370&lt;&gt;"",SUMIF($V$23:$V$598,V370,$H$23:$H$598)/SUMIF($V$23:$V$598,V370,$O$23:O945),IF(O370&lt;&gt;"",SUMIF($S$23:$S$598,S370,$H$23:$H$598)/O370,""))</f>
        <v/>
      </c>
      <c r="J370" s="12"/>
      <c r="K370" s="19">
        <f t="shared" si="66"/>
        <v>1</v>
      </c>
      <c r="L370" s="19">
        <f t="shared" si="59"/>
        <v>1</v>
      </c>
      <c r="M370" s="19">
        <f t="shared" si="60"/>
        <v>0</v>
      </c>
      <c r="N370" s="19">
        <f t="shared" si="67"/>
        <v>2</v>
      </c>
      <c r="O370" s="9" t="str">
        <f t="shared" si="65"/>
        <v/>
      </c>
      <c r="S370" s="2" t="str">
        <f t="shared" si="63"/>
        <v>ORA - ORACLE</v>
      </c>
      <c r="T370" s="18" t="str">
        <f t="shared" si="61"/>
        <v/>
      </c>
      <c r="V370" s="2" t="str">
        <f t="shared" si="64"/>
        <v>INCIDENTS</v>
      </c>
      <c r="W370" s="16" t="str">
        <f t="shared" si="62"/>
        <v/>
      </c>
    </row>
    <row r="371" spans="2:23" x14ac:dyDescent="0.2">
      <c r="B371" s="59" t="str">
        <f>IF(Collage!B364="","",Collage!B364)</f>
        <v/>
      </c>
      <c r="C371" s="59" t="str">
        <f>IF(Collage!C364="","",Collage!C364)</f>
        <v/>
      </c>
      <c r="D371" s="60" t="str">
        <f>IF(Collage!D364="","",Collage!D364)</f>
        <v>ORA - 70</v>
      </c>
      <c r="E371" s="29" t="s">
        <v>2</v>
      </c>
      <c r="F371" s="10"/>
      <c r="G371" s="11"/>
      <c r="H371" s="13">
        <f t="shared" si="58"/>
        <v>0.33333333333333331</v>
      </c>
      <c r="I371" s="8" t="str">
        <f>IF(B371&lt;&gt;"",SUMIF($V$23:$V$598,V371,$H$23:$H$598)/SUMIF($V$23:$V$598,V371,$O$23:O946),IF(O371&lt;&gt;"",SUMIF($S$23:$S$598,S371,$H$23:$H$598)/O371,""))</f>
        <v/>
      </c>
      <c r="J371" s="12"/>
      <c r="K371" s="19">
        <f t="shared" si="66"/>
        <v>1</v>
      </c>
      <c r="L371" s="19">
        <f t="shared" si="59"/>
        <v>0</v>
      </c>
      <c r="M371" s="19">
        <f t="shared" si="60"/>
        <v>0</v>
      </c>
      <c r="N371" s="19">
        <f t="shared" si="67"/>
        <v>1</v>
      </c>
      <c r="O371" s="9" t="str">
        <f t="shared" si="65"/>
        <v/>
      </c>
      <c r="S371" s="2" t="str">
        <f t="shared" si="63"/>
        <v>ORA - ORACLE</v>
      </c>
      <c r="T371" s="18" t="str">
        <f t="shared" si="61"/>
        <v/>
      </c>
      <c r="V371" s="2" t="str">
        <f t="shared" si="64"/>
        <v>INCIDENTS</v>
      </c>
      <c r="W371" s="16" t="str">
        <f t="shared" si="62"/>
        <v/>
      </c>
    </row>
    <row r="372" spans="2:23" x14ac:dyDescent="0.2">
      <c r="B372" s="59" t="str">
        <f>IF(Collage!B365="","",Collage!B365)</f>
        <v/>
      </c>
      <c r="C372" s="59" t="str">
        <f>IF(Collage!C365="","",Collage!C365)</f>
        <v/>
      </c>
      <c r="D372" s="60" t="str">
        <f>IF(Collage!D365="","",Collage!D365)</f>
        <v>ORA - 71</v>
      </c>
      <c r="E372" s="29" t="s">
        <v>2</v>
      </c>
      <c r="F372" s="10"/>
      <c r="G372" s="11"/>
      <c r="H372" s="13">
        <f t="shared" si="58"/>
        <v>0.33333333333333331</v>
      </c>
      <c r="I372" s="8" t="str">
        <f>IF(B372&lt;&gt;"",SUMIF($V$23:$V$598,V372,$H$23:$H$598)/SUMIF($V$23:$V$598,V372,$O$23:O947),IF(O372&lt;&gt;"",SUMIF($S$23:$S$598,S372,$H$23:$H$598)/O372,""))</f>
        <v/>
      </c>
      <c r="J372" s="12"/>
      <c r="K372" s="19">
        <f t="shared" si="66"/>
        <v>1</v>
      </c>
      <c r="L372" s="19">
        <f t="shared" si="59"/>
        <v>0</v>
      </c>
      <c r="M372" s="19">
        <f t="shared" si="60"/>
        <v>0</v>
      </c>
      <c r="N372" s="19">
        <f t="shared" si="67"/>
        <v>1</v>
      </c>
      <c r="O372" s="9" t="str">
        <f t="shared" si="65"/>
        <v/>
      </c>
      <c r="S372" s="2" t="str">
        <f t="shared" si="63"/>
        <v>ORA - ORACLE</v>
      </c>
      <c r="T372" s="18" t="str">
        <f t="shared" si="61"/>
        <v/>
      </c>
      <c r="V372" s="2" t="str">
        <f t="shared" si="64"/>
        <v>INCIDENTS</v>
      </c>
      <c r="W372" s="16" t="str">
        <f t="shared" si="62"/>
        <v/>
      </c>
    </row>
    <row r="373" spans="2:23" x14ac:dyDescent="0.2">
      <c r="B373" s="59" t="str">
        <f>IF(Collage!B366="","",Collage!B366)</f>
        <v/>
      </c>
      <c r="C373" s="59" t="str">
        <f>IF(Collage!C366="","",Collage!C366)</f>
        <v/>
      </c>
      <c r="D373" s="60" t="str">
        <f>IF(Collage!D366="","",Collage!D366)</f>
        <v>ORA - 72</v>
      </c>
      <c r="E373" s="29" t="s">
        <v>2</v>
      </c>
      <c r="F373" s="10" t="s">
        <v>2</v>
      </c>
      <c r="G373" s="11"/>
      <c r="H373" s="13">
        <f t="shared" si="58"/>
        <v>0.66666666666666663</v>
      </c>
      <c r="I373" s="8" t="str">
        <f>IF(B373&lt;&gt;"",SUMIF($V$23:$V$598,V373,$H$23:$H$598)/SUMIF($V$23:$V$598,V373,$O$23:O948),IF(O373&lt;&gt;"",SUMIF($S$23:$S$598,S373,$H$23:$H$598)/O373,""))</f>
        <v/>
      </c>
      <c r="J373" s="12"/>
      <c r="K373" s="19">
        <f t="shared" si="66"/>
        <v>1</v>
      </c>
      <c r="L373" s="19">
        <f t="shared" si="59"/>
        <v>1</v>
      </c>
      <c r="M373" s="19">
        <f t="shared" si="60"/>
        <v>0</v>
      </c>
      <c r="N373" s="19">
        <f t="shared" si="67"/>
        <v>2</v>
      </c>
      <c r="O373" s="9" t="str">
        <f t="shared" si="65"/>
        <v/>
      </c>
      <c r="S373" s="2" t="str">
        <f t="shared" si="63"/>
        <v>ORA - ORACLE</v>
      </c>
      <c r="T373" s="18" t="str">
        <f t="shared" si="61"/>
        <v/>
      </c>
      <c r="V373" s="2" t="str">
        <f t="shared" si="64"/>
        <v>INCIDENTS</v>
      </c>
      <c r="W373" s="16" t="str">
        <f t="shared" si="62"/>
        <v/>
      </c>
    </row>
    <row r="374" spans="2:23" x14ac:dyDescent="0.2">
      <c r="B374" s="59" t="str">
        <f>IF(Collage!B367="","",Collage!B367)</f>
        <v/>
      </c>
      <c r="C374" s="59" t="str">
        <f>IF(Collage!C367="","",Collage!C367)</f>
        <v/>
      </c>
      <c r="D374" s="60" t="str">
        <f>IF(Collage!D367="","",Collage!D367)</f>
        <v>ORA - 73</v>
      </c>
      <c r="E374" s="29" t="s">
        <v>2</v>
      </c>
      <c r="F374" s="10" t="s">
        <v>2</v>
      </c>
      <c r="G374" s="11"/>
      <c r="H374" s="13">
        <f t="shared" si="58"/>
        <v>0.66666666666666663</v>
      </c>
      <c r="I374" s="8" t="str">
        <f>IF(B374&lt;&gt;"",SUMIF($V$23:$V$598,V374,$H$23:$H$598)/SUMIF($V$23:$V$598,V374,$O$23:O949),IF(O374&lt;&gt;"",SUMIF($S$23:$S$598,S374,$H$23:$H$598)/O374,""))</f>
        <v/>
      </c>
      <c r="J374" s="12"/>
      <c r="K374" s="19">
        <f t="shared" si="66"/>
        <v>1</v>
      </c>
      <c r="L374" s="19">
        <f t="shared" si="59"/>
        <v>1</v>
      </c>
      <c r="M374" s="19">
        <f t="shared" si="60"/>
        <v>0</v>
      </c>
      <c r="N374" s="19">
        <f t="shared" si="67"/>
        <v>2</v>
      </c>
      <c r="O374" s="9" t="str">
        <f t="shared" si="65"/>
        <v/>
      </c>
      <c r="S374" s="2" t="str">
        <f t="shared" si="63"/>
        <v>ORA - ORACLE</v>
      </c>
      <c r="T374" s="18" t="str">
        <f t="shared" si="61"/>
        <v/>
      </c>
      <c r="V374" s="2" t="str">
        <f t="shared" si="64"/>
        <v>INCIDENTS</v>
      </c>
      <c r="W374" s="16" t="str">
        <f t="shared" si="62"/>
        <v/>
      </c>
    </row>
    <row r="375" spans="2:23" x14ac:dyDescent="0.2">
      <c r="B375" s="59" t="str">
        <f>IF(Collage!B368="","",Collage!B368)</f>
        <v/>
      </c>
      <c r="C375" s="59" t="str">
        <f>IF(Collage!C368="","",Collage!C368)</f>
        <v/>
      </c>
      <c r="D375" s="60" t="str">
        <f>IF(Collage!D368="","",Collage!D368)</f>
        <v>ORA - 74</v>
      </c>
      <c r="E375" s="29" t="s">
        <v>2</v>
      </c>
      <c r="F375" s="10" t="s">
        <v>2</v>
      </c>
      <c r="G375" s="11"/>
      <c r="H375" s="13">
        <f t="shared" si="58"/>
        <v>0.66666666666666663</v>
      </c>
      <c r="I375" s="8" t="str">
        <f>IF(B375&lt;&gt;"",SUMIF($V$23:$V$598,V375,$H$23:$H$598)/SUMIF($V$23:$V$598,V375,$O$23:O950),IF(O375&lt;&gt;"",SUMIF($S$23:$S$598,S375,$H$23:$H$598)/O375,""))</f>
        <v/>
      </c>
      <c r="J375" s="12"/>
      <c r="K375" s="19">
        <f t="shared" si="66"/>
        <v>1</v>
      </c>
      <c r="L375" s="19">
        <f t="shared" si="59"/>
        <v>1</v>
      </c>
      <c r="M375" s="19">
        <f t="shared" si="60"/>
        <v>0</v>
      </c>
      <c r="N375" s="19">
        <f t="shared" si="67"/>
        <v>2</v>
      </c>
      <c r="O375" s="9" t="str">
        <f t="shared" si="65"/>
        <v/>
      </c>
      <c r="S375" s="2" t="str">
        <f t="shared" si="63"/>
        <v>ORA - ORACLE</v>
      </c>
      <c r="T375" s="18" t="str">
        <f t="shared" si="61"/>
        <v/>
      </c>
      <c r="V375" s="2" t="str">
        <f t="shared" si="64"/>
        <v>INCIDENTS</v>
      </c>
      <c r="W375" s="16" t="str">
        <f t="shared" si="62"/>
        <v/>
      </c>
    </row>
    <row r="376" spans="2:23" x14ac:dyDescent="0.2">
      <c r="B376" s="59" t="str">
        <f>IF(Collage!B369="","",Collage!B369)</f>
        <v/>
      </c>
      <c r="C376" s="59" t="str">
        <f>IF(Collage!C369="","",Collage!C369)</f>
        <v/>
      </c>
      <c r="D376" s="60" t="str">
        <f>IF(Collage!D369="","",Collage!D369)</f>
        <v>ORA - 75</v>
      </c>
      <c r="E376" s="29" t="s">
        <v>2</v>
      </c>
      <c r="F376" s="10" t="s">
        <v>2</v>
      </c>
      <c r="G376" s="11"/>
      <c r="H376" s="13">
        <f t="shared" si="58"/>
        <v>0.66666666666666663</v>
      </c>
      <c r="I376" s="8" t="str">
        <f>IF(B376&lt;&gt;"",SUMIF($V$23:$V$598,V376,$H$23:$H$598)/SUMIF($V$23:$V$598,V376,$O$23:O951),IF(O376&lt;&gt;"",SUMIF($S$23:$S$598,S376,$H$23:$H$598)/O376,""))</f>
        <v/>
      </c>
      <c r="J376" s="12"/>
      <c r="K376" s="19">
        <f t="shared" si="66"/>
        <v>1</v>
      </c>
      <c r="L376" s="19">
        <f t="shared" si="59"/>
        <v>1</v>
      </c>
      <c r="M376" s="19">
        <f t="shared" si="60"/>
        <v>0</v>
      </c>
      <c r="N376" s="19">
        <f t="shared" si="67"/>
        <v>2</v>
      </c>
      <c r="O376" s="9" t="str">
        <f t="shared" si="65"/>
        <v/>
      </c>
      <c r="S376" s="2" t="str">
        <f t="shared" si="63"/>
        <v>ORA - ORACLE</v>
      </c>
      <c r="T376" s="18" t="str">
        <f t="shared" si="61"/>
        <v/>
      </c>
      <c r="V376" s="2" t="str">
        <f t="shared" si="64"/>
        <v>INCIDENTS</v>
      </c>
      <c r="W376" s="16" t="str">
        <f t="shared" si="62"/>
        <v/>
      </c>
    </row>
    <row r="377" spans="2:23" x14ac:dyDescent="0.2">
      <c r="B377" s="59" t="str">
        <f>IF(Collage!B370="","",Collage!B370)</f>
        <v/>
      </c>
      <c r="C377" s="59" t="str">
        <f>IF(Collage!C370="","",Collage!C370)</f>
        <v/>
      </c>
      <c r="D377" s="60" t="str">
        <f>IF(Collage!D370="","",Collage!D370)</f>
        <v>ORA - 76</v>
      </c>
      <c r="E377" s="29" t="s">
        <v>2</v>
      </c>
      <c r="F377" s="10" t="s">
        <v>2</v>
      </c>
      <c r="G377" s="11"/>
      <c r="H377" s="13">
        <f t="shared" si="58"/>
        <v>0.66666666666666663</v>
      </c>
      <c r="I377" s="8" t="str">
        <f>IF(B377&lt;&gt;"",SUMIF($V$23:$V$598,V377,$H$23:$H$598)/SUMIF($V$23:$V$598,V377,$O$23:O952),IF(O377&lt;&gt;"",SUMIF($S$23:$S$598,S377,$H$23:$H$598)/O377,""))</f>
        <v/>
      </c>
      <c r="J377" s="12"/>
      <c r="K377" s="19">
        <f t="shared" si="66"/>
        <v>1</v>
      </c>
      <c r="L377" s="19">
        <f t="shared" si="59"/>
        <v>1</v>
      </c>
      <c r="M377" s="19">
        <f t="shared" si="60"/>
        <v>0</v>
      </c>
      <c r="N377" s="19">
        <f t="shared" si="67"/>
        <v>2</v>
      </c>
      <c r="O377" s="9" t="str">
        <f t="shared" si="65"/>
        <v/>
      </c>
      <c r="S377" s="2" t="str">
        <f t="shared" si="63"/>
        <v>ORA - ORACLE</v>
      </c>
      <c r="T377" s="18" t="str">
        <f t="shared" si="61"/>
        <v/>
      </c>
      <c r="V377" s="2" t="str">
        <f t="shared" si="64"/>
        <v>INCIDENTS</v>
      </c>
      <c r="W377" s="16" t="str">
        <f t="shared" si="62"/>
        <v/>
      </c>
    </row>
    <row r="378" spans="2:23" x14ac:dyDescent="0.2">
      <c r="B378" s="59" t="str">
        <f>IF(Collage!B371="","",Collage!B371)</f>
        <v/>
      </c>
      <c r="C378" s="59" t="str">
        <f>IF(Collage!C371="","",Collage!C371)</f>
        <v/>
      </c>
      <c r="D378" s="60" t="str">
        <f>IF(Collage!D371="","",Collage!D371)</f>
        <v>ORA - 77</v>
      </c>
      <c r="E378" s="29" t="s">
        <v>2</v>
      </c>
      <c r="F378" s="10" t="s">
        <v>2</v>
      </c>
      <c r="G378" s="11"/>
      <c r="H378" s="13">
        <f t="shared" si="58"/>
        <v>0.66666666666666663</v>
      </c>
      <c r="I378" s="8" t="str">
        <f>IF(B378&lt;&gt;"",SUMIF($V$23:$V$598,V378,$H$23:$H$598)/SUMIF($V$23:$V$598,V378,$O$23:O953),IF(O378&lt;&gt;"",SUMIF($S$23:$S$598,S378,$H$23:$H$598)/O378,""))</f>
        <v/>
      </c>
      <c r="J378" s="12"/>
      <c r="K378" s="19">
        <f t="shared" si="66"/>
        <v>1</v>
      </c>
      <c r="L378" s="19">
        <f t="shared" si="59"/>
        <v>1</v>
      </c>
      <c r="M378" s="19">
        <f t="shared" si="60"/>
        <v>0</v>
      </c>
      <c r="N378" s="19">
        <f t="shared" si="67"/>
        <v>2</v>
      </c>
      <c r="O378" s="9" t="str">
        <f t="shared" si="65"/>
        <v/>
      </c>
      <c r="S378" s="2" t="str">
        <f t="shared" si="63"/>
        <v>ORA - ORACLE</v>
      </c>
      <c r="T378" s="18" t="str">
        <f t="shared" si="61"/>
        <v/>
      </c>
      <c r="V378" s="2" t="str">
        <f t="shared" si="64"/>
        <v>INCIDENTS</v>
      </c>
      <c r="W378" s="16" t="str">
        <f t="shared" si="62"/>
        <v/>
      </c>
    </row>
    <row r="379" spans="2:23" x14ac:dyDescent="0.2">
      <c r="B379" s="59" t="str">
        <f>IF(Collage!B372="","",Collage!B372)</f>
        <v/>
      </c>
      <c r="C379" s="59" t="str">
        <f>IF(Collage!C372="","",Collage!C372)</f>
        <v/>
      </c>
      <c r="D379" s="60" t="str">
        <f>IF(Collage!D372="","",Collage!D372)</f>
        <v>ORA - 78</v>
      </c>
      <c r="E379" s="29" t="s">
        <v>2</v>
      </c>
      <c r="F379" s="10" t="s">
        <v>2</v>
      </c>
      <c r="G379" s="11"/>
      <c r="H379" s="13">
        <f t="shared" si="58"/>
        <v>0.66666666666666663</v>
      </c>
      <c r="I379" s="8" t="str">
        <f>IF(B379&lt;&gt;"",SUMIF($V$23:$V$598,V379,$H$23:$H$598)/SUMIF($V$23:$V$598,V379,$O$23:O954),IF(O379&lt;&gt;"",SUMIF($S$23:$S$598,S379,$H$23:$H$598)/O379,""))</f>
        <v/>
      </c>
      <c r="J379" s="12"/>
      <c r="K379" s="19">
        <f t="shared" si="66"/>
        <v>1</v>
      </c>
      <c r="L379" s="19">
        <f t="shared" si="59"/>
        <v>1</v>
      </c>
      <c r="M379" s="19">
        <f t="shared" si="60"/>
        <v>0</v>
      </c>
      <c r="N379" s="19">
        <f t="shared" si="67"/>
        <v>2</v>
      </c>
      <c r="O379" s="9" t="str">
        <f t="shared" si="65"/>
        <v/>
      </c>
      <c r="S379" s="2" t="str">
        <f t="shared" si="63"/>
        <v>ORA - ORACLE</v>
      </c>
      <c r="T379" s="18" t="str">
        <f t="shared" si="61"/>
        <v/>
      </c>
      <c r="V379" s="2" t="str">
        <f t="shared" si="64"/>
        <v>INCIDENTS</v>
      </c>
      <c r="W379" s="16" t="str">
        <f t="shared" si="62"/>
        <v/>
      </c>
    </row>
    <row r="380" spans="2:23" x14ac:dyDescent="0.2">
      <c r="B380" s="59" t="str">
        <f>IF(Collage!B373="","",Collage!B373)</f>
        <v/>
      </c>
      <c r="C380" s="59" t="str">
        <f>IF(Collage!C373="","",Collage!C373)</f>
        <v/>
      </c>
      <c r="D380" s="60" t="str">
        <f>IF(Collage!D373="","",Collage!D373)</f>
        <v>ORA - 79</v>
      </c>
      <c r="E380" s="29" t="s">
        <v>2</v>
      </c>
      <c r="F380" s="10" t="s">
        <v>2</v>
      </c>
      <c r="G380" s="11"/>
      <c r="H380" s="13">
        <f t="shared" si="58"/>
        <v>0.66666666666666663</v>
      </c>
      <c r="I380" s="8" t="str">
        <f>IF(B380&lt;&gt;"",SUMIF($V$23:$V$598,V380,$H$23:$H$598)/SUMIF($V$23:$V$598,V380,$O$23:O955),IF(O380&lt;&gt;"",SUMIF($S$23:$S$598,S380,$H$23:$H$598)/O380,""))</f>
        <v/>
      </c>
      <c r="J380" s="12"/>
      <c r="K380" s="19">
        <f t="shared" si="66"/>
        <v>1</v>
      </c>
      <c r="L380" s="19">
        <f t="shared" si="59"/>
        <v>1</v>
      </c>
      <c r="M380" s="19">
        <f t="shared" si="60"/>
        <v>0</v>
      </c>
      <c r="N380" s="19">
        <f t="shared" si="67"/>
        <v>2</v>
      </c>
      <c r="O380" s="9" t="str">
        <f t="shared" si="65"/>
        <v/>
      </c>
      <c r="S380" s="2" t="str">
        <f t="shared" si="63"/>
        <v>ORA - ORACLE</v>
      </c>
      <c r="T380" s="18" t="str">
        <f t="shared" si="61"/>
        <v/>
      </c>
      <c r="V380" s="2" t="str">
        <f t="shared" si="64"/>
        <v>INCIDENTS</v>
      </c>
      <c r="W380" s="16" t="str">
        <f t="shared" si="62"/>
        <v/>
      </c>
    </row>
    <row r="381" spans="2:23" x14ac:dyDescent="0.2">
      <c r="B381" s="59" t="str">
        <f>IF(Collage!B374="","",Collage!B374)</f>
        <v/>
      </c>
      <c r="C381" s="59" t="str">
        <f>IF(Collage!C374="","",Collage!C374)</f>
        <v/>
      </c>
      <c r="D381" s="60" t="str">
        <f>IF(Collage!D374="","",Collage!D374)</f>
        <v>ORA - 80</v>
      </c>
      <c r="E381" s="29" t="s">
        <v>2</v>
      </c>
      <c r="F381" s="10" t="s">
        <v>2</v>
      </c>
      <c r="G381" s="11"/>
      <c r="H381" s="13">
        <f t="shared" si="58"/>
        <v>0.66666666666666663</v>
      </c>
      <c r="I381" s="8" t="str">
        <f>IF(B381&lt;&gt;"",SUMIF($V$23:$V$598,V381,$H$23:$H$598)/SUMIF($V$23:$V$598,V381,$O$23:O956),IF(O381&lt;&gt;"",SUMIF($S$23:$S$598,S381,$H$23:$H$598)/O381,""))</f>
        <v/>
      </c>
      <c r="J381" s="12"/>
      <c r="K381" s="19">
        <f t="shared" si="66"/>
        <v>1</v>
      </c>
      <c r="L381" s="19">
        <f t="shared" si="59"/>
        <v>1</v>
      </c>
      <c r="M381" s="19">
        <f t="shared" si="60"/>
        <v>0</v>
      </c>
      <c r="N381" s="19">
        <f t="shared" si="67"/>
        <v>2</v>
      </c>
      <c r="O381" s="9" t="str">
        <f t="shared" si="65"/>
        <v/>
      </c>
      <c r="S381" s="2" t="str">
        <f t="shared" si="63"/>
        <v>ORA - ORACLE</v>
      </c>
      <c r="T381" s="18" t="str">
        <f t="shared" si="61"/>
        <v/>
      </c>
      <c r="V381" s="2" t="str">
        <f t="shared" si="64"/>
        <v>INCIDENTS</v>
      </c>
      <c r="W381" s="16" t="str">
        <f t="shared" si="62"/>
        <v/>
      </c>
    </row>
    <row r="382" spans="2:23" x14ac:dyDescent="0.2">
      <c r="B382" s="59" t="str">
        <f>IF(Collage!B375="","",Collage!B375)</f>
        <v/>
      </c>
      <c r="C382" s="59" t="str">
        <f>IF(Collage!C375="","",Collage!C375)</f>
        <v/>
      </c>
      <c r="D382" s="60" t="str">
        <f>IF(Collage!D375="","",Collage!D375)</f>
        <v>ORA - 81</v>
      </c>
      <c r="E382" s="29" t="s">
        <v>2</v>
      </c>
      <c r="F382" s="10" t="s">
        <v>2</v>
      </c>
      <c r="G382" s="11"/>
      <c r="H382" s="13">
        <f t="shared" si="58"/>
        <v>0.66666666666666663</v>
      </c>
      <c r="I382" s="8" t="str">
        <f>IF(B382&lt;&gt;"",SUMIF($V$23:$V$598,V382,$H$23:$H$598)/SUMIF($V$23:$V$598,V382,$O$23:O957),IF(O382&lt;&gt;"",SUMIF($S$23:$S$598,S382,$H$23:$H$598)/O382,""))</f>
        <v/>
      </c>
      <c r="J382" s="12"/>
      <c r="K382" s="19">
        <f t="shared" si="66"/>
        <v>1</v>
      </c>
      <c r="L382" s="19">
        <f t="shared" si="59"/>
        <v>1</v>
      </c>
      <c r="M382" s="19">
        <f t="shared" si="60"/>
        <v>0</v>
      </c>
      <c r="N382" s="19">
        <f t="shared" si="67"/>
        <v>2</v>
      </c>
      <c r="O382" s="9" t="str">
        <f t="shared" si="65"/>
        <v/>
      </c>
      <c r="S382" s="2" t="str">
        <f t="shared" si="63"/>
        <v>ORA - ORACLE</v>
      </c>
      <c r="T382" s="18" t="str">
        <f t="shared" si="61"/>
        <v/>
      </c>
      <c r="V382" s="2" t="str">
        <f t="shared" si="64"/>
        <v>INCIDENTS</v>
      </c>
      <c r="W382" s="16" t="str">
        <f t="shared" si="62"/>
        <v/>
      </c>
    </row>
    <row r="383" spans="2:23" x14ac:dyDescent="0.2">
      <c r="B383" s="59" t="str">
        <f>IF(Collage!B376="","",Collage!B376)</f>
        <v/>
      </c>
      <c r="C383" s="59" t="str">
        <f>IF(Collage!C376="","",Collage!C376)</f>
        <v/>
      </c>
      <c r="D383" s="60" t="str">
        <f>IF(Collage!D376="","",Collage!D376)</f>
        <v>ORA - 82</v>
      </c>
      <c r="E383" s="29" t="s">
        <v>2</v>
      </c>
      <c r="F383" s="10" t="s">
        <v>2</v>
      </c>
      <c r="G383" s="11"/>
      <c r="H383" s="13">
        <f t="shared" si="58"/>
        <v>0.66666666666666663</v>
      </c>
      <c r="I383" s="8" t="str">
        <f>IF(B383&lt;&gt;"",SUMIF($V$23:$V$598,V383,$H$23:$H$598)/SUMIF($V$23:$V$598,V383,$O$23:O958),IF(O383&lt;&gt;"",SUMIF($S$23:$S$598,S383,$H$23:$H$598)/O383,""))</f>
        <v/>
      </c>
      <c r="J383" s="12"/>
      <c r="K383" s="19">
        <f t="shared" si="66"/>
        <v>1</v>
      </c>
      <c r="L383" s="19">
        <f t="shared" si="59"/>
        <v>1</v>
      </c>
      <c r="M383" s="19">
        <f t="shared" si="60"/>
        <v>0</v>
      </c>
      <c r="N383" s="19">
        <f t="shared" si="67"/>
        <v>2</v>
      </c>
      <c r="O383" s="9" t="str">
        <f t="shared" si="65"/>
        <v/>
      </c>
      <c r="S383" s="2" t="str">
        <f t="shared" si="63"/>
        <v>ORA - ORACLE</v>
      </c>
      <c r="T383" s="18" t="str">
        <f t="shared" si="61"/>
        <v/>
      </c>
      <c r="V383" s="2" t="str">
        <f t="shared" si="64"/>
        <v>INCIDENTS</v>
      </c>
      <c r="W383" s="16" t="str">
        <f t="shared" si="62"/>
        <v/>
      </c>
    </row>
    <row r="384" spans="2:23" x14ac:dyDescent="0.2">
      <c r="B384" s="59" t="str">
        <f>IF(Collage!B377="","",Collage!B377)</f>
        <v/>
      </c>
      <c r="C384" s="59" t="str">
        <f>IF(Collage!C377="","",Collage!C377)</f>
        <v/>
      </c>
      <c r="D384" s="60" t="str">
        <f>IF(Collage!D377="","",Collage!D377)</f>
        <v>ORA - 83</v>
      </c>
      <c r="E384" s="29" t="s">
        <v>2</v>
      </c>
      <c r="F384" s="10" t="s">
        <v>2</v>
      </c>
      <c r="G384" s="11"/>
      <c r="H384" s="13">
        <f t="shared" si="58"/>
        <v>0.66666666666666663</v>
      </c>
      <c r="I384" s="8" t="str">
        <f>IF(B384&lt;&gt;"",SUMIF($V$23:$V$598,V384,$H$23:$H$598)/SUMIF($V$23:$V$598,V384,$O$23:O959),IF(O384&lt;&gt;"",SUMIF($S$23:$S$598,S384,$H$23:$H$598)/O384,""))</f>
        <v/>
      </c>
      <c r="J384" s="12"/>
      <c r="K384" s="19">
        <f t="shared" si="66"/>
        <v>1</v>
      </c>
      <c r="L384" s="19">
        <f t="shared" si="59"/>
        <v>1</v>
      </c>
      <c r="M384" s="19">
        <f t="shared" si="60"/>
        <v>0</v>
      </c>
      <c r="N384" s="19">
        <f t="shared" si="67"/>
        <v>2</v>
      </c>
      <c r="O384" s="9" t="str">
        <f t="shared" si="65"/>
        <v/>
      </c>
      <c r="S384" s="2" t="str">
        <f t="shared" si="63"/>
        <v>ORA - ORACLE</v>
      </c>
      <c r="T384" s="18" t="str">
        <f t="shared" si="61"/>
        <v/>
      </c>
      <c r="V384" s="2" t="str">
        <f t="shared" si="64"/>
        <v>INCIDENTS</v>
      </c>
      <c r="W384" s="16" t="str">
        <f t="shared" si="62"/>
        <v/>
      </c>
    </row>
    <row r="385" spans="2:23" x14ac:dyDescent="0.2">
      <c r="B385" s="59" t="str">
        <f>IF(Collage!B378="","",Collage!B378)</f>
        <v/>
      </c>
      <c r="C385" s="59" t="str">
        <f>IF(Collage!C378="","",Collage!C378)</f>
        <v/>
      </c>
      <c r="D385" s="60" t="str">
        <f>IF(Collage!D378="","",Collage!D378)</f>
        <v>ORA - 84</v>
      </c>
      <c r="E385" s="29" t="s">
        <v>2</v>
      </c>
      <c r="F385" s="10" t="s">
        <v>2</v>
      </c>
      <c r="G385" s="11"/>
      <c r="H385" s="13">
        <f t="shared" si="58"/>
        <v>0.66666666666666663</v>
      </c>
      <c r="I385" s="8" t="str">
        <f>IF(B385&lt;&gt;"",SUMIF($V$23:$V$598,V385,$H$23:$H$598)/SUMIF($V$23:$V$598,V385,$O$23:O960),IF(O385&lt;&gt;"",SUMIF($S$23:$S$598,S385,$H$23:$H$598)/O385,""))</f>
        <v/>
      </c>
      <c r="J385" s="12"/>
      <c r="K385" s="19">
        <f t="shared" si="66"/>
        <v>1</v>
      </c>
      <c r="L385" s="19">
        <f t="shared" si="59"/>
        <v>1</v>
      </c>
      <c r="M385" s="19">
        <f t="shared" si="60"/>
        <v>0</v>
      </c>
      <c r="N385" s="19">
        <f t="shared" si="67"/>
        <v>2</v>
      </c>
      <c r="O385" s="9" t="str">
        <f t="shared" si="65"/>
        <v/>
      </c>
      <c r="S385" s="2" t="str">
        <f t="shared" si="63"/>
        <v>ORA - ORACLE</v>
      </c>
      <c r="T385" s="18" t="str">
        <f t="shared" si="61"/>
        <v/>
      </c>
      <c r="V385" s="2" t="str">
        <f t="shared" si="64"/>
        <v>INCIDENTS</v>
      </c>
      <c r="W385" s="16" t="str">
        <f t="shared" si="62"/>
        <v/>
      </c>
    </row>
    <row r="386" spans="2:23" x14ac:dyDescent="0.2">
      <c r="B386" s="59" t="str">
        <f>IF(Collage!B379="","",Collage!B379)</f>
        <v/>
      </c>
      <c r="C386" s="59" t="str">
        <f>IF(Collage!C379="","",Collage!C379)</f>
        <v/>
      </c>
      <c r="D386" s="60" t="str">
        <f>IF(Collage!D379="","",Collage!D379)</f>
        <v>ORA - 85</v>
      </c>
      <c r="E386" s="29" t="s">
        <v>2</v>
      </c>
      <c r="F386" s="10" t="s">
        <v>2</v>
      </c>
      <c r="G386" s="11"/>
      <c r="H386" s="13">
        <f t="shared" si="58"/>
        <v>0.66666666666666663</v>
      </c>
      <c r="I386" s="8" t="str">
        <f>IF(B386&lt;&gt;"",SUMIF($V$23:$V$598,V386,$H$23:$H$598)/SUMIF($V$23:$V$598,V386,$O$23:O961),IF(O386&lt;&gt;"",SUMIF($S$23:$S$598,S386,$H$23:$H$598)/O386,""))</f>
        <v/>
      </c>
      <c r="J386" s="12"/>
      <c r="K386" s="19">
        <f t="shared" si="66"/>
        <v>1</v>
      </c>
      <c r="L386" s="19">
        <f t="shared" si="59"/>
        <v>1</v>
      </c>
      <c r="M386" s="19">
        <f t="shared" si="60"/>
        <v>0</v>
      </c>
      <c r="N386" s="19">
        <f t="shared" si="67"/>
        <v>2</v>
      </c>
      <c r="O386" s="9" t="str">
        <f t="shared" si="65"/>
        <v/>
      </c>
      <c r="S386" s="2" t="str">
        <f t="shared" si="63"/>
        <v>ORA - ORACLE</v>
      </c>
      <c r="T386" s="18" t="str">
        <f t="shared" si="61"/>
        <v/>
      </c>
      <c r="V386" s="2" t="str">
        <f t="shared" si="64"/>
        <v>INCIDENTS</v>
      </c>
      <c r="W386" s="16" t="str">
        <f t="shared" si="62"/>
        <v/>
      </c>
    </row>
    <row r="387" spans="2:23" x14ac:dyDescent="0.2">
      <c r="B387" s="59" t="str">
        <f>IF(Collage!B380="","",Collage!B380)</f>
        <v/>
      </c>
      <c r="C387" s="59" t="str">
        <f>IF(Collage!C380="","",Collage!C380)</f>
        <v/>
      </c>
      <c r="D387" s="60" t="str">
        <f>IF(Collage!D380="","",Collage!D380)</f>
        <v>ORA - 86</v>
      </c>
      <c r="E387" s="29" t="s">
        <v>2</v>
      </c>
      <c r="F387" s="10"/>
      <c r="G387" s="11"/>
      <c r="H387" s="13">
        <f t="shared" si="58"/>
        <v>0.33333333333333331</v>
      </c>
      <c r="I387" s="8" t="str">
        <f>IF(B387&lt;&gt;"",SUMIF($V$23:$V$598,V387,$H$23:$H$598)/SUMIF($V$23:$V$598,V387,$O$23:O962),IF(O387&lt;&gt;"",SUMIF($S$23:$S$598,S387,$H$23:$H$598)/O387,""))</f>
        <v/>
      </c>
      <c r="J387" s="12"/>
      <c r="K387" s="19">
        <f t="shared" si="66"/>
        <v>1</v>
      </c>
      <c r="L387" s="19">
        <f t="shared" si="59"/>
        <v>0</v>
      </c>
      <c r="M387" s="19">
        <f t="shared" si="60"/>
        <v>0</v>
      </c>
      <c r="N387" s="19">
        <f t="shared" si="67"/>
        <v>1</v>
      </c>
      <c r="O387" s="9" t="str">
        <f t="shared" si="65"/>
        <v/>
      </c>
      <c r="S387" s="2" t="str">
        <f t="shared" si="63"/>
        <v>ORA - ORACLE</v>
      </c>
      <c r="T387" s="18" t="str">
        <f t="shared" si="61"/>
        <v/>
      </c>
      <c r="V387" s="2" t="str">
        <f t="shared" si="64"/>
        <v>INCIDENTS</v>
      </c>
      <c r="W387" s="16" t="str">
        <f t="shared" si="62"/>
        <v/>
      </c>
    </row>
    <row r="388" spans="2:23" x14ac:dyDescent="0.2">
      <c r="B388" s="59" t="str">
        <f>IF(Collage!B381="","",Collage!B381)</f>
        <v/>
      </c>
      <c r="C388" s="59" t="str">
        <f>IF(Collage!C381="","",Collage!C381)</f>
        <v/>
      </c>
      <c r="D388" s="60" t="str">
        <f>IF(Collage!D381="","",Collage!D381)</f>
        <v>ORA - 87</v>
      </c>
      <c r="E388" s="29" t="s">
        <v>2</v>
      </c>
      <c r="F388" s="10"/>
      <c r="G388" s="11"/>
      <c r="H388" s="13">
        <f t="shared" si="58"/>
        <v>0.33333333333333331</v>
      </c>
      <c r="I388" s="8" t="str">
        <f>IF(B388&lt;&gt;"",SUMIF($V$23:$V$598,V388,$H$23:$H$598)/SUMIF($V$23:$V$598,V388,$O$23:O963),IF(O388&lt;&gt;"",SUMIF($S$23:$S$598,S388,$H$23:$H$598)/O388,""))</f>
        <v/>
      </c>
      <c r="J388" s="12"/>
      <c r="K388" s="19">
        <f t="shared" si="66"/>
        <v>1</v>
      </c>
      <c r="L388" s="19">
        <f t="shared" si="59"/>
        <v>0</v>
      </c>
      <c r="M388" s="19">
        <f t="shared" si="60"/>
        <v>0</v>
      </c>
      <c r="N388" s="19">
        <f t="shared" si="67"/>
        <v>1</v>
      </c>
      <c r="O388" s="9" t="str">
        <f t="shared" si="65"/>
        <v/>
      </c>
      <c r="S388" s="2" t="str">
        <f t="shared" si="63"/>
        <v>ORA - ORACLE</v>
      </c>
      <c r="T388" s="18" t="str">
        <f t="shared" si="61"/>
        <v/>
      </c>
      <c r="V388" s="2" t="str">
        <f t="shared" si="64"/>
        <v>INCIDENTS</v>
      </c>
      <c r="W388" s="16" t="str">
        <f t="shared" si="62"/>
        <v/>
      </c>
    </row>
    <row r="389" spans="2:23" x14ac:dyDescent="0.2">
      <c r="B389" s="59" t="str">
        <f>IF(Collage!B382="","",Collage!B382)</f>
        <v/>
      </c>
      <c r="C389" s="59" t="str">
        <f>IF(Collage!C382="","",Collage!C382)</f>
        <v/>
      </c>
      <c r="D389" s="60" t="str">
        <f>IF(Collage!D382="","",Collage!D382)</f>
        <v>ORA - 88</v>
      </c>
      <c r="E389" s="29" t="s">
        <v>2</v>
      </c>
      <c r="F389" s="10"/>
      <c r="G389" s="11"/>
      <c r="H389" s="13">
        <f t="shared" si="58"/>
        <v>0.33333333333333331</v>
      </c>
      <c r="I389" s="8" t="str">
        <f>IF(B389&lt;&gt;"",SUMIF($V$23:$V$598,V389,$H$23:$H$598)/SUMIF($V$23:$V$598,V389,$O$23:O964),IF(O389&lt;&gt;"",SUMIF($S$23:$S$598,S389,$H$23:$H$598)/O389,""))</f>
        <v/>
      </c>
      <c r="J389" s="12"/>
      <c r="K389" s="19">
        <f t="shared" si="66"/>
        <v>1</v>
      </c>
      <c r="L389" s="19">
        <f t="shared" si="59"/>
        <v>0</v>
      </c>
      <c r="M389" s="19">
        <f t="shared" si="60"/>
        <v>0</v>
      </c>
      <c r="N389" s="19">
        <f t="shared" si="67"/>
        <v>1</v>
      </c>
      <c r="O389" s="9" t="str">
        <f t="shared" si="65"/>
        <v/>
      </c>
      <c r="S389" s="2" t="str">
        <f t="shared" si="63"/>
        <v>ORA - ORACLE</v>
      </c>
      <c r="T389" s="18" t="str">
        <f t="shared" si="61"/>
        <v/>
      </c>
      <c r="V389" s="2" t="str">
        <f t="shared" si="64"/>
        <v>INCIDENTS</v>
      </c>
      <c r="W389" s="16" t="str">
        <f t="shared" si="62"/>
        <v/>
      </c>
    </row>
    <row r="390" spans="2:23" x14ac:dyDescent="0.2">
      <c r="B390" s="59" t="str">
        <f>IF(Collage!B383="","",Collage!B383)</f>
        <v/>
      </c>
      <c r="C390" s="59" t="str">
        <f>IF(Collage!C383="","",Collage!C383)</f>
        <v/>
      </c>
      <c r="D390" s="60" t="str">
        <f>IF(Collage!D383="","",Collage!D383)</f>
        <v>ORA - 89</v>
      </c>
      <c r="E390" s="29" t="s">
        <v>2</v>
      </c>
      <c r="F390" s="10"/>
      <c r="G390" s="11"/>
      <c r="H390" s="13">
        <f t="shared" si="58"/>
        <v>0.33333333333333331</v>
      </c>
      <c r="I390" s="8" t="str">
        <f>IF(B390&lt;&gt;"",SUMIF($V$23:$V$598,V390,$H$23:$H$598)/SUMIF($V$23:$V$598,V390,$O$23:O965),IF(O390&lt;&gt;"",SUMIF($S$23:$S$598,S390,$H$23:$H$598)/O390,""))</f>
        <v/>
      </c>
      <c r="J390" s="12"/>
      <c r="K390" s="19">
        <f t="shared" si="66"/>
        <v>1</v>
      </c>
      <c r="L390" s="19">
        <f t="shared" si="59"/>
        <v>0</v>
      </c>
      <c r="M390" s="19">
        <f t="shared" si="60"/>
        <v>0</v>
      </c>
      <c r="N390" s="19">
        <f t="shared" si="67"/>
        <v>1</v>
      </c>
      <c r="O390" s="9" t="str">
        <f t="shared" si="65"/>
        <v/>
      </c>
      <c r="S390" s="2" t="str">
        <f t="shared" si="63"/>
        <v>ORA - ORACLE</v>
      </c>
      <c r="T390" s="18" t="str">
        <f t="shared" si="61"/>
        <v/>
      </c>
      <c r="V390" s="2" t="str">
        <f t="shared" si="64"/>
        <v>INCIDENTS</v>
      </c>
      <c r="W390" s="16" t="str">
        <f t="shared" si="62"/>
        <v/>
      </c>
    </row>
    <row r="391" spans="2:23" x14ac:dyDescent="0.2">
      <c r="B391" s="59" t="str">
        <f>IF(Collage!B384="","",Collage!B384)</f>
        <v/>
      </c>
      <c r="C391" s="59" t="str">
        <f>IF(Collage!C384="","",Collage!C384)</f>
        <v/>
      </c>
      <c r="D391" s="60" t="str">
        <f>IF(Collage!D384="","",Collage!D384)</f>
        <v>ORA - 90</v>
      </c>
      <c r="E391" s="29" t="s">
        <v>2</v>
      </c>
      <c r="F391" s="10"/>
      <c r="G391" s="11"/>
      <c r="H391" s="13">
        <f t="shared" si="58"/>
        <v>0.33333333333333331</v>
      </c>
      <c r="I391" s="8" t="str">
        <f>IF(B391&lt;&gt;"",SUMIF($V$23:$V$598,V391,$H$23:$H$598)/SUMIF($V$23:$V$598,V391,$O$23:O966),IF(O391&lt;&gt;"",SUMIF($S$23:$S$598,S391,$H$23:$H$598)/O391,""))</f>
        <v/>
      </c>
      <c r="J391" s="12"/>
      <c r="K391" s="19">
        <f t="shared" si="66"/>
        <v>1</v>
      </c>
      <c r="L391" s="19">
        <f t="shared" si="59"/>
        <v>0</v>
      </c>
      <c r="M391" s="19">
        <f t="shared" si="60"/>
        <v>0</v>
      </c>
      <c r="N391" s="19">
        <f t="shared" si="67"/>
        <v>1</v>
      </c>
      <c r="O391" s="9" t="str">
        <f t="shared" si="65"/>
        <v/>
      </c>
      <c r="S391" s="2" t="str">
        <f t="shared" si="63"/>
        <v>ORA - ORACLE</v>
      </c>
      <c r="T391" s="18" t="str">
        <f t="shared" si="61"/>
        <v/>
      </c>
      <c r="V391" s="2" t="str">
        <f t="shared" si="64"/>
        <v>INCIDENTS</v>
      </c>
      <c r="W391" s="16" t="str">
        <f t="shared" si="62"/>
        <v/>
      </c>
    </row>
    <row r="392" spans="2:23" x14ac:dyDescent="0.2">
      <c r="B392" s="59" t="str">
        <f>IF(Collage!B385="","",Collage!B385)</f>
        <v/>
      </c>
      <c r="C392" s="59" t="str">
        <f>IF(Collage!C385="","",Collage!C385)</f>
        <v/>
      </c>
      <c r="D392" s="60" t="str">
        <f>IF(Collage!D385="","",Collage!D385)</f>
        <v>ORA - 91</v>
      </c>
      <c r="E392" s="29" t="s">
        <v>2</v>
      </c>
      <c r="F392" s="10" t="s">
        <v>2</v>
      </c>
      <c r="G392" s="11"/>
      <c r="H392" s="13">
        <f t="shared" si="58"/>
        <v>0.66666666666666663</v>
      </c>
      <c r="I392" s="8" t="str">
        <f>IF(B392&lt;&gt;"",SUMIF($V$23:$V$598,V392,$H$23:$H$598)/SUMIF($V$23:$V$598,V392,$O$23:O967),IF(O392&lt;&gt;"",SUMIF($S$23:$S$598,S392,$H$23:$H$598)/O392,""))</f>
        <v/>
      </c>
      <c r="J392" s="12"/>
      <c r="K392" s="19">
        <f t="shared" si="66"/>
        <v>1</v>
      </c>
      <c r="L392" s="19">
        <f t="shared" si="59"/>
        <v>1</v>
      </c>
      <c r="M392" s="19">
        <f t="shared" si="60"/>
        <v>0</v>
      </c>
      <c r="N392" s="19">
        <f t="shared" si="67"/>
        <v>2</v>
      </c>
      <c r="O392" s="9" t="str">
        <f t="shared" si="65"/>
        <v/>
      </c>
      <c r="S392" s="2" t="str">
        <f t="shared" si="63"/>
        <v>ORA - ORACLE</v>
      </c>
      <c r="T392" s="18" t="str">
        <f t="shared" si="61"/>
        <v/>
      </c>
      <c r="V392" s="2" t="str">
        <f t="shared" si="64"/>
        <v>INCIDENTS</v>
      </c>
      <c r="W392" s="16" t="str">
        <f t="shared" si="62"/>
        <v/>
      </c>
    </row>
    <row r="393" spans="2:23" x14ac:dyDescent="0.2">
      <c r="B393" s="59" t="str">
        <f>IF(Collage!B386="","",Collage!B386)</f>
        <v/>
      </c>
      <c r="C393" s="59" t="str">
        <f>IF(Collage!C386="","",Collage!C386)</f>
        <v/>
      </c>
      <c r="D393" s="60" t="str">
        <f>IF(Collage!D386="","",Collage!D386)</f>
        <v>ORA - 92</v>
      </c>
      <c r="E393" s="29" t="s">
        <v>2</v>
      </c>
      <c r="F393" s="10" t="s">
        <v>2</v>
      </c>
      <c r="G393" s="11"/>
      <c r="H393" s="13">
        <f t="shared" si="58"/>
        <v>0.66666666666666663</v>
      </c>
      <c r="I393" s="8" t="str">
        <f>IF(B393&lt;&gt;"",SUMIF($V$23:$V$598,V393,$H$23:$H$598)/SUMIF($V$23:$V$598,V393,$O$23:O968),IF(O393&lt;&gt;"",SUMIF($S$23:$S$598,S393,$H$23:$H$598)/O393,""))</f>
        <v/>
      </c>
      <c r="J393" s="12"/>
      <c r="K393" s="19">
        <f t="shared" si="66"/>
        <v>1</v>
      </c>
      <c r="L393" s="19">
        <f t="shared" si="59"/>
        <v>1</v>
      </c>
      <c r="M393" s="19">
        <f t="shared" si="60"/>
        <v>0</v>
      </c>
      <c r="N393" s="19">
        <f t="shared" si="67"/>
        <v>2</v>
      </c>
      <c r="O393" s="9" t="str">
        <f t="shared" si="65"/>
        <v/>
      </c>
      <c r="S393" s="2" t="str">
        <f t="shared" si="63"/>
        <v>ORA - ORACLE</v>
      </c>
      <c r="T393" s="18" t="str">
        <f t="shared" si="61"/>
        <v/>
      </c>
      <c r="V393" s="2" t="str">
        <f t="shared" si="64"/>
        <v>INCIDENTS</v>
      </c>
      <c r="W393" s="16" t="str">
        <f t="shared" si="62"/>
        <v/>
      </c>
    </row>
    <row r="394" spans="2:23" x14ac:dyDescent="0.2">
      <c r="B394" s="59" t="str">
        <f>IF(Collage!B387="","",Collage!B387)</f>
        <v/>
      </c>
      <c r="C394" s="59" t="str">
        <f>IF(Collage!C387="","",Collage!C387)</f>
        <v/>
      </c>
      <c r="D394" s="60" t="str">
        <f>IF(Collage!D387="","",Collage!D387)</f>
        <v>ORA - 93</v>
      </c>
      <c r="E394" s="29" t="s">
        <v>2</v>
      </c>
      <c r="F394" s="10" t="s">
        <v>2</v>
      </c>
      <c r="G394" s="11"/>
      <c r="H394" s="13">
        <f t="shared" si="58"/>
        <v>0.66666666666666663</v>
      </c>
      <c r="I394" s="8" t="str">
        <f>IF(B394&lt;&gt;"",SUMIF($V$23:$V$598,V394,$H$23:$H$598)/SUMIF($V$23:$V$598,V394,$O$23:O969),IF(O394&lt;&gt;"",SUMIF($S$23:$S$598,S394,$H$23:$H$598)/O394,""))</f>
        <v/>
      </c>
      <c r="J394" s="12"/>
      <c r="K394" s="19">
        <f t="shared" si="66"/>
        <v>1</v>
      </c>
      <c r="L394" s="19">
        <f t="shared" si="59"/>
        <v>1</v>
      </c>
      <c r="M394" s="19">
        <f t="shared" si="60"/>
        <v>0</v>
      </c>
      <c r="N394" s="19">
        <f t="shared" si="67"/>
        <v>2</v>
      </c>
      <c r="O394" s="9" t="str">
        <f t="shared" si="65"/>
        <v/>
      </c>
      <c r="S394" s="2" t="str">
        <f t="shared" si="63"/>
        <v>ORA - ORACLE</v>
      </c>
      <c r="T394" s="18" t="str">
        <f t="shared" si="61"/>
        <v/>
      </c>
      <c r="V394" s="2" t="str">
        <f t="shared" si="64"/>
        <v>INCIDENTS</v>
      </c>
      <c r="W394" s="16" t="str">
        <f t="shared" si="62"/>
        <v/>
      </c>
    </row>
    <row r="395" spans="2:23" x14ac:dyDescent="0.2">
      <c r="B395" s="59" t="str">
        <f>IF(Collage!B388="","",Collage!B388)</f>
        <v/>
      </c>
      <c r="C395" s="59" t="str">
        <f>IF(Collage!C388="","",Collage!C388)</f>
        <v/>
      </c>
      <c r="D395" s="60" t="str">
        <f>IF(Collage!D388="","",Collage!D388)</f>
        <v>ORA - 94</v>
      </c>
      <c r="E395" s="29" t="s">
        <v>2</v>
      </c>
      <c r="F395" s="10"/>
      <c r="G395" s="11"/>
      <c r="H395" s="13">
        <f t="shared" si="58"/>
        <v>0.33333333333333331</v>
      </c>
      <c r="I395" s="8" t="str">
        <f>IF(B395&lt;&gt;"",SUMIF($V$23:$V$598,V395,$H$23:$H$598)/SUMIF($V$23:$V$598,V395,$O$23:O970),IF(O395&lt;&gt;"",SUMIF($S$23:$S$598,S395,$H$23:$H$598)/O395,""))</f>
        <v/>
      </c>
      <c r="J395" s="12"/>
      <c r="K395" s="19">
        <f t="shared" si="66"/>
        <v>1</v>
      </c>
      <c r="L395" s="19">
        <f t="shared" si="59"/>
        <v>0</v>
      </c>
      <c r="M395" s="19">
        <f t="shared" si="60"/>
        <v>0</v>
      </c>
      <c r="N395" s="19">
        <f t="shared" si="67"/>
        <v>1</v>
      </c>
      <c r="O395" s="9" t="str">
        <f t="shared" si="65"/>
        <v/>
      </c>
      <c r="S395" s="2" t="str">
        <f t="shared" si="63"/>
        <v>ORA - ORACLE</v>
      </c>
      <c r="T395" s="18" t="str">
        <f t="shared" si="61"/>
        <v/>
      </c>
      <c r="V395" s="2" t="str">
        <f t="shared" si="64"/>
        <v>INCIDENTS</v>
      </c>
      <c r="W395" s="16" t="str">
        <f t="shared" si="62"/>
        <v/>
      </c>
    </row>
    <row r="396" spans="2:23" x14ac:dyDescent="0.2">
      <c r="B396" s="59" t="str">
        <f>IF(Collage!B389="","",Collage!B389)</f>
        <v/>
      </c>
      <c r="C396" s="59" t="str">
        <f>IF(Collage!C389="","",Collage!C389)</f>
        <v/>
      </c>
      <c r="D396" s="60" t="str">
        <f>IF(Collage!D389="","",Collage!D389)</f>
        <v>ORA - 95</v>
      </c>
      <c r="E396" s="29" t="s">
        <v>2</v>
      </c>
      <c r="F396" s="10" t="s">
        <v>2</v>
      </c>
      <c r="G396" s="11"/>
      <c r="H396" s="13">
        <f t="shared" si="58"/>
        <v>0.66666666666666663</v>
      </c>
      <c r="I396" s="8" t="str">
        <f>IF(B396&lt;&gt;"",SUMIF($V$23:$V$598,V396,$H$23:$H$598)/SUMIF($V$23:$V$598,V396,$O$23:O971),IF(O396&lt;&gt;"",SUMIF($S$23:$S$598,S396,$H$23:$H$598)/O396,""))</f>
        <v/>
      </c>
      <c r="J396" s="12"/>
      <c r="K396" s="19">
        <f t="shared" si="66"/>
        <v>1</v>
      </c>
      <c r="L396" s="19">
        <f t="shared" si="59"/>
        <v>1</v>
      </c>
      <c r="M396" s="19">
        <f t="shared" si="60"/>
        <v>0</v>
      </c>
      <c r="N396" s="19">
        <f t="shared" si="67"/>
        <v>2</v>
      </c>
      <c r="O396" s="9" t="str">
        <f t="shared" si="65"/>
        <v/>
      </c>
      <c r="S396" s="2" t="str">
        <f t="shared" si="63"/>
        <v>ORA - ORACLE</v>
      </c>
      <c r="T396" s="18" t="str">
        <f t="shared" si="61"/>
        <v/>
      </c>
      <c r="V396" s="2" t="str">
        <f t="shared" si="64"/>
        <v>INCIDENTS</v>
      </c>
      <c r="W396" s="16" t="str">
        <f t="shared" si="62"/>
        <v/>
      </c>
    </row>
    <row r="397" spans="2:23" x14ac:dyDescent="0.2">
      <c r="B397" s="59" t="str">
        <f>IF(Collage!B390="","",Collage!B390)</f>
        <v/>
      </c>
      <c r="C397" s="59" t="str">
        <f>IF(Collage!C390="","",Collage!C390)</f>
        <v/>
      </c>
      <c r="D397" s="60" t="str">
        <f>IF(Collage!D390="","",Collage!D390)</f>
        <v>ORA - 96</v>
      </c>
      <c r="E397" s="29" t="s">
        <v>2</v>
      </c>
      <c r="F397" s="10"/>
      <c r="G397" s="11"/>
      <c r="H397" s="13">
        <f t="shared" si="58"/>
        <v>0.33333333333333331</v>
      </c>
      <c r="I397" s="8" t="str">
        <f>IF(B397&lt;&gt;"",SUMIF($V$23:$V$598,V397,$H$23:$H$598)/SUMIF($V$23:$V$598,V397,$O$23:O972),IF(O397&lt;&gt;"",SUMIF($S$23:$S$598,S397,$H$23:$H$598)/O397,""))</f>
        <v/>
      </c>
      <c r="J397" s="12"/>
      <c r="K397" s="19">
        <f t="shared" si="66"/>
        <v>1</v>
      </c>
      <c r="L397" s="19">
        <f t="shared" si="59"/>
        <v>0</v>
      </c>
      <c r="M397" s="19">
        <f t="shared" si="60"/>
        <v>0</v>
      </c>
      <c r="N397" s="19">
        <f t="shared" si="67"/>
        <v>1</v>
      </c>
      <c r="O397" s="9" t="str">
        <f t="shared" si="65"/>
        <v/>
      </c>
      <c r="S397" s="2" t="str">
        <f t="shared" si="63"/>
        <v>ORA - ORACLE</v>
      </c>
      <c r="T397" s="18" t="str">
        <f t="shared" si="61"/>
        <v/>
      </c>
      <c r="V397" s="2" t="str">
        <f t="shared" si="64"/>
        <v>INCIDENTS</v>
      </c>
      <c r="W397" s="16" t="str">
        <f t="shared" si="62"/>
        <v/>
      </c>
    </row>
    <row r="398" spans="2:23" x14ac:dyDescent="0.2">
      <c r="B398" s="59" t="str">
        <f>IF(Collage!B391="","",Collage!B391)</f>
        <v/>
      </c>
      <c r="C398" s="59" t="str">
        <f>IF(Collage!C391="","",Collage!C391)</f>
        <v/>
      </c>
      <c r="D398" s="60" t="str">
        <f>IF(Collage!D391="","",Collage!D391)</f>
        <v>ORA - 97</v>
      </c>
      <c r="E398" s="29" t="s">
        <v>2</v>
      </c>
      <c r="F398" s="10"/>
      <c r="G398" s="11"/>
      <c r="H398" s="13">
        <f t="shared" si="58"/>
        <v>0.33333333333333331</v>
      </c>
      <c r="I398" s="8" t="str">
        <f>IF(B398&lt;&gt;"",SUMIF($V$23:$V$598,V398,$H$23:$H$598)/SUMIF($V$23:$V$598,V398,$O$23:O973),IF(O398&lt;&gt;"",SUMIF($S$23:$S$598,S398,$H$23:$H$598)/O398,""))</f>
        <v/>
      </c>
      <c r="J398" s="12"/>
      <c r="K398" s="19">
        <f t="shared" si="66"/>
        <v>1</v>
      </c>
      <c r="L398" s="19">
        <f t="shared" si="59"/>
        <v>0</v>
      </c>
      <c r="M398" s="19">
        <f t="shared" si="60"/>
        <v>0</v>
      </c>
      <c r="N398" s="19">
        <f t="shared" si="67"/>
        <v>1</v>
      </c>
      <c r="O398" s="9" t="str">
        <f t="shared" si="65"/>
        <v/>
      </c>
      <c r="S398" s="2" t="str">
        <f t="shared" si="63"/>
        <v>ORA - ORACLE</v>
      </c>
      <c r="T398" s="18" t="str">
        <f t="shared" si="61"/>
        <v/>
      </c>
      <c r="V398" s="2" t="str">
        <f t="shared" si="64"/>
        <v>INCIDENTS</v>
      </c>
      <c r="W398" s="16" t="str">
        <f t="shared" si="62"/>
        <v/>
      </c>
    </row>
    <row r="399" spans="2:23" x14ac:dyDescent="0.2">
      <c r="B399" s="59" t="str">
        <f>IF(Collage!B392="","",Collage!B392)</f>
        <v/>
      </c>
      <c r="C399" s="59" t="str">
        <f>IF(Collage!C392="","",Collage!C392)</f>
        <v/>
      </c>
      <c r="D399" s="60" t="str">
        <f>IF(Collage!D392="","",Collage!D392)</f>
        <v>ORA - 98</v>
      </c>
      <c r="E399" s="29" t="s">
        <v>2</v>
      </c>
      <c r="F399" s="10"/>
      <c r="G399" s="11"/>
      <c r="H399" s="13">
        <f t="shared" si="58"/>
        <v>0.33333333333333331</v>
      </c>
      <c r="I399" s="8" t="str">
        <f>IF(B399&lt;&gt;"",SUMIF($V$23:$V$598,V399,$H$23:$H$598)/SUMIF($V$23:$V$598,V399,$O$23:O974),IF(O399&lt;&gt;"",SUMIF($S$23:$S$598,S399,$H$23:$H$598)/O399,""))</f>
        <v/>
      </c>
      <c r="J399" s="12"/>
      <c r="K399" s="19">
        <f t="shared" si="66"/>
        <v>1</v>
      </c>
      <c r="L399" s="19">
        <f t="shared" si="59"/>
        <v>0</v>
      </c>
      <c r="M399" s="19">
        <f t="shared" si="60"/>
        <v>0</v>
      </c>
      <c r="N399" s="19">
        <f t="shared" si="67"/>
        <v>1</v>
      </c>
      <c r="O399" s="9" t="str">
        <f t="shared" si="65"/>
        <v/>
      </c>
      <c r="S399" s="2" t="str">
        <f t="shared" si="63"/>
        <v>ORA - ORACLE</v>
      </c>
      <c r="T399" s="18" t="str">
        <f t="shared" si="61"/>
        <v/>
      </c>
      <c r="V399" s="2" t="str">
        <f t="shared" si="64"/>
        <v>INCIDENTS</v>
      </c>
      <c r="W399" s="16" t="str">
        <f t="shared" si="62"/>
        <v/>
      </c>
    </row>
    <row r="400" spans="2:23" x14ac:dyDescent="0.2">
      <c r="B400" s="59" t="str">
        <f>IF(Collage!B393="","",Collage!B393)</f>
        <v/>
      </c>
      <c r="C400" s="59" t="str">
        <f>IF(Collage!C393="","",Collage!C393)</f>
        <v/>
      </c>
      <c r="D400" s="60" t="str">
        <f>IF(Collage!D393="","",Collage!D393)</f>
        <v>ORA - 99</v>
      </c>
      <c r="E400" s="29" t="s">
        <v>2</v>
      </c>
      <c r="F400" s="10" t="s">
        <v>2</v>
      </c>
      <c r="G400" s="11"/>
      <c r="H400" s="13">
        <f t="shared" si="58"/>
        <v>0.66666666666666663</v>
      </c>
      <c r="I400" s="8" t="str">
        <f>IF(B400&lt;&gt;"",SUMIF($V$23:$V$598,V400,$H$23:$H$598)/SUMIF($V$23:$V$598,V400,$O$23:O975),IF(O400&lt;&gt;"",SUMIF($S$23:$S$598,S400,$H$23:$H$598)/O400,""))</f>
        <v/>
      </c>
      <c r="J400" s="12"/>
      <c r="K400" s="19">
        <f t="shared" si="66"/>
        <v>1</v>
      </c>
      <c r="L400" s="19">
        <f t="shared" si="59"/>
        <v>1</v>
      </c>
      <c r="M400" s="19">
        <f t="shared" si="60"/>
        <v>0</v>
      </c>
      <c r="N400" s="19">
        <f t="shared" si="67"/>
        <v>2</v>
      </c>
      <c r="O400" s="9" t="str">
        <f t="shared" si="65"/>
        <v/>
      </c>
      <c r="S400" s="2" t="str">
        <f t="shared" si="63"/>
        <v>ORA - ORACLE</v>
      </c>
      <c r="T400" s="18" t="str">
        <f t="shared" si="61"/>
        <v/>
      </c>
      <c r="V400" s="2" t="str">
        <f t="shared" si="64"/>
        <v>INCIDENTS</v>
      </c>
      <c r="W400" s="16" t="str">
        <f t="shared" si="62"/>
        <v/>
      </c>
    </row>
    <row r="401" spans="2:23" x14ac:dyDescent="0.2">
      <c r="B401" s="59" t="str">
        <f>IF(Collage!B394="","",Collage!B394)</f>
        <v/>
      </c>
      <c r="C401" s="59" t="str">
        <f>IF(Collage!C394="","",Collage!C394)</f>
        <v/>
      </c>
      <c r="D401" s="60" t="str">
        <f>IF(Collage!D394="","",Collage!D394)</f>
        <v>ORA - 100</v>
      </c>
      <c r="E401" s="29" t="s">
        <v>2</v>
      </c>
      <c r="F401" s="10" t="s">
        <v>2</v>
      </c>
      <c r="G401" s="11"/>
      <c r="H401" s="13">
        <f t="shared" si="58"/>
        <v>0.66666666666666663</v>
      </c>
      <c r="I401" s="8" t="str">
        <f>IF(B401&lt;&gt;"",SUMIF($V$23:$V$598,V401,$H$23:$H$598)/SUMIF($V$23:$V$598,V401,$O$23:O976),IF(O401&lt;&gt;"",SUMIF($S$23:$S$598,S401,$H$23:$H$598)/O401,""))</f>
        <v/>
      </c>
      <c r="J401" s="12"/>
      <c r="K401" s="19">
        <f t="shared" si="66"/>
        <v>1</v>
      </c>
      <c r="L401" s="19">
        <f t="shared" si="59"/>
        <v>1</v>
      </c>
      <c r="M401" s="19">
        <f t="shared" si="60"/>
        <v>0</v>
      </c>
      <c r="N401" s="19">
        <f t="shared" si="67"/>
        <v>2</v>
      </c>
      <c r="O401" s="9" t="str">
        <f t="shared" si="65"/>
        <v/>
      </c>
      <c r="S401" s="2" t="str">
        <f t="shared" si="63"/>
        <v>ORA - ORACLE</v>
      </c>
      <c r="T401" s="18" t="str">
        <f t="shared" si="61"/>
        <v/>
      </c>
      <c r="V401" s="2" t="str">
        <f t="shared" si="64"/>
        <v>INCIDENTS</v>
      </c>
      <c r="W401" s="16" t="str">
        <f t="shared" si="62"/>
        <v/>
      </c>
    </row>
    <row r="402" spans="2:23" x14ac:dyDescent="0.2">
      <c r="B402" s="59" t="str">
        <f>IF(Collage!B395="","",Collage!B395)</f>
        <v/>
      </c>
      <c r="C402" s="59" t="str">
        <f>IF(Collage!C395="","",Collage!C395)</f>
        <v/>
      </c>
      <c r="D402" s="60" t="str">
        <f>IF(Collage!D395="","",Collage!D395)</f>
        <v>ORA - 101</v>
      </c>
      <c r="E402" s="29" t="s">
        <v>2</v>
      </c>
      <c r="F402" s="10" t="s">
        <v>2</v>
      </c>
      <c r="G402" s="11"/>
      <c r="H402" s="13">
        <f t="shared" si="58"/>
        <v>0.66666666666666663</v>
      </c>
      <c r="I402" s="8" t="str">
        <f>IF(B402&lt;&gt;"",SUMIF($V$23:$V$598,V402,$H$23:$H$598)/SUMIF($V$23:$V$598,V402,$O$23:O977),IF(O402&lt;&gt;"",SUMIF($S$23:$S$598,S402,$H$23:$H$598)/O402,""))</f>
        <v/>
      </c>
      <c r="J402" s="12"/>
      <c r="K402" s="19">
        <f t="shared" si="66"/>
        <v>1</v>
      </c>
      <c r="L402" s="19">
        <f t="shared" si="59"/>
        <v>1</v>
      </c>
      <c r="M402" s="19">
        <f t="shared" si="60"/>
        <v>0</v>
      </c>
      <c r="N402" s="19">
        <f t="shared" si="67"/>
        <v>2</v>
      </c>
      <c r="O402" s="9" t="str">
        <f t="shared" si="65"/>
        <v/>
      </c>
      <c r="S402" s="2" t="str">
        <f t="shared" si="63"/>
        <v>ORA - ORACLE</v>
      </c>
      <c r="T402" s="18" t="str">
        <f t="shared" si="61"/>
        <v/>
      </c>
      <c r="V402" s="2" t="str">
        <f t="shared" si="64"/>
        <v>INCIDENTS</v>
      </c>
      <c r="W402" s="16" t="str">
        <f t="shared" si="62"/>
        <v/>
      </c>
    </row>
    <row r="403" spans="2:23" x14ac:dyDescent="0.2">
      <c r="B403" s="59" t="str">
        <f>IF(Collage!B396="","",Collage!B396)</f>
        <v/>
      </c>
      <c r="C403" s="59" t="str">
        <f>IF(Collage!C396="","",Collage!C396)</f>
        <v/>
      </c>
      <c r="D403" s="60" t="str">
        <f>IF(Collage!D396="","",Collage!D396)</f>
        <v>ORA - 102</v>
      </c>
      <c r="E403" s="29" t="s">
        <v>2</v>
      </c>
      <c r="F403" s="10" t="s">
        <v>2</v>
      </c>
      <c r="G403" s="11"/>
      <c r="H403" s="13">
        <f t="shared" si="58"/>
        <v>0.66666666666666663</v>
      </c>
      <c r="I403" s="8" t="str">
        <f>IF(B403&lt;&gt;"",SUMIF($V$23:$V$598,V403,$H$23:$H$598)/SUMIF($V$23:$V$598,V403,$O$23:O978),IF(O403&lt;&gt;"",SUMIF($S$23:$S$598,S403,$H$23:$H$598)/O403,""))</f>
        <v/>
      </c>
      <c r="J403" s="12"/>
      <c r="K403" s="19">
        <f t="shared" si="66"/>
        <v>1</v>
      </c>
      <c r="L403" s="19">
        <f t="shared" si="59"/>
        <v>1</v>
      </c>
      <c r="M403" s="19">
        <f t="shared" si="60"/>
        <v>0</v>
      </c>
      <c r="N403" s="19">
        <f t="shared" si="67"/>
        <v>2</v>
      </c>
      <c r="O403" s="9" t="str">
        <f t="shared" si="65"/>
        <v/>
      </c>
      <c r="S403" s="2" t="str">
        <f t="shared" si="63"/>
        <v>ORA - ORACLE</v>
      </c>
      <c r="T403" s="18" t="str">
        <f t="shared" si="61"/>
        <v/>
      </c>
      <c r="V403" s="2" t="str">
        <f t="shared" si="64"/>
        <v>INCIDENTS</v>
      </c>
      <c r="W403" s="16" t="str">
        <f t="shared" si="62"/>
        <v/>
      </c>
    </row>
    <row r="404" spans="2:23" x14ac:dyDescent="0.2">
      <c r="B404" s="59" t="str">
        <f>IF(Collage!B397="","",Collage!B397)</f>
        <v/>
      </c>
      <c r="C404" s="59" t="str">
        <f>IF(Collage!C397="","",Collage!C397)</f>
        <v/>
      </c>
      <c r="D404" s="60" t="str">
        <f>IF(Collage!D397="","",Collage!D397)</f>
        <v>ORA - 103</v>
      </c>
      <c r="E404" s="29" t="s">
        <v>2</v>
      </c>
      <c r="F404" s="10" t="s">
        <v>2</v>
      </c>
      <c r="G404" s="11"/>
      <c r="H404" s="13">
        <f t="shared" si="58"/>
        <v>0.66666666666666663</v>
      </c>
      <c r="I404" s="8" t="str">
        <f>IF(B404&lt;&gt;"",SUMIF($V$23:$V$598,V404,$H$23:$H$598)/SUMIF($V$23:$V$598,V404,$O$23:O979),IF(O404&lt;&gt;"",SUMIF($S$23:$S$598,S404,$H$23:$H$598)/O404,""))</f>
        <v/>
      </c>
      <c r="J404" s="12"/>
      <c r="K404" s="19">
        <f t="shared" si="66"/>
        <v>1</v>
      </c>
      <c r="L404" s="19">
        <f t="shared" si="59"/>
        <v>1</v>
      </c>
      <c r="M404" s="19">
        <f t="shared" si="60"/>
        <v>0</v>
      </c>
      <c r="N404" s="19">
        <f t="shared" si="67"/>
        <v>2</v>
      </c>
      <c r="O404" s="9" t="str">
        <f t="shared" si="65"/>
        <v/>
      </c>
      <c r="S404" s="2" t="str">
        <f t="shared" si="63"/>
        <v>ORA - ORACLE</v>
      </c>
      <c r="T404" s="18" t="str">
        <f t="shared" si="61"/>
        <v/>
      </c>
      <c r="V404" s="2" t="str">
        <f t="shared" si="64"/>
        <v>INCIDENTS</v>
      </c>
      <c r="W404" s="16" t="str">
        <f t="shared" si="62"/>
        <v/>
      </c>
    </row>
    <row r="405" spans="2:23" x14ac:dyDescent="0.2">
      <c r="B405" s="59" t="str">
        <f>IF(Collage!B398="","",Collage!B398)</f>
        <v/>
      </c>
      <c r="C405" s="59" t="str">
        <f>IF(Collage!C398="","",Collage!C398)</f>
        <v/>
      </c>
      <c r="D405" s="60" t="str">
        <f>IF(Collage!D398="","",Collage!D398)</f>
        <v>ORA - 104</v>
      </c>
      <c r="E405" s="29" t="s">
        <v>2</v>
      </c>
      <c r="F405" s="10" t="s">
        <v>2</v>
      </c>
      <c r="G405" s="11"/>
      <c r="H405" s="13">
        <f t="shared" si="58"/>
        <v>0.66666666666666663</v>
      </c>
      <c r="I405" s="8" t="str">
        <f>IF(B405&lt;&gt;"",SUMIF($V$23:$V$598,V405,$H$23:$H$598)/SUMIF($V$23:$V$598,V405,$O$23:O980),IF(O405&lt;&gt;"",SUMIF($S$23:$S$598,S405,$H$23:$H$598)/O405,""))</f>
        <v/>
      </c>
      <c r="J405" s="12"/>
      <c r="K405" s="19">
        <f t="shared" si="66"/>
        <v>1</v>
      </c>
      <c r="L405" s="19">
        <f t="shared" si="59"/>
        <v>1</v>
      </c>
      <c r="M405" s="19">
        <f t="shared" si="60"/>
        <v>0</v>
      </c>
      <c r="N405" s="19">
        <f t="shared" si="67"/>
        <v>2</v>
      </c>
      <c r="O405" s="9" t="str">
        <f t="shared" si="65"/>
        <v/>
      </c>
      <c r="S405" s="2" t="str">
        <f t="shared" si="63"/>
        <v>ORA - ORACLE</v>
      </c>
      <c r="T405" s="18" t="str">
        <f t="shared" si="61"/>
        <v/>
      </c>
      <c r="V405" s="2" t="str">
        <f t="shared" si="64"/>
        <v>INCIDENTS</v>
      </c>
      <c r="W405" s="16" t="str">
        <f t="shared" si="62"/>
        <v/>
      </c>
    </row>
    <row r="406" spans="2:23" x14ac:dyDescent="0.2">
      <c r="B406" s="59" t="str">
        <f>IF(Collage!B399="","",Collage!B399)</f>
        <v/>
      </c>
      <c r="C406" s="59" t="str">
        <f>IF(Collage!C399="","",Collage!C399)</f>
        <v/>
      </c>
      <c r="D406" s="60" t="str">
        <f>IF(Collage!D399="","",Collage!D399)</f>
        <v>ORA - 105</v>
      </c>
      <c r="E406" s="29" t="s">
        <v>2</v>
      </c>
      <c r="F406" s="10"/>
      <c r="G406" s="11"/>
      <c r="H406" s="13">
        <f t="shared" si="58"/>
        <v>0.33333333333333331</v>
      </c>
      <c r="I406" s="8" t="str">
        <f>IF(B406&lt;&gt;"",SUMIF($V$23:$V$598,V406,$H$23:$H$598)/SUMIF($V$23:$V$598,V406,$O$23:O981),IF(O406&lt;&gt;"",SUMIF($S$23:$S$598,S406,$H$23:$H$598)/O406,""))</f>
        <v/>
      </c>
      <c r="J406" s="12"/>
      <c r="K406" s="19">
        <f t="shared" si="66"/>
        <v>1</v>
      </c>
      <c r="L406" s="19">
        <f t="shared" si="59"/>
        <v>0</v>
      </c>
      <c r="M406" s="19">
        <f t="shared" si="60"/>
        <v>0</v>
      </c>
      <c r="N406" s="19">
        <f t="shared" si="67"/>
        <v>1</v>
      </c>
      <c r="O406" s="9" t="str">
        <f t="shared" si="65"/>
        <v/>
      </c>
      <c r="S406" s="2" t="str">
        <f t="shared" si="63"/>
        <v>ORA - ORACLE</v>
      </c>
      <c r="T406" s="18" t="str">
        <f t="shared" si="61"/>
        <v/>
      </c>
      <c r="V406" s="2" t="str">
        <f t="shared" si="64"/>
        <v>INCIDENTS</v>
      </c>
      <c r="W406" s="16" t="str">
        <f t="shared" si="62"/>
        <v/>
      </c>
    </row>
    <row r="407" spans="2:23" x14ac:dyDescent="0.2">
      <c r="B407" s="59" t="str">
        <f>IF(Collage!B400="","",Collage!B400)</f>
        <v/>
      </c>
      <c r="C407" s="59" t="str">
        <f>IF(Collage!C400="","",Collage!C400)</f>
        <v/>
      </c>
      <c r="D407" s="60" t="str">
        <f>IF(Collage!D400="","",Collage!D400)</f>
        <v>ORA - 106</v>
      </c>
      <c r="E407" s="29" t="s">
        <v>2</v>
      </c>
      <c r="F407" s="10"/>
      <c r="G407" s="11"/>
      <c r="H407" s="13">
        <f t="shared" ref="H407:H470" si="68">IF(D407="","",SUM(N407/3))</f>
        <v>0.33333333333333331</v>
      </c>
      <c r="I407" s="8" t="str">
        <f>IF(B407&lt;&gt;"",SUMIF($V$23:$V$598,V407,$H$23:$H$598)/SUMIF($V$23:$V$598,V407,$O$23:O982),IF(O407&lt;&gt;"",SUMIF($S$23:$S$598,S407,$H$23:$H$598)/O407,""))</f>
        <v/>
      </c>
      <c r="J407" s="12"/>
      <c r="K407" s="19">
        <f t="shared" si="66"/>
        <v>1</v>
      </c>
      <c r="L407" s="19">
        <f t="shared" ref="L407:L470" si="69">IF($D407&lt;&gt;"",IF($F407="X",1,0),"")</f>
        <v>0</v>
      </c>
      <c r="M407" s="19">
        <f t="shared" ref="M407:M470" si="70">IF($D407&lt;&gt;"",IF($G407="X",1,0),"")</f>
        <v>0</v>
      </c>
      <c r="N407" s="19">
        <f t="shared" si="67"/>
        <v>1</v>
      </c>
      <c r="O407" s="9" t="str">
        <f t="shared" si="65"/>
        <v/>
      </c>
      <c r="S407" s="2" t="str">
        <f t="shared" si="63"/>
        <v>ORA - ORACLE</v>
      </c>
      <c r="T407" s="18" t="str">
        <f t="shared" ref="T407:T470" si="71">IF(C407&lt;&gt;"",I407,"")</f>
        <v/>
      </c>
      <c r="V407" s="2" t="str">
        <f t="shared" si="64"/>
        <v>INCIDENTS</v>
      </c>
      <c r="W407" s="16" t="str">
        <f t="shared" ref="W407:W470" si="72">IF(B407&lt;&gt;"",I407,"")</f>
        <v/>
      </c>
    </row>
    <row r="408" spans="2:23" x14ac:dyDescent="0.2">
      <c r="B408" s="59" t="str">
        <f>IF(Collage!B401="","",Collage!B401)</f>
        <v/>
      </c>
      <c r="C408" s="59" t="str">
        <f>IF(Collage!C401="","",Collage!C401)</f>
        <v/>
      </c>
      <c r="D408" s="60" t="str">
        <f>IF(Collage!D401="","",Collage!D401)</f>
        <v>ORA - 107</v>
      </c>
      <c r="E408" s="29" t="s">
        <v>2</v>
      </c>
      <c r="F408" s="10"/>
      <c r="G408" s="11"/>
      <c r="H408" s="13">
        <f t="shared" si="68"/>
        <v>0.33333333333333331</v>
      </c>
      <c r="I408" s="8" t="str">
        <f>IF(B408&lt;&gt;"",SUMIF($V$23:$V$598,V408,$H$23:$H$598)/SUMIF($V$23:$V$598,V408,$O$23:O983),IF(O408&lt;&gt;"",SUMIF($S$23:$S$598,S408,$H$23:$H$598)/O408,""))</f>
        <v/>
      </c>
      <c r="J408" s="12"/>
      <c r="K408" s="19">
        <f t="shared" si="66"/>
        <v>1</v>
      </c>
      <c r="L408" s="19">
        <f t="shared" si="69"/>
        <v>0</v>
      </c>
      <c r="M408" s="19">
        <f t="shared" si="70"/>
        <v>0</v>
      </c>
      <c r="N408" s="19">
        <f t="shared" si="67"/>
        <v>1</v>
      </c>
      <c r="O408" s="9" t="str">
        <f t="shared" si="65"/>
        <v/>
      </c>
      <c r="S408" s="2" t="str">
        <f t="shared" ref="S408:S471" si="73">IF(C408&lt;&gt;"",C408,IF(V408=V407,S407,""))</f>
        <v>ORA - ORACLE</v>
      </c>
      <c r="T408" s="18" t="str">
        <f t="shared" si="71"/>
        <v/>
      </c>
      <c r="V408" s="2" t="str">
        <f t="shared" ref="V408:V471" si="74">IF(B408="",V407,B408)</f>
        <v>INCIDENTS</v>
      </c>
      <c r="W408" s="16" t="str">
        <f t="shared" si="72"/>
        <v/>
      </c>
    </row>
    <row r="409" spans="2:23" x14ac:dyDescent="0.2">
      <c r="B409" s="59" t="str">
        <f>IF(Collage!B402="","",Collage!B402)</f>
        <v/>
      </c>
      <c r="C409" s="59" t="str">
        <f>IF(Collage!C402="","",Collage!C402)</f>
        <v/>
      </c>
      <c r="D409" s="60" t="str">
        <f>IF(Collage!D402="","",Collage!D402)</f>
        <v>ORA - 108</v>
      </c>
      <c r="E409" s="29" t="s">
        <v>2</v>
      </c>
      <c r="F409" s="10"/>
      <c r="G409" s="11"/>
      <c r="H409" s="13">
        <f t="shared" si="68"/>
        <v>0.33333333333333331</v>
      </c>
      <c r="I409" s="8" t="str">
        <f>IF(B409&lt;&gt;"",SUMIF($V$23:$V$598,V409,$H$23:$H$598)/SUMIF($V$23:$V$598,V409,$O$23:O984),IF(O409&lt;&gt;"",SUMIF($S$23:$S$598,S409,$H$23:$H$598)/O409,""))</f>
        <v/>
      </c>
      <c r="J409" s="12"/>
      <c r="K409" s="19">
        <f t="shared" si="66"/>
        <v>1</v>
      </c>
      <c r="L409" s="19">
        <f t="shared" si="69"/>
        <v>0</v>
      </c>
      <c r="M409" s="19">
        <f t="shared" si="70"/>
        <v>0</v>
      </c>
      <c r="N409" s="19">
        <f t="shared" si="67"/>
        <v>1</v>
      </c>
      <c r="O409" s="9" t="str">
        <f t="shared" ref="O409:O472" si="75">IF(C409="","",IF(S408&lt;&gt;S409,SUMPRODUCT((D409:D885&lt;&gt;"")*(S409:S885=S409)),""))</f>
        <v/>
      </c>
      <c r="S409" s="2" t="str">
        <f t="shared" si="73"/>
        <v>ORA - ORACLE</v>
      </c>
      <c r="T409" s="18" t="str">
        <f t="shared" si="71"/>
        <v/>
      </c>
      <c r="V409" s="2" t="str">
        <f t="shared" si="74"/>
        <v>INCIDENTS</v>
      </c>
      <c r="W409" s="16" t="str">
        <f t="shared" si="72"/>
        <v/>
      </c>
    </row>
    <row r="410" spans="2:23" x14ac:dyDescent="0.2">
      <c r="B410" s="59" t="str">
        <f>IF(Collage!B403="","",Collage!B403)</f>
        <v/>
      </c>
      <c r="C410" s="59" t="str">
        <f>IF(Collage!C403="","",Collage!C403)</f>
        <v/>
      </c>
      <c r="D410" s="60" t="str">
        <f>IF(Collage!D403="","",Collage!D403)</f>
        <v>ORA - 109</v>
      </c>
      <c r="E410" s="29" t="s">
        <v>2</v>
      </c>
      <c r="F410" s="10"/>
      <c r="G410" s="11"/>
      <c r="H410" s="13">
        <f t="shared" si="68"/>
        <v>0.33333333333333331</v>
      </c>
      <c r="I410" s="8" t="str">
        <f>IF(B410&lt;&gt;"",SUMIF($V$23:$V$598,V410,$H$23:$H$598)/SUMIF($V$23:$V$598,V410,$O$23:O985),IF(O410&lt;&gt;"",SUMIF($S$23:$S$598,S410,$H$23:$H$598)/O410,""))</f>
        <v/>
      </c>
      <c r="J410" s="12"/>
      <c r="K410" s="19">
        <f t="shared" si="66"/>
        <v>1</v>
      </c>
      <c r="L410" s="19">
        <f t="shared" si="69"/>
        <v>0</v>
      </c>
      <c r="M410" s="19">
        <f t="shared" si="70"/>
        <v>0</v>
      </c>
      <c r="N410" s="19">
        <f t="shared" si="67"/>
        <v>1</v>
      </c>
      <c r="O410" s="9" t="str">
        <f t="shared" si="75"/>
        <v/>
      </c>
      <c r="S410" s="2" t="str">
        <f t="shared" si="73"/>
        <v>ORA - ORACLE</v>
      </c>
      <c r="T410" s="18" t="str">
        <f t="shared" si="71"/>
        <v/>
      </c>
      <c r="V410" s="2" t="str">
        <f t="shared" si="74"/>
        <v>INCIDENTS</v>
      </c>
      <c r="W410" s="16" t="str">
        <f t="shared" si="72"/>
        <v/>
      </c>
    </row>
    <row r="411" spans="2:23" x14ac:dyDescent="0.2">
      <c r="B411" s="59" t="str">
        <f>IF(Collage!B404="","",Collage!B404)</f>
        <v/>
      </c>
      <c r="C411" s="59" t="str">
        <f>IF(Collage!C404="","",Collage!C404)</f>
        <v/>
      </c>
      <c r="D411" s="60" t="str">
        <f>IF(Collage!D404="","",Collage!D404)</f>
        <v>ORA - 110</v>
      </c>
      <c r="E411" s="29" t="s">
        <v>2</v>
      </c>
      <c r="F411" s="10"/>
      <c r="G411" s="11"/>
      <c r="H411" s="13">
        <f t="shared" si="68"/>
        <v>0.33333333333333331</v>
      </c>
      <c r="I411" s="8" t="str">
        <f>IF(B411&lt;&gt;"",SUMIF($V$23:$V$598,V411,$H$23:$H$598)/SUMIF($V$23:$V$598,V411,$O$23:O986),IF(O411&lt;&gt;"",SUMIF($S$23:$S$598,S411,$H$23:$H$598)/O411,""))</f>
        <v/>
      </c>
      <c r="J411" s="12"/>
      <c r="K411" s="19">
        <f t="shared" si="66"/>
        <v>1</v>
      </c>
      <c r="L411" s="19">
        <f t="shared" si="69"/>
        <v>0</v>
      </c>
      <c r="M411" s="19">
        <f t="shared" si="70"/>
        <v>0</v>
      </c>
      <c r="N411" s="19">
        <f t="shared" si="67"/>
        <v>1</v>
      </c>
      <c r="O411" s="9" t="str">
        <f t="shared" si="75"/>
        <v/>
      </c>
      <c r="S411" s="2" t="str">
        <f t="shared" si="73"/>
        <v>ORA - ORACLE</v>
      </c>
      <c r="T411" s="18" t="str">
        <f t="shared" si="71"/>
        <v/>
      </c>
      <c r="V411" s="2" t="str">
        <f t="shared" si="74"/>
        <v>INCIDENTS</v>
      </c>
      <c r="W411" s="16" t="str">
        <f t="shared" si="72"/>
        <v/>
      </c>
    </row>
    <row r="412" spans="2:23" x14ac:dyDescent="0.2">
      <c r="B412" s="59" t="str">
        <f>IF(Collage!B405="","",Collage!B405)</f>
        <v/>
      </c>
      <c r="C412" s="59" t="str">
        <f>IF(Collage!C405="","",Collage!C405)</f>
        <v/>
      </c>
      <c r="D412" s="60" t="str">
        <f>IF(Collage!D405="","",Collage!D405)</f>
        <v>ORA - 111</v>
      </c>
      <c r="E412" s="29" t="s">
        <v>2</v>
      </c>
      <c r="F412" s="10"/>
      <c r="G412" s="11"/>
      <c r="H412" s="13">
        <f t="shared" si="68"/>
        <v>0.33333333333333331</v>
      </c>
      <c r="I412" s="8" t="str">
        <f>IF(B412&lt;&gt;"",SUMIF($V$23:$V$598,V412,$H$23:$H$598)/SUMIF($V$23:$V$598,V412,$O$23:O987),IF(O412&lt;&gt;"",SUMIF($S$23:$S$598,S412,$H$23:$H$598)/O412,""))</f>
        <v/>
      </c>
      <c r="J412" s="12"/>
      <c r="K412" s="19">
        <f t="shared" si="66"/>
        <v>1</v>
      </c>
      <c r="L412" s="19">
        <f t="shared" si="69"/>
        <v>0</v>
      </c>
      <c r="M412" s="19">
        <f t="shared" si="70"/>
        <v>0</v>
      </c>
      <c r="N412" s="19">
        <f t="shared" si="67"/>
        <v>1</v>
      </c>
      <c r="O412" s="9" t="str">
        <f t="shared" si="75"/>
        <v/>
      </c>
      <c r="S412" s="2" t="str">
        <f t="shared" si="73"/>
        <v>ORA - ORACLE</v>
      </c>
      <c r="T412" s="18" t="str">
        <f t="shared" si="71"/>
        <v/>
      </c>
      <c r="V412" s="2" t="str">
        <f t="shared" si="74"/>
        <v>INCIDENTS</v>
      </c>
      <c r="W412" s="16" t="str">
        <f t="shared" si="72"/>
        <v/>
      </c>
    </row>
    <row r="413" spans="2:23" x14ac:dyDescent="0.2">
      <c r="B413" s="59" t="str">
        <f>IF(Collage!B406="","",Collage!B406)</f>
        <v/>
      </c>
      <c r="C413" s="59" t="str">
        <f>IF(Collage!C406="","",Collage!C406)</f>
        <v/>
      </c>
      <c r="D413" s="60" t="str">
        <f>IF(Collage!D406="","",Collage!D406)</f>
        <v>ORA - 112</v>
      </c>
      <c r="E413" s="29" t="s">
        <v>2</v>
      </c>
      <c r="F413" s="10" t="s">
        <v>2</v>
      </c>
      <c r="G413" s="11"/>
      <c r="H413" s="13">
        <f t="shared" si="68"/>
        <v>0.66666666666666663</v>
      </c>
      <c r="I413" s="8" t="str">
        <f>IF(B413&lt;&gt;"",SUMIF($V$23:$V$598,V413,$H$23:$H$598)/SUMIF($V$23:$V$598,V413,$O$23:O988),IF(O413&lt;&gt;"",SUMIF($S$23:$S$598,S413,$H$23:$H$598)/O413,""))</f>
        <v/>
      </c>
      <c r="J413" s="12"/>
      <c r="K413" s="19">
        <f t="shared" si="66"/>
        <v>1</v>
      </c>
      <c r="L413" s="19">
        <f t="shared" si="69"/>
        <v>1</v>
      </c>
      <c r="M413" s="19">
        <f t="shared" si="70"/>
        <v>0</v>
      </c>
      <c r="N413" s="19">
        <f t="shared" si="67"/>
        <v>2</v>
      </c>
      <c r="O413" s="9" t="str">
        <f t="shared" si="75"/>
        <v/>
      </c>
      <c r="S413" s="2" t="str">
        <f t="shared" si="73"/>
        <v>ORA - ORACLE</v>
      </c>
      <c r="T413" s="18" t="str">
        <f t="shared" si="71"/>
        <v/>
      </c>
      <c r="V413" s="2" t="str">
        <f t="shared" si="74"/>
        <v>INCIDENTS</v>
      </c>
      <c r="W413" s="16" t="str">
        <f t="shared" si="72"/>
        <v/>
      </c>
    </row>
    <row r="414" spans="2:23" x14ac:dyDescent="0.2">
      <c r="B414" s="59" t="str">
        <f>IF(Collage!B407="","",Collage!B407)</f>
        <v/>
      </c>
      <c r="C414" s="59" t="str">
        <f>IF(Collage!C407="","",Collage!C407)</f>
        <v/>
      </c>
      <c r="D414" s="60" t="str">
        <f>IF(Collage!D407="","",Collage!D407)</f>
        <v>ORA - 113</v>
      </c>
      <c r="E414" s="29" t="s">
        <v>2</v>
      </c>
      <c r="F414" s="10"/>
      <c r="G414" s="11"/>
      <c r="H414" s="13">
        <f t="shared" si="68"/>
        <v>0.33333333333333331</v>
      </c>
      <c r="I414" s="8" t="str">
        <f>IF(B414&lt;&gt;"",SUMIF($V$23:$V$598,V414,$H$23:$H$598)/SUMIF($V$23:$V$598,V414,$O$23:O989),IF(O414&lt;&gt;"",SUMIF($S$23:$S$598,S414,$H$23:$H$598)/O414,""))</f>
        <v/>
      </c>
      <c r="J414" s="12"/>
      <c r="K414" s="19">
        <f t="shared" si="66"/>
        <v>1</v>
      </c>
      <c r="L414" s="19">
        <f t="shared" si="69"/>
        <v>0</v>
      </c>
      <c r="M414" s="19">
        <f t="shared" si="70"/>
        <v>0</v>
      </c>
      <c r="N414" s="19">
        <f t="shared" si="67"/>
        <v>1</v>
      </c>
      <c r="O414" s="9" t="str">
        <f t="shared" si="75"/>
        <v/>
      </c>
      <c r="S414" s="2" t="str">
        <f t="shared" si="73"/>
        <v>ORA - ORACLE</v>
      </c>
      <c r="T414" s="18" t="str">
        <f t="shared" si="71"/>
        <v/>
      </c>
      <c r="V414" s="2" t="str">
        <f t="shared" si="74"/>
        <v>INCIDENTS</v>
      </c>
      <c r="W414" s="16" t="str">
        <f t="shared" si="72"/>
        <v/>
      </c>
    </row>
    <row r="415" spans="2:23" x14ac:dyDescent="0.2">
      <c r="B415" s="59" t="str">
        <f>IF(Collage!B408="","",Collage!B408)</f>
        <v/>
      </c>
      <c r="C415" s="59" t="str">
        <f>IF(Collage!C408="","",Collage!C408)</f>
        <v/>
      </c>
      <c r="D415" s="60" t="str">
        <f>IF(Collage!D408="","",Collage!D408)</f>
        <v>ORA - 114</v>
      </c>
      <c r="E415" s="29" t="s">
        <v>2</v>
      </c>
      <c r="F415" s="10" t="s">
        <v>2</v>
      </c>
      <c r="G415" s="11"/>
      <c r="H415" s="13">
        <f t="shared" si="68"/>
        <v>0.66666666666666663</v>
      </c>
      <c r="I415" s="8" t="str">
        <f>IF(B415&lt;&gt;"",SUMIF($V$23:$V$598,V415,$H$23:$H$598)/SUMIF($V$23:$V$598,V415,$O$23:O990),IF(O415&lt;&gt;"",SUMIF($S$23:$S$598,S415,$H$23:$H$598)/O415,""))</f>
        <v/>
      </c>
      <c r="J415" s="12"/>
      <c r="K415" s="19">
        <f t="shared" si="66"/>
        <v>1</v>
      </c>
      <c r="L415" s="19">
        <f t="shared" si="69"/>
        <v>1</v>
      </c>
      <c r="M415" s="19">
        <f t="shared" si="70"/>
        <v>0</v>
      </c>
      <c r="N415" s="19">
        <f t="shared" si="67"/>
        <v>2</v>
      </c>
      <c r="O415" s="9" t="str">
        <f t="shared" si="75"/>
        <v/>
      </c>
      <c r="S415" s="2" t="str">
        <f t="shared" si="73"/>
        <v>ORA - ORACLE</v>
      </c>
      <c r="T415" s="18" t="str">
        <f t="shared" si="71"/>
        <v/>
      </c>
      <c r="V415" s="2" t="str">
        <f t="shared" si="74"/>
        <v>INCIDENTS</v>
      </c>
      <c r="W415" s="16" t="str">
        <f t="shared" si="72"/>
        <v/>
      </c>
    </row>
    <row r="416" spans="2:23" x14ac:dyDescent="0.2">
      <c r="B416" s="59" t="str">
        <f>IF(Collage!B409="","",Collage!B409)</f>
        <v/>
      </c>
      <c r="C416" s="59" t="str">
        <f>IF(Collage!C409="","",Collage!C409)</f>
        <v/>
      </c>
      <c r="D416" s="60" t="str">
        <f>IF(Collage!D409="","",Collage!D409)</f>
        <v>ORA - 115</v>
      </c>
      <c r="E416" s="29" t="s">
        <v>2</v>
      </c>
      <c r="F416" s="10"/>
      <c r="G416" s="11"/>
      <c r="H416" s="13">
        <f t="shared" si="68"/>
        <v>0.33333333333333331</v>
      </c>
      <c r="I416" s="8" t="str">
        <f>IF(B416&lt;&gt;"",SUMIF($V$23:$V$598,V416,$H$23:$H$598)/SUMIF($V$23:$V$598,V416,$O$23:O991),IF(O416&lt;&gt;"",SUMIF($S$23:$S$598,S416,$H$23:$H$598)/O416,""))</f>
        <v/>
      </c>
      <c r="J416" s="12"/>
      <c r="K416" s="19">
        <f t="shared" si="66"/>
        <v>1</v>
      </c>
      <c r="L416" s="19">
        <f t="shared" si="69"/>
        <v>0</v>
      </c>
      <c r="M416" s="19">
        <f t="shared" si="70"/>
        <v>0</v>
      </c>
      <c r="N416" s="19">
        <f t="shared" si="67"/>
        <v>1</v>
      </c>
      <c r="O416" s="9" t="str">
        <f t="shared" si="75"/>
        <v/>
      </c>
      <c r="S416" s="2" t="str">
        <f t="shared" si="73"/>
        <v>ORA - ORACLE</v>
      </c>
      <c r="T416" s="18" t="str">
        <f t="shared" si="71"/>
        <v/>
      </c>
      <c r="V416" s="2" t="str">
        <f t="shared" si="74"/>
        <v>INCIDENTS</v>
      </c>
      <c r="W416" s="16" t="str">
        <f t="shared" si="72"/>
        <v/>
      </c>
    </row>
    <row r="417" spans="2:23" x14ac:dyDescent="0.2">
      <c r="B417" s="59" t="str">
        <f>IF(Collage!B410="","",Collage!B410)</f>
        <v/>
      </c>
      <c r="C417" s="59" t="str">
        <f>IF(Collage!C410="","",Collage!C410)</f>
        <v/>
      </c>
      <c r="D417" s="60" t="str">
        <f>IF(Collage!D410="","",Collage!D410)</f>
        <v>ORA - 116</v>
      </c>
      <c r="E417" s="29" t="s">
        <v>2</v>
      </c>
      <c r="F417" s="10"/>
      <c r="G417" s="11"/>
      <c r="H417" s="13">
        <f t="shared" si="68"/>
        <v>0.33333333333333331</v>
      </c>
      <c r="I417" s="8" t="str">
        <f>IF(B417&lt;&gt;"",SUMIF($V$23:$V$598,V417,$H$23:$H$598)/SUMIF($V$23:$V$598,V417,$O$23:O992),IF(O417&lt;&gt;"",SUMIF($S$23:$S$598,S417,$H$23:$H$598)/O417,""))</f>
        <v/>
      </c>
      <c r="J417" s="12"/>
      <c r="K417" s="19">
        <f t="shared" si="66"/>
        <v>1</v>
      </c>
      <c r="L417" s="19">
        <f t="shared" si="69"/>
        <v>0</v>
      </c>
      <c r="M417" s="19">
        <f t="shared" si="70"/>
        <v>0</v>
      </c>
      <c r="N417" s="19">
        <f t="shared" si="67"/>
        <v>1</v>
      </c>
      <c r="O417" s="9" t="str">
        <f t="shared" si="75"/>
        <v/>
      </c>
      <c r="S417" s="2" t="str">
        <f t="shared" si="73"/>
        <v>ORA - ORACLE</v>
      </c>
      <c r="T417" s="18" t="str">
        <f t="shared" si="71"/>
        <v/>
      </c>
      <c r="V417" s="2" t="str">
        <f t="shared" si="74"/>
        <v>INCIDENTS</v>
      </c>
      <c r="W417" s="16" t="str">
        <f t="shared" si="72"/>
        <v/>
      </c>
    </row>
    <row r="418" spans="2:23" x14ac:dyDescent="0.2">
      <c r="B418" s="59" t="str">
        <f>IF(Collage!B411="","",Collage!B411)</f>
        <v/>
      </c>
      <c r="C418" s="59" t="str">
        <f>IF(Collage!C411="","",Collage!C411)</f>
        <v/>
      </c>
      <c r="D418" s="60" t="str">
        <f>IF(Collage!D411="","",Collage!D411)</f>
        <v>ORA - 117</v>
      </c>
      <c r="E418" s="29" t="s">
        <v>2</v>
      </c>
      <c r="F418" s="10"/>
      <c r="G418" s="11"/>
      <c r="H418" s="13">
        <f t="shared" si="68"/>
        <v>0.33333333333333331</v>
      </c>
      <c r="I418" s="8" t="str">
        <f>IF(B418&lt;&gt;"",SUMIF($V$23:$V$598,V418,$H$23:$H$598)/SUMIF($V$23:$V$598,V418,$O$23:O993),IF(O418&lt;&gt;"",SUMIF($S$23:$S$598,S418,$H$23:$H$598)/O418,""))</f>
        <v/>
      </c>
      <c r="J418" s="12"/>
      <c r="K418" s="19">
        <f t="shared" si="66"/>
        <v>1</v>
      </c>
      <c r="L418" s="19">
        <f t="shared" si="69"/>
        <v>0</v>
      </c>
      <c r="M418" s="19">
        <f t="shared" si="70"/>
        <v>0</v>
      </c>
      <c r="N418" s="19">
        <f t="shared" si="67"/>
        <v>1</v>
      </c>
      <c r="O418" s="9" t="str">
        <f t="shared" si="75"/>
        <v/>
      </c>
      <c r="S418" s="2" t="str">
        <f t="shared" si="73"/>
        <v>ORA - ORACLE</v>
      </c>
      <c r="T418" s="18" t="str">
        <f t="shared" si="71"/>
        <v/>
      </c>
      <c r="V418" s="2" t="str">
        <f t="shared" si="74"/>
        <v>INCIDENTS</v>
      </c>
      <c r="W418" s="16" t="str">
        <f t="shared" si="72"/>
        <v/>
      </c>
    </row>
    <row r="419" spans="2:23" x14ac:dyDescent="0.2">
      <c r="B419" s="59" t="str">
        <f>IF(Collage!B412="","",Collage!B412)</f>
        <v/>
      </c>
      <c r="C419" s="59" t="str">
        <f>IF(Collage!C412="","",Collage!C412)</f>
        <v/>
      </c>
      <c r="D419" s="60" t="str">
        <f>IF(Collage!D412="","",Collage!D412)</f>
        <v>ORA - 118</v>
      </c>
      <c r="E419" s="29" t="s">
        <v>2</v>
      </c>
      <c r="F419" s="10" t="s">
        <v>2</v>
      </c>
      <c r="G419" s="11"/>
      <c r="H419" s="13">
        <f t="shared" si="68"/>
        <v>0.66666666666666663</v>
      </c>
      <c r="I419" s="8" t="str">
        <f>IF(B419&lt;&gt;"",SUMIF($V$23:$V$598,V419,$H$23:$H$598)/SUMIF($V$23:$V$598,V419,$O$23:O994),IF(O419&lt;&gt;"",SUMIF($S$23:$S$598,S419,$H$23:$H$598)/O419,""))</f>
        <v/>
      </c>
      <c r="J419" s="12"/>
      <c r="K419" s="19">
        <f t="shared" si="66"/>
        <v>1</v>
      </c>
      <c r="L419" s="19">
        <f t="shared" si="69"/>
        <v>1</v>
      </c>
      <c r="M419" s="19">
        <f t="shared" si="70"/>
        <v>0</v>
      </c>
      <c r="N419" s="19">
        <f t="shared" si="67"/>
        <v>2</v>
      </c>
      <c r="O419" s="9" t="str">
        <f t="shared" si="75"/>
        <v/>
      </c>
      <c r="S419" s="2" t="str">
        <f t="shared" si="73"/>
        <v>ORA - ORACLE</v>
      </c>
      <c r="T419" s="18" t="str">
        <f t="shared" si="71"/>
        <v/>
      </c>
      <c r="V419" s="2" t="str">
        <f t="shared" si="74"/>
        <v>INCIDENTS</v>
      </c>
      <c r="W419" s="16" t="str">
        <f t="shared" si="72"/>
        <v/>
      </c>
    </row>
    <row r="420" spans="2:23" x14ac:dyDescent="0.2">
      <c r="B420" s="59" t="str">
        <f>IF(Collage!B413="","",Collage!B413)</f>
        <v/>
      </c>
      <c r="C420" s="59" t="str">
        <f>IF(Collage!C413="","",Collage!C413)</f>
        <v/>
      </c>
      <c r="D420" s="60" t="str">
        <f>IF(Collage!D413="","",Collage!D413)</f>
        <v>ORA - 119</v>
      </c>
      <c r="E420" s="29" t="s">
        <v>2</v>
      </c>
      <c r="F420" s="10"/>
      <c r="G420" s="11"/>
      <c r="H420" s="13">
        <f t="shared" si="68"/>
        <v>0.33333333333333331</v>
      </c>
      <c r="I420" s="8" t="str">
        <f>IF(B420&lt;&gt;"",SUMIF($V$23:$V$598,V420,$H$23:$H$598)/SUMIF($V$23:$V$598,V420,$O$23:O995),IF(O420&lt;&gt;"",SUMIF($S$23:$S$598,S420,$H$23:$H$598)/O420,""))</f>
        <v/>
      </c>
      <c r="J420" s="12"/>
      <c r="K420" s="19">
        <f t="shared" ref="K420:K483" si="76">IF(D420&lt;&gt;"",IF(E420="X",1,0),"")</f>
        <v>1</v>
      </c>
      <c r="L420" s="19">
        <f t="shared" si="69"/>
        <v>0</v>
      </c>
      <c r="M420" s="19">
        <f t="shared" si="70"/>
        <v>0</v>
      </c>
      <c r="N420" s="19">
        <f t="shared" ref="N420:N483" si="77">IF(D420&lt;&gt;"",SUM(K420:M420),IF(O420&lt;&gt;"","Procédures :",""))</f>
        <v>1</v>
      </c>
      <c r="O420" s="9" t="str">
        <f t="shared" si="75"/>
        <v/>
      </c>
      <c r="S420" s="2" t="str">
        <f t="shared" si="73"/>
        <v>ORA - ORACLE</v>
      </c>
      <c r="T420" s="18" t="str">
        <f t="shared" si="71"/>
        <v/>
      </c>
      <c r="V420" s="2" t="str">
        <f t="shared" si="74"/>
        <v>INCIDENTS</v>
      </c>
      <c r="W420" s="16" t="str">
        <f t="shared" si="72"/>
        <v/>
      </c>
    </row>
    <row r="421" spans="2:23" x14ac:dyDescent="0.2">
      <c r="B421" s="59" t="str">
        <f>IF(Collage!B414="","",Collage!B414)</f>
        <v/>
      </c>
      <c r="C421" s="59" t="str">
        <f>IF(Collage!C414="","",Collage!C414)</f>
        <v/>
      </c>
      <c r="D421" s="35" t="str">
        <f>IF(Collage!D414="","",Collage!D414)</f>
        <v>ORA - 120</v>
      </c>
      <c r="E421" s="29" t="s">
        <v>2</v>
      </c>
      <c r="F421" s="10"/>
      <c r="G421" s="11"/>
      <c r="H421" s="13">
        <f t="shared" si="68"/>
        <v>0.33333333333333331</v>
      </c>
      <c r="I421" s="8" t="str">
        <f>IF(B421&lt;&gt;"",SUMIF($V$23:$V$598,V421,$H$23:$H$598)/SUMIF($V$23:$V$598,V421,$O$23:O996),IF(O421&lt;&gt;"",SUMIF($S$23:$S$598,S421,$H$23:$H$598)/O421,""))</f>
        <v/>
      </c>
      <c r="J421" s="12"/>
      <c r="K421" s="19">
        <f t="shared" si="76"/>
        <v>1</v>
      </c>
      <c r="L421" s="19">
        <f t="shared" si="69"/>
        <v>0</v>
      </c>
      <c r="M421" s="19">
        <f t="shared" si="70"/>
        <v>0</v>
      </c>
      <c r="N421" s="19">
        <f t="shared" si="77"/>
        <v>1</v>
      </c>
      <c r="O421" s="9" t="str">
        <f t="shared" si="75"/>
        <v/>
      </c>
      <c r="S421" s="2" t="str">
        <f t="shared" si="73"/>
        <v>ORA - ORACLE</v>
      </c>
      <c r="T421" s="18" t="str">
        <f t="shared" si="71"/>
        <v/>
      </c>
      <c r="V421" s="2" t="str">
        <f t="shared" si="74"/>
        <v>INCIDENTS</v>
      </c>
      <c r="W421" s="16" t="str">
        <f t="shared" si="72"/>
        <v/>
      </c>
    </row>
    <row r="422" spans="2:23" x14ac:dyDescent="0.2">
      <c r="B422" s="59" t="str">
        <f>IF(Collage!B415="","",Collage!B415)</f>
        <v/>
      </c>
      <c r="C422" s="59" t="str">
        <f>IF(Collage!C415="","",Collage!C415)</f>
        <v/>
      </c>
      <c r="D422" s="35" t="str">
        <f>IF(Collage!D415="","",Collage!D415)</f>
        <v>ORA - 121</v>
      </c>
      <c r="E422" s="29" t="s">
        <v>2</v>
      </c>
      <c r="F422" s="10"/>
      <c r="G422" s="11"/>
      <c r="H422" s="13">
        <f t="shared" si="68"/>
        <v>0.33333333333333331</v>
      </c>
      <c r="I422" s="8" t="str">
        <f>IF(B422&lt;&gt;"",SUMIF($V$23:$V$598,V422,$H$23:$H$598)/SUMIF($V$23:$V$598,V422,$O$23:O997),IF(O422&lt;&gt;"",SUMIF($S$23:$S$598,S422,$H$23:$H$598)/O422,""))</f>
        <v/>
      </c>
      <c r="J422" s="12"/>
      <c r="K422" s="19">
        <f t="shared" si="76"/>
        <v>1</v>
      </c>
      <c r="L422" s="19">
        <f t="shared" si="69"/>
        <v>0</v>
      </c>
      <c r="M422" s="19">
        <f t="shared" si="70"/>
        <v>0</v>
      </c>
      <c r="N422" s="19">
        <f t="shared" si="77"/>
        <v>1</v>
      </c>
      <c r="O422" s="9" t="str">
        <f t="shared" si="75"/>
        <v/>
      </c>
      <c r="S422" s="2" t="str">
        <f t="shared" si="73"/>
        <v>ORA - ORACLE</v>
      </c>
      <c r="T422" s="18" t="str">
        <f t="shared" si="71"/>
        <v/>
      </c>
      <c r="V422" s="2" t="str">
        <f t="shared" si="74"/>
        <v>INCIDENTS</v>
      </c>
      <c r="W422" s="16" t="str">
        <f t="shared" si="72"/>
        <v/>
      </c>
    </row>
    <row r="423" spans="2:23" x14ac:dyDescent="0.2">
      <c r="B423" s="59" t="str">
        <f>IF(Collage!B416="","",Collage!B416)</f>
        <v/>
      </c>
      <c r="C423" s="59" t="str">
        <f>IF(Collage!C416="","",Collage!C416)</f>
        <v/>
      </c>
      <c r="D423" s="35" t="str">
        <f>IF(Collage!D416="","",Collage!D416)</f>
        <v>ORA - 122</v>
      </c>
      <c r="E423" s="29" t="s">
        <v>2</v>
      </c>
      <c r="F423" s="10"/>
      <c r="G423" s="11"/>
      <c r="H423" s="13">
        <f t="shared" si="68"/>
        <v>0.33333333333333331</v>
      </c>
      <c r="I423" s="8" t="str">
        <f>IF(B423&lt;&gt;"",SUMIF($V$23:$V$598,V423,$H$23:$H$598)/SUMIF($V$23:$V$598,V423,$O$23:O998),IF(O423&lt;&gt;"",SUMIF($S$23:$S$598,S423,$H$23:$H$598)/O423,""))</f>
        <v/>
      </c>
      <c r="J423" s="12"/>
      <c r="K423" s="19">
        <f t="shared" si="76"/>
        <v>1</v>
      </c>
      <c r="L423" s="19">
        <f t="shared" si="69"/>
        <v>0</v>
      </c>
      <c r="M423" s="19">
        <f t="shared" si="70"/>
        <v>0</v>
      </c>
      <c r="N423" s="19">
        <f t="shared" si="77"/>
        <v>1</v>
      </c>
      <c r="O423" s="9" t="str">
        <f t="shared" si="75"/>
        <v/>
      </c>
      <c r="S423" s="2" t="str">
        <f t="shared" si="73"/>
        <v>ORA - ORACLE</v>
      </c>
      <c r="T423" s="18" t="str">
        <f t="shared" si="71"/>
        <v/>
      </c>
      <c r="V423" s="2" t="str">
        <f t="shared" si="74"/>
        <v>INCIDENTS</v>
      </c>
      <c r="W423" s="16" t="str">
        <f t="shared" si="72"/>
        <v/>
      </c>
    </row>
    <row r="424" spans="2:23" x14ac:dyDescent="0.2">
      <c r="B424" s="59" t="str">
        <f>IF(Collage!B417="","",Collage!B417)</f>
        <v/>
      </c>
      <c r="C424" s="59" t="str">
        <f>IF(Collage!C417="","",Collage!C417)</f>
        <v/>
      </c>
      <c r="D424" s="35" t="str">
        <f>IF(Collage!D417="","",Collage!D417)</f>
        <v>ORA - 123</v>
      </c>
      <c r="E424" s="29" t="s">
        <v>2</v>
      </c>
      <c r="F424" s="10"/>
      <c r="G424" s="11"/>
      <c r="H424" s="13">
        <f t="shared" si="68"/>
        <v>0.33333333333333331</v>
      </c>
      <c r="I424" s="8" t="str">
        <f>IF(B424&lt;&gt;"",SUMIF($V$23:$V$598,V424,$H$23:$H$598)/SUMIF($V$23:$V$598,V424,$O$23:O999),IF(O424&lt;&gt;"",SUMIF($S$23:$S$598,S424,$H$23:$H$598)/O424,""))</f>
        <v/>
      </c>
      <c r="J424" s="12"/>
      <c r="K424" s="19">
        <f t="shared" si="76"/>
        <v>1</v>
      </c>
      <c r="L424" s="19">
        <f t="shared" si="69"/>
        <v>0</v>
      </c>
      <c r="M424" s="19">
        <f t="shared" si="70"/>
        <v>0</v>
      </c>
      <c r="N424" s="19">
        <f t="shared" si="77"/>
        <v>1</v>
      </c>
      <c r="O424" s="9" t="str">
        <f t="shared" si="75"/>
        <v/>
      </c>
      <c r="S424" s="2" t="str">
        <f t="shared" si="73"/>
        <v>ORA - ORACLE</v>
      </c>
      <c r="T424" s="18" t="str">
        <f t="shared" si="71"/>
        <v/>
      </c>
      <c r="V424" s="2" t="str">
        <f t="shared" si="74"/>
        <v>INCIDENTS</v>
      </c>
      <c r="W424" s="16" t="str">
        <f t="shared" si="72"/>
        <v/>
      </c>
    </row>
    <row r="425" spans="2:23" x14ac:dyDescent="0.2">
      <c r="B425" s="59" t="str">
        <f>IF(Collage!B418="","",Collage!B418)</f>
        <v/>
      </c>
      <c r="C425" s="59" t="str">
        <f>IF(Collage!C418="","",Collage!C418)</f>
        <v/>
      </c>
      <c r="D425" s="35" t="str">
        <f>IF(Collage!D418="","",Collage!D418)</f>
        <v>ORA - 124</v>
      </c>
      <c r="E425" s="29" t="s">
        <v>2</v>
      </c>
      <c r="F425" s="10"/>
      <c r="G425" s="11"/>
      <c r="H425" s="13">
        <f t="shared" si="68"/>
        <v>0.33333333333333331</v>
      </c>
      <c r="I425" s="8" t="str">
        <f>IF(B425&lt;&gt;"",SUMIF($V$23:$V$598,V425,$H$23:$H$598)/SUMIF($V$23:$V$598,V425,$O$23:O1000),IF(O425&lt;&gt;"",SUMIF($S$23:$S$598,S425,$H$23:$H$598)/O425,""))</f>
        <v/>
      </c>
      <c r="J425" s="12"/>
      <c r="K425" s="19">
        <f t="shared" si="76"/>
        <v>1</v>
      </c>
      <c r="L425" s="19">
        <f t="shared" si="69"/>
        <v>0</v>
      </c>
      <c r="M425" s="19">
        <f t="shared" si="70"/>
        <v>0</v>
      </c>
      <c r="N425" s="19">
        <f t="shared" si="77"/>
        <v>1</v>
      </c>
      <c r="O425" s="9" t="str">
        <f t="shared" si="75"/>
        <v/>
      </c>
      <c r="S425" s="2" t="str">
        <f t="shared" si="73"/>
        <v>ORA - ORACLE</v>
      </c>
      <c r="T425" s="18" t="str">
        <f t="shared" si="71"/>
        <v/>
      </c>
      <c r="V425" s="2" t="str">
        <f t="shared" si="74"/>
        <v>INCIDENTS</v>
      </c>
      <c r="W425" s="16" t="str">
        <f t="shared" si="72"/>
        <v/>
      </c>
    </row>
    <row r="426" spans="2:23" x14ac:dyDescent="0.2">
      <c r="B426" s="59" t="str">
        <f>IF(Collage!B419="","",Collage!B419)</f>
        <v/>
      </c>
      <c r="C426" s="59" t="str">
        <f>IF(Collage!C419="","",Collage!C419)</f>
        <v/>
      </c>
      <c r="D426" s="35" t="str">
        <f>IF(Collage!D419="","",Collage!D419)</f>
        <v>ORA - 125</v>
      </c>
      <c r="E426" s="29" t="s">
        <v>2</v>
      </c>
      <c r="F426" s="10"/>
      <c r="G426" s="11"/>
      <c r="H426" s="13">
        <f t="shared" si="68"/>
        <v>0.33333333333333331</v>
      </c>
      <c r="I426" s="8" t="str">
        <f>IF(B426&lt;&gt;"",SUMIF($V$23:$V$598,V426,$H$23:$H$598)/SUMIF($V$23:$V$598,V426,$O$23:O1001),IF(O426&lt;&gt;"",SUMIF($S$23:$S$598,S426,$H$23:$H$598)/O426,""))</f>
        <v/>
      </c>
      <c r="J426" s="12"/>
      <c r="K426" s="19">
        <f t="shared" si="76"/>
        <v>1</v>
      </c>
      <c r="L426" s="19">
        <f t="shared" si="69"/>
        <v>0</v>
      </c>
      <c r="M426" s="19">
        <f t="shared" si="70"/>
        <v>0</v>
      </c>
      <c r="N426" s="19">
        <f t="shared" si="77"/>
        <v>1</v>
      </c>
      <c r="O426" s="9" t="str">
        <f t="shared" si="75"/>
        <v/>
      </c>
      <c r="S426" s="2" t="str">
        <f t="shared" si="73"/>
        <v>ORA - ORACLE</v>
      </c>
      <c r="T426" s="18" t="str">
        <f t="shared" si="71"/>
        <v/>
      </c>
      <c r="V426" s="2" t="str">
        <f t="shared" si="74"/>
        <v>INCIDENTS</v>
      </c>
      <c r="W426" s="16" t="str">
        <f t="shared" si="72"/>
        <v/>
      </c>
    </row>
    <row r="427" spans="2:23" x14ac:dyDescent="0.2">
      <c r="B427" s="59" t="str">
        <f>IF(Collage!B420="","",Collage!B420)</f>
        <v/>
      </c>
      <c r="C427" s="59" t="str">
        <f>IF(Collage!C420="","",Collage!C420)</f>
        <v/>
      </c>
      <c r="D427" s="35" t="str">
        <f>IF(Collage!D420="","",Collage!D420)</f>
        <v>ORA - 126</v>
      </c>
      <c r="E427" s="29" t="s">
        <v>2</v>
      </c>
      <c r="F427" s="10"/>
      <c r="G427" s="11"/>
      <c r="H427" s="13">
        <f t="shared" si="68"/>
        <v>0.33333333333333331</v>
      </c>
      <c r="I427" s="8" t="str">
        <f>IF(B427&lt;&gt;"",SUMIF($V$23:$V$598,V427,$H$23:$H$598)/SUMIF($V$23:$V$598,V427,$O$23:O1002),IF(O427&lt;&gt;"",SUMIF($S$23:$S$598,S427,$H$23:$H$598)/O427,""))</f>
        <v/>
      </c>
      <c r="J427" s="12"/>
      <c r="K427" s="19">
        <f t="shared" si="76"/>
        <v>1</v>
      </c>
      <c r="L427" s="19">
        <f t="shared" si="69"/>
        <v>0</v>
      </c>
      <c r="M427" s="19">
        <f t="shared" si="70"/>
        <v>0</v>
      </c>
      <c r="N427" s="19">
        <f t="shared" si="77"/>
        <v>1</v>
      </c>
      <c r="O427" s="9" t="str">
        <f t="shared" si="75"/>
        <v/>
      </c>
      <c r="S427" s="2" t="str">
        <f t="shared" si="73"/>
        <v>ORA - ORACLE</v>
      </c>
      <c r="T427" s="18" t="str">
        <f t="shared" si="71"/>
        <v/>
      </c>
      <c r="V427" s="2" t="str">
        <f t="shared" si="74"/>
        <v>INCIDENTS</v>
      </c>
      <c r="W427" s="16" t="str">
        <f t="shared" si="72"/>
        <v/>
      </c>
    </row>
    <row r="428" spans="2:23" x14ac:dyDescent="0.2">
      <c r="B428" s="59" t="str">
        <f>IF(Collage!B421="","",Collage!B421)</f>
        <v/>
      </c>
      <c r="C428" s="59" t="str">
        <f>IF(Collage!C421="","",Collage!C421)</f>
        <v/>
      </c>
      <c r="D428" s="35" t="str">
        <f>IF(Collage!D421="","",Collage!D421)</f>
        <v>ORA - 127</v>
      </c>
      <c r="E428" s="29" t="s">
        <v>2</v>
      </c>
      <c r="F428" s="10"/>
      <c r="G428" s="11"/>
      <c r="H428" s="13">
        <f t="shared" si="68"/>
        <v>0.33333333333333331</v>
      </c>
      <c r="I428" s="8" t="str">
        <f>IF(B428&lt;&gt;"",SUMIF($V$23:$V$598,V428,$H$23:$H$598)/SUMIF($V$23:$V$598,V428,$O$23:O1003),IF(O428&lt;&gt;"",SUMIF($S$23:$S$598,S428,$H$23:$H$598)/O428,""))</f>
        <v/>
      </c>
      <c r="J428" s="12"/>
      <c r="K428" s="19">
        <f t="shared" si="76"/>
        <v>1</v>
      </c>
      <c r="L428" s="19">
        <f t="shared" si="69"/>
        <v>0</v>
      </c>
      <c r="M428" s="19">
        <f t="shared" si="70"/>
        <v>0</v>
      </c>
      <c r="N428" s="19">
        <f t="shared" si="77"/>
        <v>1</v>
      </c>
      <c r="O428" s="9" t="str">
        <f t="shared" si="75"/>
        <v/>
      </c>
      <c r="S428" s="2" t="str">
        <f t="shared" si="73"/>
        <v>ORA - ORACLE</v>
      </c>
      <c r="T428" s="18" t="str">
        <f t="shared" si="71"/>
        <v/>
      </c>
      <c r="V428" s="2" t="str">
        <f t="shared" si="74"/>
        <v>INCIDENTS</v>
      </c>
      <c r="W428" s="16" t="str">
        <f t="shared" si="72"/>
        <v/>
      </c>
    </row>
    <row r="429" spans="2:23" x14ac:dyDescent="0.2">
      <c r="B429" s="59" t="str">
        <f>IF(Collage!B422="","",Collage!B422)</f>
        <v/>
      </c>
      <c r="C429" s="59" t="str">
        <f>IF(Collage!C422="","",Collage!C422)</f>
        <v/>
      </c>
      <c r="D429" s="35" t="str">
        <f>IF(Collage!D422="","",Collage!D422)</f>
        <v>ORA - 128</v>
      </c>
      <c r="E429" s="29" t="s">
        <v>2</v>
      </c>
      <c r="F429" s="10"/>
      <c r="G429" s="11"/>
      <c r="H429" s="13">
        <f t="shared" si="68"/>
        <v>0.33333333333333331</v>
      </c>
      <c r="I429" s="8" t="str">
        <f>IF(B429&lt;&gt;"",SUMIF($V$23:$V$598,V429,$H$23:$H$598)/SUMIF($V$23:$V$598,V429,$O$23:O1004),IF(O429&lt;&gt;"",SUMIF($S$23:$S$598,S429,$H$23:$H$598)/O429,""))</f>
        <v/>
      </c>
      <c r="J429" s="12"/>
      <c r="K429" s="19">
        <f t="shared" si="76"/>
        <v>1</v>
      </c>
      <c r="L429" s="19">
        <f t="shared" si="69"/>
        <v>0</v>
      </c>
      <c r="M429" s="19">
        <f t="shared" si="70"/>
        <v>0</v>
      </c>
      <c r="N429" s="19">
        <f t="shared" si="77"/>
        <v>1</v>
      </c>
      <c r="O429" s="9" t="str">
        <f t="shared" si="75"/>
        <v/>
      </c>
      <c r="S429" s="2" t="str">
        <f t="shared" si="73"/>
        <v>ORA - ORACLE</v>
      </c>
      <c r="T429" s="18" t="str">
        <f t="shared" si="71"/>
        <v/>
      </c>
      <c r="V429" s="2" t="str">
        <f t="shared" si="74"/>
        <v>INCIDENTS</v>
      </c>
      <c r="W429" s="16" t="str">
        <f t="shared" si="72"/>
        <v/>
      </c>
    </row>
    <row r="430" spans="2:23" x14ac:dyDescent="0.2">
      <c r="B430" s="59" t="str">
        <f>IF(Collage!B423="","",Collage!B423)</f>
        <v/>
      </c>
      <c r="C430" s="59" t="str">
        <f>IF(Collage!C423="","",Collage!C423)</f>
        <v/>
      </c>
      <c r="D430" s="35" t="str">
        <f>IF(Collage!D423="","",Collage!D423)</f>
        <v>ORA - 129</v>
      </c>
      <c r="E430" s="29" t="s">
        <v>2</v>
      </c>
      <c r="F430" s="10"/>
      <c r="G430" s="11"/>
      <c r="H430" s="13">
        <f t="shared" si="68"/>
        <v>0.33333333333333331</v>
      </c>
      <c r="I430" s="8" t="str">
        <f>IF(B430&lt;&gt;"",SUMIF($V$23:$V$598,V430,$H$23:$H$598)/SUMIF($V$23:$V$598,V430,$O$23:O1005),IF(O430&lt;&gt;"",SUMIF($S$23:$S$598,S430,$H$23:$H$598)/O430,""))</f>
        <v/>
      </c>
      <c r="J430" s="12"/>
      <c r="K430" s="19">
        <f t="shared" si="76"/>
        <v>1</v>
      </c>
      <c r="L430" s="19">
        <f t="shared" si="69"/>
        <v>0</v>
      </c>
      <c r="M430" s="19">
        <f t="shared" si="70"/>
        <v>0</v>
      </c>
      <c r="N430" s="19">
        <f t="shared" si="77"/>
        <v>1</v>
      </c>
      <c r="O430" s="9" t="str">
        <f t="shared" si="75"/>
        <v/>
      </c>
      <c r="S430" s="2" t="str">
        <f t="shared" si="73"/>
        <v>ORA - ORACLE</v>
      </c>
      <c r="T430" s="18" t="str">
        <f t="shared" si="71"/>
        <v/>
      </c>
      <c r="V430" s="2" t="str">
        <f t="shared" si="74"/>
        <v>INCIDENTS</v>
      </c>
      <c r="W430" s="16" t="str">
        <f t="shared" si="72"/>
        <v/>
      </c>
    </row>
    <row r="431" spans="2:23" x14ac:dyDescent="0.2">
      <c r="B431" s="59" t="str">
        <f>IF(Collage!B424="","",Collage!B424)</f>
        <v/>
      </c>
      <c r="C431" s="59" t="str">
        <f>IF(Collage!C424="","",Collage!C424)</f>
        <v/>
      </c>
      <c r="D431" s="35" t="str">
        <f>IF(Collage!D424="","",Collage!D424)</f>
        <v>ORA - 130</v>
      </c>
      <c r="E431" s="29" t="s">
        <v>2</v>
      </c>
      <c r="F431" s="10"/>
      <c r="G431" s="11"/>
      <c r="H431" s="13">
        <f t="shared" si="68"/>
        <v>0.33333333333333331</v>
      </c>
      <c r="I431" s="8" t="str">
        <f>IF(B431&lt;&gt;"",SUMIF($V$23:$V$598,V431,$H$23:$H$598)/SUMIF($V$23:$V$598,V431,$O$23:O1006),IF(O431&lt;&gt;"",SUMIF($S$23:$S$598,S431,$H$23:$H$598)/O431,""))</f>
        <v/>
      </c>
      <c r="J431" s="12"/>
      <c r="K431" s="19">
        <f t="shared" si="76"/>
        <v>1</v>
      </c>
      <c r="L431" s="19">
        <f t="shared" si="69"/>
        <v>0</v>
      </c>
      <c r="M431" s="19">
        <f t="shared" si="70"/>
        <v>0</v>
      </c>
      <c r="N431" s="19">
        <f t="shared" si="77"/>
        <v>1</v>
      </c>
      <c r="O431" s="9" t="str">
        <f t="shared" si="75"/>
        <v/>
      </c>
      <c r="S431" s="2" t="str">
        <f t="shared" si="73"/>
        <v>ORA - ORACLE</v>
      </c>
      <c r="T431" s="18" t="str">
        <f t="shared" si="71"/>
        <v/>
      </c>
      <c r="V431" s="2" t="str">
        <f t="shared" si="74"/>
        <v>INCIDENTS</v>
      </c>
      <c r="W431" s="16" t="str">
        <f t="shared" si="72"/>
        <v/>
      </c>
    </row>
    <row r="432" spans="2:23" x14ac:dyDescent="0.2">
      <c r="B432" s="59" t="str">
        <f>IF(Collage!B425="","",Collage!B425)</f>
        <v/>
      </c>
      <c r="C432" s="59" t="str">
        <f>IF(Collage!C425="","",Collage!C425)</f>
        <v/>
      </c>
      <c r="D432" s="35" t="str">
        <f>IF(Collage!D425="","",Collage!D425)</f>
        <v>ORA - 131</v>
      </c>
      <c r="E432" s="29" t="s">
        <v>2</v>
      </c>
      <c r="F432" s="10" t="s">
        <v>2</v>
      </c>
      <c r="G432" s="11"/>
      <c r="H432" s="13">
        <f t="shared" si="68"/>
        <v>0.66666666666666663</v>
      </c>
      <c r="I432" s="8" t="str">
        <f>IF(B432&lt;&gt;"",SUMIF($V$23:$V$598,V432,$H$23:$H$598)/SUMIF($V$23:$V$598,V432,$O$23:O1007),IF(O432&lt;&gt;"",SUMIF($S$23:$S$598,S432,$H$23:$H$598)/O432,""))</f>
        <v/>
      </c>
      <c r="J432" s="12"/>
      <c r="K432" s="19">
        <f t="shared" si="76"/>
        <v>1</v>
      </c>
      <c r="L432" s="19">
        <f t="shared" si="69"/>
        <v>1</v>
      </c>
      <c r="M432" s="19">
        <f t="shared" si="70"/>
        <v>0</v>
      </c>
      <c r="N432" s="19">
        <f t="shared" si="77"/>
        <v>2</v>
      </c>
      <c r="O432" s="9" t="str">
        <f t="shared" si="75"/>
        <v/>
      </c>
      <c r="S432" s="2" t="str">
        <f t="shared" si="73"/>
        <v>ORA - ORACLE</v>
      </c>
      <c r="T432" s="18" t="str">
        <f t="shared" si="71"/>
        <v/>
      </c>
      <c r="V432" s="2" t="str">
        <f t="shared" si="74"/>
        <v>INCIDENTS</v>
      </c>
      <c r="W432" s="16" t="str">
        <f t="shared" si="72"/>
        <v/>
      </c>
    </row>
    <row r="433" spans="2:23" x14ac:dyDescent="0.2">
      <c r="B433" s="59" t="str">
        <f>IF(Collage!B426="","",Collage!B426)</f>
        <v/>
      </c>
      <c r="C433" s="59" t="str">
        <f>IF(Collage!C426="","",Collage!C426)</f>
        <v/>
      </c>
      <c r="D433" s="35" t="str">
        <f>IF(Collage!D426="","",Collage!D426)</f>
        <v>ORA - 132</v>
      </c>
      <c r="E433" s="29" t="s">
        <v>2</v>
      </c>
      <c r="F433" s="10"/>
      <c r="G433" s="11"/>
      <c r="H433" s="13">
        <f t="shared" si="68"/>
        <v>0.33333333333333331</v>
      </c>
      <c r="I433" s="8" t="str">
        <f>IF(B433&lt;&gt;"",SUMIF($V$23:$V$598,V433,$H$23:$H$598)/SUMIF($V$23:$V$598,V433,$O$23:O1008),IF(O433&lt;&gt;"",SUMIF($S$23:$S$598,S433,$H$23:$H$598)/O433,""))</f>
        <v/>
      </c>
      <c r="J433" s="12"/>
      <c r="K433" s="19">
        <f t="shared" si="76"/>
        <v>1</v>
      </c>
      <c r="L433" s="19">
        <f t="shared" si="69"/>
        <v>0</v>
      </c>
      <c r="M433" s="19">
        <f t="shared" si="70"/>
        <v>0</v>
      </c>
      <c r="N433" s="19">
        <f t="shared" si="77"/>
        <v>1</v>
      </c>
      <c r="O433" s="9" t="str">
        <f t="shared" si="75"/>
        <v/>
      </c>
      <c r="S433" s="2" t="str">
        <f t="shared" si="73"/>
        <v>ORA - ORACLE</v>
      </c>
      <c r="T433" s="18" t="str">
        <f t="shared" si="71"/>
        <v/>
      </c>
      <c r="V433" s="2" t="str">
        <f t="shared" si="74"/>
        <v>INCIDENTS</v>
      </c>
      <c r="W433" s="16" t="str">
        <f t="shared" si="72"/>
        <v/>
      </c>
    </row>
    <row r="434" spans="2:23" x14ac:dyDescent="0.2">
      <c r="B434" s="59" t="str">
        <f>IF(Collage!B427="","",Collage!B427)</f>
        <v/>
      </c>
      <c r="C434" s="59" t="str">
        <f>IF(Collage!C427="","",Collage!C427)</f>
        <v/>
      </c>
      <c r="D434" s="35" t="str">
        <f>IF(Collage!D427="","",Collage!D427)</f>
        <v>ORA - 133</v>
      </c>
      <c r="E434" s="29" t="s">
        <v>2</v>
      </c>
      <c r="F434" s="10"/>
      <c r="G434" s="11"/>
      <c r="H434" s="13">
        <f t="shared" si="68"/>
        <v>0.33333333333333331</v>
      </c>
      <c r="I434" s="8" t="str">
        <f>IF(B434&lt;&gt;"",SUMIF($V$23:$V$598,V434,$H$23:$H$598)/SUMIF($V$23:$V$598,V434,$O$23:O1009),IF(O434&lt;&gt;"",SUMIF($S$23:$S$598,S434,$H$23:$H$598)/O434,""))</f>
        <v/>
      </c>
      <c r="J434" s="12"/>
      <c r="K434" s="19">
        <f t="shared" si="76"/>
        <v>1</v>
      </c>
      <c r="L434" s="19">
        <f t="shared" si="69"/>
        <v>0</v>
      </c>
      <c r="M434" s="19">
        <f t="shared" si="70"/>
        <v>0</v>
      </c>
      <c r="N434" s="19">
        <f t="shared" si="77"/>
        <v>1</v>
      </c>
      <c r="O434" s="9" t="str">
        <f t="shared" si="75"/>
        <v/>
      </c>
      <c r="S434" s="2" t="str">
        <f t="shared" si="73"/>
        <v>ORA - ORACLE</v>
      </c>
      <c r="T434" s="18" t="str">
        <f t="shared" si="71"/>
        <v/>
      </c>
      <c r="V434" s="2" t="str">
        <f t="shared" si="74"/>
        <v>INCIDENTS</v>
      </c>
      <c r="W434" s="16" t="str">
        <f t="shared" si="72"/>
        <v/>
      </c>
    </row>
    <row r="435" spans="2:23" x14ac:dyDescent="0.2">
      <c r="B435" s="59" t="str">
        <f>IF(Collage!B428="","",Collage!B428)</f>
        <v/>
      </c>
      <c r="C435" s="59" t="str">
        <f>IF(Collage!C428="","",Collage!C428)</f>
        <v/>
      </c>
      <c r="D435" s="35" t="str">
        <f>IF(Collage!D428="","",Collage!D428)</f>
        <v>ORA - 134</v>
      </c>
      <c r="E435" s="29" t="s">
        <v>2</v>
      </c>
      <c r="F435" s="10"/>
      <c r="G435" s="11"/>
      <c r="H435" s="13">
        <f t="shared" si="68"/>
        <v>0.33333333333333331</v>
      </c>
      <c r="I435" s="8" t="str">
        <f>IF(B435&lt;&gt;"",SUMIF($V$23:$V$598,V435,$H$23:$H$598)/SUMIF($V$23:$V$598,V435,$O$23:O1010),IF(O435&lt;&gt;"",SUMIF($S$23:$S$598,S435,$H$23:$H$598)/O435,""))</f>
        <v/>
      </c>
      <c r="J435" s="12"/>
      <c r="K435" s="19">
        <f t="shared" si="76"/>
        <v>1</v>
      </c>
      <c r="L435" s="19">
        <f t="shared" si="69"/>
        <v>0</v>
      </c>
      <c r="M435" s="19">
        <f t="shared" si="70"/>
        <v>0</v>
      </c>
      <c r="N435" s="19">
        <f t="shared" si="77"/>
        <v>1</v>
      </c>
      <c r="O435" s="9" t="str">
        <f t="shared" si="75"/>
        <v/>
      </c>
      <c r="S435" s="2" t="str">
        <f t="shared" si="73"/>
        <v>ORA - ORACLE</v>
      </c>
      <c r="T435" s="18" t="str">
        <f t="shared" si="71"/>
        <v/>
      </c>
      <c r="V435" s="2" t="str">
        <f t="shared" si="74"/>
        <v>INCIDENTS</v>
      </c>
      <c r="W435" s="16" t="str">
        <f t="shared" si="72"/>
        <v/>
      </c>
    </row>
    <row r="436" spans="2:23" x14ac:dyDescent="0.2">
      <c r="B436" s="59" t="str">
        <f>IF(Collage!B429="","",Collage!B429)</f>
        <v/>
      </c>
      <c r="C436" s="59" t="str">
        <f>IF(Collage!C429="","",Collage!C429)</f>
        <v/>
      </c>
      <c r="D436" s="35" t="str">
        <f>IF(Collage!D429="","",Collage!D429)</f>
        <v>ORA - 135</v>
      </c>
      <c r="E436" s="29" t="s">
        <v>2</v>
      </c>
      <c r="F436" s="10"/>
      <c r="G436" s="11"/>
      <c r="H436" s="13">
        <f t="shared" si="68"/>
        <v>0.33333333333333331</v>
      </c>
      <c r="I436" s="8" t="str">
        <f>IF(B436&lt;&gt;"",SUMIF($V$23:$V$598,V436,$H$23:$H$598)/SUMIF($V$23:$V$598,V436,$O$23:O1011),IF(O436&lt;&gt;"",SUMIF($S$23:$S$598,S436,$H$23:$H$598)/O436,""))</f>
        <v/>
      </c>
      <c r="J436" s="12"/>
      <c r="K436" s="19">
        <f t="shared" si="76"/>
        <v>1</v>
      </c>
      <c r="L436" s="19">
        <f t="shared" si="69"/>
        <v>0</v>
      </c>
      <c r="M436" s="19">
        <f t="shared" si="70"/>
        <v>0</v>
      </c>
      <c r="N436" s="19">
        <f t="shared" si="77"/>
        <v>1</v>
      </c>
      <c r="O436" s="9" t="str">
        <f t="shared" si="75"/>
        <v/>
      </c>
      <c r="S436" s="2" t="str">
        <f t="shared" si="73"/>
        <v>ORA - ORACLE</v>
      </c>
      <c r="T436" s="18" t="str">
        <f t="shared" si="71"/>
        <v/>
      </c>
      <c r="V436" s="2" t="str">
        <f t="shared" si="74"/>
        <v>INCIDENTS</v>
      </c>
      <c r="W436" s="16" t="str">
        <f t="shared" si="72"/>
        <v/>
      </c>
    </row>
    <row r="437" spans="2:23" x14ac:dyDescent="0.2">
      <c r="B437" s="59" t="str">
        <f>IF(Collage!B430="","",Collage!B430)</f>
        <v/>
      </c>
      <c r="C437" s="59" t="str">
        <f>IF(Collage!C430="","",Collage!C430)</f>
        <v/>
      </c>
      <c r="D437" s="35" t="str">
        <f>IF(Collage!D430="","",Collage!D430)</f>
        <v/>
      </c>
      <c r="E437" s="29"/>
      <c r="F437" s="10"/>
      <c r="G437" s="11"/>
      <c r="H437" s="13" t="str">
        <f t="shared" si="68"/>
        <v/>
      </c>
      <c r="I437" s="8" t="str">
        <f>IF(B437&lt;&gt;"",SUMIF($V$23:$V$598,V437,$H$23:$H$598)/SUMIF($V$23:$V$598,V437,$O$23:O1012),IF(O437&lt;&gt;"",SUMIF($S$23:$S$598,S437,$H$23:$H$598)/O437,""))</f>
        <v/>
      </c>
      <c r="J437" s="12"/>
      <c r="K437" s="19" t="str">
        <f t="shared" si="76"/>
        <v/>
      </c>
      <c r="L437" s="19" t="str">
        <f t="shared" si="69"/>
        <v/>
      </c>
      <c r="M437" s="19" t="str">
        <f t="shared" si="70"/>
        <v/>
      </c>
      <c r="N437" s="19" t="str">
        <f t="shared" si="77"/>
        <v/>
      </c>
      <c r="O437" s="9" t="str">
        <f t="shared" si="75"/>
        <v/>
      </c>
      <c r="S437" s="2" t="str">
        <f t="shared" si="73"/>
        <v>ORA - ORACLE</v>
      </c>
      <c r="T437" s="18" t="str">
        <f t="shared" si="71"/>
        <v/>
      </c>
      <c r="V437" s="2" t="str">
        <f t="shared" si="74"/>
        <v>INCIDENTS</v>
      </c>
      <c r="W437" s="16" t="str">
        <f t="shared" si="72"/>
        <v/>
      </c>
    </row>
    <row r="438" spans="2:23" x14ac:dyDescent="0.2">
      <c r="B438" s="59" t="str">
        <f>IF(Collage!B431="","",Collage!B431)</f>
        <v/>
      </c>
      <c r="C438" s="59" t="str">
        <f>IF(Collage!C431="","",Collage!C431)</f>
        <v>ORD - DOLLARU</v>
      </c>
      <c r="D438" s="35" t="str">
        <f>IF(Collage!D431="","",Collage!D431)</f>
        <v/>
      </c>
      <c r="E438" s="29"/>
      <c r="F438" s="10"/>
      <c r="G438" s="11"/>
      <c r="H438" s="13" t="str">
        <f t="shared" si="68"/>
        <v/>
      </c>
      <c r="I438" s="8">
        <f>IF(B438&lt;&gt;"",SUMIF($V$23:$V$598,V438,$H$23:$H$598)/SUMIF($V$23:$V$598,V438,$O$23:O1013),IF(O438&lt;&gt;"",SUMIF($S$23:$S$598,S438,$H$23:$H$598)/O438,""))</f>
        <v>0.41242937853107331</v>
      </c>
      <c r="J438" s="12"/>
      <c r="K438" s="19" t="str">
        <f t="shared" si="76"/>
        <v/>
      </c>
      <c r="L438" s="19" t="str">
        <f t="shared" si="69"/>
        <v/>
      </c>
      <c r="M438" s="19" t="str">
        <f t="shared" si="70"/>
        <v/>
      </c>
      <c r="N438" s="19" t="str">
        <f t="shared" si="77"/>
        <v>Procédures :</v>
      </c>
      <c r="O438" s="9">
        <f t="shared" si="75"/>
        <v>59</v>
      </c>
      <c r="S438" s="2" t="str">
        <f t="shared" si="73"/>
        <v>ORD - DOLLARU</v>
      </c>
      <c r="T438" s="18">
        <f t="shared" si="71"/>
        <v>0.41242937853107331</v>
      </c>
      <c r="V438" s="2" t="str">
        <f t="shared" si="74"/>
        <v>INCIDENTS</v>
      </c>
      <c r="W438" s="16" t="str">
        <f t="shared" si="72"/>
        <v/>
      </c>
    </row>
    <row r="439" spans="2:23" x14ac:dyDescent="0.2">
      <c r="B439" s="59" t="str">
        <f>IF(Collage!B432="","",Collage!B432)</f>
        <v/>
      </c>
      <c r="C439" s="59" t="str">
        <f>IF(Collage!C432="","",Collage!C432)</f>
        <v/>
      </c>
      <c r="D439" s="35" t="str">
        <f>IF(Collage!D432="","",Collage!D432)</f>
        <v/>
      </c>
      <c r="E439" s="29"/>
      <c r="F439" s="10"/>
      <c r="G439" s="11"/>
      <c r="H439" s="13" t="str">
        <f t="shared" si="68"/>
        <v/>
      </c>
      <c r="I439" s="8" t="str">
        <f>IF(B439&lt;&gt;"",SUMIF($V$23:$V$598,V439,$H$23:$H$598)/SUMIF($V$23:$V$598,V439,$O$23:O1014),IF(O439&lt;&gt;"",SUMIF($S$23:$S$598,S439,$H$23:$H$598)/O439,""))</f>
        <v/>
      </c>
      <c r="J439" s="12"/>
      <c r="K439" s="19" t="str">
        <f t="shared" si="76"/>
        <v/>
      </c>
      <c r="L439" s="19" t="str">
        <f t="shared" si="69"/>
        <v/>
      </c>
      <c r="M439" s="19" t="str">
        <f t="shared" si="70"/>
        <v/>
      </c>
      <c r="N439" s="19" t="str">
        <f t="shared" si="77"/>
        <v/>
      </c>
      <c r="O439" s="9" t="str">
        <f t="shared" si="75"/>
        <v/>
      </c>
      <c r="S439" s="2" t="str">
        <f t="shared" si="73"/>
        <v>ORD - DOLLARU</v>
      </c>
      <c r="T439" s="18" t="str">
        <f t="shared" si="71"/>
        <v/>
      </c>
      <c r="V439" s="2" t="str">
        <f t="shared" si="74"/>
        <v>INCIDENTS</v>
      </c>
      <c r="W439" s="16" t="str">
        <f t="shared" si="72"/>
        <v/>
      </c>
    </row>
    <row r="440" spans="2:23" x14ac:dyDescent="0.2">
      <c r="B440" s="59" t="str">
        <f>IF(Collage!B433="","",Collage!B433)</f>
        <v/>
      </c>
      <c r="C440" s="59" t="str">
        <f>IF(Collage!C433="","",Collage!C433)</f>
        <v/>
      </c>
      <c r="D440" s="35" t="str">
        <f>IF(Collage!D433="","",Collage!D433)</f>
        <v>Erreur 1</v>
      </c>
      <c r="E440" s="29" t="s">
        <v>2</v>
      </c>
      <c r="F440" s="10"/>
      <c r="G440" s="11"/>
      <c r="H440" s="13">
        <f t="shared" si="68"/>
        <v>0.33333333333333331</v>
      </c>
      <c r="I440" s="8" t="str">
        <f>IF(B440&lt;&gt;"",SUMIF($V$23:$V$598,V440,$H$23:$H$598)/SUMIF($V$23:$V$598,V440,$O$23:O1015),IF(O440&lt;&gt;"",SUMIF($S$23:$S$598,S440,$H$23:$H$598)/O440,""))</f>
        <v/>
      </c>
      <c r="J440" s="12"/>
      <c r="K440" s="19">
        <f t="shared" si="76"/>
        <v>1</v>
      </c>
      <c r="L440" s="19">
        <f t="shared" si="69"/>
        <v>0</v>
      </c>
      <c r="M440" s="19">
        <f t="shared" si="70"/>
        <v>0</v>
      </c>
      <c r="N440" s="19">
        <f t="shared" si="77"/>
        <v>1</v>
      </c>
      <c r="O440" s="9" t="str">
        <f t="shared" si="75"/>
        <v/>
      </c>
      <c r="S440" s="2" t="str">
        <f t="shared" si="73"/>
        <v>ORD - DOLLARU</v>
      </c>
      <c r="T440" s="18" t="str">
        <f t="shared" si="71"/>
        <v/>
      </c>
      <c r="V440" s="2" t="str">
        <f t="shared" si="74"/>
        <v>INCIDENTS</v>
      </c>
      <c r="W440" s="16" t="str">
        <f t="shared" si="72"/>
        <v/>
      </c>
    </row>
    <row r="441" spans="2:23" x14ac:dyDescent="0.2">
      <c r="B441" s="59" t="str">
        <f>IF(Collage!B434="","",Collage!B434)</f>
        <v/>
      </c>
      <c r="C441" s="59" t="str">
        <f>IF(Collage!C434="","",Collage!C434)</f>
        <v/>
      </c>
      <c r="D441" s="35" t="str">
        <f>IF(Collage!D434="","",Collage!D434)</f>
        <v>Erreur 2</v>
      </c>
      <c r="E441" s="29" t="s">
        <v>2</v>
      </c>
      <c r="F441" s="10"/>
      <c r="G441" s="11"/>
      <c r="H441" s="13">
        <f t="shared" si="68"/>
        <v>0.33333333333333331</v>
      </c>
      <c r="I441" s="8" t="str">
        <f>IF(B441&lt;&gt;"",SUMIF($V$23:$V$598,V441,$H$23:$H$598)/SUMIF($V$23:$V$598,V441,$O$23:O1016),IF(O441&lt;&gt;"",SUMIF($S$23:$S$598,S441,$H$23:$H$598)/O441,""))</f>
        <v/>
      </c>
      <c r="J441" s="12"/>
      <c r="K441" s="19">
        <f t="shared" si="76"/>
        <v>1</v>
      </c>
      <c r="L441" s="19">
        <f t="shared" si="69"/>
        <v>0</v>
      </c>
      <c r="M441" s="19">
        <f t="shared" si="70"/>
        <v>0</v>
      </c>
      <c r="N441" s="19">
        <f t="shared" si="77"/>
        <v>1</v>
      </c>
      <c r="O441" s="9" t="str">
        <f t="shared" si="75"/>
        <v/>
      </c>
      <c r="S441" s="2" t="str">
        <f t="shared" si="73"/>
        <v>ORD - DOLLARU</v>
      </c>
      <c r="T441" s="18" t="str">
        <f t="shared" si="71"/>
        <v/>
      </c>
      <c r="V441" s="2" t="str">
        <f t="shared" si="74"/>
        <v>INCIDENTS</v>
      </c>
      <c r="W441" s="16" t="str">
        <f t="shared" si="72"/>
        <v/>
      </c>
    </row>
    <row r="442" spans="2:23" x14ac:dyDescent="0.2">
      <c r="B442" s="59" t="str">
        <f>IF(Collage!B435="","",Collage!B435)</f>
        <v/>
      </c>
      <c r="C442" s="59" t="str">
        <f>IF(Collage!C435="","",Collage!C435)</f>
        <v/>
      </c>
      <c r="D442" s="35" t="str">
        <f>IF(Collage!D435="","",Collage!D435)</f>
        <v>Erreur 3</v>
      </c>
      <c r="E442" s="29" t="s">
        <v>2</v>
      </c>
      <c r="F442" s="10"/>
      <c r="G442" s="11"/>
      <c r="H442" s="13">
        <f t="shared" si="68"/>
        <v>0.33333333333333331</v>
      </c>
      <c r="I442" s="8" t="str">
        <f>IF(B442&lt;&gt;"",SUMIF($V$23:$V$598,V442,$H$23:$H$598)/SUMIF($V$23:$V$598,V442,$O$23:O1017),IF(O442&lt;&gt;"",SUMIF($S$23:$S$598,S442,$H$23:$H$598)/O442,""))</f>
        <v/>
      </c>
      <c r="J442" s="12"/>
      <c r="K442" s="19">
        <f t="shared" si="76"/>
        <v>1</v>
      </c>
      <c r="L442" s="19">
        <f t="shared" si="69"/>
        <v>0</v>
      </c>
      <c r="M442" s="19">
        <f t="shared" si="70"/>
        <v>0</v>
      </c>
      <c r="N442" s="19">
        <f t="shared" si="77"/>
        <v>1</v>
      </c>
      <c r="O442" s="9" t="str">
        <f t="shared" si="75"/>
        <v/>
      </c>
      <c r="S442" s="2" t="str">
        <f t="shared" si="73"/>
        <v>ORD - DOLLARU</v>
      </c>
      <c r="T442" s="18" t="str">
        <f t="shared" si="71"/>
        <v/>
      </c>
      <c r="V442" s="2" t="str">
        <f t="shared" si="74"/>
        <v>INCIDENTS</v>
      </c>
      <c r="W442" s="16" t="str">
        <f t="shared" si="72"/>
        <v/>
      </c>
    </row>
    <row r="443" spans="2:23" x14ac:dyDescent="0.2">
      <c r="B443" s="59" t="str">
        <f>IF(Collage!B436="","",Collage!B436)</f>
        <v/>
      </c>
      <c r="C443" s="59" t="str">
        <f>IF(Collage!C436="","",Collage!C436)</f>
        <v/>
      </c>
      <c r="D443" s="35" t="str">
        <f>IF(Collage!D436="","",Collage!D436)</f>
        <v>Erreur 4</v>
      </c>
      <c r="E443" s="29" t="s">
        <v>2</v>
      </c>
      <c r="F443" s="10"/>
      <c r="G443" s="11"/>
      <c r="H443" s="13">
        <f t="shared" si="68"/>
        <v>0.33333333333333331</v>
      </c>
      <c r="I443" s="8" t="str">
        <f>IF(B443&lt;&gt;"",SUMIF($V$23:$V$598,V443,$H$23:$H$598)/SUMIF($V$23:$V$598,V443,$O$23:O1018),IF(O443&lt;&gt;"",SUMIF($S$23:$S$598,S443,$H$23:$H$598)/O443,""))</f>
        <v/>
      </c>
      <c r="J443" s="12"/>
      <c r="K443" s="19">
        <f t="shared" si="76"/>
        <v>1</v>
      </c>
      <c r="L443" s="19">
        <f t="shared" si="69"/>
        <v>0</v>
      </c>
      <c r="M443" s="19">
        <f t="shared" si="70"/>
        <v>0</v>
      </c>
      <c r="N443" s="19">
        <f t="shared" si="77"/>
        <v>1</v>
      </c>
      <c r="O443" s="9" t="str">
        <f t="shared" si="75"/>
        <v/>
      </c>
      <c r="S443" s="2" t="str">
        <f t="shared" si="73"/>
        <v>ORD - DOLLARU</v>
      </c>
      <c r="T443" s="18" t="str">
        <f t="shared" si="71"/>
        <v/>
      </c>
      <c r="V443" s="2" t="str">
        <f t="shared" si="74"/>
        <v>INCIDENTS</v>
      </c>
      <c r="W443" s="16" t="str">
        <f t="shared" si="72"/>
        <v/>
      </c>
    </row>
    <row r="444" spans="2:23" x14ac:dyDescent="0.2">
      <c r="B444" s="59" t="str">
        <f>IF(Collage!B437="","",Collage!B437)</f>
        <v/>
      </c>
      <c r="C444" s="59" t="str">
        <f>IF(Collage!C437="","",Collage!C437)</f>
        <v/>
      </c>
      <c r="D444" s="35" t="str">
        <f>IF(Collage!D437="","",Collage!D437)</f>
        <v>Erreur 5</v>
      </c>
      <c r="E444" s="29" t="s">
        <v>2</v>
      </c>
      <c r="F444" s="10"/>
      <c r="G444" s="11"/>
      <c r="H444" s="13">
        <f t="shared" si="68"/>
        <v>0.33333333333333331</v>
      </c>
      <c r="I444" s="8" t="str">
        <f>IF(B444&lt;&gt;"",SUMIF($V$23:$V$598,V444,$H$23:$H$598)/SUMIF($V$23:$V$598,V444,$O$23:O1019),IF(O444&lt;&gt;"",SUMIF($S$23:$S$598,S444,$H$23:$H$598)/O444,""))</f>
        <v/>
      </c>
      <c r="J444" s="12"/>
      <c r="K444" s="19">
        <f t="shared" si="76"/>
        <v>1</v>
      </c>
      <c r="L444" s="19">
        <f t="shared" si="69"/>
        <v>0</v>
      </c>
      <c r="M444" s="19">
        <f t="shared" si="70"/>
        <v>0</v>
      </c>
      <c r="N444" s="19">
        <f t="shared" si="77"/>
        <v>1</v>
      </c>
      <c r="O444" s="9" t="str">
        <f t="shared" si="75"/>
        <v/>
      </c>
      <c r="S444" s="2" t="str">
        <f t="shared" si="73"/>
        <v>ORD - DOLLARU</v>
      </c>
      <c r="T444" s="18" t="str">
        <f t="shared" si="71"/>
        <v/>
      </c>
      <c r="V444" s="2" t="str">
        <f t="shared" si="74"/>
        <v>INCIDENTS</v>
      </c>
      <c r="W444" s="16" t="str">
        <f t="shared" si="72"/>
        <v/>
      </c>
    </row>
    <row r="445" spans="2:23" x14ac:dyDescent="0.2">
      <c r="B445" s="59" t="str">
        <f>IF(Collage!B438="","",Collage!B438)</f>
        <v/>
      </c>
      <c r="C445" s="59" t="str">
        <f>IF(Collage!C438="","",Collage!C438)</f>
        <v/>
      </c>
      <c r="D445" s="35" t="str">
        <f>IF(Collage!D438="","",Collage!D438)</f>
        <v>Erreur 6</v>
      </c>
      <c r="E445" s="29" t="s">
        <v>2</v>
      </c>
      <c r="F445" s="10"/>
      <c r="G445" s="11"/>
      <c r="H445" s="13">
        <f t="shared" si="68"/>
        <v>0.33333333333333331</v>
      </c>
      <c r="I445" s="8" t="str">
        <f>IF(B445&lt;&gt;"",SUMIF($V$23:$V$598,V445,$H$23:$H$598)/SUMIF($V$23:$V$598,V445,$O$23:O1020),IF(O445&lt;&gt;"",SUMIF($S$23:$S$598,S445,$H$23:$H$598)/O445,""))</f>
        <v/>
      </c>
      <c r="J445" s="12"/>
      <c r="K445" s="19">
        <f t="shared" si="76"/>
        <v>1</v>
      </c>
      <c r="L445" s="19">
        <f t="shared" si="69"/>
        <v>0</v>
      </c>
      <c r="M445" s="19">
        <f t="shared" si="70"/>
        <v>0</v>
      </c>
      <c r="N445" s="19">
        <f t="shared" si="77"/>
        <v>1</v>
      </c>
      <c r="O445" s="9" t="str">
        <f t="shared" si="75"/>
        <v/>
      </c>
      <c r="S445" s="2" t="str">
        <f t="shared" si="73"/>
        <v>ORD - DOLLARU</v>
      </c>
      <c r="T445" s="18" t="str">
        <f t="shared" si="71"/>
        <v/>
      </c>
      <c r="V445" s="2" t="str">
        <f t="shared" si="74"/>
        <v>INCIDENTS</v>
      </c>
      <c r="W445" s="16" t="str">
        <f t="shared" si="72"/>
        <v/>
      </c>
    </row>
    <row r="446" spans="2:23" x14ac:dyDescent="0.2">
      <c r="B446" s="59" t="str">
        <f>IF(Collage!B439="","",Collage!B439)</f>
        <v/>
      </c>
      <c r="C446" s="59" t="str">
        <f>IF(Collage!C439="","",Collage!C439)</f>
        <v/>
      </c>
      <c r="D446" s="35" t="str">
        <f>IF(Collage!D439="","",Collage!D439)</f>
        <v>Erreur 7</v>
      </c>
      <c r="E446" s="29" t="s">
        <v>2</v>
      </c>
      <c r="F446" s="10"/>
      <c r="G446" s="11"/>
      <c r="H446" s="13">
        <f t="shared" si="68"/>
        <v>0.33333333333333331</v>
      </c>
      <c r="I446" s="8" t="str">
        <f>IF(B446&lt;&gt;"",SUMIF($V$23:$V$598,V446,$H$23:$H$598)/SUMIF($V$23:$V$598,V446,$O$23:O1021),IF(O446&lt;&gt;"",SUMIF($S$23:$S$598,S446,$H$23:$H$598)/O446,""))</f>
        <v/>
      </c>
      <c r="J446" s="12"/>
      <c r="K446" s="19">
        <f t="shared" si="76"/>
        <v>1</v>
      </c>
      <c r="L446" s="19">
        <f t="shared" si="69"/>
        <v>0</v>
      </c>
      <c r="M446" s="19">
        <f t="shared" si="70"/>
        <v>0</v>
      </c>
      <c r="N446" s="19">
        <f t="shared" si="77"/>
        <v>1</v>
      </c>
      <c r="O446" s="9" t="str">
        <f t="shared" si="75"/>
        <v/>
      </c>
      <c r="S446" s="2" t="str">
        <f t="shared" si="73"/>
        <v>ORD - DOLLARU</v>
      </c>
      <c r="T446" s="18" t="str">
        <f t="shared" si="71"/>
        <v/>
      </c>
      <c r="V446" s="2" t="str">
        <f t="shared" si="74"/>
        <v>INCIDENTS</v>
      </c>
      <c r="W446" s="16" t="str">
        <f t="shared" si="72"/>
        <v/>
      </c>
    </row>
    <row r="447" spans="2:23" x14ac:dyDescent="0.2">
      <c r="B447" s="59" t="str">
        <f>IF(Collage!B440="","",Collage!B440)</f>
        <v/>
      </c>
      <c r="C447" s="59" t="str">
        <f>IF(Collage!C440="","",Collage!C440)</f>
        <v/>
      </c>
      <c r="D447" s="35" t="str">
        <f>IF(Collage!D440="","",Collage!D440)</f>
        <v>Erreur 8</v>
      </c>
      <c r="E447" s="29" t="s">
        <v>2</v>
      </c>
      <c r="F447" s="10" t="s">
        <v>2</v>
      </c>
      <c r="G447" s="11"/>
      <c r="H447" s="13">
        <f t="shared" si="68"/>
        <v>0.66666666666666663</v>
      </c>
      <c r="I447" s="8" t="str">
        <f>IF(B447&lt;&gt;"",SUMIF($V$23:$V$598,V447,$H$23:$H$598)/SUMIF($V$23:$V$598,V447,$O$23:O1022),IF(O447&lt;&gt;"",SUMIF($S$23:$S$598,S447,$H$23:$H$598)/O447,""))</f>
        <v/>
      </c>
      <c r="J447" s="12"/>
      <c r="K447" s="19">
        <f t="shared" si="76"/>
        <v>1</v>
      </c>
      <c r="L447" s="19">
        <f t="shared" si="69"/>
        <v>1</v>
      </c>
      <c r="M447" s="19">
        <f t="shared" si="70"/>
        <v>0</v>
      </c>
      <c r="N447" s="19">
        <f t="shared" si="77"/>
        <v>2</v>
      </c>
      <c r="O447" s="9" t="str">
        <f t="shared" si="75"/>
        <v/>
      </c>
      <c r="S447" s="2" t="str">
        <f t="shared" si="73"/>
        <v>ORD - DOLLARU</v>
      </c>
      <c r="T447" s="18" t="str">
        <f t="shared" si="71"/>
        <v/>
      </c>
      <c r="V447" s="2" t="str">
        <f t="shared" si="74"/>
        <v>INCIDENTS</v>
      </c>
      <c r="W447" s="16" t="str">
        <f t="shared" si="72"/>
        <v/>
      </c>
    </row>
    <row r="448" spans="2:23" x14ac:dyDescent="0.2">
      <c r="B448" s="59" t="str">
        <f>IF(Collage!B441="","",Collage!B441)</f>
        <v/>
      </c>
      <c r="C448" s="59" t="str">
        <f>IF(Collage!C441="","",Collage!C441)</f>
        <v/>
      </c>
      <c r="D448" s="35" t="str">
        <f>IF(Collage!D441="","",Collage!D441)</f>
        <v>Erreur 9</v>
      </c>
      <c r="E448" s="29" t="s">
        <v>2</v>
      </c>
      <c r="F448" s="10" t="s">
        <v>2</v>
      </c>
      <c r="G448" s="11"/>
      <c r="H448" s="13">
        <f t="shared" si="68"/>
        <v>0.66666666666666663</v>
      </c>
      <c r="I448" s="8" t="str">
        <f>IF(B448&lt;&gt;"",SUMIF($V$23:$V$598,V448,$H$23:$H$598)/SUMIF($V$23:$V$598,V448,$O$23:O1023),IF(O448&lt;&gt;"",SUMIF($S$23:$S$598,S448,$H$23:$H$598)/O448,""))</f>
        <v/>
      </c>
      <c r="J448" s="12"/>
      <c r="K448" s="19">
        <f t="shared" si="76"/>
        <v>1</v>
      </c>
      <c r="L448" s="19">
        <f t="shared" si="69"/>
        <v>1</v>
      </c>
      <c r="M448" s="19">
        <f t="shared" si="70"/>
        <v>0</v>
      </c>
      <c r="N448" s="19">
        <f t="shared" si="77"/>
        <v>2</v>
      </c>
      <c r="O448" s="9" t="str">
        <f t="shared" si="75"/>
        <v/>
      </c>
      <c r="S448" s="2" t="str">
        <f t="shared" si="73"/>
        <v>ORD - DOLLARU</v>
      </c>
      <c r="T448" s="18" t="str">
        <f t="shared" si="71"/>
        <v/>
      </c>
      <c r="V448" s="2" t="str">
        <f t="shared" si="74"/>
        <v>INCIDENTS</v>
      </c>
      <c r="W448" s="16" t="str">
        <f t="shared" si="72"/>
        <v/>
      </c>
    </row>
    <row r="449" spans="2:23" x14ac:dyDescent="0.2">
      <c r="B449" s="59" t="str">
        <f>IF(Collage!B442="","",Collage!B442)</f>
        <v/>
      </c>
      <c r="C449" s="59" t="str">
        <f>IF(Collage!C442="","",Collage!C442)</f>
        <v/>
      </c>
      <c r="D449" s="35" t="str">
        <f>IF(Collage!D442="","",Collage!D442)</f>
        <v>Erreur 10</v>
      </c>
      <c r="E449" s="29" t="s">
        <v>2</v>
      </c>
      <c r="F449" s="10" t="s">
        <v>2</v>
      </c>
      <c r="G449" s="11"/>
      <c r="H449" s="13">
        <f t="shared" si="68"/>
        <v>0.66666666666666663</v>
      </c>
      <c r="I449" s="8" t="str">
        <f>IF(B449&lt;&gt;"",SUMIF($V$23:$V$598,V449,$H$23:$H$598)/SUMIF($V$23:$V$598,V449,$O$23:O1024),IF(O449&lt;&gt;"",SUMIF($S$23:$S$598,S449,$H$23:$H$598)/O449,""))</f>
        <v/>
      </c>
      <c r="J449" s="12"/>
      <c r="K449" s="19">
        <f t="shared" si="76"/>
        <v>1</v>
      </c>
      <c r="L449" s="19">
        <f t="shared" si="69"/>
        <v>1</v>
      </c>
      <c r="M449" s="19">
        <f t="shared" si="70"/>
        <v>0</v>
      </c>
      <c r="N449" s="19">
        <f t="shared" si="77"/>
        <v>2</v>
      </c>
      <c r="O449" s="9" t="str">
        <f t="shared" si="75"/>
        <v/>
      </c>
      <c r="S449" s="2" t="str">
        <f t="shared" si="73"/>
        <v>ORD - DOLLARU</v>
      </c>
      <c r="T449" s="18" t="str">
        <f t="shared" si="71"/>
        <v/>
      </c>
      <c r="V449" s="2" t="str">
        <f t="shared" si="74"/>
        <v>INCIDENTS</v>
      </c>
      <c r="W449" s="16" t="str">
        <f t="shared" si="72"/>
        <v/>
      </c>
    </row>
    <row r="450" spans="2:23" x14ac:dyDescent="0.2">
      <c r="B450" s="59" t="str">
        <f>IF(Collage!B443="","",Collage!B443)</f>
        <v/>
      </c>
      <c r="C450" s="59" t="str">
        <f>IF(Collage!C443="","",Collage!C443)</f>
        <v/>
      </c>
      <c r="D450" s="35" t="str">
        <f>IF(Collage!D443="","",Collage!D443)</f>
        <v>Erreur 11</v>
      </c>
      <c r="E450" s="29" t="s">
        <v>2</v>
      </c>
      <c r="F450" s="10" t="s">
        <v>2</v>
      </c>
      <c r="G450" s="11"/>
      <c r="H450" s="13">
        <f t="shared" si="68"/>
        <v>0.66666666666666663</v>
      </c>
      <c r="I450" s="8" t="str">
        <f>IF(B450&lt;&gt;"",SUMIF($V$23:$V$598,V450,$H$23:$H$598)/SUMIF($V$23:$V$598,V450,$O$23:O1025),IF(O450&lt;&gt;"",SUMIF($S$23:$S$598,S450,$H$23:$H$598)/O450,""))</f>
        <v/>
      </c>
      <c r="J450" s="12"/>
      <c r="K450" s="19">
        <f t="shared" si="76"/>
        <v>1</v>
      </c>
      <c r="L450" s="19">
        <f t="shared" si="69"/>
        <v>1</v>
      </c>
      <c r="M450" s="19">
        <f t="shared" si="70"/>
        <v>0</v>
      </c>
      <c r="N450" s="19">
        <f t="shared" si="77"/>
        <v>2</v>
      </c>
      <c r="O450" s="9" t="str">
        <f t="shared" si="75"/>
        <v/>
      </c>
      <c r="S450" s="2" t="str">
        <f t="shared" si="73"/>
        <v>ORD - DOLLARU</v>
      </c>
      <c r="T450" s="18" t="str">
        <f t="shared" si="71"/>
        <v/>
      </c>
      <c r="V450" s="2" t="str">
        <f t="shared" si="74"/>
        <v>INCIDENTS</v>
      </c>
      <c r="W450" s="16" t="str">
        <f t="shared" si="72"/>
        <v/>
      </c>
    </row>
    <row r="451" spans="2:23" x14ac:dyDescent="0.2">
      <c r="B451" s="59" t="str">
        <f>IF(Collage!B444="","",Collage!B444)</f>
        <v/>
      </c>
      <c r="C451" s="59" t="str">
        <f>IF(Collage!C444="","",Collage!C444)</f>
        <v/>
      </c>
      <c r="D451" s="35" t="str">
        <f>IF(Collage!D444="","",Collage!D444)</f>
        <v>Erreur 12</v>
      </c>
      <c r="E451" s="29" t="s">
        <v>2</v>
      </c>
      <c r="F451" s="10" t="s">
        <v>2</v>
      </c>
      <c r="G451" s="11"/>
      <c r="H451" s="13">
        <f t="shared" si="68"/>
        <v>0.66666666666666663</v>
      </c>
      <c r="I451" s="8" t="str">
        <f>IF(B451&lt;&gt;"",SUMIF($V$23:$V$598,V451,$H$23:$H$598)/SUMIF($V$23:$V$598,V451,$O$23:O1026),IF(O451&lt;&gt;"",SUMIF($S$23:$S$598,S451,$H$23:$H$598)/O451,""))</f>
        <v/>
      </c>
      <c r="J451" s="12"/>
      <c r="K451" s="19">
        <f t="shared" si="76"/>
        <v>1</v>
      </c>
      <c r="L451" s="19">
        <f t="shared" si="69"/>
        <v>1</v>
      </c>
      <c r="M451" s="19">
        <f t="shared" si="70"/>
        <v>0</v>
      </c>
      <c r="N451" s="19">
        <f t="shared" si="77"/>
        <v>2</v>
      </c>
      <c r="O451" s="9" t="str">
        <f t="shared" si="75"/>
        <v/>
      </c>
      <c r="S451" s="2" t="str">
        <f t="shared" si="73"/>
        <v>ORD - DOLLARU</v>
      </c>
      <c r="T451" s="18" t="str">
        <f t="shared" si="71"/>
        <v/>
      </c>
      <c r="V451" s="2" t="str">
        <f t="shared" si="74"/>
        <v>INCIDENTS</v>
      </c>
      <c r="W451" s="16" t="str">
        <f t="shared" si="72"/>
        <v/>
      </c>
    </row>
    <row r="452" spans="2:23" x14ac:dyDescent="0.2">
      <c r="B452" s="59" t="str">
        <f>IF(Collage!B445="","",Collage!B445)</f>
        <v/>
      </c>
      <c r="C452" s="59" t="str">
        <f>IF(Collage!C445="","",Collage!C445)</f>
        <v/>
      </c>
      <c r="D452" s="35" t="str">
        <f>IF(Collage!D445="","",Collage!D445)</f>
        <v>Erreur 13</v>
      </c>
      <c r="E452" s="29" t="s">
        <v>2</v>
      </c>
      <c r="F452" s="10" t="s">
        <v>2</v>
      </c>
      <c r="G452" s="11"/>
      <c r="H452" s="13">
        <f t="shared" si="68"/>
        <v>0.66666666666666663</v>
      </c>
      <c r="I452" s="8" t="str">
        <f>IF(B452&lt;&gt;"",SUMIF($V$23:$V$598,V452,$H$23:$H$598)/SUMIF($V$23:$V$598,V452,$O$23:O1027),IF(O452&lt;&gt;"",SUMIF($S$23:$S$598,S452,$H$23:$H$598)/O452,""))</f>
        <v/>
      </c>
      <c r="J452" s="12"/>
      <c r="K452" s="19">
        <f t="shared" si="76"/>
        <v>1</v>
      </c>
      <c r="L452" s="19">
        <f t="shared" si="69"/>
        <v>1</v>
      </c>
      <c r="M452" s="19">
        <f t="shared" si="70"/>
        <v>0</v>
      </c>
      <c r="N452" s="19">
        <f t="shared" si="77"/>
        <v>2</v>
      </c>
      <c r="O452" s="9" t="str">
        <f t="shared" si="75"/>
        <v/>
      </c>
      <c r="S452" s="2" t="str">
        <f t="shared" si="73"/>
        <v>ORD - DOLLARU</v>
      </c>
      <c r="T452" s="18" t="str">
        <f t="shared" si="71"/>
        <v/>
      </c>
      <c r="V452" s="2" t="str">
        <f t="shared" si="74"/>
        <v>INCIDENTS</v>
      </c>
      <c r="W452" s="16" t="str">
        <f t="shared" si="72"/>
        <v/>
      </c>
    </row>
    <row r="453" spans="2:23" x14ac:dyDescent="0.2">
      <c r="B453" s="59" t="str">
        <f>IF(Collage!B446="","",Collage!B446)</f>
        <v/>
      </c>
      <c r="C453" s="59" t="str">
        <f>IF(Collage!C446="","",Collage!C446)</f>
        <v/>
      </c>
      <c r="D453" s="35" t="str">
        <f>IF(Collage!D446="","",Collage!D446)</f>
        <v>Erreur 14</v>
      </c>
      <c r="E453" s="29" t="s">
        <v>2</v>
      </c>
      <c r="F453" s="10"/>
      <c r="G453" s="11"/>
      <c r="H453" s="13">
        <f t="shared" si="68"/>
        <v>0.33333333333333331</v>
      </c>
      <c r="I453" s="8" t="str">
        <f>IF(B453&lt;&gt;"",SUMIF($V$23:$V$598,V453,$H$23:$H$598)/SUMIF($V$23:$V$598,V453,$O$23:O1028),IF(O453&lt;&gt;"",SUMIF($S$23:$S$598,S453,$H$23:$H$598)/O453,""))</f>
        <v/>
      </c>
      <c r="J453" s="12"/>
      <c r="K453" s="19">
        <f t="shared" si="76"/>
        <v>1</v>
      </c>
      <c r="L453" s="19">
        <f t="shared" si="69"/>
        <v>0</v>
      </c>
      <c r="M453" s="19">
        <f t="shared" si="70"/>
        <v>0</v>
      </c>
      <c r="N453" s="19">
        <f t="shared" si="77"/>
        <v>1</v>
      </c>
      <c r="O453" s="9" t="str">
        <f t="shared" si="75"/>
        <v/>
      </c>
      <c r="S453" s="2" t="str">
        <f t="shared" si="73"/>
        <v>ORD - DOLLARU</v>
      </c>
      <c r="T453" s="18" t="str">
        <f t="shared" si="71"/>
        <v/>
      </c>
      <c r="V453" s="2" t="str">
        <f t="shared" si="74"/>
        <v>INCIDENTS</v>
      </c>
      <c r="W453" s="16" t="str">
        <f t="shared" si="72"/>
        <v/>
      </c>
    </row>
    <row r="454" spans="2:23" x14ac:dyDescent="0.2">
      <c r="B454" s="59" t="str">
        <f>IF(Collage!B447="","",Collage!B447)</f>
        <v/>
      </c>
      <c r="C454" s="59" t="str">
        <f>IF(Collage!C447="","",Collage!C447)</f>
        <v/>
      </c>
      <c r="D454" s="35" t="str">
        <f>IF(Collage!D447="","",Collage!D447)</f>
        <v>Erreur 15</v>
      </c>
      <c r="E454" s="29" t="s">
        <v>2</v>
      </c>
      <c r="F454" s="10" t="s">
        <v>2</v>
      </c>
      <c r="G454" s="11"/>
      <c r="H454" s="13">
        <f t="shared" si="68"/>
        <v>0.66666666666666663</v>
      </c>
      <c r="I454" s="8" t="str">
        <f>IF(B454&lt;&gt;"",SUMIF($V$23:$V$598,V454,$H$23:$H$598)/SUMIF($V$23:$V$598,V454,$O$23:O1029),IF(O454&lt;&gt;"",SUMIF($S$23:$S$598,S454,$H$23:$H$598)/O454,""))</f>
        <v/>
      </c>
      <c r="J454" s="12"/>
      <c r="K454" s="19">
        <f t="shared" si="76"/>
        <v>1</v>
      </c>
      <c r="L454" s="19">
        <f t="shared" si="69"/>
        <v>1</v>
      </c>
      <c r="M454" s="19">
        <f t="shared" si="70"/>
        <v>0</v>
      </c>
      <c r="N454" s="19">
        <f t="shared" si="77"/>
        <v>2</v>
      </c>
      <c r="O454" s="9" t="str">
        <f t="shared" si="75"/>
        <v/>
      </c>
      <c r="S454" s="2" t="str">
        <f t="shared" si="73"/>
        <v>ORD - DOLLARU</v>
      </c>
      <c r="T454" s="18" t="str">
        <f t="shared" si="71"/>
        <v/>
      </c>
      <c r="V454" s="2" t="str">
        <f t="shared" si="74"/>
        <v>INCIDENTS</v>
      </c>
      <c r="W454" s="16" t="str">
        <f t="shared" si="72"/>
        <v/>
      </c>
    </row>
    <row r="455" spans="2:23" x14ac:dyDescent="0.2">
      <c r="B455" s="59" t="str">
        <f>IF(Collage!B448="","",Collage!B448)</f>
        <v/>
      </c>
      <c r="C455" s="59" t="str">
        <f>IF(Collage!C448="","",Collage!C448)</f>
        <v/>
      </c>
      <c r="D455" s="35" t="str">
        <f>IF(Collage!D448="","",Collage!D448)</f>
        <v>Erreur 16</v>
      </c>
      <c r="E455" s="29" t="s">
        <v>2</v>
      </c>
      <c r="F455" s="10" t="s">
        <v>2</v>
      </c>
      <c r="G455" s="11"/>
      <c r="H455" s="13">
        <f t="shared" si="68"/>
        <v>0.66666666666666663</v>
      </c>
      <c r="I455" s="8" t="str">
        <f>IF(B455&lt;&gt;"",SUMIF($V$23:$V$598,V455,$H$23:$H$598)/SUMIF($V$23:$V$598,V455,$O$23:O1030),IF(O455&lt;&gt;"",SUMIF($S$23:$S$598,S455,$H$23:$H$598)/O455,""))</f>
        <v/>
      </c>
      <c r="J455" s="12"/>
      <c r="K455" s="19">
        <f t="shared" si="76"/>
        <v>1</v>
      </c>
      <c r="L455" s="19">
        <f t="shared" si="69"/>
        <v>1</v>
      </c>
      <c r="M455" s="19">
        <f t="shared" si="70"/>
        <v>0</v>
      </c>
      <c r="N455" s="19">
        <f t="shared" si="77"/>
        <v>2</v>
      </c>
      <c r="O455" s="9" t="str">
        <f t="shared" si="75"/>
        <v/>
      </c>
      <c r="S455" s="2" t="str">
        <f t="shared" si="73"/>
        <v>ORD - DOLLARU</v>
      </c>
      <c r="T455" s="18" t="str">
        <f t="shared" si="71"/>
        <v/>
      </c>
      <c r="V455" s="2" t="str">
        <f t="shared" si="74"/>
        <v>INCIDENTS</v>
      </c>
      <c r="W455" s="16" t="str">
        <f t="shared" si="72"/>
        <v/>
      </c>
    </row>
    <row r="456" spans="2:23" x14ac:dyDescent="0.2">
      <c r="B456" s="59" t="str">
        <f>IF(Collage!B449="","",Collage!B449)</f>
        <v/>
      </c>
      <c r="C456" s="59" t="str">
        <f>IF(Collage!C449="","",Collage!C449)</f>
        <v/>
      </c>
      <c r="D456" s="35" t="str">
        <f>IF(Collage!D449="","",Collage!D449)</f>
        <v>Erreur 17</v>
      </c>
      <c r="E456" s="29" t="s">
        <v>2</v>
      </c>
      <c r="F456" s="10" t="s">
        <v>2</v>
      </c>
      <c r="G456" s="11"/>
      <c r="H456" s="13">
        <f t="shared" si="68"/>
        <v>0.66666666666666663</v>
      </c>
      <c r="I456" s="8" t="str">
        <f>IF(B456&lt;&gt;"",SUMIF($V$23:$V$598,V456,$H$23:$H$598)/SUMIF($V$23:$V$598,V456,$O$23:O1031),IF(O456&lt;&gt;"",SUMIF($S$23:$S$598,S456,$H$23:$H$598)/O456,""))</f>
        <v/>
      </c>
      <c r="J456" s="12"/>
      <c r="K456" s="19">
        <f t="shared" si="76"/>
        <v>1</v>
      </c>
      <c r="L456" s="19">
        <f t="shared" si="69"/>
        <v>1</v>
      </c>
      <c r="M456" s="19">
        <f t="shared" si="70"/>
        <v>0</v>
      </c>
      <c r="N456" s="19">
        <f t="shared" si="77"/>
        <v>2</v>
      </c>
      <c r="O456" s="9" t="str">
        <f t="shared" si="75"/>
        <v/>
      </c>
      <c r="S456" s="2" t="str">
        <f t="shared" si="73"/>
        <v>ORD - DOLLARU</v>
      </c>
      <c r="T456" s="18" t="str">
        <f t="shared" si="71"/>
        <v/>
      </c>
      <c r="V456" s="2" t="str">
        <f t="shared" si="74"/>
        <v>INCIDENTS</v>
      </c>
      <c r="W456" s="16" t="str">
        <f t="shared" si="72"/>
        <v/>
      </c>
    </row>
    <row r="457" spans="2:23" x14ac:dyDescent="0.2">
      <c r="B457" s="59" t="str">
        <f>IF(Collage!B450="","",Collage!B450)</f>
        <v/>
      </c>
      <c r="C457" s="59" t="str">
        <f>IF(Collage!C450="","",Collage!C450)</f>
        <v/>
      </c>
      <c r="D457" s="35" t="str">
        <f>IF(Collage!D450="","",Collage!D450)</f>
        <v>Erreur 18</v>
      </c>
      <c r="E457" s="29" t="s">
        <v>2</v>
      </c>
      <c r="F457" s="10"/>
      <c r="G457" s="11"/>
      <c r="H457" s="13">
        <f t="shared" si="68"/>
        <v>0.33333333333333331</v>
      </c>
      <c r="I457" s="8" t="str">
        <f>IF(B457&lt;&gt;"",SUMIF($V$23:$V$598,V457,$H$23:$H$598)/SUMIF($V$23:$V$598,V457,$O$23:O1032),IF(O457&lt;&gt;"",SUMIF($S$23:$S$598,S457,$H$23:$H$598)/O457,""))</f>
        <v/>
      </c>
      <c r="J457" s="12"/>
      <c r="K457" s="19">
        <f t="shared" si="76"/>
        <v>1</v>
      </c>
      <c r="L457" s="19">
        <f t="shared" si="69"/>
        <v>0</v>
      </c>
      <c r="M457" s="19">
        <f t="shared" si="70"/>
        <v>0</v>
      </c>
      <c r="N457" s="19">
        <f t="shared" si="77"/>
        <v>1</v>
      </c>
      <c r="O457" s="9" t="str">
        <f t="shared" si="75"/>
        <v/>
      </c>
      <c r="S457" s="2" t="str">
        <f t="shared" si="73"/>
        <v>ORD - DOLLARU</v>
      </c>
      <c r="T457" s="18" t="str">
        <f t="shared" si="71"/>
        <v/>
      </c>
      <c r="V457" s="2" t="str">
        <f t="shared" si="74"/>
        <v>INCIDENTS</v>
      </c>
      <c r="W457" s="16" t="str">
        <f t="shared" si="72"/>
        <v/>
      </c>
    </row>
    <row r="458" spans="2:23" x14ac:dyDescent="0.2">
      <c r="B458" s="59" t="str">
        <f>IF(Collage!B451="","",Collage!B451)</f>
        <v/>
      </c>
      <c r="C458" s="59" t="str">
        <f>IF(Collage!C451="","",Collage!C451)</f>
        <v/>
      </c>
      <c r="D458" s="35" t="str">
        <f>IF(Collage!D451="","",Collage!D451)</f>
        <v>Erreur 19</v>
      </c>
      <c r="E458" s="29" t="s">
        <v>2</v>
      </c>
      <c r="F458" s="10" t="s">
        <v>2</v>
      </c>
      <c r="G458" s="11"/>
      <c r="H458" s="13">
        <f t="shared" si="68"/>
        <v>0.66666666666666663</v>
      </c>
      <c r="I458" s="8" t="str">
        <f>IF(B458&lt;&gt;"",SUMIF($V$23:$V$598,V458,$H$23:$H$598)/SUMIF($V$23:$V$598,V458,$O$23:O1033),IF(O458&lt;&gt;"",SUMIF($S$23:$S$598,S458,$H$23:$H$598)/O458,""))</f>
        <v/>
      </c>
      <c r="J458" s="12"/>
      <c r="K458" s="19">
        <f t="shared" si="76"/>
        <v>1</v>
      </c>
      <c r="L458" s="19">
        <f t="shared" si="69"/>
        <v>1</v>
      </c>
      <c r="M458" s="19">
        <f t="shared" si="70"/>
        <v>0</v>
      </c>
      <c r="N458" s="19">
        <f t="shared" si="77"/>
        <v>2</v>
      </c>
      <c r="O458" s="9" t="str">
        <f t="shared" si="75"/>
        <v/>
      </c>
      <c r="S458" s="2" t="str">
        <f t="shared" si="73"/>
        <v>ORD - DOLLARU</v>
      </c>
      <c r="T458" s="18" t="str">
        <f t="shared" si="71"/>
        <v/>
      </c>
      <c r="V458" s="2" t="str">
        <f t="shared" si="74"/>
        <v>INCIDENTS</v>
      </c>
      <c r="W458" s="16" t="str">
        <f t="shared" si="72"/>
        <v/>
      </c>
    </row>
    <row r="459" spans="2:23" x14ac:dyDescent="0.2">
      <c r="B459" s="59" t="str">
        <f>IF(Collage!B452="","",Collage!B452)</f>
        <v/>
      </c>
      <c r="C459" s="59" t="str">
        <f>IF(Collage!C452="","",Collage!C452)</f>
        <v/>
      </c>
      <c r="D459" s="35" t="str">
        <f>IF(Collage!D452="","",Collage!D452)</f>
        <v>Erreur 20</v>
      </c>
      <c r="E459" s="29" t="s">
        <v>2</v>
      </c>
      <c r="F459" s="10"/>
      <c r="G459" s="11"/>
      <c r="H459" s="13">
        <f t="shared" si="68"/>
        <v>0.33333333333333331</v>
      </c>
      <c r="I459" s="8" t="str">
        <f>IF(B459&lt;&gt;"",SUMIF($V$23:$V$598,V459,$H$23:$H$598)/SUMIF($V$23:$V$598,V459,$O$23:O1034),IF(O459&lt;&gt;"",SUMIF($S$23:$S$598,S459,$H$23:$H$598)/O459,""))</f>
        <v/>
      </c>
      <c r="J459" s="12"/>
      <c r="K459" s="19">
        <f t="shared" si="76"/>
        <v>1</v>
      </c>
      <c r="L459" s="19">
        <f t="shared" si="69"/>
        <v>0</v>
      </c>
      <c r="M459" s="19">
        <f t="shared" si="70"/>
        <v>0</v>
      </c>
      <c r="N459" s="19">
        <f t="shared" si="77"/>
        <v>1</v>
      </c>
      <c r="O459" s="9" t="str">
        <f t="shared" si="75"/>
        <v/>
      </c>
      <c r="S459" s="2" t="str">
        <f t="shared" si="73"/>
        <v>ORD - DOLLARU</v>
      </c>
      <c r="T459" s="18" t="str">
        <f t="shared" si="71"/>
        <v/>
      </c>
      <c r="V459" s="2" t="str">
        <f t="shared" si="74"/>
        <v>INCIDENTS</v>
      </c>
      <c r="W459" s="16" t="str">
        <f t="shared" si="72"/>
        <v/>
      </c>
    </row>
    <row r="460" spans="2:23" x14ac:dyDescent="0.2">
      <c r="B460" s="59" t="str">
        <f>IF(Collage!B453="","",Collage!B453)</f>
        <v/>
      </c>
      <c r="C460" s="59" t="str">
        <f>IF(Collage!C453="","",Collage!C453)</f>
        <v/>
      </c>
      <c r="D460" s="35" t="str">
        <f>IF(Collage!D453="","",Collage!D453)</f>
        <v>Erreur 21</v>
      </c>
      <c r="E460" s="29" t="s">
        <v>2</v>
      </c>
      <c r="F460" s="10" t="s">
        <v>2</v>
      </c>
      <c r="G460" s="11"/>
      <c r="H460" s="13">
        <f t="shared" si="68"/>
        <v>0.66666666666666663</v>
      </c>
      <c r="I460" s="8" t="str">
        <f>IF(B460&lt;&gt;"",SUMIF($V$23:$V$598,V460,$H$23:$H$598)/SUMIF($V$23:$V$598,V460,$O$23:O1035),IF(O460&lt;&gt;"",SUMIF($S$23:$S$598,S460,$H$23:$H$598)/O460,""))</f>
        <v/>
      </c>
      <c r="J460" s="12"/>
      <c r="K460" s="19">
        <f t="shared" si="76"/>
        <v>1</v>
      </c>
      <c r="L460" s="19">
        <f t="shared" si="69"/>
        <v>1</v>
      </c>
      <c r="M460" s="19">
        <f t="shared" si="70"/>
        <v>0</v>
      </c>
      <c r="N460" s="19">
        <f t="shared" si="77"/>
        <v>2</v>
      </c>
      <c r="O460" s="9" t="str">
        <f t="shared" si="75"/>
        <v/>
      </c>
      <c r="S460" s="2" t="str">
        <f t="shared" si="73"/>
        <v>ORD - DOLLARU</v>
      </c>
      <c r="T460" s="18" t="str">
        <f t="shared" si="71"/>
        <v/>
      </c>
      <c r="V460" s="2" t="str">
        <f t="shared" si="74"/>
        <v>INCIDENTS</v>
      </c>
      <c r="W460" s="16" t="str">
        <f t="shared" si="72"/>
        <v/>
      </c>
    </row>
    <row r="461" spans="2:23" x14ac:dyDescent="0.2">
      <c r="B461" s="59" t="str">
        <f>IF(Collage!B454="","",Collage!B454)</f>
        <v/>
      </c>
      <c r="C461" s="59" t="str">
        <f>IF(Collage!C454="","",Collage!C454)</f>
        <v/>
      </c>
      <c r="D461" s="35" t="str">
        <f>IF(Collage!D454="","",Collage!D454)</f>
        <v>Erreur 22</v>
      </c>
      <c r="E461" s="29" t="s">
        <v>2</v>
      </c>
      <c r="F461" s="10"/>
      <c r="G461" s="11"/>
      <c r="H461" s="13">
        <f t="shared" si="68"/>
        <v>0.33333333333333331</v>
      </c>
      <c r="I461" s="8" t="str">
        <f>IF(B461&lt;&gt;"",SUMIF($V$23:$V$598,V461,$H$23:$H$598)/SUMIF($V$23:$V$598,V461,$O$23:O1036),IF(O461&lt;&gt;"",SUMIF($S$23:$S$598,S461,$H$23:$H$598)/O461,""))</f>
        <v/>
      </c>
      <c r="J461" s="12"/>
      <c r="K461" s="19">
        <f t="shared" si="76"/>
        <v>1</v>
      </c>
      <c r="L461" s="19">
        <f t="shared" si="69"/>
        <v>0</v>
      </c>
      <c r="M461" s="19">
        <f t="shared" si="70"/>
        <v>0</v>
      </c>
      <c r="N461" s="19">
        <f t="shared" si="77"/>
        <v>1</v>
      </c>
      <c r="O461" s="9" t="str">
        <f t="shared" si="75"/>
        <v/>
      </c>
      <c r="S461" s="2" t="str">
        <f t="shared" si="73"/>
        <v>ORD - DOLLARU</v>
      </c>
      <c r="T461" s="18" t="str">
        <f t="shared" si="71"/>
        <v/>
      </c>
      <c r="V461" s="2" t="str">
        <f t="shared" si="74"/>
        <v>INCIDENTS</v>
      </c>
      <c r="W461" s="16" t="str">
        <f t="shared" si="72"/>
        <v/>
      </c>
    </row>
    <row r="462" spans="2:23" x14ac:dyDescent="0.2">
      <c r="B462" s="59" t="str">
        <f>IF(Collage!B455="","",Collage!B455)</f>
        <v/>
      </c>
      <c r="C462" s="59" t="str">
        <f>IF(Collage!C455="","",Collage!C455)</f>
        <v/>
      </c>
      <c r="D462" s="35" t="str">
        <f>IF(Collage!D455="","",Collage!D455)</f>
        <v>Erreur 23</v>
      </c>
      <c r="E462" s="29" t="s">
        <v>2</v>
      </c>
      <c r="F462" s="10"/>
      <c r="G462" s="11"/>
      <c r="H462" s="13">
        <f t="shared" si="68"/>
        <v>0.33333333333333331</v>
      </c>
      <c r="I462" s="8" t="str">
        <f>IF(B462&lt;&gt;"",SUMIF($V$23:$V$598,V462,$H$23:$H$598)/SUMIF($V$23:$V$598,V462,$O$23:O1037),IF(O462&lt;&gt;"",SUMIF($S$23:$S$598,S462,$H$23:$H$598)/O462,""))</f>
        <v/>
      </c>
      <c r="J462" s="12"/>
      <c r="K462" s="19">
        <f t="shared" si="76"/>
        <v>1</v>
      </c>
      <c r="L462" s="19">
        <f t="shared" si="69"/>
        <v>0</v>
      </c>
      <c r="M462" s="19">
        <f t="shared" si="70"/>
        <v>0</v>
      </c>
      <c r="N462" s="19">
        <f t="shared" si="77"/>
        <v>1</v>
      </c>
      <c r="O462" s="9" t="str">
        <f t="shared" si="75"/>
        <v/>
      </c>
      <c r="S462" s="2" t="str">
        <f t="shared" si="73"/>
        <v>ORD - DOLLARU</v>
      </c>
      <c r="T462" s="18" t="str">
        <f t="shared" si="71"/>
        <v/>
      </c>
      <c r="V462" s="2" t="str">
        <f t="shared" si="74"/>
        <v>INCIDENTS</v>
      </c>
      <c r="W462" s="16" t="str">
        <f t="shared" si="72"/>
        <v/>
      </c>
    </row>
    <row r="463" spans="2:23" x14ac:dyDescent="0.2">
      <c r="B463" s="59" t="str">
        <f>IF(Collage!B456="","",Collage!B456)</f>
        <v/>
      </c>
      <c r="C463" s="59" t="str">
        <f>IF(Collage!C456="","",Collage!C456)</f>
        <v/>
      </c>
      <c r="D463" s="35" t="str">
        <f>IF(Collage!D456="","",Collage!D456)</f>
        <v>Erreur 24</v>
      </c>
      <c r="E463" s="29" t="s">
        <v>2</v>
      </c>
      <c r="F463" s="10"/>
      <c r="G463" s="11"/>
      <c r="H463" s="13">
        <f t="shared" si="68"/>
        <v>0.33333333333333331</v>
      </c>
      <c r="I463" s="8" t="str">
        <f>IF(B463&lt;&gt;"",SUMIF($V$23:$V$598,V463,$H$23:$H$598)/SUMIF($V$23:$V$598,V463,$O$23:O1038),IF(O463&lt;&gt;"",SUMIF($S$23:$S$598,S463,$H$23:$H$598)/O463,""))</f>
        <v/>
      </c>
      <c r="J463" s="12"/>
      <c r="K463" s="19">
        <f t="shared" si="76"/>
        <v>1</v>
      </c>
      <c r="L463" s="19">
        <f t="shared" si="69"/>
        <v>0</v>
      </c>
      <c r="M463" s="19">
        <f t="shared" si="70"/>
        <v>0</v>
      </c>
      <c r="N463" s="19">
        <f t="shared" si="77"/>
        <v>1</v>
      </c>
      <c r="O463" s="9" t="str">
        <f t="shared" si="75"/>
        <v/>
      </c>
      <c r="S463" s="2" t="str">
        <f t="shared" si="73"/>
        <v>ORD - DOLLARU</v>
      </c>
      <c r="T463" s="18" t="str">
        <f t="shared" si="71"/>
        <v/>
      </c>
      <c r="V463" s="2" t="str">
        <f t="shared" si="74"/>
        <v>INCIDENTS</v>
      </c>
      <c r="W463" s="16" t="str">
        <f t="shared" si="72"/>
        <v/>
      </c>
    </row>
    <row r="464" spans="2:23" x14ac:dyDescent="0.2">
      <c r="B464" s="59" t="str">
        <f>IF(Collage!B457="","",Collage!B457)</f>
        <v/>
      </c>
      <c r="C464" s="59" t="str">
        <f>IF(Collage!C457="","",Collage!C457)</f>
        <v/>
      </c>
      <c r="D464" s="35" t="str">
        <f>IF(Collage!D457="","",Collage!D457)</f>
        <v>Erreur 25</v>
      </c>
      <c r="E464" s="29"/>
      <c r="F464" s="10"/>
      <c r="G464" s="11"/>
      <c r="H464" s="13">
        <f t="shared" si="68"/>
        <v>0</v>
      </c>
      <c r="I464" s="8" t="str">
        <f>IF(B464&lt;&gt;"",SUMIF($V$23:$V$598,V464,$H$23:$H$598)/SUMIF($V$23:$V$598,V464,$O$23:O1039),IF(O464&lt;&gt;"",SUMIF($S$23:$S$598,S464,$H$23:$H$598)/O464,""))</f>
        <v/>
      </c>
      <c r="J464" s="12"/>
      <c r="K464" s="19">
        <f t="shared" si="76"/>
        <v>0</v>
      </c>
      <c r="L464" s="19">
        <f t="shared" si="69"/>
        <v>0</v>
      </c>
      <c r="M464" s="19">
        <f t="shared" si="70"/>
        <v>0</v>
      </c>
      <c r="N464" s="19">
        <f t="shared" si="77"/>
        <v>0</v>
      </c>
      <c r="O464" s="9" t="str">
        <f t="shared" si="75"/>
        <v/>
      </c>
      <c r="S464" s="2" t="str">
        <f t="shared" si="73"/>
        <v>ORD - DOLLARU</v>
      </c>
      <c r="T464" s="18" t="str">
        <f t="shared" si="71"/>
        <v/>
      </c>
      <c r="V464" s="2" t="str">
        <f t="shared" si="74"/>
        <v>INCIDENTS</v>
      </c>
      <c r="W464" s="16" t="str">
        <f t="shared" si="72"/>
        <v/>
      </c>
    </row>
    <row r="465" spans="2:23" x14ac:dyDescent="0.2">
      <c r="B465" s="59" t="str">
        <f>IF(Collage!B458="","",Collage!B458)</f>
        <v/>
      </c>
      <c r="C465" s="59" t="str">
        <f>IF(Collage!C458="","",Collage!C458)</f>
        <v/>
      </c>
      <c r="D465" s="35" t="str">
        <f>IF(Collage!D458="","",Collage!D458)</f>
        <v>Erreur 26</v>
      </c>
      <c r="E465" s="29" t="s">
        <v>2</v>
      </c>
      <c r="F465" s="10" t="s">
        <v>2</v>
      </c>
      <c r="G465" s="11"/>
      <c r="H465" s="13">
        <f t="shared" si="68"/>
        <v>0.66666666666666663</v>
      </c>
      <c r="I465" s="8" t="str">
        <f>IF(B465&lt;&gt;"",SUMIF($V$23:$V$598,V465,$H$23:$H$598)/SUMIF($V$23:$V$598,V465,$O$23:O1040),IF(O465&lt;&gt;"",SUMIF($S$23:$S$598,S465,$H$23:$H$598)/O465,""))</f>
        <v/>
      </c>
      <c r="J465" s="12"/>
      <c r="K465" s="19">
        <f t="shared" si="76"/>
        <v>1</v>
      </c>
      <c r="L465" s="19">
        <f t="shared" si="69"/>
        <v>1</v>
      </c>
      <c r="M465" s="19">
        <f t="shared" si="70"/>
        <v>0</v>
      </c>
      <c r="N465" s="19">
        <f t="shared" si="77"/>
        <v>2</v>
      </c>
      <c r="O465" s="9" t="str">
        <f t="shared" si="75"/>
        <v/>
      </c>
      <c r="S465" s="2" t="str">
        <f t="shared" si="73"/>
        <v>ORD - DOLLARU</v>
      </c>
      <c r="T465" s="18" t="str">
        <f t="shared" si="71"/>
        <v/>
      </c>
      <c r="V465" s="2" t="str">
        <f t="shared" si="74"/>
        <v>INCIDENTS</v>
      </c>
      <c r="W465" s="16" t="str">
        <f t="shared" si="72"/>
        <v/>
      </c>
    </row>
    <row r="466" spans="2:23" x14ac:dyDescent="0.2">
      <c r="B466" s="59" t="str">
        <f>IF(Collage!B459="","",Collage!B459)</f>
        <v/>
      </c>
      <c r="C466" s="59" t="str">
        <f>IF(Collage!C459="","",Collage!C459)</f>
        <v/>
      </c>
      <c r="D466" s="35" t="str">
        <f>IF(Collage!D459="","",Collage!D459)</f>
        <v>Erreur 27</v>
      </c>
      <c r="E466" s="29" t="s">
        <v>2</v>
      </c>
      <c r="F466" s="10" t="s">
        <v>2</v>
      </c>
      <c r="G466" s="11"/>
      <c r="H466" s="13">
        <f t="shared" si="68"/>
        <v>0.66666666666666663</v>
      </c>
      <c r="I466" s="8" t="str">
        <f>IF(B466&lt;&gt;"",SUMIF($V$23:$V$598,V466,$H$23:$H$598)/SUMIF($V$23:$V$598,V466,$O$23:O1041),IF(O466&lt;&gt;"",SUMIF($S$23:$S$598,S466,$H$23:$H$598)/O466,""))</f>
        <v/>
      </c>
      <c r="J466" s="12"/>
      <c r="K466" s="19">
        <f t="shared" si="76"/>
        <v>1</v>
      </c>
      <c r="L466" s="19">
        <f t="shared" si="69"/>
        <v>1</v>
      </c>
      <c r="M466" s="19">
        <f t="shared" si="70"/>
        <v>0</v>
      </c>
      <c r="N466" s="19">
        <f t="shared" si="77"/>
        <v>2</v>
      </c>
      <c r="O466" s="9" t="str">
        <f t="shared" si="75"/>
        <v/>
      </c>
      <c r="S466" s="2" t="str">
        <f t="shared" si="73"/>
        <v>ORD - DOLLARU</v>
      </c>
      <c r="T466" s="18" t="str">
        <f t="shared" si="71"/>
        <v/>
      </c>
      <c r="V466" s="2" t="str">
        <f t="shared" si="74"/>
        <v>INCIDENTS</v>
      </c>
      <c r="W466" s="16" t="str">
        <f t="shared" si="72"/>
        <v/>
      </c>
    </row>
    <row r="467" spans="2:23" x14ac:dyDescent="0.2">
      <c r="B467" s="59" t="str">
        <f>IF(Collage!B460="","",Collage!B460)</f>
        <v/>
      </c>
      <c r="C467" s="59" t="str">
        <f>IF(Collage!C460="","",Collage!C460)</f>
        <v/>
      </c>
      <c r="D467" s="35" t="str">
        <f>IF(Collage!D460="","",Collage!D460)</f>
        <v>Erreur 28</v>
      </c>
      <c r="E467" s="29"/>
      <c r="F467" s="10"/>
      <c r="G467" s="11"/>
      <c r="H467" s="13">
        <f t="shared" si="68"/>
        <v>0</v>
      </c>
      <c r="I467" s="8" t="str">
        <f>IF(B467&lt;&gt;"",SUMIF($V$23:$V$598,V467,$H$23:$H$598)/SUMIF($V$23:$V$598,V467,$O$23:O1042),IF(O467&lt;&gt;"",SUMIF($S$23:$S$598,S467,$H$23:$H$598)/O467,""))</f>
        <v/>
      </c>
      <c r="J467" s="12"/>
      <c r="K467" s="19">
        <f t="shared" si="76"/>
        <v>0</v>
      </c>
      <c r="L467" s="19">
        <f t="shared" si="69"/>
        <v>0</v>
      </c>
      <c r="M467" s="19">
        <f t="shared" si="70"/>
        <v>0</v>
      </c>
      <c r="N467" s="19">
        <f t="shared" si="77"/>
        <v>0</v>
      </c>
      <c r="O467" s="9" t="str">
        <f t="shared" si="75"/>
        <v/>
      </c>
      <c r="S467" s="2" t="str">
        <f t="shared" si="73"/>
        <v>ORD - DOLLARU</v>
      </c>
      <c r="T467" s="18" t="str">
        <f t="shared" si="71"/>
        <v/>
      </c>
      <c r="V467" s="2" t="str">
        <f t="shared" si="74"/>
        <v>INCIDENTS</v>
      </c>
      <c r="W467" s="16" t="str">
        <f t="shared" si="72"/>
        <v/>
      </c>
    </row>
    <row r="468" spans="2:23" x14ac:dyDescent="0.2">
      <c r="B468" s="59" t="str">
        <f>IF(Collage!B461="","",Collage!B461)</f>
        <v/>
      </c>
      <c r="C468" s="59" t="str">
        <f>IF(Collage!C461="","",Collage!C461)</f>
        <v/>
      </c>
      <c r="D468" s="35" t="str">
        <f>IF(Collage!D461="","",Collage!D461)</f>
        <v>Erreur 29</v>
      </c>
      <c r="E468" s="29" t="s">
        <v>2</v>
      </c>
      <c r="F468" s="10"/>
      <c r="G468" s="11"/>
      <c r="H468" s="13">
        <f t="shared" si="68"/>
        <v>0.33333333333333331</v>
      </c>
      <c r="I468" s="8" t="str">
        <f>IF(B468&lt;&gt;"",SUMIF($V$23:$V$598,V468,$H$23:$H$598)/SUMIF($V$23:$V$598,V468,$O$23:O1043),IF(O468&lt;&gt;"",SUMIF($S$23:$S$598,S468,$H$23:$H$598)/O468,""))</f>
        <v/>
      </c>
      <c r="J468" s="12"/>
      <c r="K468" s="19">
        <f t="shared" si="76"/>
        <v>1</v>
      </c>
      <c r="L468" s="19">
        <f t="shared" si="69"/>
        <v>0</v>
      </c>
      <c r="M468" s="19">
        <f t="shared" si="70"/>
        <v>0</v>
      </c>
      <c r="N468" s="19">
        <f t="shared" si="77"/>
        <v>1</v>
      </c>
      <c r="O468" s="9" t="str">
        <f t="shared" si="75"/>
        <v/>
      </c>
      <c r="S468" s="2" t="str">
        <f t="shared" si="73"/>
        <v>ORD - DOLLARU</v>
      </c>
      <c r="T468" s="18" t="str">
        <f t="shared" si="71"/>
        <v/>
      </c>
      <c r="V468" s="2" t="str">
        <f t="shared" si="74"/>
        <v>INCIDENTS</v>
      </c>
      <c r="W468" s="16" t="str">
        <f t="shared" si="72"/>
        <v/>
      </c>
    </row>
    <row r="469" spans="2:23" x14ac:dyDescent="0.2">
      <c r="B469" s="59" t="str">
        <f>IF(Collage!B462="","",Collage!B462)</f>
        <v/>
      </c>
      <c r="C469" s="59" t="str">
        <f>IF(Collage!C462="","",Collage!C462)</f>
        <v/>
      </c>
      <c r="D469" s="35" t="str">
        <f>IF(Collage!D462="","",Collage!D462)</f>
        <v>Erreur 30</v>
      </c>
      <c r="E469" s="29" t="s">
        <v>2</v>
      </c>
      <c r="F469" s="10" t="s">
        <v>2</v>
      </c>
      <c r="G469" s="11"/>
      <c r="H469" s="13">
        <f t="shared" si="68"/>
        <v>0.66666666666666663</v>
      </c>
      <c r="I469" s="8" t="str">
        <f>IF(B469&lt;&gt;"",SUMIF($V$23:$V$598,V469,$H$23:$H$598)/SUMIF($V$23:$V$598,V469,$O$23:O1044),IF(O469&lt;&gt;"",SUMIF($S$23:$S$598,S469,$H$23:$H$598)/O469,""))</f>
        <v/>
      </c>
      <c r="J469" s="12"/>
      <c r="K469" s="19">
        <f t="shared" si="76"/>
        <v>1</v>
      </c>
      <c r="L469" s="19">
        <f t="shared" si="69"/>
        <v>1</v>
      </c>
      <c r="M469" s="19">
        <f t="shared" si="70"/>
        <v>0</v>
      </c>
      <c r="N469" s="19">
        <f t="shared" si="77"/>
        <v>2</v>
      </c>
      <c r="O469" s="9" t="str">
        <f t="shared" si="75"/>
        <v/>
      </c>
      <c r="S469" s="2" t="str">
        <f t="shared" si="73"/>
        <v>ORD - DOLLARU</v>
      </c>
      <c r="T469" s="18" t="str">
        <f t="shared" si="71"/>
        <v/>
      </c>
      <c r="V469" s="2" t="str">
        <f t="shared" si="74"/>
        <v>INCIDENTS</v>
      </c>
      <c r="W469" s="16" t="str">
        <f t="shared" si="72"/>
        <v/>
      </c>
    </row>
    <row r="470" spans="2:23" x14ac:dyDescent="0.2">
      <c r="B470" s="59" t="str">
        <f>IF(Collage!B463="","",Collage!B463)</f>
        <v/>
      </c>
      <c r="C470" s="59" t="str">
        <f>IF(Collage!C463="","",Collage!C463)</f>
        <v/>
      </c>
      <c r="D470" s="35" t="str">
        <f>IF(Collage!D463="","",Collage!D463)</f>
        <v>Erreur 31</v>
      </c>
      <c r="E470" s="29" t="s">
        <v>2</v>
      </c>
      <c r="F470" s="10"/>
      <c r="G470" s="11"/>
      <c r="H470" s="13">
        <f t="shared" si="68"/>
        <v>0.33333333333333331</v>
      </c>
      <c r="I470" s="8" t="str">
        <f>IF(B470&lt;&gt;"",SUMIF($V$23:$V$598,V470,$H$23:$H$598)/SUMIF($V$23:$V$598,V470,$O$23:O1045),IF(O470&lt;&gt;"",SUMIF($S$23:$S$598,S470,$H$23:$H$598)/O470,""))</f>
        <v/>
      </c>
      <c r="J470" s="12"/>
      <c r="K470" s="19">
        <f t="shared" si="76"/>
        <v>1</v>
      </c>
      <c r="L470" s="19">
        <f t="shared" si="69"/>
        <v>0</v>
      </c>
      <c r="M470" s="19">
        <f t="shared" si="70"/>
        <v>0</v>
      </c>
      <c r="N470" s="19">
        <f t="shared" si="77"/>
        <v>1</v>
      </c>
      <c r="O470" s="9" t="str">
        <f t="shared" si="75"/>
        <v/>
      </c>
      <c r="S470" s="2" t="str">
        <f t="shared" si="73"/>
        <v>ORD - DOLLARU</v>
      </c>
      <c r="T470" s="18" t="str">
        <f t="shared" si="71"/>
        <v/>
      </c>
      <c r="V470" s="2" t="str">
        <f t="shared" si="74"/>
        <v>INCIDENTS</v>
      </c>
      <c r="W470" s="16" t="str">
        <f t="shared" si="72"/>
        <v/>
      </c>
    </row>
    <row r="471" spans="2:23" x14ac:dyDescent="0.2">
      <c r="B471" s="59" t="str">
        <f>IF(Collage!B464="","",Collage!B464)</f>
        <v/>
      </c>
      <c r="C471" s="59" t="str">
        <f>IF(Collage!C464="","",Collage!C464)</f>
        <v/>
      </c>
      <c r="D471" s="35" t="str">
        <f>IF(Collage!D464="","",Collage!D464)</f>
        <v>Erreur 32</v>
      </c>
      <c r="E471" s="29" t="s">
        <v>2</v>
      </c>
      <c r="F471" s="10"/>
      <c r="G471" s="11"/>
      <c r="H471" s="13">
        <f t="shared" ref="H471:H534" si="78">IF(D471="","",SUM(N471/3))</f>
        <v>0.33333333333333331</v>
      </c>
      <c r="I471" s="8" t="str">
        <f>IF(B471&lt;&gt;"",SUMIF($V$23:$V$598,V471,$H$23:$H$598)/SUMIF($V$23:$V$598,V471,$O$23:O1046),IF(O471&lt;&gt;"",SUMIF($S$23:$S$598,S471,$H$23:$H$598)/O471,""))</f>
        <v/>
      </c>
      <c r="J471" s="12"/>
      <c r="K471" s="19">
        <f t="shared" si="76"/>
        <v>1</v>
      </c>
      <c r="L471" s="19">
        <f t="shared" ref="L471:L534" si="79">IF($D471&lt;&gt;"",IF($F471="X",1,0),"")</f>
        <v>0</v>
      </c>
      <c r="M471" s="19">
        <f t="shared" ref="M471:M534" si="80">IF($D471&lt;&gt;"",IF($G471="X",1,0),"")</f>
        <v>0</v>
      </c>
      <c r="N471" s="19">
        <f t="shared" si="77"/>
        <v>1</v>
      </c>
      <c r="O471" s="9" t="str">
        <f t="shared" si="75"/>
        <v/>
      </c>
      <c r="S471" s="2" t="str">
        <f t="shared" si="73"/>
        <v>ORD - DOLLARU</v>
      </c>
      <c r="T471" s="18" t="str">
        <f t="shared" ref="T471:T534" si="81">IF(C471&lt;&gt;"",I471,"")</f>
        <v/>
      </c>
      <c r="V471" s="2" t="str">
        <f t="shared" si="74"/>
        <v>INCIDENTS</v>
      </c>
      <c r="W471" s="16" t="str">
        <f t="shared" ref="W471:W534" si="82">IF(B471&lt;&gt;"",I471,"")</f>
        <v/>
      </c>
    </row>
    <row r="472" spans="2:23" x14ac:dyDescent="0.2">
      <c r="B472" s="59" t="str">
        <f>IF(Collage!B465="","",Collage!B465)</f>
        <v/>
      </c>
      <c r="C472" s="59" t="str">
        <f>IF(Collage!C465="","",Collage!C465)</f>
        <v/>
      </c>
      <c r="D472" s="35" t="str">
        <f>IF(Collage!D465="","",Collage!D465)</f>
        <v>Erreur 33</v>
      </c>
      <c r="E472" s="29" t="s">
        <v>2</v>
      </c>
      <c r="F472" s="10"/>
      <c r="G472" s="11"/>
      <c r="H472" s="13">
        <f t="shared" si="78"/>
        <v>0.33333333333333331</v>
      </c>
      <c r="I472" s="8" t="str">
        <f>IF(B472&lt;&gt;"",SUMIF($V$23:$V$598,V472,$H$23:$H$598)/SUMIF($V$23:$V$598,V472,$O$23:O1047),IF(O472&lt;&gt;"",SUMIF($S$23:$S$598,S472,$H$23:$H$598)/O472,""))</f>
        <v/>
      </c>
      <c r="J472" s="12"/>
      <c r="K472" s="19">
        <f t="shared" si="76"/>
        <v>1</v>
      </c>
      <c r="L472" s="19">
        <f t="shared" si="79"/>
        <v>0</v>
      </c>
      <c r="M472" s="19">
        <f t="shared" si="80"/>
        <v>0</v>
      </c>
      <c r="N472" s="19">
        <f t="shared" si="77"/>
        <v>1</v>
      </c>
      <c r="O472" s="9" t="str">
        <f t="shared" si="75"/>
        <v/>
      </c>
      <c r="S472" s="2" t="str">
        <f t="shared" ref="S472:S535" si="83">IF(C472&lt;&gt;"",C472,IF(V472=V471,S471,""))</f>
        <v>ORD - DOLLARU</v>
      </c>
      <c r="T472" s="18" t="str">
        <f t="shared" si="81"/>
        <v/>
      </c>
      <c r="V472" s="2" t="str">
        <f t="shared" ref="V472:V535" si="84">IF(B472="",V471,B472)</f>
        <v>INCIDENTS</v>
      </c>
      <c r="W472" s="16" t="str">
        <f t="shared" si="82"/>
        <v/>
      </c>
    </row>
    <row r="473" spans="2:23" x14ac:dyDescent="0.2">
      <c r="B473" s="59" t="str">
        <f>IF(Collage!B466="","",Collage!B466)</f>
        <v/>
      </c>
      <c r="C473" s="59" t="str">
        <f>IF(Collage!C466="","",Collage!C466)</f>
        <v/>
      </c>
      <c r="D473" s="35" t="str">
        <f>IF(Collage!D466="","",Collage!D466)</f>
        <v>Erreur 34</v>
      </c>
      <c r="E473" s="29" t="s">
        <v>2</v>
      </c>
      <c r="F473" s="10"/>
      <c r="G473" s="11"/>
      <c r="H473" s="13">
        <f t="shared" si="78"/>
        <v>0.33333333333333331</v>
      </c>
      <c r="I473" s="8" t="str">
        <f>IF(B473&lt;&gt;"",SUMIF($V$23:$V$598,V473,$H$23:$H$598)/SUMIF($V$23:$V$598,V473,$O$23:O1048),IF(O473&lt;&gt;"",SUMIF($S$23:$S$598,S473,$H$23:$H$598)/O473,""))</f>
        <v/>
      </c>
      <c r="J473" s="12"/>
      <c r="K473" s="19">
        <f t="shared" si="76"/>
        <v>1</v>
      </c>
      <c r="L473" s="19">
        <f t="shared" si="79"/>
        <v>0</v>
      </c>
      <c r="M473" s="19">
        <f t="shared" si="80"/>
        <v>0</v>
      </c>
      <c r="N473" s="19">
        <f t="shared" si="77"/>
        <v>1</v>
      </c>
      <c r="O473" s="9" t="str">
        <f t="shared" ref="O473:O536" si="85">IF(C473="","",IF(S472&lt;&gt;S473,SUMPRODUCT((D473:D949&lt;&gt;"")*(S473:S949=S473)),""))</f>
        <v/>
      </c>
      <c r="S473" s="2" t="str">
        <f t="shared" si="83"/>
        <v>ORD - DOLLARU</v>
      </c>
      <c r="T473" s="18" t="str">
        <f t="shared" si="81"/>
        <v/>
      </c>
      <c r="V473" s="2" t="str">
        <f t="shared" si="84"/>
        <v>INCIDENTS</v>
      </c>
      <c r="W473" s="16" t="str">
        <f t="shared" si="82"/>
        <v/>
      </c>
    </row>
    <row r="474" spans="2:23" x14ac:dyDescent="0.2">
      <c r="B474" s="59" t="str">
        <f>IF(Collage!B467="","",Collage!B467)</f>
        <v/>
      </c>
      <c r="C474" s="59" t="str">
        <f>IF(Collage!C467="","",Collage!C467)</f>
        <v/>
      </c>
      <c r="D474" s="35" t="str">
        <f>IF(Collage!D467="","",Collage!D467)</f>
        <v>Erreur 35</v>
      </c>
      <c r="E474" s="29" t="s">
        <v>2</v>
      </c>
      <c r="F474" s="10"/>
      <c r="G474" s="11"/>
      <c r="H474" s="13">
        <f t="shared" si="78"/>
        <v>0.33333333333333331</v>
      </c>
      <c r="I474" s="8" t="str">
        <f>IF(B474&lt;&gt;"",SUMIF($V$23:$V$598,V474,$H$23:$H$598)/SUMIF($V$23:$V$598,V474,$O$23:O1049),IF(O474&lt;&gt;"",SUMIF($S$23:$S$598,S474,$H$23:$H$598)/O474,""))</f>
        <v/>
      </c>
      <c r="J474" s="12"/>
      <c r="K474" s="19">
        <f t="shared" si="76"/>
        <v>1</v>
      </c>
      <c r="L474" s="19">
        <f t="shared" si="79"/>
        <v>0</v>
      </c>
      <c r="M474" s="19">
        <f t="shared" si="80"/>
        <v>0</v>
      </c>
      <c r="N474" s="19">
        <f t="shared" si="77"/>
        <v>1</v>
      </c>
      <c r="O474" s="9" t="str">
        <f t="shared" si="85"/>
        <v/>
      </c>
      <c r="S474" s="2" t="str">
        <f t="shared" si="83"/>
        <v>ORD - DOLLARU</v>
      </c>
      <c r="T474" s="18" t="str">
        <f t="shared" si="81"/>
        <v/>
      </c>
      <c r="V474" s="2" t="str">
        <f t="shared" si="84"/>
        <v>INCIDENTS</v>
      </c>
      <c r="W474" s="16" t="str">
        <f t="shared" si="82"/>
        <v/>
      </c>
    </row>
    <row r="475" spans="2:23" x14ac:dyDescent="0.2">
      <c r="B475" s="59" t="str">
        <f>IF(Collage!B468="","",Collage!B468)</f>
        <v/>
      </c>
      <c r="C475" s="59" t="str">
        <f>IF(Collage!C468="","",Collage!C468)</f>
        <v/>
      </c>
      <c r="D475" s="35" t="str">
        <f>IF(Collage!D468="","",Collage!D468)</f>
        <v>Erreur 36</v>
      </c>
      <c r="E475" s="29" t="s">
        <v>2</v>
      </c>
      <c r="F475" s="10"/>
      <c r="G475" s="11"/>
      <c r="H475" s="13">
        <f t="shared" si="78"/>
        <v>0.33333333333333331</v>
      </c>
      <c r="I475" s="8" t="str">
        <f>IF(B475&lt;&gt;"",SUMIF($V$23:$V$598,V475,$H$23:$H$598)/SUMIF($V$23:$V$598,V475,$O$23:O1050),IF(O475&lt;&gt;"",SUMIF($S$23:$S$598,S475,$H$23:$H$598)/O475,""))</f>
        <v/>
      </c>
      <c r="J475" s="12"/>
      <c r="K475" s="19">
        <f t="shared" si="76"/>
        <v>1</v>
      </c>
      <c r="L475" s="19">
        <f t="shared" si="79"/>
        <v>0</v>
      </c>
      <c r="M475" s="19">
        <f t="shared" si="80"/>
        <v>0</v>
      </c>
      <c r="N475" s="19">
        <f t="shared" si="77"/>
        <v>1</v>
      </c>
      <c r="O475" s="9" t="str">
        <f t="shared" si="85"/>
        <v/>
      </c>
      <c r="S475" s="2" t="str">
        <f t="shared" si="83"/>
        <v>ORD - DOLLARU</v>
      </c>
      <c r="T475" s="18" t="str">
        <f t="shared" si="81"/>
        <v/>
      </c>
      <c r="V475" s="2" t="str">
        <f t="shared" si="84"/>
        <v>INCIDENTS</v>
      </c>
      <c r="W475" s="16" t="str">
        <f t="shared" si="82"/>
        <v/>
      </c>
    </row>
    <row r="476" spans="2:23" x14ac:dyDescent="0.2">
      <c r="B476" s="59" t="str">
        <f>IF(Collage!B469="","",Collage!B469)</f>
        <v/>
      </c>
      <c r="C476" s="59" t="str">
        <f>IF(Collage!C469="","",Collage!C469)</f>
        <v/>
      </c>
      <c r="D476" s="35" t="str">
        <f>IF(Collage!D469="","",Collage!D469)</f>
        <v>Erreur 37</v>
      </c>
      <c r="E476" s="29" t="s">
        <v>2</v>
      </c>
      <c r="F476" s="10"/>
      <c r="G476" s="11"/>
      <c r="H476" s="13">
        <f t="shared" si="78"/>
        <v>0.33333333333333331</v>
      </c>
      <c r="I476" s="8" t="str">
        <f>IF(B476&lt;&gt;"",SUMIF($V$23:$V$598,V476,$H$23:$H$598)/SUMIF($V$23:$V$598,V476,$O$23:O1051),IF(O476&lt;&gt;"",SUMIF($S$23:$S$598,S476,$H$23:$H$598)/O476,""))</f>
        <v/>
      </c>
      <c r="J476" s="12"/>
      <c r="K476" s="19">
        <f t="shared" si="76"/>
        <v>1</v>
      </c>
      <c r="L476" s="19">
        <f t="shared" si="79"/>
        <v>0</v>
      </c>
      <c r="M476" s="19">
        <f t="shared" si="80"/>
        <v>0</v>
      </c>
      <c r="N476" s="19">
        <f t="shared" si="77"/>
        <v>1</v>
      </c>
      <c r="O476" s="9" t="str">
        <f t="shared" si="85"/>
        <v/>
      </c>
      <c r="S476" s="2" t="str">
        <f t="shared" si="83"/>
        <v>ORD - DOLLARU</v>
      </c>
      <c r="T476" s="18" t="str">
        <f t="shared" si="81"/>
        <v/>
      </c>
      <c r="V476" s="2" t="str">
        <f t="shared" si="84"/>
        <v>INCIDENTS</v>
      </c>
      <c r="W476" s="16" t="str">
        <f t="shared" si="82"/>
        <v/>
      </c>
    </row>
    <row r="477" spans="2:23" x14ac:dyDescent="0.2">
      <c r="B477" s="59" t="str">
        <f>IF(Collage!B470="","",Collage!B470)</f>
        <v/>
      </c>
      <c r="C477" s="59" t="str">
        <f>IF(Collage!C470="","",Collage!C470)</f>
        <v/>
      </c>
      <c r="D477" s="35" t="str">
        <f>IF(Collage!D470="","",Collage!D470)</f>
        <v>Erreur 38</v>
      </c>
      <c r="E477" s="29" t="s">
        <v>2</v>
      </c>
      <c r="F477" s="10"/>
      <c r="G477" s="11"/>
      <c r="H477" s="13">
        <f t="shared" si="78"/>
        <v>0.33333333333333331</v>
      </c>
      <c r="I477" s="8" t="str">
        <f>IF(B477&lt;&gt;"",SUMIF($V$23:$V$598,V477,$H$23:$H$598)/SUMIF($V$23:$V$598,V477,$O$23:O1052),IF(O477&lt;&gt;"",SUMIF($S$23:$S$598,S477,$H$23:$H$598)/O477,""))</f>
        <v/>
      </c>
      <c r="J477" s="12"/>
      <c r="K477" s="19">
        <f t="shared" si="76"/>
        <v>1</v>
      </c>
      <c r="L477" s="19">
        <f t="shared" si="79"/>
        <v>0</v>
      </c>
      <c r="M477" s="19">
        <f t="shared" si="80"/>
        <v>0</v>
      </c>
      <c r="N477" s="19">
        <f t="shared" si="77"/>
        <v>1</v>
      </c>
      <c r="O477" s="9" t="str">
        <f t="shared" si="85"/>
        <v/>
      </c>
      <c r="S477" s="2" t="str">
        <f t="shared" si="83"/>
        <v>ORD - DOLLARU</v>
      </c>
      <c r="T477" s="18" t="str">
        <f t="shared" si="81"/>
        <v/>
      </c>
      <c r="V477" s="2" t="str">
        <f t="shared" si="84"/>
        <v>INCIDENTS</v>
      </c>
      <c r="W477" s="16" t="str">
        <f t="shared" si="82"/>
        <v/>
      </c>
    </row>
    <row r="478" spans="2:23" x14ac:dyDescent="0.2">
      <c r="B478" s="59" t="str">
        <f>IF(Collage!B471="","",Collage!B471)</f>
        <v/>
      </c>
      <c r="C478" s="59" t="str">
        <f>IF(Collage!C471="","",Collage!C471)</f>
        <v/>
      </c>
      <c r="D478" s="35" t="str">
        <f>IF(Collage!D471="","",Collage!D471)</f>
        <v>Erreur 39</v>
      </c>
      <c r="E478" s="29" t="s">
        <v>2</v>
      </c>
      <c r="F478" s="10"/>
      <c r="G478" s="11"/>
      <c r="H478" s="13">
        <f t="shared" si="78"/>
        <v>0.33333333333333331</v>
      </c>
      <c r="I478" s="8" t="str">
        <f>IF(B478&lt;&gt;"",SUMIF($V$23:$V$598,V478,$H$23:$H$598)/SUMIF($V$23:$V$598,V478,$O$23:O1053),IF(O478&lt;&gt;"",SUMIF($S$23:$S$598,S478,$H$23:$H$598)/O478,""))</f>
        <v/>
      </c>
      <c r="J478" s="12"/>
      <c r="K478" s="19">
        <f t="shared" si="76"/>
        <v>1</v>
      </c>
      <c r="L478" s="19">
        <f t="shared" si="79"/>
        <v>0</v>
      </c>
      <c r="M478" s="19">
        <f t="shared" si="80"/>
        <v>0</v>
      </c>
      <c r="N478" s="19">
        <f t="shared" si="77"/>
        <v>1</v>
      </c>
      <c r="O478" s="9" t="str">
        <f t="shared" si="85"/>
        <v/>
      </c>
      <c r="S478" s="2" t="str">
        <f t="shared" si="83"/>
        <v>ORD - DOLLARU</v>
      </c>
      <c r="T478" s="18" t="str">
        <f t="shared" si="81"/>
        <v/>
      </c>
      <c r="V478" s="2" t="str">
        <f t="shared" si="84"/>
        <v>INCIDENTS</v>
      </c>
      <c r="W478" s="16" t="str">
        <f t="shared" si="82"/>
        <v/>
      </c>
    </row>
    <row r="479" spans="2:23" x14ac:dyDescent="0.2">
      <c r="B479" s="59" t="str">
        <f>IF(Collage!B472="","",Collage!B472)</f>
        <v/>
      </c>
      <c r="C479" s="59" t="str">
        <f>IF(Collage!C472="","",Collage!C472)</f>
        <v/>
      </c>
      <c r="D479" s="35" t="str">
        <f>IF(Collage!D472="","",Collage!D472)</f>
        <v>Erreur 40</v>
      </c>
      <c r="E479" s="29"/>
      <c r="F479" s="10"/>
      <c r="G479" s="11"/>
      <c r="H479" s="13">
        <f t="shared" si="78"/>
        <v>0</v>
      </c>
      <c r="I479" s="8" t="str">
        <f>IF(B479&lt;&gt;"",SUMIF($V$23:$V$598,V479,$H$23:$H$598)/SUMIF($V$23:$V$598,V479,$O$23:O1054),IF(O479&lt;&gt;"",SUMIF($S$23:$S$598,S479,$H$23:$H$598)/O479,""))</f>
        <v/>
      </c>
      <c r="J479" s="12"/>
      <c r="K479" s="19">
        <f t="shared" si="76"/>
        <v>0</v>
      </c>
      <c r="L479" s="19">
        <f t="shared" si="79"/>
        <v>0</v>
      </c>
      <c r="M479" s="19">
        <f t="shared" si="80"/>
        <v>0</v>
      </c>
      <c r="N479" s="19">
        <f t="shared" si="77"/>
        <v>0</v>
      </c>
      <c r="O479" s="9" t="str">
        <f t="shared" si="85"/>
        <v/>
      </c>
      <c r="S479" s="2" t="str">
        <f t="shared" si="83"/>
        <v>ORD - DOLLARU</v>
      </c>
      <c r="T479" s="18" t="str">
        <f t="shared" si="81"/>
        <v/>
      </c>
      <c r="V479" s="2" t="str">
        <f t="shared" si="84"/>
        <v>INCIDENTS</v>
      </c>
      <c r="W479" s="16" t="str">
        <f t="shared" si="82"/>
        <v/>
      </c>
    </row>
    <row r="480" spans="2:23" x14ac:dyDescent="0.2">
      <c r="B480" s="59" t="str">
        <f>IF(Collage!B473="","",Collage!B473)</f>
        <v/>
      </c>
      <c r="C480" s="59" t="str">
        <f>IF(Collage!C473="","",Collage!C473)</f>
        <v/>
      </c>
      <c r="D480" s="35" t="str">
        <f>IF(Collage!D473="","",Collage!D473)</f>
        <v>Erreur 41</v>
      </c>
      <c r="E480" s="29" t="s">
        <v>2</v>
      </c>
      <c r="F480" s="10" t="s">
        <v>2</v>
      </c>
      <c r="G480" s="11"/>
      <c r="H480" s="13">
        <f t="shared" si="78"/>
        <v>0.66666666666666663</v>
      </c>
      <c r="I480" s="8" t="str">
        <f>IF(B480&lt;&gt;"",SUMIF($V$23:$V$598,V480,$H$23:$H$598)/SUMIF($V$23:$V$598,V480,$O$23:O1055),IF(O480&lt;&gt;"",SUMIF($S$23:$S$598,S480,$H$23:$H$598)/O480,""))</f>
        <v/>
      </c>
      <c r="J480" s="12"/>
      <c r="K480" s="19">
        <f t="shared" si="76"/>
        <v>1</v>
      </c>
      <c r="L480" s="19">
        <f t="shared" si="79"/>
        <v>1</v>
      </c>
      <c r="M480" s="19">
        <f t="shared" si="80"/>
        <v>0</v>
      </c>
      <c r="N480" s="19">
        <f t="shared" si="77"/>
        <v>2</v>
      </c>
      <c r="O480" s="9" t="str">
        <f t="shared" si="85"/>
        <v/>
      </c>
      <c r="S480" s="2" t="str">
        <f t="shared" si="83"/>
        <v>ORD - DOLLARU</v>
      </c>
      <c r="T480" s="18" t="str">
        <f t="shared" si="81"/>
        <v/>
      </c>
      <c r="V480" s="2" t="str">
        <f t="shared" si="84"/>
        <v>INCIDENTS</v>
      </c>
      <c r="W480" s="16" t="str">
        <f t="shared" si="82"/>
        <v/>
      </c>
    </row>
    <row r="481" spans="2:23" x14ac:dyDescent="0.2">
      <c r="B481" s="59" t="str">
        <f>IF(Collage!B474="","",Collage!B474)</f>
        <v/>
      </c>
      <c r="C481" s="59" t="str">
        <f>IF(Collage!C474="","",Collage!C474)</f>
        <v/>
      </c>
      <c r="D481" s="35" t="str">
        <f>IF(Collage!D474="","",Collage!D474)</f>
        <v>Erreur 42</v>
      </c>
      <c r="E481" s="29" t="s">
        <v>2</v>
      </c>
      <c r="F481" s="10" t="s">
        <v>2</v>
      </c>
      <c r="G481" s="11"/>
      <c r="H481" s="13">
        <f t="shared" si="78"/>
        <v>0.66666666666666663</v>
      </c>
      <c r="I481" s="8" t="str">
        <f>IF(B481&lt;&gt;"",SUMIF($V$23:$V$598,V481,$H$23:$H$598)/SUMIF($V$23:$V$598,V481,$O$23:O1056),IF(O481&lt;&gt;"",SUMIF($S$23:$S$598,S481,$H$23:$H$598)/O481,""))</f>
        <v/>
      </c>
      <c r="J481" s="12"/>
      <c r="K481" s="19">
        <f t="shared" si="76"/>
        <v>1</v>
      </c>
      <c r="L481" s="19">
        <f t="shared" si="79"/>
        <v>1</v>
      </c>
      <c r="M481" s="19">
        <f t="shared" si="80"/>
        <v>0</v>
      </c>
      <c r="N481" s="19">
        <f t="shared" si="77"/>
        <v>2</v>
      </c>
      <c r="O481" s="9" t="str">
        <f t="shared" si="85"/>
        <v/>
      </c>
      <c r="S481" s="2" t="str">
        <f t="shared" si="83"/>
        <v>ORD - DOLLARU</v>
      </c>
      <c r="T481" s="18" t="str">
        <f t="shared" si="81"/>
        <v/>
      </c>
      <c r="V481" s="2" t="str">
        <f t="shared" si="84"/>
        <v>INCIDENTS</v>
      </c>
      <c r="W481" s="16" t="str">
        <f t="shared" si="82"/>
        <v/>
      </c>
    </row>
    <row r="482" spans="2:23" x14ac:dyDescent="0.2">
      <c r="B482" s="59" t="str">
        <f>IF(Collage!B475="","",Collage!B475)</f>
        <v/>
      </c>
      <c r="C482" s="59" t="str">
        <f>IF(Collage!C475="","",Collage!C475)</f>
        <v/>
      </c>
      <c r="D482" s="35" t="str">
        <f>IF(Collage!D475="","",Collage!D475)</f>
        <v>Erreur 43</v>
      </c>
      <c r="E482" s="29" t="s">
        <v>2</v>
      </c>
      <c r="F482" s="10" t="s">
        <v>2</v>
      </c>
      <c r="G482" s="11"/>
      <c r="H482" s="13">
        <f t="shared" si="78"/>
        <v>0.66666666666666663</v>
      </c>
      <c r="I482" s="8" t="str">
        <f>IF(B482&lt;&gt;"",SUMIF($V$23:$V$598,V482,$H$23:$H$598)/SUMIF($V$23:$V$598,V482,$O$23:O1057),IF(O482&lt;&gt;"",SUMIF($S$23:$S$598,S482,$H$23:$H$598)/O482,""))</f>
        <v/>
      </c>
      <c r="J482" s="12"/>
      <c r="K482" s="19">
        <f t="shared" si="76"/>
        <v>1</v>
      </c>
      <c r="L482" s="19">
        <f t="shared" si="79"/>
        <v>1</v>
      </c>
      <c r="M482" s="19">
        <f t="shared" si="80"/>
        <v>0</v>
      </c>
      <c r="N482" s="19">
        <f t="shared" si="77"/>
        <v>2</v>
      </c>
      <c r="O482" s="9" t="str">
        <f t="shared" si="85"/>
        <v/>
      </c>
      <c r="S482" s="2" t="str">
        <f t="shared" si="83"/>
        <v>ORD - DOLLARU</v>
      </c>
      <c r="T482" s="18" t="str">
        <f t="shared" si="81"/>
        <v/>
      </c>
      <c r="V482" s="2" t="str">
        <f t="shared" si="84"/>
        <v>INCIDENTS</v>
      </c>
      <c r="W482" s="16" t="str">
        <f t="shared" si="82"/>
        <v/>
      </c>
    </row>
    <row r="483" spans="2:23" x14ac:dyDescent="0.2">
      <c r="B483" s="59" t="str">
        <f>IF(Collage!B476="","",Collage!B476)</f>
        <v/>
      </c>
      <c r="C483" s="59" t="str">
        <f>IF(Collage!C476="","",Collage!C476)</f>
        <v/>
      </c>
      <c r="D483" s="35" t="str">
        <f>IF(Collage!D476="","",Collage!D476)</f>
        <v>Erreur 44</v>
      </c>
      <c r="E483" s="29" t="s">
        <v>2</v>
      </c>
      <c r="F483" s="10" t="s">
        <v>2</v>
      </c>
      <c r="G483" s="11"/>
      <c r="H483" s="13">
        <f t="shared" si="78"/>
        <v>0.66666666666666663</v>
      </c>
      <c r="I483" s="8" t="str">
        <f>IF(B483&lt;&gt;"",SUMIF($V$23:$V$598,V483,$H$23:$H$598)/SUMIF($V$23:$V$598,V483,$O$23:O1058),IF(O483&lt;&gt;"",SUMIF($S$23:$S$598,S483,$H$23:$H$598)/O483,""))</f>
        <v/>
      </c>
      <c r="J483" s="12"/>
      <c r="K483" s="19">
        <f t="shared" si="76"/>
        <v>1</v>
      </c>
      <c r="L483" s="19">
        <f t="shared" si="79"/>
        <v>1</v>
      </c>
      <c r="M483" s="19">
        <f t="shared" si="80"/>
        <v>0</v>
      </c>
      <c r="N483" s="19">
        <f t="shared" si="77"/>
        <v>2</v>
      </c>
      <c r="O483" s="9" t="str">
        <f t="shared" si="85"/>
        <v/>
      </c>
      <c r="S483" s="2" t="str">
        <f t="shared" si="83"/>
        <v>ORD - DOLLARU</v>
      </c>
      <c r="T483" s="18" t="str">
        <f t="shared" si="81"/>
        <v/>
      </c>
      <c r="V483" s="2" t="str">
        <f t="shared" si="84"/>
        <v>INCIDENTS</v>
      </c>
      <c r="W483" s="16" t="str">
        <f t="shared" si="82"/>
        <v/>
      </c>
    </row>
    <row r="484" spans="2:23" x14ac:dyDescent="0.2">
      <c r="B484" s="59" t="str">
        <f>IF(Collage!B477="","",Collage!B477)</f>
        <v/>
      </c>
      <c r="C484" s="59" t="str">
        <f>IF(Collage!C477="","",Collage!C477)</f>
        <v/>
      </c>
      <c r="D484" s="35" t="str">
        <f>IF(Collage!D477="","",Collage!D477)</f>
        <v>Erreur 45</v>
      </c>
      <c r="E484" s="29"/>
      <c r="F484" s="10"/>
      <c r="G484" s="11"/>
      <c r="H484" s="13">
        <f t="shared" si="78"/>
        <v>0</v>
      </c>
      <c r="I484" s="8" t="str">
        <f>IF(B484&lt;&gt;"",SUMIF($V$23:$V$598,V484,$H$23:$H$598)/SUMIF($V$23:$V$598,V484,$O$23:O1059),IF(O484&lt;&gt;"",SUMIF($S$23:$S$598,S484,$H$23:$H$598)/O484,""))</f>
        <v/>
      </c>
      <c r="J484" s="12"/>
      <c r="K484" s="19">
        <f t="shared" ref="K484:K547" si="86">IF(D484&lt;&gt;"",IF(E484="X",1,0),"")</f>
        <v>0</v>
      </c>
      <c r="L484" s="19">
        <f t="shared" si="79"/>
        <v>0</v>
      </c>
      <c r="M484" s="19">
        <f t="shared" si="80"/>
        <v>0</v>
      </c>
      <c r="N484" s="19">
        <f t="shared" ref="N484:N547" si="87">IF(D484&lt;&gt;"",SUM(K484:M484),IF(O484&lt;&gt;"","Procédures :",""))</f>
        <v>0</v>
      </c>
      <c r="O484" s="9" t="str">
        <f t="shared" si="85"/>
        <v/>
      </c>
      <c r="S484" s="2" t="str">
        <f t="shared" si="83"/>
        <v>ORD - DOLLARU</v>
      </c>
      <c r="T484" s="18" t="str">
        <f t="shared" si="81"/>
        <v/>
      </c>
      <c r="V484" s="2" t="str">
        <f t="shared" si="84"/>
        <v>INCIDENTS</v>
      </c>
      <c r="W484" s="16" t="str">
        <f t="shared" si="82"/>
        <v/>
      </c>
    </row>
    <row r="485" spans="2:23" x14ac:dyDescent="0.2">
      <c r="B485" s="59" t="str">
        <f>IF(Collage!B478="","",Collage!B478)</f>
        <v/>
      </c>
      <c r="C485" s="59" t="str">
        <f>IF(Collage!C478="","",Collage!C478)</f>
        <v/>
      </c>
      <c r="D485" s="35" t="str">
        <f>IF(Collage!D478="","",Collage!D478)</f>
        <v>Erreur 46</v>
      </c>
      <c r="E485" s="29" t="s">
        <v>2</v>
      </c>
      <c r="F485" s="10"/>
      <c r="G485" s="11"/>
      <c r="H485" s="13">
        <f t="shared" si="78"/>
        <v>0.33333333333333331</v>
      </c>
      <c r="I485" s="8" t="str">
        <f>IF(B485&lt;&gt;"",SUMIF($V$23:$V$598,V485,$H$23:$H$598)/SUMIF($V$23:$V$598,V485,$O$23:O1060),IF(O485&lt;&gt;"",SUMIF($S$23:$S$598,S485,$H$23:$H$598)/O485,""))</f>
        <v/>
      </c>
      <c r="J485" s="12"/>
      <c r="K485" s="19">
        <f t="shared" si="86"/>
        <v>1</v>
      </c>
      <c r="L485" s="19">
        <f t="shared" si="79"/>
        <v>0</v>
      </c>
      <c r="M485" s="19">
        <f t="shared" si="80"/>
        <v>0</v>
      </c>
      <c r="N485" s="19">
        <f t="shared" si="87"/>
        <v>1</v>
      </c>
      <c r="O485" s="9" t="str">
        <f t="shared" si="85"/>
        <v/>
      </c>
      <c r="S485" s="2" t="str">
        <f t="shared" si="83"/>
        <v>ORD - DOLLARU</v>
      </c>
      <c r="T485" s="18" t="str">
        <f t="shared" si="81"/>
        <v/>
      </c>
      <c r="V485" s="2" t="str">
        <f t="shared" si="84"/>
        <v>INCIDENTS</v>
      </c>
      <c r="W485" s="16" t="str">
        <f t="shared" si="82"/>
        <v/>
      </c>
    </row>
    <row r="486" spans="2:23" x14ac:dyDescent="0.2">
      <c r="B486" s="59" t="str">
        <f>IF(Collage!B479="","",Collage!B479)</f>
        <v/>
      </c>
      <c r="C486" s="59" t="str">
        <f>IF(Collage!C479="","",Collage!C479)</f>
        <v/>
      </c>
      <c r="D486" s="35" t="str">
        <f>IF(Collage!D479="","",Collage!D479)</f>
        <v>Erreur 47</v>
      </c>
      <c r="E486" s="29" t="s">
        <v>2</v>
      </c>
      <c r="F486" s="10"/>
      <c r="G486" s="11"/>
      <c r="H486" s="13">
        <f t="shared" si="78"/>
        <v>0.33333333333333331</v>
      </c>
      <c r="I486" s="8" t="str">
        <f>IF(B486&lt;&gt;"",SUMIF($V$23:$V$598,V486,$H$23:$H$598)/SUMIF($V$23:$V$598,V486,$O$23:O1061),IF(O486&lt;&gt;"",SUMIF($S$23:$S$598,S486,$H$23:$H$598)/O486,""))</f>
        <v/>
      </c>
      <c r="J486" s="12"/>
      <c r="K486" s="19">
        <f t="shared" si="86"/>
        <v>1</v>
      </c>
      <c r="L486" s="19">
        <f t="shared" si="79"/>
        <v>0</v>
      </c>
      <c r="M486" s="19">
        <f t="shared" si="80"/>
        <v>0</v>
      </c>
      <c r="N486" s="19">
        <f t="shared" si="87"/>
        <v>1</v>
      </c>
      <c r="O486" s="9" t="str">
        <f t="shared" si="85"/>
        <v/>
      </c>
      <c r="S486" s="2" t="str">
        <f t="shared" si="83"/>
        <v>ORD - DOLLARU</v>
      </c>
      <c r="T486" s="18" t="str">
        <f t="shared" si="81"/>
        <v/>
      </c>
      <c r="V486" s="2" t="str">
        <f t="shared" si="84"/>
        <v>INCIDENTS</v>
      </c>
      <c r="W486" s="16" t="str">
        <f t="shared" si="82"/>
        <v/>
      </c>
    </row>
    <row r="487" spans="2:23" x14ac:dyDescent="0.2">
      <c r="B487" s="59" t="str">
        <f>IF(Collage!B480="","",Collage!B480)</f>
        <v/>
      </c>
      <c r="C487" s="59" t="str">
        <f>IF(Collage!C480="","",Collage!C480)</f>
        <v/>
      </c>
      <c r="D487" s="35" t="str">
        <f>IF(Collage!D480="","",Collage!D480)</f>
        <v>Erreur 48</v>
      </c>
      <c r="E487" s="29" t="s">
        <v>2</v>
      </c>
      <c r="F487" s="10"/>
      <c r="G487" s="11"/>
      <c r="H487" s="13">
        <f t="shared" si="78"/>
        <v>0.33333333333333331</v>
      </c>
      <c r="I487" s="8" t="str">
        <f>IF(B487&lt;&gt;"",SUMIF($V$23:$V$598,V487,$H$23:$H$598)/SUMIF($V$23:$V$598,V487,$O$23:O1062),IF(O487&lt;&gt;"",SUMIF($S$23:$S$598,S487,$H$23:$H$598)/O487,""))</f>
        <v/>
      </c>
      <c r="J487" s="12"/>
      <c r="K487" s="19">
        <f t="shared" si="86"/>
        <v>1</v>
      </c>
      <c r="L487" s="19">
        <f t="shared" si="79"/>
        <v>0</v>
      </c>
      <c r="M487" s="19">
        <f t="shared" si="80"/>
        <v>0</v>
      </c>
      <c r="N487" s="19">
        <f t="shared" si="87"/>
        <v>1</v>
      </c>
      <c r="O487" s="9" t="str">
        <f t="shared" si="85"/>
        <v/>
      </c>
      <c r="S487" s="2" t="str">
        <f t="shared" si="83"/>
        <v>ORD - DOLLARU</v>
      </c>
      <c r="T487" s="18" t="str">
        <f t="shared" si="81"/>
        <v/>
      </c>
      <c r="V487" s="2" t="str">
        <f t="shared" si="84"/>
        <v>INCIDENTS</v>
      </c>
      <c r="W487" s="16" t="str">
        <f t="shared" si="82"/>
        <v/>
      </c>
    </row>
    <row r="488" spans="2:23" x14ac:dyDescent="0.2">
      <c r="B488" s="59" t="str">
        <f>IF(Collage!B481="","",Collage!B481)</f>
        <v/>
      </c>
      <c r="C488" s="59" t="str">
        <f>IF(Collage!C481="","",Collage!C481)</f>
        <v/>
      </c>
      <c r="D488" s="35" t="str">
        <f>IF(Collage!D481="","",Collage!D481)</f>
        <v>Erreur 49</v>
      </c>
      <c r="E488" s="29" t="s">
        <v>2</v>
      </c>
      <c r="F488" s="10"/>
      <c r="G488" s="11"/>
      <c r="H488" s="13">
        <f t="shared" si="78"/>
        <v>0.33333333333333331</v>
      </c>
      <c r="I488" s="8" t="str">
        <f>IF(B488&lt;&gt;"",SUMIF($V$23:$V$598,V488,$H$23:$H$598)/SUMIF($V$23:$V$598,V488,$O$23:O1063),IF(O488&lt;&gt;"",SUMIF($S$23:$S$598,S488,$H$23:$H$598)/O488,""))</f>
        <v/>
      </c>
      <c r="J488" s="12"/>
      <c r="K488" s="19">
        <f t="shared" si="86"/>
        <v>1</v>
      </c>
      <c r="L488" s="19">
        <f t="shared" si="79"/>
        <v>0</v>
      </c>
      <c r="M488" s="19">
        <f t="shared" si="80"/>
        <v>0</v>
      </c>
      <c r="N488" s="19">
        <f t="shared" si="87"/>
        <v>1</v>
      </c>
      <c r="O488" s="9" t="str">
        <f t="shared" si="85"/>
        <v/>
      </c>
      <c r="S488" s="2" t="str">
        <f t="shared" si="83"/>
        <v>ORD - DOLLARU</v>
      </c>
      <c r="T488" s="18" t="str">
        <f t="shared" si="81"/>
        <v/>
      </c>
      <c r="V488" s="2" t="str">
        <f t="shared" si="84"/>
        <v>INCIDENTS</v>
      </c>
      <c r="W488" s="16" t="str">
        <f t="shared" si="82"/>
        <v/>
      </c>
    </row>
    <row r="489" spans="2:23" x14ac:dyDescent="0.2">
      <c r="B489" s="59" t="str">
        <f>IF(Collage!B482="","",Collage!B482)</f>
        <v/>
      </c>
      <c r="C489" s="59" t="str">
        <f>IF(Collage!C482="","",Collage!C482)</f>
        <v/>
      </c>
      <c r="D489" s="35" t="str">
        <f>IF(Collage!D482="","",Collage!D482)</f>
        <v>Erreur 50</v>
      </c>
      <c r="E489" s="29"/>
      <c r="F489" s="10"/>
      <c r="G489" s="11"/>
      <c r="H489" s="13">
        <f t="shared" si="78"/>
        <v>0</v>
      </c>
      <c r="I489" s="8" t="str">
        <f>IF(B489&lt;&gt;"",SUMIF($V$23:$V$598,V489,$H$23:$H$598)/SUMIF($V$23:$V$598,V489,$O$23:O1064),IF(O489&lt;&gt;"",SUMIF($S$23:$S$598,S489,$H$23:$H$598)/O489,""))</f>
        <v/>
      </c>
      <c r="J489" s="12"/>
      <c r="K489" s="19">
        <f t="shared" si="86"/>
        <v>0</v>
      </c>
      <c r="L489" s="19">
        <f t="shared" si="79"/>
        <v>0</v>
      </c>
      <c r="M489" s="19">
        <f t="shared" si="80"/>
        <v>0</v>
      </c>
      <c r="N489" s="19">
        <f t="shared" si="87"/>
        <v>0</v>
      </c>
      <c r="O489" s="9" t="str">
        <f t="shared" si="85"/>
        <v/>
      </c>
      <c r="S489" s="2" t="str">
        <f t="shared" si="83"/>
        <v>ORD - DOLLARU</v>
      </c>
      <c r="T489" s="18" t="str">
        <f t="shared" si="81"/>
        <v/>
      </c>
      <c r="V489" s="2" t="str">
        <f t="shared" si="84"/>
        <v>INCIDENTS</v>
      </c>
      <c r="W489" s="16" t="str">
        <f t="shared" si="82"/>
        <v/>
      </c>
    </row>
    <row r="490" spans="2:23" x14ac:dyDescent="0.2">
      <c r="B490" s="59" t="str">
        <f>IF(Collage!B483="","",Collage!B483)</f>
        <v/>
      </c>
      <c r="C490" s="59" t="str">
        <f>IF(Collage!C483="","",Collage!C483)</f>
        <v/>
      </c>
      <c r="D490" s="35" t="str">
        <f>IF(Collage!D483="","",Collage!D483)</f>
        <v>Erreur 51</v>
      </c>
      <c r="E490" s="29" t="s">
        <v>2</v>
      </c>
      <c r="F490" s="10"/>
      <c r="G490" s="11"/>
      <c r="H490" s="13">
        <f t="shared" si="78"/>
        <v>0.33333333333333331</v>
      </c>
      <c r="I490" s="8" t="str">
        <f>IF(B490&lt;&gt;"",SUMIF($V$23:$V$598,V490,$H$23:$H$598)/SUMIF($V$23:$V$598,V490,$O$23:O1065),IF(O490&lt;&gt;"",SUMIF($S$23:$S$598,S490,$H$23:$H$598)/O490,""))</f>
        <v/>
      </c>
      <c r="J490" s="12"/>
      <c r="K490" s="19">
        <f t="shared" si="86"/>
        <v>1</v>
      </c>
      <c r="L490" s="19">
        <f t="shared" si="79"/>
        <v>0</v>
      </c>
      <c r="M490" s="19">
        <f t="shared" si="80"/>
        <v>0</v>
      </c>
      <c r="N490" s="19">
        <f t="shared" si="87"/>
        <v>1</v>
      </c>
      <c r="O490" s="9" t="str">
        <f t="shared" si="85"/>
        <v/>
      </c>
      <c r="S490" s="2" t="str">
        <f t="shared" si="83"/>
        <v>ORD - DOLLARU</v>
      </c>
      <c r="T490" s="18" t="str">
        <f t="shared" si="81"/>
        <v/>
      </c>
      <c r="V490" s="2" t="str">
        <f t="shared" si="84"/>
        <v>INCIDENTS</v>
      </c>
      <c r="W490" s="16" t="str">
        <f t="shared" si="82"/>
        <v/>
      </c>
    </row>
    <row r="491" spans="2:23" x14ac:dyDescent="0.2">
      <c r="B491" s="59" t="str">
        <f>IF(Collage!B484="","",Collage!B484)</f>
        <v/>
      </c>
      <c r="C491" s="59" t="str">
        <f>IF(Collage!C484="","",Collage!C484)</f>
        <v/>
      </c>
      <c r="D491" s="35" t="str">
        <f>IF(Collage!D484="","",Collage!D484)</f>
        <v>Erreur 52</v>
      </c>
      <c r="E491" s="29" t="s">
        <v>2</v>
      </c>
      <c r="F491" s="10"/>
      <c r="G491" s="11"/>
      <c r="H491" s="13">
        <f t="shared" si="78"/>
        <v>0.33333333333333331</v>
      </c>
      <c r="I491" s="8" t="str">
        <f>IF(B491&lt;&gt;"",SUMIF($V$23:$V$598,V491,$H$23:$H$598)/SUMIF($V$23:$V$598,V491,$O$23:O1066),IF(O491&lt;&gt;"",SUMIF($S$23:$S$598,S491,$H$23:$H$598)/O491,""))</f>
        <v/>
      </c>
      <c r="J491" s="12"/>
      <c r="K491" s="19">
        <f t="shared" si="86"/>
        <v>1</v>
      </c>
      <c r="L491" s="19">
        <f t="shared" si="79"/>
        <v>0</v>
      </c>
      <c r="M491" s="19">
        <f t="shared" si="80"/>
        <v>0</v>
      </c>
      <c r="N491" s="19">
        <f t="shared" si="87"/>
        <v>1</v>
      </c>
      <c r="O491" s="9" t="str">
        <f t="shared" si="85"/>
        <v/>
      </c>
      <c r="S491" s="2" t="str">
        <f t="shared" si="83"/>
        <v>ORD - DOLLARU</v>
      </c>
      <c r="T491" s="18" t="str">
        <f t="shared" si="81"/>
        <v/>
      </c>
      <c r="V491" s="2" t="str">
        <f t="shared" si="84"/>
        <v>INCIDENTS</v>
      </c>
      <c r="W491" s="16" t="str">
        <f t="shared" si="82"/>
        <v/>
      </c>
    </row>
    <row r="492" spans="2:23" x14ac:dyDescent="0.2">
      <c r="B492" s="59" t="str">
        <f>IF(Collage!B485="","",Collage!B485)</f>
        <v/>
      </c>
      <c r="C492" s="59" t="str">
        <f>IF(Collage!C485="","",Collage!C485)</f>
        <v/>
      </c>
      <c r="D492" s="35" t="str">
        <f>IF(Collage!D485="","",Collage!D485)</f>
        <v>Erreur 53</v>
      </c>
      <c r="E492" s="29" t="s">
        <v>2</v>
      </c>
      <c r="F492" s="10"/>
      <c r="G492" s="11"/>
      <c r="H492" s="13">
        <f t="shared" si="78"/>
        <v>0.33333333333333331</v>
      </c>
      <c r="I492" s="8" t="str">
        <f>IF(B492&lt;&gt;"",SUMIF($V$23:$V$598,V492,$H$23:$H$598)/SUMIF($V$23:$V$598,V492,$O$23:O1067),IF(O492&lt;&gt;"",SUMIF($S$23:$S$598,S492,$H$23:$H$598)/O492,""))</f>
        <v/>
      </c>
      <c r="J492" s="12"/>
      <c r="K492" s="19">
        <f t="shared" si="86"/>
        <v>1</v>
      </c>
      <c r="L492" s="19">
        <f t="shared" si="79"/>
        <v>0</v>
      </c>
      <c r="M492" s="19">
        <f t="shared" si="80"/>
        <v>0</v>
      </c>
      <c r="N492" s="19">
        <f t="shared" si="87"/>
        <v>1</v>
      </c>
      <c r="O492" s="9" t="str">
        <f t="shared" si="85"/>
        <v/>
      </c>
      <c r="S492" s="2" t="str">
        <f t="shared" si="83"/>
        <v>ORD - DOLLARU</v>
      </c>
      <c r="T492" s="18" t="str">
        <f t="shared" si="81"/>
        <v/>
      </c>
      <c r="V492" s="2" t="str">
        <f t="shared" si="84"/>
        <v>INCIDENTS</v>
      </c>
      <c r="W492" s="16" t="str">
        <f t="shared" si="82"/>
        <v/>
      </c>
    </row>
    <row r="493" spans="2:23" x14ac:dyDescent="0.2">
      <c r="B493" s="59" t="str">
        <f>IF(Collage!B486="","",Collage!B486)</f>
        <v/>
      </c>
      <c r="C493" s="59" t="str">
        <f>IF(Collage!C486="","",Collage!C486)</f>
        <v/>
      </c>
      <c r="D493" s="35" t="str">
        <f>IF(Collage!D486="","",Collage!D486)</f>
        <v>Erreur 54</v>
      </c>
      <c r="E493" s="29" t="s">
        <v>2</v>
      </c>
      <c r="F493" s="10" t="s">
        <v>2</v>
      </c>
      <c r="G493" s="11"/>
      <c r="H493" s="13">
        <f t="shared" si="78"/>
        <v>0.66666666666666663</v>
      </c>
      <c r="I493" s="8" t="str">
        <f>IF(B493&lt;&gt;"",SUMIF($V$23:$V$598,V493,$H$23:$H$598)/SUMIF($V$23:$V$598,V493,$O$23:O1068),IF(O493&lt;&gt;"",SUMIF($S$23:$S$598,S493,$H$23:$H$598)/O493,""))</f>
        <v/>
      </c>
      <c r="J493" s="12"/>
      <c r="K493" s="19">
        <f t="shared" si="86"/>
        <v>1</v>
      </c>
      <c r="L493" s="19">
        <f t="shared" si="79"/>
        <v>1</v>
      </c>
      <c r="M493" s="19">
        <f t="shared" si="80"/>
        <v>0</v>
      </c>
      <c r="N493" s="19">
        <f t="shared" si="87"/>
        <v>2</v>
      </c>
      <c r="O493" s="9" t="str">
        <f t="shared" si="85"/>
        <v/>
      </c>
      <c r="S493" s="2" t="str">
        <f t="shared" si="83"/>
        <v>ORD - DOLLARU</v>
      </c>
      <c r="T493" s="18" t="str">
        <f t="shared" si="81"/>
        <v/>
      </c>
      <c r="V493" s="2" t="str">
        <f t="shared" si="84"/>
        <v>INCIDENTS</v>
      </c>
      <c r="W493" s="16" t="str">
        <f t="shared" si="82"/>
        <v/>
      </c>
    </row>
    <row r="494" spans="2:23" x14ac:dyDescent="0.2">
      <c r="B494" s="59" t="str">
        <f>IF(Collage!B487="","",Collage!B487)</f>
        <v/>
      </c>
      <c r="C494" s="59" t="str">
        <f>IF(Collage!C487="","",Collage!C487)</f>
        <v/>
      </c>
      <c r="D494" s="35" t="str">
        <f>IF(Collage!D487="","",Collage!D487)</f>
        <v>Erreur 55</v>
      </c>
      <c r="E494" s="29" t="s">
        <v>2</v>
      </c>
      <c r="F494" s="10"/>
      <c r="G494" s="11"/>
      <c r="H494" s="13">
        <f t="shared" si="78"/>
        <v>0.33333333333333331</v>
      </c>
      <c r="I494" s="8" t="str">
        <f>IF(B494&lt;&gt;"",SUMIF($V$23:$V$598,V494,$H$23:$H$598)/SUMIF($V$23:$V$598,V494,$O$23:O1069),IF(O494&lt;&gt;"",SUMIF($S$23:$S$598,S494,$H$23:$H$598)/O494,""))</f>
        <v/>
      </c>
      <c r="J494" s="12"/>
      <c r="K494" s="19">
        <f t="shared" si="86"/>
        <v>1</v>
      </c>
      <c r="L494" s="19">
        <f t="shared" si="79"/>
        <v>0</v>
      </c>
      <c r="M494" s="19">
        <f t="shared" si="80"/>
        <v>0</v>
      </c>
      <c r="N494" s="19">
        <f t="shared" si="87"/>
        <v>1</v>
      </c>
      <c r="O494" s="9" t="str">
        <f t="shared" si="85"/>
        <v/>
      </c>
      <c r="S494" s="2" t="str">
        <f t="shared" si="83"/>
        <v>ORD - DOLLARU</v>
      </c>
      <c r="T494" s="18" t="str">
        <f t="shared" si="81"/>
        <v/>
      </c>
      <c r="V494" s="2" t="str">
        <f t="shared" si="84"/>
        <v>INCIDENTS</v>
      </c>
      <c r="W494" s="16" t="str">
        <f t="shared" si="82"/>
        <v/>
      </c>
    </row>
    <row r="495" spans="2:23" x14ac:dyDescent="0.2">
      <c r="B495" s="59" t="str">
        <f>IF(Collage!B488="","",Collage!B488)</f>
        <v/>
      </c>
      <c r="C495" s="59" t="str">
        <f>IF(Collage!C488="","",Collage!C488)</f>
        <v/>
      </c>
      <c r="D495" s="35" t="str">
        <f>IF(Collage!D488="","",Collage!D488)</f>
        <v>Erreur 56</v>
      </c>
      <c r="E495" s="29" t="s">
        <v>2</v>
      </c>
      <c r="F495" s="10"/>
      <c r="G495" s="11"/>
      <c r="H495" s="13">
        <f t="shared" si="78"/>
        <v>0.33333333333333331</v>
      </c>
      <c r="I495" s="8" t="str">
        <f>IF(B495&lt;&gt;"",SUMIF($V$23:$V$598,V495,$H$23:$H$598)/SUMIF($V$23:$V$598,V495,$O$23:O1070),IF(O495&lt;&gt;"",SUMIF($S$23:$S$598,S495,$H$23:$H$598)/O495,""))</f>
        <v/>
      </c>
      <c r="J495" s="12"/>
      <c r="K495" s="19">
        <f t="shared" si="86"/>
        <v>1</v>
      </c>
      <c r="L495" s="19">
        <f t="shared" si="79"/>
        <v>0</v>
      </c>
      <c r="M495" s="19">
        <f t="shared" si="80"/>
        <v>0</v>
      </c>
      <c r="N495" s="19">
        <f t="shared" si="87"/>
        <v>1</v>
      </c>
      <c r="O495" s="9" t="str">
        <f t="shared" si="85"/>
        <v/>
      </c>
      <c r="S495" s="2" t="str">
        <f t="shared" si="83"/>
        <v>ORD - DOLLARU</v>
      </c>
      <c r="T495" s="18" t="str">
        <f t="shared" si="81"/>
        <v/>
      </c>
      <c r="V495" s="2" t="str">
        <f t="shared" si="84"/>
        <v>INCIDENTS</v>
      </c>
      <c r="W495" s="16" t="str">
        <f t="shared" si="82"/>
        <v/>
      </c>
    </row>
    <row r="496" spans="2:23" x14ac:dyDescent="0.2">
      <c r="B496" s="59" t="str">
        <f>IF(Collage!B489="","",Collage!B489)</f>
        <v/>
      </c>
      <c r="C496" s="59" t="str">
        <f>IF(Collage!C489="","",Collage!C489)</f>
        <v/>
      </c>
      <c r="D496" s="35" t="str">
        <f>IF(Collage!D489="","",Collage!D489)</f>
        <v>Erreur 57</v>
      </c>
      <c r="E496" s="29" t="s">
        <v>2</v>
      </c>
      <c r="F496" s="10"/>
      <c r="G496" s="11"/>
      <c r="H496" s="13">
        <f t="shared" si="78"/>
        <v>0.33333333333333331</v>
      </c>
      <c r="I496" s="8" t="str">
        <f>IF(B496&lt;&gt;"",SUMIF($V$23:$V$598,V496,$H$23:$H$598)/SUMIF($V$23:$V$598,V496,$O$23:O1071),IF(O496&lt;&gt;"",SUMIF($S$23:$S$598,S496,$H$23:$H$598)/O496,""))</f>
        <v/>
      </c>
      <c r="J496" s="12"/>
      <c r="K496" s="19">
        <f t="shared" si="86"/>
        <v>1</v>
      </c>
      <c r="L496" s="19">
        <f t="shared" si="79"/>
        <v>0</v>
      </c>
      <c r="M496" s="19">
        <f t="shared" si="80"/>
        <v>0</v>
      </c>
      <c r="N496" s="19">
        <f t="shared" si="87"/>
        <v>1</v>
      </c>
      <c r="O496" s="9" t="str">
        <f t="shared" si="85"/>
        <v/>
      </c>
      <c r="S496" s="2" t="str">
        <f t="shared" si="83"/>
        <v>ORD - DOLLARU</v>
      </c>
      <c r="T496" s="18" t="str">
        <f t="shared" si="81"/>
        <v/>
      </c>
      <c r="V496" s="2" t="str">
        <f t="shared" si="84"/>
        <v>INCIDENTS</v>
      </c>
      <c r="W496" s="16" t="str">
        <f t="shared" si="82"/>
        <v/>
      </c>
    </row>
    <row r="497" spans="2:23" x14ac:dyDescent="0.2">
      <c r="B497" s="59" t="str">
        <f>IF(Collage!B490="","",Collage!B490)</f>
        <v/>
      </c>
      <c r="C497" s="59" t="str">
        <f>IF(Collage!C490="","",Collage!C490)</f>
        <v/>
      </c>
      <c r="D497" s="35" t="str">
        <f>IF(Collage!D490="","",Collage!D490)</f>
        <v>Erreur 58</v>
      </c>
      <c r="E497" s="29" t="s">
        <v>2</v>
      </c>
      <c r="F497" s="10"/>
      <c r="G497" s="11"/>
      <c r="H497" s="13">
        <f t="shared" si="78"/>
        <v>0.33333333333333331</v>
      </c>
      <c r="I497" s="8" t="str">
        <f>IF(B497&lt;&gt;"",SUMIF($V$23:$V$598,V497,$H$23:$H$598)/SUMIF($V$23:$V$598,V497,$O$23:O1072),IF(O497&lt;&gt;"",SUMIF($S$23:$S$598,S497,$H$23:$H$598)/O497,""))</f>
        <v/>
      </c>
      <c r="J497" s="12"/>
      <c r="K497" s="19">
        <f t="shared" si="86"/>
        <v>1</v>
      </c>
      <c r="L497" s="19">
        <f t="shared" si="79"/>
        <v>0</v>
      </c>
      <c r="M497" s="19">
        <f t="shared" si="80"/>
        <v>0</v>
      </c>
      <c r="N497" s="19">
        <f t="shared" si="87"/>
        <v>1</v>
      </c>
      <c r="O497" s="9" t="str">
        <f t="shared" si="85"/>
        <v/>
      </c>
      <c r="S497" s="2" t="str">
        <f t="shared" si="83"/>
        <v>ORD - DOLLARU</v>
      </c>
      <c r="T497" s="18" t="str">
        <f t="shared" si="81"/>
        <v/>
      </c>
      <c r="V497" s="2" t="str">
        <f t="shared" si="84"/>
        <v>INCIDENTS</v>
      </c>
      <c r="W497" s="16" t="str">
        <f t="shared" si="82"/>
        <v/>
      </c>
    </row>
    <row r="498" spans="2:23" x14ac:dyDescent="0.2">
      <c r="B498" s="59" t="str">
        <f>IF(Collage!B491="","",Collage!B491)</f>
        <v/>
      </c>
      <c r="C498" s="59" t="str">
        <f>IF(Collage!C491="","",Collage!C491)</f>
        <v/>
      </c>
      <c r="D498" s="35" t="str">
        <f>IF(Collage!D491="","",Collage!D491)</f>
        <v>Erreur 59</v>
      </c>
      <c r="E498" s="29" t="s">
        <v>2</v>
      </c>
      <c r="F498" s="10"/>
      <c r="G498" s="11"/>
      <c r="H498" s="13">
        <f t="shared" si="78"/>
        <v>0.33333333333333331</v>
      </c>
      <c r="I498" s="8" t="str">
        <f>IF(B498&lt;&gt;"",SUMIF($V$23:$V$598,V498,$H$23:$H$598)/SUMIF($V$23:$V$598,V498,$O$23:O1073),IF(O498&lt;&gt;"",SUMIF($S$23:$S$598,S498,$H$23:$H$598)/O498,""))</f>
        <v/>
      </c>
      <c r="J498" s="12"/>
      <c r="K498" s="19">
        <f t="shared" si="86"/>
        <v>1</v>
      </c>
      <c r="L498" s="19">
        <f t="shared" si="79"/>
        <v>0</v>
      </c>
      <c r="M498" s="19">
        <f t="shared" si="80"/>
        <v>0</v>
      </c>
      <c r="N498" s="19">
        <f t="shared" si="87"/>
        <v>1</v>
      </c>
      <c r="O498" s="9" t="str">
        <f t="shared" si="85"/>
        <v/>
      </c>
      <c r="S498" s="2" t="str">
        <f t="shared" si="83"/>
        <v>ORD - DOLLARU</v>
      </c>
      <c r="T498" s="18" t="str">
        <f t="shared" si="81"/>
        <v/>
      </c>
      <c r="V498" s="2" t="str">
        <f t="shared" si="84"/>
        <v>INCIDENTS</v>
      </c>
      <c r="W498" s="16" t="str">
        <f t="shared" si="82"/>
        <v/>
      </c>
    </row>
    <row r="499" spans="2:23" x14ac:dyDescent="0.2">
      <c r="B499" s="59" t="str">
        <f>IF(Collage!B492="","",Collage!B492)</f>
        <v/>
      </c>
      <c r="C499" s="59" t="str">
        <f>IF(Collage!C492="","",Collage!C492)</f>
        <v/>
      </c>
      <c r="D499" s="35" t="str">
        <f>IF(Collage!D492="","",Collage!D492)</f>
        <v/>
      </c>
      <c r="E499" s="29"/>
      <c r="F499" s="10"/>
      <c r="G499" s="11"/>
      <c r="H499" s="13" t="str">
        <f t="shared" si="78"/>
        <v/>
      </c>
      <c r="I499" s="8" t="str">
        <f>IF(B499&lt;&gt;"",SUMIF($V$23:$V$598,V499,$H$23:$H$598)/SUMIF($V$23:$V$598,V499,$O$23:O1074),IF(O499&lt;&gt;"",SUMIF($S$23:$S$598,S499,$H$23:$H$598)/O499,""))</f>
        <v/>
      </c>
      <c r="J499" s="12"/>
      <c r="K499" s="19" t="str">
        <f t="shared" si="86"/>
        <v/>
      </c>
      <c r="L499" s="19" t="str">
        <f t="shared" si="79"/>
        <v/>
      </c>
      <c r="M499" s="19" t="str">
        <f t="shared" si="80"/>
        <v/>
      </c>
      <c r="N499" s="19" t="str">
        <f t="shared" si="87"/>
        <v/>
      </c>
      <c r="O499" s="9" t="str">
        <f t="shared" si="85"/>
        <v/>
      </c>
      <c r="S499" s="2" t="str">
        <f t="shared" si="83"/>
        <v>ORD - DOLLARU</v>
      </c>
      <c r="T499" s="18" t="str">
        <f t="shared" si="81"/>
        <v/>
      </c>
      <c r="V499" s="2" t="str">
        <f t="shared" si="84"/>
        <v>INCIDENTS</v>
      </c>
      <c r="W499" s="16" t="str">
        <f t="shared" si="82"/>
        <v/>
      </c>
    </row>
    <row r="500" spans="2:23" x14ac:dyDescent="0.2">
      <c r="B500" s="59" t="str">
        <f>IF(Collage!B493="","",Collage!B493)</f>
        <v/>
      </c>
      <c r="C500" s="59" t="str">
        <f>IF(Collage!C493="","",Collage!C493)</f>
        <v>SAUVEGARDES</v>
      </c>
      <c r="D500" s="35" t="str">
        <f>IF(Collage!D493="","",Collage!D493)</f>
        <v/>
      </c>
      <c r="E500" s="29"/>
      <c r="F500" s="10"/>
      <c r="G500" s="11"/>
      <c r="H500" s="13" t="str">
        <f t="shared" si="78"/>
        <v/>
      </c>
      <c r="I500" s="8">
        <f>IF(B500&lt;&gt;"",SUMIF($V$23:$V$598,V500,$H$23:$H$598)/SUMIF($V$23:$V$598,V500,$O$23:O1075),IF(O500&lt;&gt;"",SUMIF($S$23:$S$598,S500,$H$23:$H$598)/O500,""))</f>
        <v>0.26666666666666666</v>
      </c>
      <c r="J500" s="12"/>
      <c r="K500" s="19" t="str">
        <f t="shared" si="86"/>
        <v/>
      </c>
      <c r="L500" s="19" t="str">
        <f t="shared" si="79"/>
        <v/>
      </c>
      <c r="M500" s="19" t="str">
        <f t="shared" si="80"/>
        <v/>
      </c>
      <c r="N500" s="19" t="str">
        <f t="shared" si="87"/>
        <v>Procédures :</v>
      </c>
      <c r="O500" s="9">
        <f t="shared" si="85"/>
        <v>5</v>
      </c>
      <c r="S500" s="2" t="str">
        <f t="shared" si="83"/>
        <v>SAUVEGARDES</v>
      </c>
      <c r="T500" s="18">
        <f t="shared" si="81"/>
        <v>0.26666666666666666</v>
      </c>
      <c r="V500" s="2" t="str">
        <f t="shared" si="84"/>
        <v>INCIDENTS</v>
      </c>
      <c r="W500" s="16" t="str">
        <f t="shared" si="82"/>
        <v/>
      </c>
    </row>
    <row r="501" spans="2:23" x14ac:dyDescent="0.2">
      <c r="B501" s="59" t="str">
        <f>IF(Collage!B494="","",Collage!B494)</f>
        <v/>
      </c>
      <c r="C501" s="59" t="str">
        <f>IF(Collage!C494="","",Collage!C494)</f>
        <v/>
      </c>
      <c r="D501" s="35" t="str">
        <f>IF(Collage!D494="","",Collage!D494)</f>
        <v/>
      </c>
      <c r="E501" s="29"/>
      <c r="F501" s="10"/>
      <c r="G501" s="11"/>
      <c r="H501" s="13" t="str">
        <f t="shared" si="78"/>
        <v/>
      </c>
      <c r="I501" s="8" t="str">
        <f>IF(B501&lt;&gt;"",SUMIF($V$23:$V$598,V501,$H$23:$H$598)/SUMIF($V$23:$V$598,V501,$O$23:O1076),IF(O501&lt;&gt;"",SUMIF($S$23:$S$598,S501,$H$23:$H$598)/O501,""))</f>
        <v/>
      </c>
      <c r="J501" s="12"/>
      <c r="K501" s="19" t="str">
        <f t="shared" si="86"/>
        <v/>
      </c>
      <c r="L501" s="19" t="str">
        <f t="shared" si="79"/>
        <v/>
      </c>
      <c r="M501" s="19" t="str">
        <f t="shared" si="80"/>
        <v/>
      </c>
      <c r="N501" s="19" t="str">
        <f t="shared" si="87"/>
        <v/>
      </c>
      <c r="O501" s="9" t="str">
        <f t="shared" si="85"/>
        <v/>
      </c>
      <c r="S501" s="2" t="str">
        <f t="shared" si="83"/>
        <v>SAUVEGARDES</v>
      </c>
      <c r="T501" s="18" t="str">
        <f t="shared" si="81"/>
        <v/>
      </c>
      <c r="V501" s="2" t="str">
        <f t="shared" si="84"/>
        <v>INCIDENTS</v>
      </c>
      <c r="W501" s="16" t="str">
        <f t="shared" si="82"/>
        <v/>
      </c>
    </row>
    <row r="502" spans="2:23" x14ac:dyDescent="0.2">
      <c r="B502" s="59" t="str">
        <f>IF(Collage!B495="","",Collage!B495)</f>
        <v/>
      </c>
      <c r="C502" s="59" t="str">
        <f>IF(Collage!C495="","",Collage!C495)</f>
        <v/>
      </c>
      <c r="D502" s="35" t="str">
        <f>IF(Collage!D495="","",Collage!D495)</f>
        <v>Erreur 1</v>
      </c>
      <c r="E502" s="29"/>
      <c r="F502" s="10"/>
      <c r="G502" s="11"/>
      <c r="H502" s="13">
        <f t="shared" si="78"/>
        <v>0</v>
      </c>
      <c r="I502" s="8" t="str">
        <f>IF(B502&lt;&gt;"",SUMIF($V$23:$V$598,V502,$H$23:$H$598)/SUMIF($V$23:$V$598,V502,$O$23:O1077),IF(O502&lt;&gt;"",SUMIF($S$23:$S$598,S502,$H$23:$H$598)/O502,""))</f>
        <v/>
      </c>
      <c r="J502" s="12"/>
      <c r="K502" s="19">
        <f t="shared" si="86"/>
        <v>0</v>
      </c>
      <c r="L502" s="19">
        <f t="shared" si="79"/>
        <v>0</v>
      </c>
      <c r="M502" s="19">
        <f t="shared" si="80"/>
        <v>0</v>
      </c>
      <c r="N502" s="19">
        <f t="shared" si="87"/>
        <v>0</v>
      </c>
      <c r="O502" s="9" t="str">
        <f t="shared" si="85"/>
        <v/>
      </c>
      <c r="S502" s="2" t="str">
        <f t="shared" si="83"/>
        <v>SAUVEGARDES</v>
      </c>
      <c r="T502" s="18" t="str">
        <f t="shared" si="81"/>
        <v/>
      </c>
      <c r="V502" s="2" t="str">
        <f t="shared" si="84"/>
        <v>INCIDENTS</v>
      </c>
      <c r="W502" s="16" t="str">
        <f t="shared" si="82"/>
        <v/>
      </c>
    </row>
    <row r="503" spans="2:23" x14ac:dyDescent="0.2">
      <c r="B503" s="59" t="str">
        <f>IF(Collage!B496="","",Collage!B496)</f>
        <v/>
      </c>
      <c r="C503" s="59" t="str">
        <f>IF(Collage!C496="","",Collage!C496)</f>
        <v/>
      </c>
      <c r="D503" s="35" t="str">
        <f>IF(Collage!D496="","",Collage!D496)</f>
        <v>Erreur 2</v>
      </c>
      <c r="E503" s="29"/>
      <c r="F503" s="10"/>
      <c r="G503" s="11"/>
      <c r="H503" s="13">
        <f t="shared" si="78"/>
        <v>0</v>
      </c>
      <c r="I503" s="8" t="str">
        <f>IF(B503&lt;&gt;"",SUMIF($V$23:$V$598,V503,$H$23:$H$598)/SUMIF($V$23:$V$598,V503,$O$23:O1078),IF(O503&lt;&gt;"",SUMIF($S$23:$S$598,S503,$H$23:$H$598)/O503,""))</f>
        <v/>
      </c>
      <c r="J503" s="12"/>
      <c r="K503" s="19">
        <f t="shared" si="86"/>
        <v>0</v>
      </c>
      <c r="L503" s="19">
        <f t="shared" si="79"/>
        <v>0</v>
      </c>
      <c r="M503" s="19">
        <f t="shared" si="80"/>
        <v>0</v>
      </c>
      <c r="N503" s="19">
        <f t="shared" si="87"/>
        <v>0</v>
      </c>
      <c r="O503" s="9" t="str">
        <f t="shared" si="85"/>
        <v/>
      </c>
      <c r="S503" s="2" t="str">
        <f t="shared" si="83"/>
        <v>SAUVEGARDES</v>
      </c>
      <c r="T503" s="18" t="str">
        <f t="shared" si="81"/>
        <v/>
      </c>
      <c r="V503" s="2" t="str">
        <f t="shared" si="84"/>
        <v>INCIDENTS</v>
      </c>
      <c r="W503" s="16" t="str">
        <f t="shared" si="82"/>
        <v/>
      </c>
    </row>
    <row r="504" spans="2:23" x14ac:dyDescent="0.2">
      <c r="B504" s="59" t="str">
        <f>IF(Collage!B497="","",Collage!B497)</f>
        <v/>
      </c>
      <c r="C504" s="59" t="str">
        <f>IF(Collage!C497="","",Collage!C497)</f>
        <v/>
      </c>
      <c r="D504" s="35" t="str">
        <f>IF(Collage!D497="","",Collage!D497)</f>
        <v>Erreur 3</v>
      </c>
      <c r="E504" s="29"/>
      <c r="F504" s="10"/>
      <c r="G504" s="11"/>
      <c r="H504" s="13">
        <f t="shared" si="78"/>
        <v>0</v>
      </c>
      <c r="I504" s="8" t="str">
        <f>IF(B504&lt;&gt;"",SUMIF($V$23:$V$598,V504,$H$23:$H$598)/SUMIF($V$23:$V$598,V504,$O$23:O1079),IF(O504&lt;&gt;"",SUMIF($S$23:$S$598,S504,$H$23:$H$598)/O504,""))</f>
        <v/>
      </c>
      <c r="J504" s="12"/>
      <c r="K504" s="19">
        <f t="shared" si="86"/>
        <v>0</v>
      </c>
      <c r="L504" s="19">
        <f t="shared" si="79"/>
        <v>0</v>
      </c>
      <c r="M504" s="19">
        <f t="shared" si="80"/>
        <v>0</v>
      </c>
      <c r="N504" s="19">
        <f t="shared" si="87"/>
        <v>0</v>
      </c>
      <c r="O504" s="9" t="str">
        <f t="shared" si="85"/>
        <v/>
      </c>
      <c r="S504" s="2" t="str">
        <f t="shared" si="83"/>
        <v>SAUVEGARDES</v>
      </c>
      <c r="T504" s="18" t="str">
        <f t="shared" si="81"/>
        <v/>
      </c>
      <c r="V504" s="2" t="str">
        <f t="shared" si="84"/>
        <v>INCIDENTS</v>
      </c>
      <c r="W504" s="16" t="str">
        <f t="shared" si="82"/>
        <v/>
      </c>
    </row>
    <row r="505" spans="2:23" x14ac:dyDescent="0.2">
      <c r="B505" s="59" t="str">
        <f>IF(Collage!B498="","",Collage!B498)</f>
        <v/>
      </c>
      <c r="C505" s="59" t="str">
        <f>IF(Collage!C498="","",Collage!C498)</f>
        <v/>
      </c>
      <c r="D505" s="35" t="str">
        <f>IF(Collage!D498="","",Collage!D498)</f>
        <v>Erreur 4</v>
      </c>
      <c r="E505" s="29" t="s">
        <v>2</v>
      </c>
      <c r="F505" s="10" t="s">
        <v>2</v>
      </c>
      <c r="G505" s="11"/>
      <c r="H505" s="13">
        <f t="shared" si="78"/>
        <v>0.66666666666666663</v>
      </c>
      <c r="I505" s="8" t="str">
        <f>IF(B505&lt;&gt;"",SUMIF($V$23:$V$598,V505,$H$23:$H$598)/SUMIF($V$23:$V$598,V505,$O$23:O1080),IF(O505&lt;&gt;"",SUMIF($S$23:$S$598,S505,$H$23:$H$598)/O505,""))</f>
        <v/>
      </c>
      <c r="J505" s="12"/>
      <c r="K505" s="19">
        <f t="shared" si="86"/>
        <v>1</v>
      </c>
      <c r="L505" s="19">
        <f t="shared" si="79"/>
        <v>1</v>
      </c>
      <c r="M505" s="19">
        <f t="shared" si="80"/>
        <v>0</v>
      </c>
      <c r="N505" s="19">
        <f t="shared" si="87"/>
        <v>2</v>
      </c>
      <c r="O505" s="9" t="str">
        <f t="shared" si="85"/>
        <v/>
      </c>
      <c r="S505" s="2" t="str">
        <f t="shared" si="83"/>
        <v>SAUVEGARDES</v>
      </c>
      <c r="T505" s="18" t="str">
        <f t="shared" si="81"/>
        <v/>
      </c>
      <c r="V505" s="2" t="str">
        <f t="shared" si="84"/>
        <v>INCIDENTS</v>
      </c>
      <c r="W505" s="16" t="str">
        <f t="shared" si="82"/>
        <v/>
      </c>
    </row>
    <row r="506" spans="2:23" x14ac:dyDescent="0.2">
      <c r="B506" s="59" t="str">
        <f>IF(Collage!B499="","",Collage!B499)</f>
        <v/>
      </c>
      <c r="C506" s="59" t="str">
        <f>IF(Collage!C499="","",Collage!C499)</f>
        <v/>
      </c>
      <c r="D506" s="35" t="str">
        <f>IF(Collage!D499="","",Collage!D499)</f>
        <v>Erreur 5</v>
      </c>
      <c r="E506" s="29" t="s">
        <v>2</v>
      </c>
      <c r="F506" s="10" t="s">
        <v>2</v>
      </c>
      <c r="G506" s="11"/>
      <c r="H506" s="13">
        <f t="shared" si="78"/>
        <v>0.66666666666666663</v>
      </c>
      <c r="I506" s="8" t="str">
        <f>IF(B506&lt;&gt;"",SUMIF($V$23:$V$598,V506,$H$23:$H$598)/SUMIF($V$23:$V$598,V506,$O$23:O1081),IF(O506&lt;&gt;"",SUMIF($S$23:$S$598,S506,$H$23:$H$598)/O506,""))</f>
        <v/>
      </c>
      <c r="J506" s="12"/>
      <c r="K506" s="19">
        <f t="shared" si="86"/>
        <v>1</v>
      </c>
      <c r="L506" s="19">
        <f t="shared" si="79"/>
        <v>1</v>
      </c>
      <c r="M506" s="19">
        <f t="shared" si="80"/>
        <v>0</v>
      </c>
      <c r="N506" s="19">
        <f t="shared" si="87"/>
        <v>2</v>
      </c>
      <c r="O506" s="9" t="str">
        <f t="shared" si="85"/>
        <v/>
      </c>
      <c r="S506" s="2" t="str">
        <f t="shared" si="83"/>
        <v>SAUVEGARDES</v>
      </c>
      <c r="T506" s="18" t="str">
        <f t="shared" si="81"/>
        <v/>
      </c>
      <c r="V506" s="2" t="str">
        <f t="shared" si="84"/>
        <v>INCIDENTS</v>
      </c>
      <c r="W506" s="16" t="str">
        <f t="shared" si="82"/>
        <v/>
      </c>
    </row>
    <row r="507" spans="2:23" x14ac:dyDescent="0.2">
      <c r="B507" s="59" t="str">
        <f>IF(Collage!B500="","",Collage!B500)</f>
        <v/>
      </c>
      <c r="C507" s="59" t="str">
        <f>IF(Collage!C500="","",Collage!C500)</f>
        <v/>
      </c>
      <c r="D507" s="35" t="str">
        <f>IF(Collage!D500="","",Collage!D500)</f>
        <v/>
      </c>
      <c r="E507" s="29"/>
      <c r="F507" s="10"/>
      <c r="G507" s="11"/>
      <c r="H507" s="13" t="str">
        <f t="shared" si="78"/>
        <v/>
      </c>
      <c r="I507" s="8" t="str">
        <f>IF(B507&lt;&gt;"",SUMIF($V$23:$V$598,V507,$H$23:$H$598)/SUMIF($V$23:$V$598,V507,$O$23:O1082),IF(O507&lt;&gt;"",SUMIF($S$23:$S$598,S507,$H$23:$H$598)/O507,""))</f>
        <v/>
      </c>
      <c r="J507" s="12"/>
      <c r="K507" s="19" t="str">
        <f t="shared" si="86"/>
        <v/>
      </c>
      <c r="L507" s="19" t="str">
        <f t="shared" si="79"/>
        <v/>
      </c>
      <c r="M507" s="19" t="str">
        <f t="shared" si="80"/>
        <v/>
      </c>
      <c r="N507" s="19" t="str">
        <f t="shared" si="87"/>
        <v/>
      </c>
      <c r="O507" s="9" t="str">
        <f t="shared" si="85"/>
        <v/>
      </c>
      <c r="S507" s="2" t="str">
        <f t="shared" si="83"/>
        <v>SAUVEGARDES</v>
      </c>
      <c r="T507" s="18" t="str">
        <f t="shared" si="81"/>
        <v/>
      </c>
      <c r="V507" s="2" t="str">
        <f t="shared" si="84"/>
        <v>INCIDENTS</v>
      </c>
      <c r="W507" s="16" t="str">
        <f t="shared" si="82"/>
        <v/>
      </c>
    </row>
    <row r="508" spans="2:23" x14ac:dyDescent="0.2">
      <c r="B508" s="59" t="str">
        <f>IF(Collage!B501="","",Collage!B501)</f>
        <v/>
      </c>
      <c r="C508" s="59" t="str">
        <f>IF(Collage!C501="","",Collage!C501)</f>
        <v>-VMS-</v>
      </c>
      <c r="D508" s="35" t="str">
        <f>IF(Collage!D501="","",Collage!D501)</f>
        <v/>
      </c>
      <c r="E508" s="29"/>
      <c r="F508" s="10"/>
      <c r="G508" s="11"/>
      <c r="H508" s="13" t="str">
        <f t="shared" si="78"/>
        <v/>
      </c>
      <c r="I508" s="8">
        <f>IF(B508&lt;&gt;"",SUMIF($V$23:$V$598,V508,$H$23:$H$598)/SUMIF($V$23:$V$598,V508,$O$23:O1083),IF(O508&lt;&gt;"",SUMIF($S$23:$S$598,S508,$H$23:$H$598)/O508,""))</f>
        <v>7.407407407407407E-2</v>
      </c>
      <c r="J508" s="12"/>
      <c r="K508" s="19" t="str">
        <f t="shared" si="86"/>
        <v/>
      </c>
      <c r="L508" s="19" t="str">
        <f t="shared" si="79"/>
        <v/>
      </c>
      <c r="M508" s="19" t="str">
        <f t="shared" si="80"/>
        <v/>
      </c>
      <c r="N508" s="19" t="str">
        <f t="shared" si="87"/>
        <v>Procédures :</v>
      </c>
      <c r="O508" s="9">
        <f t="shared" si="85"/>
        <v>9</v>
      </c>
      <c r="S508" s="2" t="str">
        <f t="shared" si="83"/>
        <v>-VMS-</v>
      </c>
      <c r="T508" s="18">
        <f t="shared" si="81"/>
        <v>7.407407407407407E-2</v>
      </c>
      <c r="V508" s="2" t="str">
        <f t="shared" si="84"/>
        <v>INCIDENTS</v>
      </c>
      <c r="W508" s="16" t="str">
        <f t="shared" si="82"/>
        <v/>
      </c>
    </row>
    <row r="509" spans="2:23" x14ac:dyDescent="0.2">
      <c r="B509" s="59" t="str">
        <f>IF(Collage!B502="","",Collage!B502)</f>
        <v/>
      </c>
      <c r="C509" s="59" t="str">
        <f>IF(Collage!C502="","",Collage!C502)</f>
        <v/>
      </c>
      <c r="D509" s="35" t="str">
        <f>IF(Collage!D502="","",Collage!D502)</f>
        <v/>
      </c>
      <c r="E509" s="29"/>
      <c r="F509" s="10"/>
      <c r="G509" s="11"/>
      <c r="H509" s="13" t="str">
        <f t="shared" si="78"/>
        <v/>
      </c>
      <c r="I509" s="8" t="str">
        <f>IF(B509&lt;&gt;"",SUMIF($V$23:$V$598,V509,$H$23:$H$598)/SUMIF($V$23:$V$598,V509,$O$23:O1084),IF(O509&lt;&gt;"",SUMIF($S$23:$S$598,S509,$H$23:$H$598)/O509,""))</f>
        <v/>
      </c>
      <c r="J509" s="12"/>
      <c r="K509" s="19" t="str">
        <f t="shared" si="86"/>
        <v/>
      </c>
      <c r="L509" s="19" t="str">
        <f t="shared" si="79"/>
        <v/>
      </c>
      <c r="M509" s="19" t="str">
        <f t="shared" si="80"/>
        <v/>
      </c>
      <c r="N509" s="19" t="str">
        <f t="shared" si="87"/>
        <v/>
      </c>
      <c r="O509" s="9" t="str">
        <f t="shared" si="85"/>
        <v/>
      </c>
      <c r="S509" s="2" t="str">
        <f t="shared" si="83"/>
        <v>-VMS-</v>
      </c>
      <c r="T509" s="18" t="str">
        <f t="shared" si="81"/>
        <v/>
      </c>
      <c r="V509" s="2" t="str">
        <f t="shared" si="84"/>
        <v>INCIDENTS</v>
      </c>
      <c r="W509" s="16" t="str">
        <f t="shared" si="82"/>
        <v/>
      </c>
    </row>
    <row r="510" spans="2:23" x14ac:dyDescent="0.2">
      <c r="B510" s="59" t="str">
        <f>IF(Collage!B503="","",Collage!B503)</f>
        <v/>
      </c>
      <c r="C510" s="59" t="str">
        <f>IF(Collage!C503="","",Collage!C503)</f>
        <v/>
      </c>
      <c r="D510" s="35" t="str">
        <f>IF(Collage!D503="","",Collage!D503)</f>
        <v>Erreur 1</v>
      </c>
      <c r="E510" s="29" t="s">
        <v>2</v>
      </c>
      <c r="F510" s="10"/>
      <c r="G510" s="11"/>
      <c r="H510" s="13">
        <f t="shared" si="78"/>
        <v>0.33333333333333331</v>
      </c>
      <c r="I510" s="8" t="str">
        <f>IF(B510&lt;&gt;"",SUMIF($V$23:$V$598,V510,$H$23:$H$598)/SUMIF($V$23:$V$598,V510,$O$23:O1085),IF(O510&lt;&gt;"",SUMIF($S$23:$S$598,S510,$H$23:$H$598)/O510,""))</f>
        <v/>
      </c>
      <c r="J510" s="12"/>
      <c r="K510" s="19">
        <f t="shared" si="86"/>
        <v>1</v>
      </c>
      <c r="L510" s="19">
        <f t="shared" si="79"/>
        <v>0</v>
      </c>
      <c r="M510" s="19">
        <f t="shared" si="80"/>
        <v>0</v>
      </c>
      <c r="N510" s="19">
        <f t="shared" si="87"/>
        <v>1</v>
      </c>
      <c r="O510" s="9" t="str">
        <f t="shared" si="85"/>
        <v/>
      </c>
      <c r="S510" s="2" t="str">
        <f t="shared" si="83"/>
        <v>-VMS-</v>
      </c>
      <c r="T510" s="18" t="str">
        <f t="shared" si="81"/>
        <v/>
      </c>
      <c r="V510" s="2" t="str">
        <f t="shared" si="84"/>
        <v>INCIDENTS</v>
      </c>
      <c r="W510" s="16" t="str">
        <f t="shared" si="82"/>
        <v/>
      </c>
    </row>
    <row r="511" spans="2:23" x14ac:dyDescent="0.2">
      <c r="B511" s="59" t="str">
        <f>IF(Collage!B504="","",Collage!B504)</f>
        <v/>
      </c>
      <c r="C511" s="59" t="str">
        <f>IF(Collage!C504="","",Collage!C504)</f>
        <v/>
      </c>
      <c r="D511" s="35" t="str">
        <f>IF(Collage!D504="","",Collage!D504)</f>
        <v>Erreur 2</v>
      </c>
      <c r="E511" s="29" t="s">
        <v>2</v>
      </c>
      <c r="F511" s="10"/>
      <c r="G511" s="11"/>
      <c r="H511" s="13">
        <f t="shared" si="78"/>
        <v>0.33333333333333331</v>
      </c>
      <c r="I511" s="8" t="str">
        <f>IF(B511&lt;&gt;"",SUMIF($V$23:$V$598,V511,$H$23:$H$598)/SUMIF($V$23:$V$598,V511,$O$23:O1086),IF(O511&lt;&gt;"",SUMIF($S$23:$S$598,S511,$H$23:$H$598)/O511,""))</f>
        <v/>
      </c>
      <c r="J511" s="12"/>
      <c r="K511" s="19">
        <f t="shared" si="86"/>
        <v>1</v>
      </c>
      <c r="L511" s="19">
        <f t="shared" si="79"/>
        <v>0</v>
      </c>
      <c r="M511" s="19">
        <f t="shared" si="80"/>
        <v>0</v>
      </c>
      <c r="N511" s="19">
        <f t="shared" si="87"/>
        <v>1</v>
      </c>
      <c r="O511" s="9" t="str">
        <f t="shared" si="85"/>
        <v/>
      </c>
      <c r="S511" s="2" t="str">
        <f t="shared" si="83"/>
        <v>-VMS-</v>
      </c>
      <c r="T511" s="18" t="str">
        <f t="shared" si="81"/>
        <v/>
      </c>
      <c r="V511" s="2" t="str">
        <f t="shared" si="84"/>
        <v>INCIDENTS</v>
      </c>
      <c r="W511" s="16" t="str">
        <f t="shared" si="82"/>
        <v/>
      </c>
    </row>
    <row r="512" spans="2:23" x14ac:dyDescent="0.2">
      <c r="B512" s="59" t="str">
        <f>IF(Collage!B505="","",Collage!B505)</f>
        <v/>
      </c>
      <c r="C512" s="59" t="str">
        <f>IF(Collage!C505="","",Collage!C505)</f>
        <v/>
      </c>
      <c r="D512" s="35" t="str">
        <f>IF(Collage!D505="","",Collage!D505)</f>
        <v>Erreur 3</v>
      </c>
      <c r="E512" s="29"/>
      <c r="F512" s="10"/>
      <c r="G512" s="11"/>
      <c r="H512" s="13">
        <f t="shared" si="78"/>
        <v>0</v>
      </c>
      <c r="I512" s="8" t="str">
        <f>IF(B512&lt;&gt;"",SUMIF($V$23:$V$598,V512,$H$23:$H$598)/SUMIF($V$23:$V$598,V512,$O$23:O1087),IF(O512&lt;&gt;"",SUMIF($S$23:$S$598,S512,$H$23:$H$598)/O512,""))</f>
        <v/>
      </c>
      <c r="J512" s="12"/>
      <c r="K512" s="19">
        <f t="shared" si="86"/>
        <v>0</v>
      </c>
      <c r="L512" s="19">
        <f t="shared" si="79"/>
        <v>0</v>
      </c>
      <c r="M512" s="19">
        <f t="shared" si="80"/>
        <v>0</v>
      </c>
      <c r="N512" s="19">
        <f t="shared" si="87"/>
        <v>0</v>
      </c>
      <c r="O512" s="9" t="str">
        <f t="shared" si="85"/>
        <v/>
      </c>
      <c r="S512" s="2" t="str">
        <f t="shared" si="83"/>
        <v>-VMS-</v>
      </c>
      <c r="T512" s="18" t="str">
        <f t="shared" si="81"/>
        <v/>
      </c>
      <c r="V512" s="2" t="str">
        <f t="shared" si="84"/>
        <v>INCIDENTS</v>
      </c>
      <c r="W512" s="16" t="str">
        <f t="shared" si="82"/>
        <v/>
      </c>
    </row>
    <row r="513" spans="2:23" x14ac:dyDescent="0.2">
      <c r="B513" s="59" t="str">
        <f>IF(Collage!B506="","",Collage!B506)</f>
        <v/>
      </c>
      <c r="C513" s="59" t="str">
        <f>IF(Collage!C506="","",Collage!C506)</f>
        <v/>
      </c>
      <c r="D513" s="35" t="str">
        <f>IF(Collage!D506="","",Collage!D506)</f>
        <v>Erreur 4</v>
      </c>
      <c r="E513" s="29"/>
      <c r="F513" s="10"/>
      <c r="G513" s="11"/>
      <c r="H513" s="13">
        <f t="shared" si="78"/>
        <v>0</v>
      </c>
      <c r="I513" s="8" t="str">
        <f>IF(B513&lt;&gt;"",SUMIF($V$23:$V$598,V513,$H$23:$H$598)/SUMIF($V$23:$V$598,V513,$O$23:O1088),IF(O513&lt;&gt;"",SUMIF($S$23:$S$598,S513,$H$23:$H$598)/O513,""))</f>
        <v/>
      </c>
      <c r="J513" s="12"/>
      <c r="K513" s="19">
        <f t="shared" si="86"/>
        <v>0</v>
      </c>
      <c r="L513" s="19">
        <f t="shared" si="79"/>
        <v>0</v>
      </c>
      <c r="M513" s="19">
        <f t="shared" si="80"/>
        <v>0</v>
      </c>
      <c r="N513" s="19">
        <f t="shared" si="87"/>
        <v>0</v>
      </c>
      <c r="O513" s="9" t="str">
        <f t="shared" si="85"/>
        <v/>
      </c>
      <c r="S513" s="2" t="str">
        <f t="shared" si="83"/>
        <v>-VMS-</v>
      </c>
      <c r="T513" s="18" t="str">
        <f t="shared" si="81"/>
        <v/>
      </c>
      <c r="V513" s="2" t="str">
        <f t="shared" si="84"/>
        <v>INCIDENTS</v>
      </c>
      <c r="W513" s="16" t="str">
        <f t="shared" si="82"/>
        <v/>
      </c>
    </row>
    <row r="514" spans="2:23" x14ac:dyDescent="0.2">
      <c r="B514" s="59" t="str">
        <f>IF(Collage!B507="","",Collage!B507)</f>
        <v/>
      </c>
      <c r="C514" s="59" t="str">
        <f>IF(Collage!C507="","",Collage!C507)</f>
        <v/>
      </c>
      <c r="D514" s="35" t="str">
        <f>IF(Collage!D507="","",Collage!D507)</f>
        <v>Erreur 5</v>
      </c>
      <c r="E514" s="29"/>
      <c r="F514" s="10"/>
      <c r="G514" s="11"/>
      <c r="H514" s="13">
        <f t="shared" si="78"/>
        <v>0</v>
      </c>
      <c r="I514" s="8" t="str">
        <f>IF(B514&lt;&gt;"",SUMIF($V$23:$V$598,V514,$H$23:$H$598)/SUMIF($V$23:$V$598,V514,$O$23:O1089),IF(O514&lt;&gt;"",SUMIF($S$23:$S$598,S514,$H$23:$H$598)/O514,""))</f>
        <v/>
      </c>
      <c r="J514" s="12"/>
      <c r="K514" s="19">
        <f t="shared" si="86"/>
        <v>0</v>
      </c>
      <c r="L514" s="19">
        <f t="shared" si="79"/>
        <v>0</v>
      </c>
      <c r="M514" s="19">
        <f t="shared" si="80"/>
        <v>0</v>
      </c>
      <c r="N514" s="19">
        <f t="shared" si="87"/>
        <v>0</v>
      </c>
      <c r="O514" s="9" t="str">
        <f t="shared" si="85"/>
        <v/>
      </c>
      <c r="S514" s="2" t="str">
        <f t="shared" si="83"/>
        <v>-VMS-</v>
      </c>
      <c r="T514" s="18" t="str">
        <f t="shared" si="81"/>
        <v/>
      </c>
      <c r="V514" s="2" t="str">
        <f t="shared" si="84"/>
        <v>INCIDENTS</v>
      </c>
      <c r="W514" s="16" t="str">
        <f t="shared" si="82"/>
        <v/>
      </c>
    </row>
    <row r="515" spans="2:23" x14ac:dyDescent="0.2">
      <c r="B515" s="59" t="str">
        <f>IF(Collage!B508="","",Collage!B508)</f>
        <v/>
      </c>
      <c r="C515" s="59" t="str">
        <f>IF(Collage!C508="","",Collage!C508)</f>
        <v/>
      </c>
      <c r="D515" s="35" t="str">
        <f>IF(Collage!D508="","",Collage!D508)</f>
        <v>Erreur 6</v>
      </c>
      <c r="E515" s="29"/>
      <c r="F515" s="10"/>
      <c r="G515" s="11"/>
      <c r="H515" s="13">
        <f t="shared" si="78"/>
        <v>0</v>
      </c>
      <c r="I515" s="8" t="str">
        <f>IF(B515&lt;&gt;"",SUMIF($V$23:$V$598,V515,$H$23:$H$598)/SUMIF($V$23:$V$598,V515,$O$23:O1090),IF(O515&lt;&gt;"",SUMIF($S$23:$S$598,S515,$H$23:$H$598)/O515,""))</f>
        <v/>
      </c>
      <c r="J515" s="12"/>
      <c r="K515" s="19">
        <f t="shared" si="86"/>
        <v>0</v>
      </c>
      <c r="L515" s="19">
        <f t="shared" si="79"/>
        <v>0</v>
      </c>
      <c r="M515" s="19">
        <f t="shared" si="80"/>
        <v>0</v>
      </c>
      <c r="N515" s="19">
        <f t="shared" si="87"/>
        <v>0</v>
      </c>
      <c r="O515" s="9" t="str">
        <f t="shared" si="85"/>
        <v/>
      </c>
      <c r="S515" s="2" t="str">
        <f t="shared" si="83"/>
        <v>-VMS-</v>
      </c>
      <c r="T515" s="18" t="str">
        <f t="shared" si="81"/>
        <v/>
      </c>
      <c r="V515" s="2" t="str">
        <f t="shared" si="84"/>
        <v>INCIDENTS</v>
      </c>
      <c r="W515" s="16" t="str">
        <f t="shared" si="82"/>
        <v/>
      </c>
    </row>
    <row r="516" spans="2:23" x14ac:dyDescent="0.2">
      <c r="B516" s="59" t="str">
        <f>IF(Collage!B509="","",Collage!B509)</f>
        <v/>
      </c>
      <c r="C516" s="59" t="str">
        <f>IF(Collage!C509="","",Collage!C509)</f>
        <v/>
      </c>
      <c r="D516" s="35" t="str">
        <f>IF(Collage!D509="","",Collage!D509)</f>
        <v>Erreur 7</v>
      </c>
      <c r="E516" s="29"/>
      <c r="F516" s="10"/>
      <c r="G516" s="11"/>
      <c r="H516" s="13">
        <f t="shared" si="78"/>
        <v>0</v>
      </c>
      <c r="I516" s="8" t="str">
        <f>IF(B516&lt;&gt;"",SUMIF($V$23:$V$598,V516,$H$23:$H$598)/SUMIF($V$23:$V$598,V516,$O$23:O1091),IF(O516&lt;&gt;"",SUMIF($S$23:$S$598,S516,$H$23:$H$598)/O516,""))</f>
        <v/>
      </c>
      <c r="J516" s="12"/>
      <c r="K516" s="19">
        <f t="shared" si="86"/>
        <v>0</v>
      </c>
      <c r="L516" s="19">
        <f t="shared" si="79"/>
        <v>0</v>
      </c>
      <c r="M516" s="19">
        <f t="shared" si="80"/>
        <v>0</v>
      </c>
      <c r="N516" s="19">
        <f t="shared" si="87"/>
        <v>0</v>
      </c>
      <c r="O516" s="9" t="str">
        <f t="shared" si="85"/>
        <v/>
      </c>
      <c r="S516" s="2" t="str">
        <f t="shared" si="83"/>
        <v>-VMS-</v>
      </c>
      <c r="T516" s="18" t="str">
        <f t="shared" si="81"/>
        <v/>
      </c>
      <c r="V516" s="2" t="str">
        <f t="shared" si="84"/>
        <v>INCIDENTS</v>
      </c>
      <c r="W516" s="16" t="str">
        <f t="shared" si="82"/>
        <v/>
      </c>
    </row>
    <row r="517" spans="2:23" x14ac:dyDescent="0.2">
      <c r="B517" s="59" t="str">
        <f>IF(Collage!B510="","",Collage!B510)</f>
        <v/>
      </c>
      <c r="C517" s="59" t="str">
        <f>IF(Collage!C510="","",Collage!C510)</f>
        <v/>
      </c>
      <c r="D517" s="35" t="str">
        <f>IF(Collage!D510="","",Collage!D510)</f>
        <v>Erreur 8</v>
      </c>
      <c r="E517" s="29"/>
      <c r="F517" s="10"/>
      <c r="G517" s="11"/>
      <c r="H517" s="13">
        <f t="shared" si="78"/>
        <v>0</v>
      </c>
      <c r="I517" s="8" t="str">
        <f>IF(B517&lt;&gt;"",SUMIF($V$23:$V$598,V517,$H$23:$H$598)/SUMIF($V$23:$V$598,V517,$O$23:O1092),IF(O517&lt;&gt;"",SUMIF($S$23:$S$598,S517,$H$23:$H$598)/O517,""))</f>
        <v/>
      </c>
      <c r="J517" s="12"/>
      <c r="K517" s="19">
        <f t="shared" si="86"/>
        <v>0</v>
      </c>
      <c r="L517" s="19">
        <f t="shared" si="79"/>
        <v>0</v>
      </c>
      <c r="M517" s="19">
        <f t="shared" si="80"/>
        <v>0</v>
      </c>
      <c r="N517" s="19">
        <f t="shared" si="87"/>
        <v>0</v>
      </c>
      <c r="O517" s="9" t="str">
        <f t="shared" si="85"/>
        <v/>
      </c>
      <c r="S517" s="2" t="str">
        <f t="shared" si="83"/>
        <v>-VMS-</v>
      </c>
      <c r="T517" s="18" t="str">
        <f t="shared" si="81"/>
        <v/>
      </c>
      <c r="V517" s="2" t="str">
        <f t="shared" si="84"/>
        <v>INCIDENTS</v>
      </c>
      <c r="W517" s="16" t="str">
        <f t="shared" si="82"/>
        <v/>
      </c>
    </row>
    <row r="518" spans="2:23" x14ac:dyDescent="0.2">
      <c r="B518" s="59" t="str">
        <f>IF(Collage!B511="","",Collage!B511)</f>
        <v/>
      </c>
      <c r="C518" s="59" t="str">
        <f>IF(Collage!C511="","",Collage!C511)</f>
        <v/>
      </c>
      <c r="D518" s="35" t="str">
        <f>IF(Collage!D511="","",Collage!D511)</f>
        <v>Erreur 9</v>
      </c>
      <c r="E518" s="29"/>
      <c r="F518" s="10"/>
      <c r="G518" s="11"/>
      <c r="H518" s="13">
        <f t="shared" si="78"/>
        <v>0</v>
      </c>
      <c r="I518" s="8" t="str">
        <f>IF(B518&lt;&gt;"",SUMIF($V$23:$V$598,V518,$H$23:$H$598)/SUMIF($V$23:$V$598,V518,$O$23:O1093),IF(O518&lt;&gt;"",SUMIF($S$23:$S$598,S518,$H$23:$H$598)/O518,""))</f>
        <v/>
      </c>
      <c r="J518" s="12"/>
      <c r="K518" s="19">
        <f t="shared" si="86"/>
        <v>0</v>
      </c>
      <c r="L518" s="19">
        <f t="shared" si="79"/>
        <v>0</v>
      </c>
      <c r="M518" s="19">
        <f t="shared" si="80"/>
        <v>0</v>
      </c>
      <c r="N518" s="19">
        <f t="shared" si="87"/>
        <v>0</v>
      </c>
      <c r="O518" s="9" t="str">
        <f t="shared" si="85"/>
        <v/>
      </c>
      <c r="S518" s="2" t="str">
        <f t="shared" si="83"/>
        <v>-VMS-</v>
      </c>
      <c r="T518" s="18" t="str">
        <f t="shared" si="81"/>
        <v/>
      </c>
      <c r="V518" s="2" t="str">
        <f t="shared" si="84"/>
        <v>INCIDENTS</v>
      </c>
      <c r="W518" s="16" t="str">
        <f t="shared" si="82"/>
        <v/>
      </c>
    </row>
    <row r="519" spans="2:23" x14ac:dyDescent="0.2">
      <c r="B519" s="59" t="str">
        <f>IF(Collage!B512="","",Collage!B512)</f>
        <v/>
      </c>
      <c r="C519" s="59" t="str">
        <f>IF(Collage!C512="","",Collage!C512)</f>
        <v/>
      </c>
      <c r="D519" s="35" t="str">
        <f>IF(Collage!D512="","",Collage!D512)</f>
        <v/>
      </c>
      <c r="E519" s="29"/>
      <c r="F519" s="10"/>
      <c r="G519" s="11"/>
      <c r="H519" s="13" t="str">
        <f t="shared" si="78"/>
        <v/>
      </c>
      <c r="I519" s="8" t="str">
        <f>IF(B519&lt;&gt;"",SUMIF($V$23:$V$598,V519,$H$23:$H$598)/SUMIF($V$23:$V$598,V519,$O$23:O1094),IF(O519&lt;&gt;"",SUMIF($S$23:$S$598,S519,$H$23:$H$598)/O519,""))</f>
        <v/>
      </c>
      <c r="J519" s="12"/>
      <c r="K519" s="19" t="str">
        <f t="shared" si="86"/>
        <v/>
      </c>
      <c r="L519" s="19" t="str">
        <f t="shared" si="79"/>
        <v/>
      </c>
      <c r="M519" s="19" t="str">
        <f t="shared" si="80"/>
        <v/>
      </c>
      <c r="N519" s="19" t="str">
        <f t="shared" si="87"/>
        <v/>
      </c>
      <c r="O519" s="9" t="str">
        <f t="shared" si="85"/>
        <v/>
      </c>
      <c r="S519" s="2" t="str">
        <f t="shared" si="83"/>
        <v>-VMS-</v>
      </c>
      <c r="T519" s="18" t="str">
        <f t="shared" si="81"/>
        <v/>
      </c>
      <c r="V519" s="2" t="str">
        <f t="shared" si="84"/>
        <v>INCIDENTS</v>
      </c>
      <c r="W519" s="16" t="str">
        <f t="shared" si="82"/>
        <v/>
      </c>
    </row>
    <row r="520" spans="2:23" x14ac:dyDescent="0.2">
      <c r="B520" s="59" t="str">
        <f>IF(Collage!B513="","",Collage!B513)</f>
        <v/>
      </c>
      <c r="C520" s="59" t="str">
        <f>IF(Collage!C513="","",Collage!C513)</f>
        <v>INDEX</v>
      </c>
      <c r="D520" s="35" t="str">
        <f>IF(Collage!D513="","",Collage!D513)</f>
        <v/>
      </c>
      <c r="E520" s="29"/>
      <c r="F520" s="10"/>
      <c r="G520" s="11"/>
      <c r="H520" s="13" t="str">
        <f t="shared" si="78"/>
        <v/>
      </c>
      <c r="I520" s="8">
        <f>IF(B520&lt;&gt;"",SUMIF($V$23:$V$598,V520,$H$23:$H$598)/SUMIF($V$23:$V$598,V520,$O$23:O1095),IF(O520&lt;&gt;"",SUMIF($S$23:$S$598,S520,$H$23:$H$598)/O520,""))</f>
        <v>0.25757575757575757</v>
      </c>
      <c r="J520" s="12"/>
      <c r="K520" s="19" t="str">
        <f t="shared" si="86"/>
        <v/>
      </c>
      <c r="L520" s="19" t="str">
        <f t="shared" si="79"/>
        <v/>
      </c>
      <c r="M520" s="19" t="str">
        <f t="shared" si="80"/>
        <v/>
      </c>
      <c r="N520" s="19" t="str">
        <f t="shared" si="87"/>
        <v>Procédures :</v>
      </c>
      <c r="O520" s="9">
        <f t="shared" si="85"/>
        <v>44</v>
      </c>
      <c r="S520" s="2" t="str">
        <f t="shared" si="83"/>
        <v>INDEX</v>
      </c>
      <c r="T520" s="18">
        <f t="shared" si="81"/>
        <v>0.25757575757575757</v>
      </c>
      <c r="V520" s="2" t="str">
        <f t="shared" si="84"/>
        <v>INCIDENTS</v>
      </c>
      <c r="W520" s="16" t="str">
        <f t="shared" si="82"/>
        <v/>
      </c>
    </row>
    <row r="521" spans="2:23" x14ac:dyDescent="0.2">
      <c r="B521" s="59" t="str">
        <f>IF(Collage!B514="","",Collage!B514)</f>
        <v/>
      </c>
      <c r="C521" s="59" t="str">
        <f>IF(Collage!C514="","",Collage!C514)</f>
        <v/>
      </c>
      <c r="D521" s="35" t="str">
        <f>IF(Collage!D514="","",Collage!D514)</f>
        <v/>
      </c>
      <c r="E521" s="29"/>
      <c r="F521" s="10"/>
      <c r="G521" s="11"/>
      <c r="H521" s="13" t="str">
        <f t="shared" si="78"/>
        <v/>
      </c>
      <c r="I521" s="8" t="str">
        <f>IF(B521&lt;&gt;"",SUMIF($V$23:$V$598,V521,$H$23:$H$598)/SUMIF($V$23:$V$598,V521,$O$23:O1096),IF(O521&lt;&gt;"",SUMIF($S$23:$S$598,S521,$H$23:$H$598)/O521,""))</f>
        <v/>
      </c>
      <c r="J521" s="12"/>
      <c r="K521" s="19" t="str">
        <f t="shared" si="86"/>
        <v/>
      </c>
      <c r="L521" s="19" t="str">
        <f t="shared" si="79"/>
        <v/>
      </c>
      <c r="M521" s="19" t="str">
        <f t="shared" si="80"/>
        <v/>
      </c>
      <c r="N521" s="19" t="str">
        <f t="shared" si="87"/>
        <v/>
      </c>
      <c r="O521" s="9" t="str">
        <f t="shared" si="85"/>
        <v/>
      </c>
      <c r="S521" s="2" t="str">
        <f t="shared" si="83"/>
        <v>INDEX</v>
      </c>
      <c r="T521" s="18" t="str">
        <f t="shared" si="81"/>
        <v/>
      </c>
      <c r="V521" s="2" t="str">
        <f t="shared" si="84"/>
        <v>INCIDENTS</v>
      </c>
      <c r="W521" s="16" t="str">
        <f t="shared" si="82"/>
        <v/>
      </c>
    </row>
    <row r="522" spans="2:23" x14ac:dyDescent="0.2">
      <c r="B522" s="59" t="str">
        <f>IF(Collage!B515="","",Collage!B515)</f>
        <v/>
      </c>
      <c r="C522" s="59" t="str">
        <f>IF(Collage!C515="","",Collage!C515)</f>
        <v/>
      </c>
      <c r="D522" s="35" t="str">
        <f>IF(Collage!D515="","",Collage!D515)</f>
        <v>Erreur 1</v>
      </c>
      <c r="E522" s="29"/>
      <c r="F522" s="10"/>
      <c r="G522" s="11"/>
      <c r="H522" s="13">
        <f t="shared" si="78"/>
        <v>0</v>
      </c>
      <c r="I522" s="8" t="str">
        <f>IF(B522&lt;&gt;"",SUMIF($V$23:$V$598,V522,$H$23:$H$598)/SUMIF($V$23:$V$598,V522,$O$23:O1097),IF(O522&lt;&gt;"",SUMIF($S$23:$S$598,S522,$H$23:$H$598)/O522,""))</f>
        <v/>
      </c>
      <c r="J522" s="12"/>
      <c r="K522" s="19">
        <f t="shared" si="86"/>
        <v>0</v>
      </c>
      <c r="L522" s="19">
        <f t="shared" si="79"/>
        <v>0</v>
      </c>
      <c r="M522" s="19">
        <f t="shared" si="80"/>
        <v>0</v>
      </c>
      <c r="N522" s="19">
        <f t="shared" si="87"/>
        <v>0</v>
      </c>
      <c r="O522" s="9" t="str">
        <f t="shared" si="85"/>
        <v/>
      </c>
      <c r="S522" s="2" t="str">
        <f t="shared" si="83"/>
        <v>INDEX</v>
      </c>
      <c r="T522" s="18" t="str">
        <f t="shared" si="81"/>
        <v/>
      </c>
      <c r="V522" s="2" t="str">
        <f t="shared" si="84"/>
        <v>INCIDENTS</v>
      </c>
      <c r="W522" s="16" t="str">
        <f t="shared" si="82"/>
        <v/>
      </c>
    </row>
    <row r="523" spans="2:23" x14ac:dyDescent="0.2">
      <c r="B523" s="59" t="str">
        <f>IF(Collage!B516="","",Collage!B516)</f>
        <v/>
      </c>
      <c r="C523" s="59" t="str">
        <f>IF(Collage!C516="","",Collage!C516)</f>
        <v/>
      </c>
      <c r="D523" s="35" t="str">
        <f>IF(Collage!D516="","",Collage!D516)</f>
        <v>Erreur 2</v>
      </c>
      <c r="E523" s="29" t="s">
        <v>2</v>
      </c>
      <c r="F523" s="10"/>
      <c r="G523" s="11"/>
      <c r="H523" s="13">
        <f t="shared" si="78"/>
        <v>0.33333333333333331</v>
      </c>
      <c r="I523" s="8" t="str">
        <f>IF(B523&lt;&gt;"",SUMIF($V$23:$V$598,V523,$H$23:$H$598)/SUMIF($V$23:$V$598,V523,$O$23:O1098),IF(O523&lt;&gt;"",SUMIF($S$23:$S$598,S523,$H$23:$H$598)/O523,""))</f>
        <v/>
      </c>
      <c r="J523" s="12"/>
      <c r="K523" s="19">
        <f t="shared" si="86"/>
        <v>1</v>
      </c>
      <c r="L523" s="19">
        <f t="shared" si="79"/>
        <v>0</v>
      </c>
      <c r="M523" s="19">
        <f t="shared" si="80"/>
        <v>0</v>
      </c>
      <c r="N523" s="19">
        <f t="shared" si="87"/>
        <v>1</v>
      </c>
      <c r="O523" s="9" t="str">
        <f t="shared" si="85"/>
        <v/>
      </c>
      <c r="S523" s="2" t="str">
        <f t="shared" si="83"/>
        <v>INDEX</v>
      </c>
      <c r="T523" s="18" t="str">
        <f t="shared" si="81"/>
        <v/>
      </c>
      <c r="V523" s="2" t="str">
        <f t="shared" si="84"/>
        <v>INCIDENTS</v>
      </c>
      <c r="W523" s="16" t="str">
        <f t="shared" si="82"/>
        <v/>
      </c>
    </row>
    <row r="524" spans="2:23" x14ac:dyDescent="0.2">
      <c r="B524" s="59" t="str">
        <f>IF(Collage!B517="","",Collage!B517)</f>
        <v/>
      </c>
      <c r="C524" s="59" t="str">
        <f>IF(Collage!C517="","",Collage!C517)</f>
        <v/>
      </c>
      <c r="D524" s="35" t="str">
        <f>IF(Collage!D517="","",Collage!D517)</f>
        <v>Erreur 3</v>
      </c>
      <c r="E524" s="29"/>
      <c r="F524" s="10"/>
      <c r="G524" s="11"/>
      <c r="H524" s="13">
        <f t="shared" si="78"/>
        <v>0</v>
      </c>
      <c r="I524" s="8" t="str">
        <f>IF(B524&lt;&gt;"",SUMIF($V$23:$V$598,V524,$H$23:$H$598)/SUMIF($V$23:$V$598,V524,$O$23:O1099),IF(O524&lt;&gt;"",SUMIF($S$23:$S$598,S524,$H$23:$H$598)/O524,""))</f>
        <v/>
      </c>
      <c r="J524" s="12"/>
      <c r="K524" s="19">
        <f t="shared" si="86"/>
        <v>0</v>
      </c>
      <c r="L524" s="19">
        <f t="shared" si="79"/>
        <v>0</v>
      </c>
      <c r="M524" s="19">
        <f t="shared" si="80"/>
        <v>0</v>
      </c>
      <c r="N524" s="19">
        <f t="shared" si="87"/>
        <v>0</v>
      </c>
      <c r="O524" s="9" t="str">
        <f t="shared" si="85"/>
        <v/>
      </c>
      <c r="S524" s="2" t="str">
        <f t="shared" si="83"/>
        <v>INDEX</v>
      </c>
      <c r="T524" s="18" t="str">
        <f t="shared" si="81"/>
        <v/>
      </c>
      <c r="V524" s="2" t="str">
        <f t="shared" si="84"/>
        <v>INCIDENTS</v>
      </c>
      <c r="W524" s="16" t="str">
        <f t="shared" si="82"/>
        <v/>
      </c>
    </row>
    <row r="525" spans="2:23" x14ac:dyDescent="0.2">
      <c r="B525" s="59" t="str">
        <f>IF(Collage!B518="","",Collage!B518)</f>
        <v/>
      </c>
      <c r="C525" s="59" t="str">
        <f>IF(Collage!C518="","",Collage!C518)</f>
        <v/>
      </c>
      <c r="D525" s="35" t="str">
        <f>IF(Collage!D518="","",Collage!D518)</f>
        <v>Erreur 4</v>
      </c>
      <c r="E525" s="29"/>
      <c r="F525" s="10"/>
      <c r="G525" s="11"/>
      <c r="H525" s="13">
        <f t="shared" si="78"/>
        <v>0</v>
      </c>
      <c r="I525" s="8" t="str">
        <f>IF(B525&lt;&gt;"",SUMIF($V$23:$V$598,V525,$H$23:$H$598)/SUMIF($V$23:$V$598,V525,$O$23:O1100),IF(O525&lt;&gt;"",SUMIF($S$23:$S$598,S525,$H$23:$H$598)/O525,""))</f>
        <v/>
      </c>
      <c r="J525" s="12"/>
      <c r="K525" s="19">
        <f t="shared" si="86"/>
        <v>0</v>
      </c>
      <c r="L525" s="19">
        <f t="shared" si="79"/>
        <v>0</v>
      </c>
      <c r="M525" s="19">
        <f t="shared" si="80"/>
        <v>0</v>
      </c>
      <c r="N525" s="19">
        <f t="shared" si="87"/>
        <v>0</v>
      </c>
      <c r="O525" s="9" t="str">
        <f t="shared" si="85"/>
        <v/>
      </c>
      <c r="S525" s="2" t="str">
        <f t="shared" si="83"/>
        <v>INDEX</v>
      </c>
      <c r="T525" s="18" t="str">
        <f t="shared" si="81"/>
        <v/>
      </c>
      <c r="V525" s="2" t="str">
        <f t="shared" si="84"/>
        <v>INCIDENTS</v>
      </c>
      <c r="W525" s="16" t="str">
        <f t="shared" si="82"/>
        <v/>
      </c>
    </row>
    <row r="526" spans="2:23" x14ac:dyDescent="0.2">
      <c r="B526" s="59" t="str">
        <f>IF(Collage!B519="","",Collage!B519)</f>
        <v/>
      </c>
      <c r="C526" s="59" t="str">
        <f>IF(Collage!C519="","",Collage!C519)</f>
        <v/>
      </c>
      <c r="D526" s="35" t="str">
        <f>IF(Collage!D519="","",Collage!D519)</f>
        <v>Erreur 5</v>
      </c>
      <c r="E526" s="29"/>
      <c r="F526" s="10"/>
      <c r="G526" s="11"/>
      <c r="H526" s="13">
        <f t="shared" si="78"/>
        <v>0</v>
      </c>
      <c r="I526" s="8" t="str">
        <f>IF(B526&lt;&gt;"",SUMIF($V$23:$V$598,V526,$H$23:$H$598)/SUMIF($V$23:$V$598,V526,$O$23:O1101),IF(O526&lt;&gt;"",SUMIF($S$23:$S$598,S526,$H$23:$H$598)/O526,""))</f>
        <v/>
      </c>
      <c r="J526" s="12"/>
      <c r="K526" s="19">
        <f t="shared" si="86"/>
        <v>0</v>
      </c>
      <c r="L526" s="19">
        <f t="shared" si="79"/>
        <v>0</v>
      </c>
      <c r="M526" s="19">
        <f t="shared" si="80"/>
        <v>0</v>
      </c>
      <c r="N526" s="19">
        <f t="shared" si="87"/>
        <v>0</v>
      </c>
      <c r="O526" s="9" t="str">
        <f t="shared" si="85"/>
        <v/>
      </c>
      <c r="S526" s="2" t="str">
        <f t="shared" si="83"/>
        <v>INDEX</v>
      </c>
      <c r="T526" s="18" t="str">
        <f t="shared" si="81"/>
        <v/>
      </c>
      <c r="V526" s="2" t="str">
        <f t="shared" si="84"/>
        <v>INCIDENTS</v>
      </c>
      <c r="W526" s="16" t="str">
        <f t="shared" si="82"/>
        <v/>
      </c>
    </row>
    <row r="527" spans="2:23" x14ac:dyDescent="0.2">
      <c r="B527" s="59" t="str">
        <f>IF(Collage!B520="","",Collage!B520)</f>
        <v/>
      </c>
      <c r="C527" s="59" t="str">
        <f>IF(Collage!C520="","",Collage!C520)</f>
        <v/>
      </c>
      <c r="D527" s="35" t="str">
        <f>IF(Collage!D520="","",Collage!D520)</f>
        <v>Erreur 6</v>
      </c>
      <c r="E527" s="29"/>
      <c r="F527" s="10"/>
      <c r="G527" s="11"/>
      <c r="H527" s="13">
        <f t="shared" si="78"/>
        <v>0</v>
      </c>
      <c r="I527" s="8" t="str">
        <f>IF(B527&lt;&gt;"",SUMIF($V$23:$V$598,V527,$H$23:$H$598)/SUMIF($V$23:$V$598,V527,$O$23:O1102),IF(O527&lt;&gt;"",SUMIF($S$23:$S$598,S527,$H$23:$H$598)/O527,""))</f>
        <v/>
      </c>
      <c r="J527" s="12"/>
      <c r="K527" s="19">
        <f t="shared" si="86"/>
        <v>0</v>
      </c>
      <c r="L527" s="19">
        <f t="shared" si="79"/>
        <v>0</v>
      </c>
      <c r="M527" s="19">
        <f t="shared" si="80"/>
        <v>0</v>
      </c>
      <c r="N527" s="19">
        <f t="shared" si="87"/>
        <v>0</v>
      </c>
      <c r="O527" s="9" t="str">
        <f t="shared" si="85"/>
        <v/>
      </c>
      <c r="S527" s="2" t="str">
        <f t="shared" si="83"/>
        <v>INDEX</v>
      </c>
      <c r="T527" s="18" t="str">
        <f t="shared" si="81"/>
        <v/>
      </c>
      <c r="V527" s="2" t="str">
        <f t="shared" si="84"/>
        <v>INCIDENTS</v>
      </c>
      <c r="W527" s="16" t="str">
        <f t="shared" si="82"/>
        <v/>
      </c>
    </row>
    <row r="528" spans="2:23" x14ac:dyDescent="0.2">
      <c r="B528" s="59" t="str">
        <f>IF(Collage!B521="","",Collage!B521)</f>
        <v/>
      </c>
      <c r="C528" s="59" t="str">
        <f>IF(Collage!C521="","",Collage!C521)</f>
        <v/>
      </c>
      <c r="D528" s="35" t="str">
        <f>IF(Collage!D521="","",Collage!D521)</f>
        <v>Erreur 7</v>
      </c>
      <c r="E528" s="29"/>
      <c r="F528" s="10"/>
      <c r="G528" s="11"/>
      <c r="H528" s="13">
        <f t="shared" si="78"/>
        <v>0</v>
      </c>
      <c r="I528" s="8" t="str">
        <f>IF(B528&lt;&gt;"",SUMIF($V$23:$V$598,V528,$H$23:$H$598)/SUMIF($V$23:$V$598,V528,$O$23:O1103),IF(O528&lt;&gt;"",SUMIF($S$23:$S$598,S528,$H$23:$H$598)/O528,""))</f>
        <v/>
      </c>
      <c r="J528" s="12"/>
      <c r="K528" s="19">
        <f t="shared" si="86"/>
        <v>0</v>
      </c>
      <c r="L528" s="19">
        <f t="shared" si="79"/>
        <v>0</v>
      </c>
      <c r="M528" s="19">
        <f t="shared" si="80"/>
        <v>0</v>
      </c>
      <c r="N528" s="19">
        <f t="shared" si="87"/>
        <v>0</v>
      </c>
      <c r="O528" s="9" t="str">
        <f t="shared" si="85"/>
        <v/>
      </c>
      <c r="S528" s="2" t="str">
        <f t="shared" si="83"/>
        <v>INDEX</v>
      </c>
      <c r="T528" s="18" t="str">
        <f t="shared" si="81"/>
        <v/>
      </c>
      <c r="V528" s="2" t="str">
        <f t="shared" si="84"/>
        <v>INCIDENTS</v>
      </c>
      <c r="W528" s="16" t="str">
        <f t="shared" si="82"/>
        <v/>
      </c>
    </row>
    <row r="529" spans="2:23" x14ac:dyDescent="0.2">
      <c r="B529" s="59" t="str">
        <f>IF(Collage!B522="","",Collage!B522)</f>
        <v/>
      </c>
      <c r="C529" s="59" t="str">
        <f>IF(Collage!C522="","",Collage!C522)</f>
        <v/>
      </c>
      <c r="D529" s="35" t="str">
        <f>IF(Collage!D522="","",Collage!D522)</f>
        <v>Erreur 8</v>
      </c>
      <c r="E529" s="29" t="s">
        <v>2</v>
      </c>
      <c r="F529" s="10" t="s">
        <v>2</v>
      </c>
      <c r="G529" s="11" t="s">
        <v>2</v>
      </c>
      <c r="H529" s="13">
        <f t="shared" si="78"/>
        <v>1</v>
      </c>
      <c r="I529" s="8" t="str">
        <f>IF(B529&lt;&gt;"",SUMIF($V$23:$V$598,V529,$H$23:$H$598)/SUMIF($V$23:$V$598,V529,$O$23:O1104),IF(O529&lt;&gt;"",SUMIF($S$23:$S$598,S529,$H$23:$H$598)/O529,""))</f>
        <v/>
      </c>
      <c r="J529" s="12"/>
      <c r="K529" s="19">
        <f t="shared" si="86"/>
        <v>1</v>
      </c>
      <c r="L529" s="19">
        <f t="shared" si="79"/>
        <v>1</v>
      </c>
      <c r="M529" s="19">
        <f t="shared" si="80"/>
        <v>1</v>
      </c>
      <c r="N529" s="19">
        <f t="shared" si="87"/>
        <v>3</v>
      </c>
      <c r="O529" s="9" t="str">
        <f t="shared" si="85"/>
        <v/>
      </c>
      <c r="S529" s="2" t="str">
        <f t="shared" si="83"/>
        <v>INDEX</v>
      </c>
      <c r="T529" s="18" t="str">
        <f t="shared" si="81"/>
        <v/>
      </c>
      <c r="V529" s="2" t="str">
        <f t="shared" si="84"/>
        <v>INCIDENTS</v>
      </c>
      <c r="W529" s="16" t="str">
        <f t="shared" si="82"/>
        <v/>
      </c>
    </row>
    <row r="530" spans="2:23" x14ac:dyDescent="0.2">
      <c r="B530" s="59" t="str">
        <f>IF(Collage!B523="","",Collage!B523)</f>
        <v/>
      </c>
      <c r="C530" s="59" t="str">
        <f>IF(Collage!C523="","",Collage!C523)</f>
        <v/>
      </c>
      <c r="D530" s="35" t="str">
        <f>IF(Collage!D523="","",Collage!D523)</f>
        <v>Erreur 9</v>
      </c>
      <c r="E530" s="29"/>
      <c r="F530" s="10"/>
      <c r="G530" s="11"/>
      <c r="H530" s="13">
        <f t="shared" si="78"/>
        <v>0</v>
      </c>
      <c r="I530" s="8" t="str">
        <f>IF(B530&lt;&gt;"",SUMIF($V$23:$V$598,V530,$H$23:$H$598)/SUMIF($V$23:$V$598,V530,$O$23:O1105),IF(O530&lt;&gt;"",SUMIF($S$23:$S$598,S530,$H$23:$H$598)/O530,""))</f>
        <v/>
      </c>
      <c r="J530" s="12"/>
      <c r="K530" s="19">
        <f t="shared" si="86"/>
        <v>0</v>
      </c>
      <c r="L530" s="19">
        <f t="shared" si="79"/>
        <v>0</v>
      </c>
      <c r="M530" s="19">
        <f t="shared" si="80"/>
        <v>0</v>
      </c>
      <c r="N530" s="19">
        <f t="shared" si="87"/>
        <v>0</v>
      </c>
      <c r="O530" s="9" t="str">
        <f t="shared" si="85"/>
        <v/>
      </c>
      <c r="S530" s="2" t="str">
        <f t="shared" si="83"/>
        <v>INDEX</v>
      </c>
      <c r="T530" s="18" t="str">
        <f t="shared" si="81"/>
        <v/>
      </c>
      <c r="V530" s="2" t="str">
        <f t="shared" si="84"/>
        <v>INCIDENTS</v>
      </c>
      <c r="W530" s="16" t="str">
        <f t="shared" si="82"/>
        <v/>
      </c>
    </row>
    <row r="531" spans="2:23" x14ac:dyDescent="0.2">
      <c r="B531" s="59" t="str">
        <f>IF(Collage!B524="","",Collage!B524)</f>
        <v/>
      </c>
      <c r="C531" s="59" t="str">
        <f>IF(Collage!C524="","",Collage!C524)</f>
        <v/>
      </c>
      <c r="D531" s="35" t="str">
        <f>IF(Collage!D524="","",Collage!D524)</f>
        <v>Erreur 10</v>
      </c>
      <c r="E531" s="29" t="s">
        <v>2</v>
      </c>
      <c r="F531" s="10" t="s">
        <v>2</v>
      </c>
      <c r="G531" s="11" t="s">
        <v>2</v>
      </c>
      <c r="H531" s="13">
        <f t="shared" si="78"/>
        <v>1</v>
      </c>
      <c r="I531" s="8" t="str">
        <f>IF(B531&lt;&gt;"",SUMIF($V$23:$V$598,V531,$H$23:$H$598)/SUMIF($V$23:$V$598,V531,$O$23:O1106),IF(O531&lt;&gt;"",SUMIF($S$23:$S$598,S531,$H$23:$H$598)/O531,""))</f>
        <v/>
      </c>
      <c r="J531" s="12"/>
      <c r="K531" s="19">
        <f t="shared" si="86"/>
        <v>1</v>
      </c>
      <c r="L531" s="19">
        <f t="shared" si="79"/>
        <v>1</v>
      </c>
      <c r="M531" s="19">
        <f t="shared" si="80"/>
        <v>1</v>
      </c>
      <c r="N531" s="19">
        <f t="shared" si="87"/>
        <v>3</v>
      </c>
      <c r="O531" s="9" t="str">
        <f t="shared" si="85"/>
        <v/>
      </c>
      <c r="S531" s="2" t="str">
        <f t="shared" si="83"/>
        <v>INDEX</v>
      </c>
      <c r="T531" s="18" t="str">
        <f t="shared" si="81"/>
        <v/>
      </c>
      <c r="V531" s="2" t="str">
        <f t="shared" si="84"/>
        <v>INCIDENTS</v>
      </c>
      <c r="W531" s="16" t="str">
        <f t="shared" si="82"/>
        <v/>
      </c>
    </row>
    <row r="532" spans="2:23" x14ac:dyDescent="0.2">
      <c r="B532" s="59" t="str">
        <f>IF(Collage!B525="","",Collage!B525)</f>
        <v/>
      </c>
      <c r="C532" s="59" t="str">
        <f>IF(Collage!C525="","",Collage!C525)</f>
        <v/>
      </c>
      <c r="D532" s="35" t="str">
        <f>IF(Collage!D525="","",Collage!D525)</f>
        <v>Erreur 11</v>
      </c>
      <c r="E532" s="29"/>
      <c r="F532" s="10"/>
      <c r="G532" s="11"/>
      <c r="H532" s="13">
        <f t="shared" si="78"/>
        <v>0</v>
      </c>
      <c r="I532" s="8" t="str">
        <f>IF(B532&lt;&gt;"",SUMIF($V$23:$V$598,V532,$H$23:$H$598)/SUMIF($V$23:$V$598,V532,$O$23:O1107),IF(O532&lt;&gt;"",SUMIF($S$23:$S$598,S532,$H$23:$H$598)/O532,""))</f>
        <v/>
      </c>
      <c r="J532" s="12"/>
      <c r="K532" s="19">
        <f t="shared" si="86"/>
        <v>0</v>
      </c>
      <c r="L532" s="19">
        <f t="shared" si="79"/>
        <v>0</v>
      </c>
      <c r="M532" s="19">
        <f t="shared" si="80"/>
        <v>0</v>
      </c>
      <c r="N532" s="19">
        <f t="shared" si="87"/>
        <v>0</v>
      </c>
      <c r="O532" s="9" t="str">
        <f t="shared" si="85"/>
        <v/>
      </c>
      <c r="S532" s="2" t="str">
        <f t="shared" si="83"/>
        <v>INDEX</v>
      </c>
      <c r="T532" s="18" t="str">
        <f t="shared" si="81"/>
        <v/>
      </c>
      <c r="V532" s="2" t="str">
        <f t="shared" si="84"/>
        <v>INCIDENTS</v>
      </c>
      <c r="W532" s="16" t="str">
        <f t="shared" si="82"/>
        <v/>
      </c>
    </row>
    <row r="533" spans="2:23" x14ac:dyDescent="0.2">
      <c r="B533" s="59" t="str">
        <f>IF(Collage!B526="","",Collage!B526)</f>
        <v/>
      </c>
      <c r="C533" s="59" t="str">
        <f>IF(Collage!C526="","",Collage!C526)</f>
        <v/>
      </c>
      <c r="D533" s="35" t="str">
        <f>IF(Collage!D526="","",Collage!D526)</f>
        <v>Erreur 12</v>
      </c>
      <c r="E533" s="29" t="s">
        <v>2</v>
      </c>
      <c r="F533" s="10" t="s">
        <v>2</v>
      </c>
      <c r="G533" s="11" t="s">
        <v>2</v>
      </c>
      <c r="H533" s="13">
        <f t="shared" si="78"/>
        <v>1</v>
      </c>
      <c r="I533" s="8" t="str">
        <f>IF(B533&lt;&gt;"",SUMIF($V$23:$V$598,V533,$H$23:$H$598)/SUMIF($V$23:$V$598,V533,$O$23:O1108),IF(O533&lt;&gt;"",SUMIF($S$23:$S$598,S533,$H$23:$H$598)/O533,""))</f>
        <v/>
      </c>
      <c r="J533" s="12"/>
      <c r="K533" s="19">
        <f t="shared" si="86"/>
        <v>1</v>
      </c>
      <c r="L533" s="19">
        <f t="shared" si="79"/>
        <v>1</v>
      </c>
      <c r="M533" s="19">
        <f t="shared" si="80"/>
        <v>1</v>
      </c>
      <c r="N533" s="19">
        <f t="shared" si="87"/>
        <v>3</v>
      </c>
      <c r="O533" s="9" t="str">
        <f t="shared" si="85"/>
        <v/>
      </c>
      <c r="S533" s="2" t="str">
        <f t="shared" si="83"/>
        <v>INDEX</v>
      </c>
      <c r="T533" s="18" t="str">
        <f t="shared" si="81"/>
        <v/>
      </c>
      <c r="V533" s="2" t="str">
        <f t="shared" si="84"/>
        <v>INCIDENTS</v>
      </c>
      <c r="W533" s="16" t="str">
        <f t="shared" si="82"/>
        <v/>
      </c>
    </row>
    <row r="534" spans="2:23" x14ac:dyDescent="0.2">
      <c r="B534" s="59" t="str">
        <f>IF(Collage!B527="","",Collage!B527)</f>
        <v/>
      </c>
      <c r="C534" s="59" t="str">
        <f>IF(Collage!C527="","",Collage!C527)</f>
        <v/>
      </c>
      <c r="D534" s="35" t="str">
        <f>IF(Collage!D527="","",Collage!D527)</f>
        <v>Erreur 13</v>
      </c>
      <c r="E534" s="29" t="s">
        <v>2</v>
      </c>
      <c r="F534" s="10" t="s">
        <v>2</v>
      </c>
      <c r="G534" s="11" t="s">
        <v>2</v>
      </c>
      <c r="H534" s="13">
        <f t="shared" si="78"/>
        <v>1</v>
      </c>
      <c r="I534" s="8" t="str">
        <f>IF(B534&lt;&gt;"",SUMIF($V$23:$V$598,V534,$H$23:$H$598)/SUMIF($V$23:$V$598,V534,$O$23:O1109),IF(O534&lt;&gt;"",SUMIF($S$23:$S$598,S534,$H$23:$H$598)/O534,""))</f>
        <v/>
      </c>
      <c r="J534" s="12"/>
      <c r="K534" s="19">
        <f t="shared" si="86"/>
        <v>1</v>
      </c>
      <c r="L534" s="19">
        <f t="shared" si="79"/>
        <v>1</v>
      </c>
      <c r="M534" s="19">
        <f t="shared" si="80"/>
        <v>1</v>
      </c>
      <c r="N534" s="19">
        <f t="shared" si="87"/>
        <v>3</v>
      </c>
      <c r="O534" s="9" t="str">
        <f t="shared" si="85"/>
        <v/>
      </c>
      <c r="S534" s="2" t="str">
        <f t="shared" si="83"/>
        <v>INDEX</v>
      </c>
      <c r="T534" s="18" t="str">
        <f t="shared" si="81"/>
        <v/>
      </c>
      <c r="V534" s="2" t="str">
        <f t="shared" si="84"/>
        <v>INCIDENTS</v>
      </c>
      <c r="W534" s="16" t="str">
        <f t="shared" si="82"/>
        <v/>
      </c>
    </row>
    <row r="535" spans="2:23" x14ac:dyDescent="0.2">
      <c r="B535" s="59" t="str">
        <f>IF(Collage!B528="","",Collage!B528)</f>
        <v/>
      </c>
      <c r="C535" s="59" t="str">
        <f>IF(Collage!C528="","",Collage!C528)</f>
        <v/>
      </c>
      <c r="D535" s="35" t="str">
        <f>IF(Collage!D528="","",Collage!D528)</f>
        <v>Erreur 14</v>
      </c>
      <c r="E535" s="29"/>
      <c r="F535" s="10"/>
      <c r="G535" s="11"/>
      <c r="H535" s="13">
        <f t="shared" ref="H535:H598" si="88">IF(D535="","",SUM(N535/3))</f>
        <v>0</v>
      </c>
      <c r="I535" s="8" t="str">
        <f>IF(B535&lt;&gt;"",SUMIF($V$23:$V$598,V535,$H$23:$H$598)/SUMIF($V$23:$V$598,V535,$O$23:O1110),IF(O535&lt;&gt;"",SUMIF($S$23:$S$598,S535,$H$23:$H$598)/O535,""))</f>
        <v/>
      </c>
      <c r="J535" s="12"/>
      <c r="K535" s="19">
        <f t="shared" si="86"/>
        <v>0</v>
      </c>
      <c r="L535" s="19">
        <f t="shared" ref="L535:L598" si="89">IF($D535&lt;&gt;"",IF($F535="X",1,0),"")</f>
        <v>0</v>
      </c>
      <c r="M535" s="19">
        <f t="shared" ref="M535:M598" si="90">IF($D535&lt;&gt;"",IF($G535="X",1,0),"")</f>
        <v>0</v>
      </c>
      <c r="N535" s="19">
        <f t="shared" si="87"/>
        <v>0</v>
      </c>
      <c r="O535" s="9" t="str">
        <f t="shared" si="85"/>
        <v/>
      </c>
      <c r="S535" s="2" t="str">
        <f t="shared" si="83"/>
        <v>INDEX</v>
      </c>
      <c r="T535" s="18" t="str">
        <f t="shared" ref="T535:T598" si="91">IF(C535&lt;&gt;"",I535,"")</f>
        <v/>
      </c>
      <c r="V535" s="2" t="str">
        <f t="shared" si="84"/>
        <v>INCIDENTS</v>
      </c>
      <c r="W535" s="16" t="str">
        <f t="shared" ref="W535:W598" si="92">IF(B535&lt;&gt;"",I535,"")</f>
        <v/>
      </c>
    </row>
    <row r="536" spans="2:23" x14ac:dyDescent="0.2">
      <c r="B536" s="59" t="str">
        <f>IF(Collage!B529="","",Collage!B529)</f>
        <v/>
      </c>
      <c r="C536" s="59" t="str">
        <f>IF(Collage!C529="","",Collage!C529)</f>
        <v/>
      </c>
      <c r="D536" s="35" t="str">
        <f>IF(Collage!D529="","",Collage!D529)</f>
        <v>Erreur 15</v>
      </c>
      <c r="E536" s="29"/>
      <c r="F536" s="10"/>
      <c r="G536" s="11"/>
      <c r="H536" s="13">
        <f t="shared" si="88"/>
        <v>0</v>
      </c>
      <c r="I536" s="8" t="str">
        <f>IF(B536&lt;&gt;"",SUMIF($V$23:$V$598,V536,$H$23:$H$598)/SUMIF($V$23:$V$598,V536,$O$23:O1111),IF(O536&lt;&gt;"",SUMIF($S$23:$S$598,S536,$H$23:$H$598)/O536,""))</f>
        <v/>
      </c>
      <c r="J536" s="12"/>
      <c r="K536" s="19">
        <f t="shared" si="86"/>
        <v>0</v>
      </c>
      <c r="L536" s="19">
        <f t="shared" si="89"/>
        <v>0</v>
      </c>
      <c r="M536" s="19">
        <f t="shared" si="90"/>
        <v>0</v>
      </c>
      <c r="N536" s="19">
        <f t="shared" si="87"/>
        <v>0</v>
      </c>
      <c r="O536" s="9" t="str">
        <f t="shared" si="85"/>
        <v/>
      </c>
      <c r="S536" s="2" t="str">
        <f t="shared" ref="S536:S599" si="93">IF(C536&lt;&gt;"",C536,IF(V536=V535,S535,""))</f>
        <v>INDEX</v>
      </c>
      <c r="T536" s="18" t="str">
        <f t="shared" si="91"/>
        <v/>
      </c>
      <c r="V536" s="2" t="str">
        <f t="shared" ref="V536:V599" si="94">IF(B536="",V535,B536)</f>
        <v>INCIDENTS</v>
      </c>
      <c r="W536" s="16" t="str">
        <f t="shared" si="92"/>
        <v/>
      </c>
    </row>
    <row r="537" spans="2:23" x14ac:dyDescent="0.2">
      <c r="B537" s="59" t="str">
        <f>IF(Collage!B530="","",Collage!B530)</f>
        <v/>
      </c>
      <c r="C537" s="59" t="str">
        <f>IF(Collage!C530="","",Collage!C530)</f>
        <v/>
      </c>
      <c r="D537" s="35" t="str">
        <f>IF(Collage!D530="","",Collage!D530)</f>
        <v>Erreur 16</v>
      </c>
      <c r="E537" s="29"/>
      <c r="F537" s="10"/>
      <c r="G537" s="11"/>
      <c r="H537" s="13">
        <f t="shared" si="88"/>
        <v>0</v>
      </c>
      <c r="I537" s="8" t="str">
        <f>IF(B537&lt;&gt;"",SUMIF($V$23:$V$598,V537,$H$23:$H$598)/SUMIF($V$23:$V$598,V537,$O$23:O1112),IF(O537&lt;&gt;"",SUMIF($S$23:$S$598,S537,$H$23:$H$598)/O537,""))</f>
        <v/>
      </c>
      <c r="J537" s="12"/>
      <c r="K537" s="19">
        <f t="shared" si="86"/>
        <v>0</v>
      </c>
      <c r="L537" s="19">
        <f t="shared" si="89"/>
        <v>0</v>
      </c>
      <c r="M537" s="19">
        <f t="shared" si="90"/>
        <v>0</v>
      </c>
      <c r="N537" s="19">
        <f t="shared" si="87"/>
        <v>0</v>
      </c>
      <c r="O537" s="9" t="str">
        <f t="shared" ref="O537:O600" si="95">IF(C537="","",IF(S536&lt;&gt;S537,SUMPRODUCT((D537:D1013&lt;&gt;"")*(S537:S1013=S537)),""))</f>
        <v/>
      </c>
      <c r="S537" s="2" t="str">
        <f t="shared" si="93"/>
        <v>INDEX</v>
      </c>
      <c r="T537" s="18" t="str">
        <f t="shared" si="91"/>
        <v/>
      </c>
      <c r="V537" s="2" t="str">
        <f t="shared" si="94"/>
        <v>INCIDENTS</v>
      </c>
      <c r="W537" s="16" t="str">
        <f t="shared" si="92"/>
        <v/>
      </c>
    </row>
    <row r="538" spans="2:23" x14ac:dyDescent="0.2">
      <c r="B538" s="59" t="str">
        <f>IF(Collage!B531="","",Collage!B531)</f>
        <v/>
      </c>
      <c r="C538" s="59" t="str">
        <f>IF(Collage!C531="","",Collage!C531)</f>
        <v/>
      </c>
      <c r="D538" s="35" t="str">
        <f>IF(Collage!D531="","",Collage!D531)</f>
        <v>Erreur 17</v>
      </c>
      <c r="E538" s="29"/>
      <c r="F538" s="10"/>
      <c r="G538" s="11"/>
      <c r="H538" s="13">
        <f t="shared" si="88"/>
        <v>0</v>
      </c>
      <c r="I538" s="8" t="str">
        <f>IF(B538&lt;&gt;"",SUMIF($V$23:$V$598,V538,$H$23:$H$598)/SUMIF($V$23:$V$598,V538,$O$23:O1113),IF(O538&lt;&gt;"",SUMIF($S$23:$S$598,S538,$H$23:$H$598)/O538,""))</f>
        <v/>
      </c>
      <c r="J538" s="12"/>
      <c r="K538" s="19">
        <f t="shared" si="86"/>
        <v>0</v>
      </c>
      <c r="L538" s="19">
        <f t="shared" si="89"/>
        <v>0</v>
      </c>
      <c r="M538" s="19">
        <f t="shared" si="90"/>
        <v>0</v>
      </c>
      <c r="N538" s="19">
        <f t="shared" si="87"/>
        <v>0</v>
      </c>
      <c r="O538" s="9" t="str">
        <f t="shared" si="95"/>
        <v/>
      </c>
      <c r="S538" s="2" t="str">
        <f t="shared" si="93"/>
        <v>INDEX</v>
      </c>
      <c r="T538" s="18" t="str">
        <f t="shared" si="91"/>
        <v/>
      </c>
      <c r="V538" s="2" t="str">
        <f t="shared" si="94"/>
        <v>INCIDENTS</v>
      </c>
      <c r="W538" s="16" t="str">
        <f t="shared" si="92"/>
        <v/>
      </c>
    </row>
    <row r="539" spans="2:23" x14ac:dyDescent="0.2">
      <c r="B539" s="59" t="str">
        <f>IF(Collage!B532="","",Collage!B532)</f>
        <v/>
      </c>
      <c r="C539" s="59" t="str">
        <f>IF(Collage!C532="","",Collage!C532)</f>
        <v/>
      </c>
      <c r="D539" s="35" t="str">
        <f>IF(Collage!D532="","",Collage!D532)</f>
        <v>Erreur 18</v>
      </c>
      <c r="E539" s="29"/>
      <c r="F539" s="10"/>
      <c r="G539" s="11"/>
      <c r="H539" s="13">
        <f t="shared" si="88"/>
        <v>0</v>
      </c>
      <c r="I539" s="8" t="str">
        <f>IF(B539&lt;&gt;"",SUMIF($V$23:$V$598,V539,$H$23:$H$598)/SUMIF($V$23:$V$598,V539,$O$23:O1114),IF(O539&lt;&gt;"",SUMIF($S$23:$S$598,S539,$H$23:$H$598)/O539,""))</f>
        <v/>
      </c>
      <c r="J539" s="12"/>
      <c r="K539" s="19">
        <f t="shared" si="86"/>
        <v>0</v>
      </c>
      <c r="L539" s="19">
        <f t="shared" si="89"/>
        <v>0</v>
      </c>
      <c r="M539" s="19">
        <f t="shared" si="90"/>
        <v>0</v>
      </c>
      <c r="N539" s="19">
        <f t="shared" si="87"/>
        <v>0</v>
      </c>
      <c r="O539" s="9" t="str">
        <f t="shared" si="95"/>
        <v/>
      </c>
      <c r="S539" s="2" t="str">
        <f t="shared" si="93"/>
        <v>INDEX</v>
      </c>
      <c r="T539" s="18" t="str">
        <f t="shared" si="91"/>
        <v/>
      </c>
      <c r="V539" s="2" t="str">
        <f t="shared" si="94"/>
        <v>INCIDENTS</v>
      </c>
      <c r="W539" s="16" t="str">
        <f t="shared" si="92"/>
        <v/>
      </c>
    </row>
    <row r="540" spans="2:23" x14ac:dyDescent="0.2">
      <c r="B540" s="59" t="str">
        <f>IF(Collage!B533="","",Collage!B533)</f>
        <v/>
      </c>
      <c r="C540" s="59" t="str">
        <f>IF(Collage!C533="","",Collage!C533)</f>
        <v/>
      </c>
      <c r="D540" s="35" t="str">
        <f>IF(Collage!D533="","",Collage!D533)</f>
        <v>Erreur 19</v>
      </c>
      <c r="E540" s="29"/>
      <c r="F540" s="10"/>
      <c r="G540" s="11"/>
      <c r="H540" s="13">
        <f t="shared" si="88"/>
        <v>0</v>
      </c>
      <c r="I540" s="8" t="str">
        <f>IF(B540&lt;&gt;"",SUMIF($V$23:$V$598,V540,$H$23:$H$598)/SUMIF($V$23:$V$598,V540,$O$23:O1115),IF(O540&lt;&gt;"",SUMIF($S$23:$S$598,S540,$H$23:$H$598)/O540,""))</f>
        <v/>
      </c>
      <c r="J540" s="12"/>
      <c r="K540" s="19">
        <f t="shared" si="86"/>
        <v>0</v>
      </c>
      <c r="L540" s="19">
        <f t="shared" si="89"/>
        <v>0</v>
      </c>
      <c r="M540" s="19">
        <f t="shared" si="90"/>
        <v>0</v>
      </c>
      <c r="N540" s="19">
        <f t="shared" si="87"/>
        <v>0</v>
      </c>
      <c r="O540" s="9" t="str">
        <f t="shared" si="95"/>
        <v/>
      </c>
      <c r="S540" s="2" t="str">
        <f t="shared" si="93"/>
        <v>INDEX</v>
      </c>
      <c r="T540" s="18" t="str">
        <f t="shared" si="91"/>
        <v/>
      </c>
      <c r="V540" s="2" t="str">
        <f t="shared" si="94"/>
        <v>INCIDENTS</v>
      </c>
      <c r="W540" s="16" t="str">
        <f t="shared" si="92"/>
        <v/>
      </c>
    </row>
    <row r="541" spans="2:23" x14ac:dyDescent="0.2">
      <c r="B541" s="59" t="str">
        <f>IF(Collage!B534="","",Collage!B534)</f>
        <v/>
      </c>
      <c r="C541" s="59" t="str">
        <f>IF(Collage!C534="","",Collage!C534)</f>
        <v/>
      </c>
      <c r="D541" s="35" t="str">
        <f>IF(Collage!D534="","",Collage!D534)</f>
        <v>Erreur 20</v>
      </c>
      <c r="E541" s="29"/>
      <c r="F541" s="10"/>
      <c r="G541" s="11"/>
      <c r="H541" s="13">
        <f t="shared" si="88"/>
        <v>0</v>
      </c>
      <c r="I541" s="8" t="str">
        <f>IF(B541&lt;&gt;"",SUMIF($V$23:$V$598,V541,$H$23:$H$598)/SUMIF($V$23:$V$598,V541,$O$23:O1116),IF(O541&lt;&gt;"",SUMIF($S$23:$S$598,S541,$H$23:$H$598)/O541,""))</f>
        <v/>
      </c>
      <c r="J541" s="12"/>
      <c r="K541" s="19">
        <f t="shared" si="86"/>
        <v>0</v>
      </c>
      <c r="L541" s="19">
        <f t="shared" si="89"/>
        <v>0</v>
      </c>
      <c r="M541" s="19">
        <f t="shared" si="90"/>
        <v>0</v>
      </c>
      <c r="N541" s="19">
        <f t="shared" si="87"/>
        <v>0</v>
      </c>
      <c r="O541" s="9" t="str">
        <f t="shared" si="95"/>
        <v/>
      </c>
      <c r="S541" s="2" t="str">
        <f t="shared" si="93"/>
        <v>INDEX</v>
      </c>
      <c r="T541" s="18" t="str">
        <f t="shared" si="91"/>
        <v/>
      </c>
      <c r="V541" s="2" t="str">
        <f t="shared" si="94"/>
        <v>INCIDENTS</v>
      </c>
      <c r="W541" s="16" t="str">
        <f t="shared" si="92"/>
        <v/>
      </c>
    </row>
    <row r="542" spans="2:23" x14ac:dyDescent="0.2">
      <c r="B542" s="59" t="str">
        <f>IF(Collage!B535="","",Collage!B535)</f>
        <v/>
      </c>
      <c r="C542" s="59" t="str">
        <f>IF(Collage!C535="","",Collage!C535)</f>
        <v/>
      </c>
      <c r="D542" s="35" t="str">
        <f>IF(Collage!D535="","",Collage!D535)</f>
        <v>Erreur 21</v>
      </c>
      <c r="E542" s="29" t="s">
        <v>2</v>
      </c>
      <c r="F542" s="10" t="s">
        <v>2</v>
      </c>
      <c r="G542" s="11" t="s">
        <v>2</v>
      </c>
      <c r="H542" s="13">
        <f t="shared" si="88"/>
        <v>1</v>
      </c>
      <c r="I542" s="8" t="str">
        <f>IF(B542&lt;&gt;"",SUMIF($V$23:$V$598,V542,$H$23:$H$598)/SUMIF($V$23:$V$598,V542,$O$23:O1117),IF(O542&lt;&gt;"",SUMIF($S$23:$S$598,S542,$H$23:$H$598)/O542,""))</f>
        <v/>
      </c>
      <c r="J542" s="12"/>
      <c r="K542" s="19">
        <f t="shared" si="86"/>
        <v>1</v>
      </c>
      <c r="L542" s="19">
        <f t="shared" si="89"/>
        <v>1</v>
      </c>
      <c r="M542" s="19">
        <f t="shared" si="90"/>
        <v>1</v>
      </c>
      <c r="N542" s="19">
        <f t="shared" si="87"/>
        <v>3</v>
      </c>
      <c r="O542" s="9" t="str">
        <f t="shared" si="95"/>
        <v/>
      </c>
      <c r="S542" s="2" t="str">
        <f t="shared" si="93"/>
        <v>INDEX</v>
      </c>
      <c r="T542" s="18" t="str">
        <f t="shared" si="91"/>
        <v/>
      </c>
      <c r="V542" s="2" t="str">
        <f t="shared" si="94"/>
        <v>INCIDENTS</v>
      </c>
      <c r="W542" s="16" t="str">
        <f t="shared" si="92"/>
        <v/>
      </c>
    </row>
    <row r="543" spans="2:23" x14ac:dyDescent="0.2">
      <c r="B543" s="59" t="str">
        <f>IF(Collage!B536="","",Collage!B536)</f>
        <v/>
      </c>
      <c r="C543" s="59" t="str">
        <f>IF(Collage!C536="","",Collage!C536)</f>
        <v/>
      </c>
      <c r="D543" s="35" t="str">
        <f>IF(Collage!D536="","",Collage!D536)</f>
        <v>Erreur 22</v>
      </c>
      <c r="E543" s="29"/>
      <c r="F543" s="10"/>
      <c r="G543" s="11"/>
      <c r="H543" s="13">
        <f t="shared" si="88"/>
        <v>0</v>
      </c>
      <c r="I543" s="8" t="str">
        <f>IF(B543&lt;&gt;"",SUMIF($V$23:$V$598,V543,$H$23:$H$598)/SUMIF($V$23:$V$598,V543,$O$23:O1118),IF(O543&lt;&gt;"",SUMIF($S$23:$S$598,S543,$H$23:$H$598)/O543,""))</f>
        <v/>
      </c>
      <c r="J543" s="12"/>
      <c r="K543" s="19">
        <f t="shared" si="86"/>
        <v>0</v>
      </c>
      <c r="L543" s="19">
        <f t="shared" si="89"/>
        <v>0</v>
      </c>
      <c r="M543" s="19">
        <f t="shared" si="90"/>
        <v>0</v>
      </c>
      <c r="N543" s="19">
        <f t="shared" si="87"/>
        <v>0</v>
      </c>
      <c r="O543" s="9" t="str">
        <f t="shared" si="95"/>
        <v/>
      </c>
      <c r="S543" s="2" t="str">
        <f t="shared" si="93"/>
        <v>INDEX</v>
      </c>
      <c r="T543" s="18" t="str">
        <f t="shared" si="91"/>
        <v/>
      </c>
      <c r="V543" s="2" t="str">
        <f t="shared" si="94"/>
        <v>INCIDENTS</v>
      </c>
      <c r="W543" s="16" t="str">
        <f t="shared" si="92"/>
        <v/>
      </c>
    </row>
    <row r="544" spans="2:23" x14ac:dyDescent="0.2">
      <c r="B544" s="59" t="str">
        <f>IF(Collage!B537="","",Collage!B537)</f>
        <v/>
      </c>
      <c r="C544" s="59" t="str">
        <f>IF(Collage!C537="","",Collage!C537)</f>
        <v/>
      </c>
      <c r="D544" s="35" t="str">
        <f>IF(Collage!D537="","",Collage!D537)</f>
        <v>Erreur 23</v>
      </c>
      <c r="E544" s="29" t="s">
        <v>2</v>
      </c>
      <c r="F544" s="10" t="s">
        <v>2</v>
      </c>
      <c r="G544" s="11" t="s">
        <v>2</v>
      </c>
      <c r="H544" s="13">
        <f t="shared" si="88"/>
        <v>1</v>
      </c>
      <c r="I544" s="8" t="str">
        <f>IF(B544&lt;&gt;"",SUMIF($V$23:$V$598,V544,$H$23:$H$598)/SUMIF($V$23:$V$598,V544,$O$23:O1119),IF(O544&lt;&gt;"",SUMIF($S$23:$S$598,S544,$H$23:$H$598)/O544,""))</f>
        <v/>
      </c>
      <c r="J544" s="12"/>
      <c r="K544" s="19">
        <f t="shared" si="86"/>
        <v>1</v>
      </c>
      <c r="L544" s="19">
        <f t="shared" si="89"/>
        <v>1</v>
      </c>
      <c r="M544" s="19">
        <f t="shared" si="90"/>
        <v>1</v>
      </c>
      <c r="N544" s="19">
        <f t="shared" si="87"/>
        <v>3</v>
      </c>
      <c r="O544" s="9" t="str">
        <f t="shared" si="95"/>
        <v/>
      </c>
      <c r="S544" s="2" t="str">
        <f t="shared" si="93"/>
        <v>INDEX</v>
      </c>
      <c r="T544" s="18" t="str">
        <f t="shared" si="91"/>
        <v/>
      </c>
      <c r="V544" s="2" t="str">
        <f t="shared" si="94"/>
        <v>INCIDENTS</v>
      </c>
      <c r="W544" s="16" t="str">
        <f t="shared" si="92"/>
        <v/>
      </c>
    </row>
    <row r="545" spans="2:23" x14ac:dyDescent="0.2">
      <c r="B545" s="59" t="str">
        <f>IF(Collage!B538="","",Collage!B538)</f>
        <v/>
      </c>
      <c r="C545" s="59" t="str">
        <f>IF(Collage!C538="","",Collage!C538)</f>
        <v/>
      </c>
      <c r="D545" s="35" t="str">
        <f>IF(Collage!D538="","",Collage!D538)</f>
        <v>Erreur 24</v>
      </c>
      <c r="E545" s="29" t="s">
        <v>2</v>
      </c>
      <c r="F545" s="10" t="s">
        <v>2</v>
      </c>
      <c r="G545" s="11" t="s">
        <v>2</v>
      </c>
      <c r="H545" s="13">
        <f t="shared" si="88"/>
        <v>1</v>
      </c>
      <c r="I545" s="8" t="str">
        <f>IF(B545&lt;&gt;"",SUMIF($V$23:$V$598,V545,$H$23:$H$598)/SUMIF($V$23:$V$598,V545,$O$23:O1120),IF(O545&lt;&gt;"",SUMIF($S$23:$S$598,S545,$H$23:$H$598)/O545,""))</f>
        <v/>
      </c>
      <c r="J545" s="12"/>
      <c r="K545" s="19">
        <f t="shared" si="86"/>
        <v>1</v>
      </c>
      <c r="L545" s="19">
        <f t="shared" si="89"/>
        <v>1</v>
      </c>
      <c r="M545" s="19">
        <f t="shared" si="90"/>
        <v>1</v>
      </c>
      <c r="N545" s="19">
        <f t="shared" si="87"/>
        <v>3</v>
      </c>
      <c r="O545" s="9" t="str">
        <f t="shared" si="95"/>
        <v/>
      </c>
      <c r="S545" s="2" t="str">
        <f t="shared" si="93"/>
        <v>INDEX</v>
      </c>
      <c r="T545" s="18" t="str">
        <f t="shared" si="91"/>
        <v/>
      </c>
      <c r="V545" s="2" t="str">
        <f t="shared" si="94"/>
        <v>INCIDENTS</v>
      </c>
      <c r="W545" s="16" t="str">
        <f t="shared" si="92"/>
        <v/>
      </c>
    </row>
    <row r="546" spans="2:23" x14ac:dyDescent="0.2">
      <c r="B546" s="59" t="str">
        <f>IF(Collage!B539="","",Collage!B539)</f>
        <v/>
      </c>
      <c r="C546" s="59" t="str">
        <f>IF(Collage!C539="","",Collage!C539)</f>
        <v/>
      </c>
      <c r="D546" s="35" t="str">
        <f>IF(Collage!D539="","",Collage!D539)</f>
        <v>Erreur 25</v>
      </c>
      <c r="E546" s="29"/>
      <c r="F546" s="10"/>
      <c r="G546" s="11"/>
      <c r="H546" s="13">
        <f t="shared" si="88"/>
        <v>0</v>
      </c>
      <c r="I546" s="8" t="str">
        <f>IF(B546&lt;&gt;"",SUMIF($V$23:$V$598,V546,$H$23:$H$598)/SUMIF($V$23:$V$598,V546,$O$23:O1121),IF(O546&lt;&gt;"",SUMIF($S$23:$S$598,S546,$H$23:$H$598)/O546,""))</f>
        <v/>
      </c>
      <c r="J546" s="12"/>
      <c r="K546" s="19">
        <f t="shared" si="86"/>
        <v>0</v>
      </c>
      <c r="L546" s="19">
        <f t="shared" si="89"/>
        <v>0</v>
      </c>
      <c r="M546" s="19">
        <f t="shared" si="90"/>
        <v>0</v>
      </c>
      <c r="N546" s="19">
        <f t="shared" si="87"/>
        <v>0</v>
      </c>
      <c r="O546" s="9" t="str">
        <f t="shared" si="95"/>
        <v/>
      </c>
      <c r="S546" s="2" t="str">
        <f t="shared" si="93"/>
        <v>INDEX</v>
      </c>
      <c r="T546" s="18" t="str">
        <f t="shared" si="91"/>
        <v/>
      </c>
      <c r="V546" s="2" t="str">
        <f t="shared" si="94"/>
        <v>INCIDENTS</v>
      </c>
      <c r="W546" s="16" t="str">
        <f t="shared" si="92"/>
        <v/>
      </c>
    </row>
    <row r="547" spans="2:23" x14ac:dyDescent="0.2">
      <c r="B547" s="59" t="str">
        <f>IF(Collage!B540="","",Collage!B540)</f>
        <v/>
      </c>
      <c r="C547" s="59" t="str">
        <f>IF(Collage!C540="","",Collage!C540)</f>
        <v/>
      </c>
      <c r="D547" s="35" t="str">
        <f>IF(Collage!D540="","",Collage!D540)</f>
        <v>Erreur 26</v>
      </c>
      <c r="E547" s="29"/>
      <c r="F547" s="10"/>
      <c r="G547" s="11"/>
      <c r="H547" s="13">
        <f t="shared" si="88"/>
        <v>0</v>
      </c>
      <c r="I547" s="8" t="str">
        <f>IF(B547&lt;&gt;"",SUMIF($V$23:$V$598,V547,$H$23:$H$598)/SUMIF($V$23:$V$598,V547,$O$23:O1122),IF(O547&lt;&gt;"",SUMIF($S$23:$S$598,S547,$H$23:$H$598)/O547,""))</f>
        <v/>
      </c>
      <c r="J547" s="12"/>
      <c r="K547" s="19">
        <f t="shared" si="86"/>
        <v>0</v>
      </c>
      <c r="L547" s="19">
        <f t="shared" si="89"/>
        <v>0</v>
      </c>
      <c r="M547" s="19">
        <f t="shared" si="90"/>
        <v>0</v>
      </c>
      <c r="N547" s="19">
        <f t="shared" si="87"/>
        <v>0</v>
      </c>
      <c r="O547" s="9" t="str">
        <f t="shared" si="95"/>
        <v/>
      </c>
      <c r="S547" s="2" t="str">
        <f t="shared" si="93"/>
        <v>INDEX</v>
      </c>
      <c r="T547" s="18" t="str">
        <f t="shared" si="91"/>
        <v/>
      </c>
      <c r="V547" s="2" t="str">
        <f t="shared" si="94"/>
        <v>INCIDENTS</v>
      </c>
      <c r="W547" s="16" t="str">
        <f t="shared" si="92"/>
        <v/>
      </c>
    </row>
    <row r="548" spans="2:23" x14ac:dyDescent="0.2">
      <c r="B548" s="59" t="str">
        <f>IF(Collage!B541="","",Collage!B541)</f>
        <v/>
      </c>
      <c r="C548" s="59" t="str">
        <f>IF(Collage!C541="","",Collage!C541)</f>
        <v/>
      </c>
      <c r="D548" s="35" t="str">
        <f>IF(Collage!D541="","",Collage!D541)</f>
        <v>Erreur 27</v>
      </c>
      <c r="E548" s="29"/>
      <c r="F548" s="10"/>
      <c r="G548" s="11"/>
      <c r="H548" s="13">
        <f t="shared" si="88"/>
        <v>0</v>
      </c>
      <c r="I548" s="8" t="str">
        <f>IF(B548&lt;&gt;"",SUMIF($V$23:$V$598,V548,$H$23:$H$598)/SUMIF($V$23:$V$598,V548,$O$23:O1123),IF(O548&lt;&gt;"",SUMIF($S$23:$S$598,S548,$H$23:$H$598)/O548,""))</f>
        <v/>
      </c>
      <c r="J548" s="12"/>
      <c r="K548" s="19">
        <f t="shared" ref="K548:K611" si="96">IF(D548&lt;&gt;"",IF(E548="X",1,0),"")</f>
        <v>0</v>
      </c>
      <c r="L548" s="19">
        <f t="shared" si="89"/>
        <v>0</v>
      </c>
      <c r="M548" s="19">
        <f t="shared" si="90"/>
        <v>0</v>
      </c>
      <c r="N548" s="19">
        <f t="shared" ref="N548:N611" si="97">IF(D548&lt;&gt;"",SUM(K548:M548),IF(O548&lt;&gt;"","Procédures :",""))</f>
        <v>0</v>
      </c>
      <c r="O548" s="9" t="str">
        <f t="shared" si="95"/>
        <v/>
      </c>
      <c r="S548" s="2" t="str">
        <f t="shared" si="93"/>
        <v>INDEX</v>
      </c>
      <c r="T548" s="18" t="str">
        <f t="shared" si="91"/>
        <v/>
      </c>
      <c r="V548" s="2" t="str">
        <f t="shared" si="94"/>
        <v>INCIDENTS</v>
      </c>
      <c r="W548" s="16" t="str">
        <f t="shared" si="92"/>
        <v/>
      </c>
    </row>
    <row r="549" spans="2:23" x14ac:dyDescent="0.2">
      <c r="B549" s="59" t="str">
        <f>IF(Collage!B542="","",Collage!B542)</f>
        <v/>
      </c>
      <c r="C549" s="59" t="str">
        <f>IF(Collage!C542="","",Collage!C542)</f>
        <v/>
      </c>
      <c r="D549" s="35" t="str">
        <f>IF(Collage!D542="","",Collage!D542)</f>
        <v>Erreur 28</v>
      </c>
      <c r="E549" s="29" t="s">
        <v>2</v>
      </c>
      <c r="F549" s="10" t="s">
        <v>2</v>
      </c>
      <c r="G549" s="11" t="s">
        <v>2</v>
      </c>
      <c r="H549" s="13">
        <f t="shared" si="88"/>
        <v>1</v>
      </c>
      <c r="I549" s="8" t="str">
        <f>IF(B549&lt;&gt;"",SUMIF($V$23:$V$598,V549,$H$23:$H$598)/SUMIF($V$23:$V$598,V549,$O$23:O1124),IF(O549&lt;&gt;"",SUMIF($S$23:$S$598,S549,$H$23:$H$598)/O549,""))</f>
        <v/>
      </c>
      <c r="J549" s="12"/>
      <c r="K549" s="19">
        <f t="shared" si="96"/>
        <v>1</v>
      </c>
      <c r="L549" s="19">
        <f t="shared" si="89"/>
        <v>1</v>
      </c>
      <c r="M549" s="19">
        <f t="shared" si="90"/>
        <v>1</v>
      </c>
      <c r="N549" s="19">
        <f t="shared" si="97"/>
        <v>3</v>
      </c>
      <c r="O549" s="9" t="str">
        <f t="shared" si="95"/>
        <v/>
      </c>
      <c r="S549" s="2" t="str">
        <f t="shared" si="93"/>
        <v>INDEX</v>
      </c>
      <c r="T549" s="18" t="str">
        <f t="shared" si="91"/>
        <v/>
      </c>
      <c r="V549" s="2" t="str">
        <f t="shared" si="94"/>
        <v>INCIDENTS</v>
      </c>
      <c r="W549" s="16" t="str">
        <f t="shared" si="92"/>
        <v/>
      </c>
    </row>
    <row r="550" spans="2:23" x14ac:dyDescent="0.2">
      <c r="B550" s="59" t="str">
        <f>IF(Collage!B543="","",Collage!B543)</f>
        <v/>
      </c>
      <c r="C550" s="59" t="str">
        <f>IF(Collage!C543="","",Collage!C543)</f>
        <v/>
      </c>
      <c r="D550" s="35" t="str">
        <f>IF(Collage!D543="","",Collage!D543)</f>
        <v>Erreur 29</v>
      </c>
      <c r="E550" s="29"/>
      <c r="F550" s="10"/>
      <c r="G550" s="11"/>
      <c r="H550" s="13">
        <f t="shared" si="88"/>
        <v>0</v>
      </c>
      <c r="I550" s="8" t="str">
        <f>IF(B550&lt;&gt;"",SUMIF($V$23:$V$598,V550,$H$23:$H$598)/SUMIF($V$23:$V$598,V550,$O$23:O1125),IF(O550&lt;&gt;"",SUMIF($S$23:$S$598,S550,$H$23:$H$598)/O550,""))</f>
        <v/>
      </c>
      <c r="J550" s="12"/>
      <c r="K550" s="19">
        <f t="shared" si="96"/>
        <v>0</v>
      </c>
      <c r="L550" s="19">
        <f t="shared" si="89"/>
        <v>0</v>
      </c>
      <c r="M550" s="19">
        <f t="shared" si="90"/>
        <v>0</v>
      </c>
      <c r="N550" s="19">
        <f t="shared" si="97"/>
        <v>0</v>
      </c>
      <c r="O550" s="9" t="str">
        <f t="shared" si="95"/>
        <v/>
      </c>
      <c r="S550" s="2" t="str">
        <f t="shared" si="93"/>
        <v>INDEX</v>
      </c>
      <c r="T550" s="18" t="str">
        <f t="shared" si="91"/>
        <v/>
      </c>
      <c r="V550" s="2" t="str">
        <f t="shared" si="94"/>
        <v>INCIDENTS</v>
      </c>
      <c r="W550" s="16" t="str">
        <f t="shared" si="92"/>
        <v/>
      </c>
    </row>
    <row r="551" spans="2:23" x14ac:dyDescent="0.2">
      <c r="B551" s="59" t="str">
        <f>IF(Collage!B544="","",Collage!B544)</f>
        <v/>
      </c>
      <c r="C551" s="59" t="str">
        <f>IF(Collage!C544="","",Collage!C544)</f>
        <v/>
      </c>
      <c r="D551" s="35" t="str">
        <f>IF(Collage!D544="","",Collage!D544)</f>
        <v>Erreur 30</v>
      </c>
      <c r="E551" s="29"/>
      <c r="F551" s="10"/>
      <c r="G551" s="11"/>
      <c r="H551" s="13">
        <f t="shared" si="88"/>
        <v>0</v>
      </c>
      <c r="I551" s="8" t="str">
        <f>IF(B551&lt;&gt;"",SUMIF($V$23:$V$598,V551,$H$23:$H$598)/SUMIF($V$23:$V$598,V551,$O$23:O1126),IF(O551&lt;&gt;"",SUMIF($S$23:$S$598,S551,$H$23:$H$598)/O551,""))</f>
        <v/>
      </c>
      <c r="J551" s="12"/>
      <c r="K551" s="19">
        <f t="shared" si="96"/>
        <v>0</v>
      </c>
      <c r="L551" s="19">
        <f t="shared" si="89"/>
        <v>0</v>
      </c>
      <c r="M551" s="19">
        <f t="shared" si="90"/>
        <v>0</v>
      </c>
      <c r="N551" s="19">
        <f t="shared" si="97"/>
        <v>0</v>
      </c>
      <c r="O551" s="9" t="str">
        <f t="shared" si="95"/>
        <v/>
      </c>
      <c r="S551" s="2" t="str">
        <f t="shared" si="93"/>
        <v>INDEX</v>
      </c>
      <c r="T551" s="18" t="str">
        <f t="shared" si="91"/>
        <v/>
      </c>
      <c r="V551" s="2" t="str">
        <f t="shared" si="94"/>
        <v>INCIDENTS</v>
      </c>
      <c r="W551" s="16" t="str">
        <f t="shared" si="92"/>
        <v/>
      </c>
    </row>
    <row r="552" spans="2:23" x14ac:dyDescent="0.2">
      <c r="B552" s="59" t="str">
        <f>IF(Collage!B545="","",Collage!B545)</f>
        <v/>
      </c>
      <c r="C552" s="59" t="str">
        <f>IF(Collage!C545="","",Collage!C545)</f>
        <v/>
      </c>
      <c r="D552" s="35" t="str">
        <f>IF(Collage!D545="","",Collage!D545)</f>
        <v>Erreur 31</v>
      </c>
      <c r="E552" s="29"/>
      <c r="F552" s="10"/>
      <c r="G552" s="11"/>
      <c r="H552" s="13">
        <f t="shared" si="88"/>
        <v>0</v>
      </c>
      <c r="I552" s="8" t="str">
        <f>IF(B552&lt;&gt;"",SUMIF($V$23:$V$598,V552,$H$23:$H$598)/SUMIF($V$23:$V$598,V552,$O$23:O1127),IF(O552&lt;&gt;"",SUMIF($S$23:$S$598,S552,$H$23:$H$598)/O552,""))</f>
        <v/>
      </c>
      <c r="J552" s="12"/>
      <c r="K552" s="19">
        <f t="shared" si="96"/>
        <v>0</v>
      </c>
      <c r="L552" s="19">
        <f t="shared" si="89"/>
        <v>0</v>
      </c>
      <c r="M552" s="19">
        <f t="shared" si="90"/>
        <v>0</v>
      </c>
      <c r="N552" s="19">
        <f t="shared" si="97"/>
        <v>0</v>
      </c>
      <c r="O552" s="9" t="str">
        <f t="shared" si="95"/>
        <v/>
      </c>
      <c r="S552" s="2" t="str">
        <f t="shared" si="93"/>
        <v>INDEX</v>
      </c>
      <c r="T552" s="18" t="str">
        <f t="shared" si="91"/>
        <v/>
      </c>
      <c r="V552" s="2" t="str">
        <f t="shared" si="94"/>
        <v>INCIDENTS</v>
      </c>
      <c r="W552" s="16" t="str">
        <f t="shared" si="92"/>
        <v/>
      </c>
    </row>
    <row r="553" spans="2:23" x14ac:dyDescent="0.2">
      <c r="B553" s="59" t="str">
        <f>IF(Collage!B546="","",Collage!B546)</f>
        <v/>
      </c>
      <c r="C553" s="59" t="str">
        <f>IF(Collage!C546="","",Collage!C546)</f>
        <v/>
      </c>
      <c r="D553" s="35" t="str">
        <f>IF(Collage!D546="","",Collage!D546)</f>
        <v>Erreur 32</v>
      </c>
      <c r="E553" s="29"/>
      <c r="F553" s="10"/>
      <c r="G553" s="11"/>
      <c r="H553" s="13">
        <f t="shared" si="88"/>
        <v>0</v>
      </c>
      <c r="I553" s="8" t="str">
        <f>IF(B553&lt;&gt;"",SUMIF($V$23:$V$598,V553,$H$23:$H$598)/SUMIF($V$23:$V$598,V553,$O$23:O1128),IF(O553&lt;&gt;"",SUMIF($S$23:$S$598,S553,$H$23:$H$598)/O553,""))</f>
        <v/>
      </c>
      <c r="J553" s="12"/>
      <c r="K553" s="19">
        <f t="shared" si="96"/>
        <v>0</v>
      </c>
      <c r="L553" s="19">
        <f t="shared" si="89"/>
        <v>0</v>
      </c>
      <c r="M553" s="19">
        <f t="shared" si="90"/>
        <v>0</v>
      </c>
      <c r="N553" s="19">
        <f t="shared" si="97"/>
        <v>0</v>
      </c>
      <c r="O553" s="9" t="str">
        <f t="shared" si="95"/>
        <v/>
      </c>
      <c r="S553" s="2" t="str">
        <f t="shared" si="93"/>
        <v>INDEX</v>
      </c>
      <c r="T553" s="18" t="str">
        <f t="shared" si="91"/>
        <v/>
      </c>
      <c r="V553" s="2" t="str">
        <f t="shared" si="94"/>
        <v>INCIDENTS</v>
      </c>
      <c r="W553" s="16" t="str">
        <f t="shared" si="92"/>
        <v/>
      </c>
    </row>
    <row r="554" spans="2:23" x14ac:dyDescent="0.2">
      <c r="B554" s="59" t="str">
        <f>IF(Collage!B547="","",Collage!B547)</f>
        <v/>
      </c>
      <c r="C554" s="59" t="str">
        <f>IF(Collage!C547="","",Collage!C547)</f>
        <v/>
      </c>
      <c r="D554" s="35" t="str">
        <f>IF(Collage!D547="","",Collage!D547)</f>
        <v>Erreur 33</v>
      </c>
      <c r="E554" s="29"/>
      <c r="F554" s="10"/>
      <c r="G554" s="11"/>
      <c r="H554" s="13">
        <f t="shared" si="88"/>
        <v>0</v>
      </c>
      <c r="I554" s="8" t="str">
        <f>IF(B554&lt;&gt;"",SUMIF($V$23:$V$598,V554,$H$23:$H$598)/SUMIF($V$23:$V$598,V554,$O$23:O1129),IF(O554&lt;&gt;"",SUMIF($S$23:$S$598,S554,$H$23:$H$598)/O554,""))</f>
        <v/>
      </c>
      <c r="J554" s="12"/>
      <c r="K554" s="19">
        <f t="shared" si="96"/>
        <v>0</v>
      </c>
      <c r="L554" s="19">
        <f t="shared" si="89"/>
        <v>0</v>
      </c>
      <c r="M554" s="19">
        <f t="shared" si="90"/>
        <v>0</v>
      </c>
      <c r="N554" s="19">
        <f t="shared" si="97"/>
        <v>0</v>
      </c>
      <c r="O554" s="9" t="str">
        <f t="shared" si="95"/>
        <v/>
      </c>
      <c r="S554" s="2" t="str">
        <f t="shared" si="93"/>
        <v>INDEX</v>
      </c>
      <c r="T554" s="18" t="str">
        <f t="shared" si="91"/>
        <v/>
      </c>
      <c r="V554" s="2" t="str">
        <f t="shared" si="94"/>
        <v>INCIDENTS</v>
      </c>
      <c r="W554" s="16" t="str">
        <f t="shared" si="92"/>
        <v/>
      </c>
    </row>
    <row r="555" spans="2:23" x14ac:dyDescent="0.2">
      <c r="B555" s="59" t="str">
        <f>IF(Collage!B548="","",Collage!B548)</f>
        <v/>
      </c>
      <c r="C555" s="59" t="str">
        <f>IF(Collage!C548="","",Collage!C548)</f>
        <v/>
      </c>
      <c r="D555" s="35" t="str">
        <f>IF(Collage!D548="","",Collage!D548)</f>
        <v>Erreur 34</v>
      </c>
      <c r="E555" s="29" t="s">
        <v>2</v>
      </c>
      <c r="F555" s="10" t="s">
        <v>2</v>
      </c>
      <c r="G555" s="11" t="s">
        <v>2</v>
      </c>
      <c r="H555" s="13">
        <f t="shared" si="88"/>
        <v>1</v>
      </c>
      <c r="I555" s="8" t="str">
        <f>IF(B555&lt;&gt;"",SUMIF($V$23:$V$598,V555,$H$23:$H$598)/SUMIF($V$23:$V$598,V555,$O$23:O1130),IF(O555&lt;&gt;"",SUMIF($S$23:$S$598,S555,$H$23:$H$598)/O555,""))</f>
        <v/>
      </c>
      <c r="J555" s="12"/>
      <c r="K555" s="19">
        <f t="shared" si="96"/>
        <v>1</v>
      </c>
      <c r="L555" s="19">
        <f t="shared" si="89"/>
        <v>1</v>
      </c>
      <c r="M555" s="19">
        <f t="shared" si="90"/>
        <v>1</v>
      </c>
      <c r="N555" s="19">
        <f t="shared" si="97"/>
        <v>3</v>
      </c>
      <c r="O555" s="9" t="str">
        <f t="shared" si="95"/>
        <v/>
      </c>
      <c r="S555" s="2" t="str">
        <f t="shared" si="93"/>
        <v>INDEX</v>
      </c>
      <c r="T555" s="18" t="str">
        <f t="shared" si="91"/>
        <v/>
      </c>
      <c r="V555" s="2" t="str">
        <f t="shared" si="94"/>
        <v>INCIDENTS</v>
      </c>
      <c r="W555" s="16" t="str">
        <f t="shared" si="92"/>
        <v/>
      </c>
    </row>
    <row r="556" spans="2:23" x14ac:dyDescent="0.2">
      <c r="B556" s="59" t="str">
        <f>IF(Collage!B549="","",Collage!B549)</f>
        <v/>
      </c>
      <c r="C556" s="59" t="str">
        <f>IF(Collage!C549="","",Collage!C549)</f>
        <v/>
      </c>
      <c r="D556" s="35" t="str">
        <f>IF(Collage!D549="","",Collage!D549)</f>
        <v>Erreur 35</v>
      </c>
      <c r="E556" s="29"/>
      <c r="F556" s="10"/>
      <c r="G556" s="11"/>
      <c r="H556" s="13">
        <f t="shared" si="88"/>
        <v>0</v>
      </c>
      <c r="I556" s="8" t="str">
        <f>IF(B556&lt;&gt;"",SUMIF($V$23:$V$598,V556,$H$23:$H$598)/SUMIF($V$23:$V$598,V556,$O$23:O1131),IF(O556&lt;&gt;"",SUMIF($S$23:$S$598,S556,$H$23:$H$598)/O556,""))</f>
        <v/>
      </c>
      <c r="J556" s="12"/>
      <c r="K556" s="19">
        <f t="shared" si="96"/>
        <v>0</v>
      </c>
      <c r="L556" s="19">
        <f t="shared" si="89"/>
        <v>0</v>
      </c>
      <c r="M556" s="19">
        <f t="shared" si="90"/>
        <v>0</v>
      </c>
      <c r="N556" s="19">
        <f t="shared" si="97"/>
        <v>0</v>
      </c>
      <c r="O556" s="9" t="str">
        <f t="shared" si="95"/>
        <v/>
      </c>
      <c r="S556" s="2" t="str">
        <f t="shared" si="93"/>
        <v>INDEX</v>
      </c>
      <c r="T556" s="18" t="str">
        <f t="shared" si="91"/>
        <v/>
      </c>
      <c r="V556" s="2" t="str">
        <f t="shared" si="94"/>
        <v>INCIDENTS</v>
      </c>
      <c r="W556" s="16" t="str">
        <f t="shared" si="92"/>
        <v/>
      </c>
    </row>
    <row r="557" spans="2:23" x14ac:dyDescent="0.2">
      <c r="B557" s="59" t="str">
        <f>IF(Collage!B550="","",Collage!B550)</f>
        <v/>
      </c>
      <c r="C557" s="59" t="str">
        <f>IF(Collage!C550="","",Collage!C550)</f>
        <v/>
      </c>
      <c r="D557" s="35" t="str">
        <f>IF(Collage!D550="","",Collage!D550)</f>
        <v>Erreur 36</v>
      </c>
      <c r="E557" s="29"/>
      <c r="F557" s="10"/>
      <c r="G557" s="11"/>
      <c r="H557" s="13">
        <f t="shared" si="88"/>
        <v>0</v>
      </c>
      <c r="I557" s="8" t="str">
        <f>IF(B557&lt;&gt;"",SUMIF($V$23:$V$598,V557,$H$23:$H$598)/SUMIF($V$23:$V$598,V557,$O$23:O1132),IF(O557&lt;&gt;"",SUMIF($S$23:$S$598,S557,$H$23:$H$598)/O557,""))</f>
        <v/>
      </c>
      <c r="J557" s="12"/>
      <c r="K557" s="19">
        <f t="shared" si="96"/>
        <v>0</v>
      </c>
      <c r="L557" s="19">
        <f t="shared" si="89"/>
        <v>0</v>
      </c>
      <c r="M557" s="19">
        <f t="shared" si="90"/>
        <v>0</v>
      </c>
      <c r="N557" s="19">
        <f t="shared" si="97"/>
        <v>0</v>
      </c>
      <c r="O557" s="9" t="str">
        <f t="shared" si="95"/>
        <v/>
      </c>
      <c r="S557" s="2" t="str">
        <f t="shared" si="93"/>
        <v>INDEX</v>
      </c>
      <c r="T557" s="18" t="str">
        <f t="shared" si="91"/>
        <v/>
      </c>
      <c r="V557" s="2" t="str">
        <f t="shared" si="94"/>
        <v>INCIDENTS</v>
      </c>
      <c r="W557" s="16" t="str">
        <f t="shared" si="92"/>
        <v/>
      </c>
    </row>
    <row r="558" spans="2:23" x14ac:dyDescent="0.2">
      <c r="B558" s="59" t="str">
        <f>IF(Collage!B551="","",Collage!B551)</f>
        <v/>
      </c>
      <c r="C558" s="59" t="str">
        <f>IF(Collage!C551="","",Collage!C551)</f>
        <v/>
      </c>
      <c r="D558" s="35" t="str">
        <f>IF(Collage!D551="","",Collage!D551)</f>
        <v>Erreur 37</v>
      </c>
      <c r="E558" s="29"/>
      <c r="F558" s="10"/>
      <c r="G558" s="11"/>
      <c r="H558" s="13">
        <f t="shared" si="88"/>
        <v>0</v>
      </c>
      <c r="I558" s="8" t="str">
        <f>IF(B558&lt;&gt;"",SUMIF($V$23:$V$598,V558,$H$23:$H$598)/SUMIF($V$23:$V$598,V558,$O$23:O1133),IF(O558&lt;&gt;"",SUMIF($S$23:$S$598,S558,$H$23:$H$598)/O558,""))</f>
        <v/>
      </c>
      <c r="J558" s="12"/>
      <c r="K558" s="19">
        <f t="shared" si="96"/>
        <v>0</v>
      </c>
      <c r="L558" s="19">
        <f t="shared" si="89"/>
        <v>0</v>
      </c>
      <c r="M558" s="19">
        <f t="shared" si="90"/>
        <v>0</v>
      </c>
      <c r="N558" s="19">
        <f t="shared" si="97"/>
        <v>0</v>
      </c>
      <c r="O558" s="9" t="str">
        <f t="shared" si="95"/>
        <v/>
      </c>
      <c r="S558" s="2" t="str">
        <f t="shared" si="93"/>
        <v>INDEX</v>
      </c>
      <c r="T558" s="18" t="str">
        <f t="shared" si="91"/>
        <v/>
      </c>
      <c r="V558" s="2" t="str">
        <f t="shared" si="94"/>
        <v>INCIDENTS</v>
      </c>
      <c r="W558" s="16" t="str">
        <f t="shared" si="92"/>
        <v/>
      </c>
    </row>
    <row r="559" spans="2:23" x14ac:dyDescent="0.2">
      <c r="B559" s="59" t="str">
        <f>IF(Collage!B552="","",Collage!B552)</f>
        <v/>
      </c>
      <c r="C559" s="59" t="str">
        <f>IF(Collage!C552="","",Collage!C552)</f>
        <v/>
      </c>
      <c r="D559" s="35" t="str">
        <f>IF(Collage!D552="","",Collage!D552)</f>
        <v>Erreur 38</v>
      </c>
      <c r="E559" s="29"/>
      <c r="F559" s="10"/>
      <c r="G559" s="11"/>
      <c r="H559" s="13">
        <f t="shared" si="88"/>
        <v>0</v>
      </c>
      <c r="I559" s="8" t="str">
        <f>IF(B559&lt;&gt;"",SUMIF($V$23:$V$598,V559,$H$23:$H$598)/SUMIF($V$23:$V$598,V559,$O$23:O1134),IF(O559&lt;&gt;"",SUMIF($S$23:$S$598,S559,$H$23:$H$598)/O559,""))</f>
        <v/>
      </c>
      <c r="J559" s="12"/>
      <c r="K559" s="19">
        <f t="shared" si="96"/>
        <v>0</v>
      </c>
      <c r="L559" s="19">
        <f t="shared" si="89"/>
        <v>0</v>
      </c>
      <c r="M559" s="19">
        <f t="shared" si="90"/>
        <v>0</v>
      </c>
      <c r="N559" s="19">
        <f t="shared" si="97"/>
        <v>0</v>
      </c>
      <c r="O559" s="9" t="str">
        <f t="shared" si="95"/>
        <v/>
      </c>
      <c r="S559" s="2" t="str">
        <f t="shared" si="93"/>
        <v>INDEX</v>
      </c>
      <c r="T559" s="18" t="str">
        <f t="shared" si="91"/>
        <v/>
      </c>
      <c r="V559" s="2" t="str">
        <f t="shared" si="94"/>
        <v>INCIDENTS</v>
      </c>
      <c r="W559" s="16" t="str">
        <f t="shared" si="92"/>
        <v/>
      </c>
    </row>
    <row r="560" spans="2:23" x14ac:dyDescent="0.2">
      <c r="B560" s="59" t="str">
        <f>IF(Collage!B553="","",Collage!B553)</f>
        <v/>
      </c>
      <c r="C560" s="59" t="str">
        <f>IF(Collage!C553="","",Collage!C553)</f>
        <v/>
      </c>
      <c r="D560" s="35" t="str">
        <f>IF(Collage!D553="","",Collage!D553)</f>
        <v>Erreur 39</v>
      </c>
      <c r="E560" s="29" t="s">
        <v>2</v>
      </c>
      <c r="F560" s="10" t="s">
        <v>2</v>
      </c>
      <c r="G560" s="11" t="s">
        <v>2</v>
      </c>
      <c r="H560" s="13">
        <f t="shared" si="88"/>
        <v>1</v>
      </c>
      <c r="I560" s="8" t="str">
        <f>IF(B560&lt;&gt;"",SUMIF($V$23:$V$598,V560,$H$23:$H$598)/SUMIF($V$23:$V$598,V560,$O$23:O1135),IF(O560&lt;&gt;"",SUMIF($S$23:$S$598,S560,$H$23:$H$598)/O560,""))</f>
        <v/>
      </c>
      <c r="J560" s="12"/>
      <c r="K560" s="19">
        <f t="shared" si="96"/>
        <v>1</v>
      </c>
      <c r="L560" s="19">
        <f t="shared" si="89"/>
        <v>1</v>
      </c>
      <c r="M560" s="19">
        <f t="shared" si="90"/>
        <v>1</v>
      </c>
      <c r="N560" s="19">
        <f t="shared" si="97"/>
        <v>3</v>
      </c>
      <c r="O560" s="9" t="str">
        <f t="shared" si="95"/>
        <v/>
      </c>
      <c r="S560" s="2" t="str">
        <f t="shared" si="93"/>
        <v>INDEX</v>
      </c>
      <c r="T560" s="18" t="str">
        <f t="shared" si="91"/>
        <v/>
      </c>
      <c r="V560" s="2" t="str">
        <f t="shared" si="94"/>
        <v>INCIDENTS</v>
      </c>
      <c r="W560" s="16" t="str">
        <f t="shared" si="92"/>
        <v/>
      </c>
    </row>
    <row r="561" spans="2:23" x14ac:dyDescent="0.2">
      <c r="B561" s="59" t="str">
        <f>IF(Collage!B554="","",Collage!B554)</f>
        <v/>
      </c>
      <c r="C561" s="59" t="str">
        <f>IF(Collage!C554="","",Collage!C554)</f>
        <v/>
      </c>
      <c r="D561" s="35" t="str">
        <f>IF(Collage!D554="","",Collage!D554)</f>
        <v>Erreur 40</v>
      </c>
      <c r="E561" s="29" t="s">
        <v>2</v>
      </c>
      <c r="F561" s="10" t="s">
        <v>2</v>
      </c>
      <c r="G561" s="11" t="s">
        <v>2</v>
      </c>
      <c r="H561" s="13">
        <f t="shared" si="88"/>
        <v>1</v>
      </c>
      <c r="I561" s="8" t="str">
        <f>IF(B561&lt;&gt;"",SUMIF($V$23:$V$598,V561,$H$23:$H$598)/SUMIF($V$23:$V$598,V561,$O$23:O1136),IF(O561&lt;&gt;"",SUMIF($S$23:$S$598,S561,$H$23:$H$598)/O561,""))</f>
        <v/>
      </c>
      <c r="J561" s="12"/>
      <c r="K561" s="19">
        <f t="shared" si="96"/>
        <v>1</v>
      </c>
      <c r="L561" s="19">
        <f t="shared" si="89"/>
        <v>1</v>
      </c>
      <c r="M561" s="19">
        <f t="shared" si="90"/>
        <v>1</v>
      </c>
      <c r="N561" s="19">
        <f t="shared" si="97"/>
        <v>3</v>
      </c>
      <c r="O561" s="9" t="str">
        <f t="shared" si="95"/>
        <v/>
      </c>
      <c r="S561" s="2" t="str">
        <f t="shared" si="93"/>
        <v>INDEX</v>
      </c>
      <c r="T561" s="18" t="str">
        <f t="shared" si="91"/>
        <v/>
      </c>
      <c r="V561" s="2" t="str">
        <f t="shared" si="94"/>
        <v>INCIDENTS</v>
      </c>
      <c r="W561" s="16" t="str">
        <f t="shared" si="92"/>
        <v/>
      </c>
    </row>
    <row r="562" spans="2:23" x14ac:dyDescent="0.2">
      <c r="B562" s="59" t="str">
        <f>IF(Collage!B555="","",Collage!B555)</f>
        <v/>
      </c>
      <c r="C562" s="59" t="str">
        <f>IF(Collage!C555="","",Collage!C555)</f>
        <v/>
      </c>
      <c r="D562" s="35" t="str">
        <f>IF(Collage!D555="","",Collage!D555)</f>
        <v>Erreur 41</v>
      </c>
      <c r="E562" s="29"/>
      <c r="F562" s="10"/>
      <c r="G562" s="11"/>
      <c r="H562" s="13">
        <f t="shared" si="88"/>
        <v>0</v>
      </c>
      <c r="I562" s="8" t="str">
        <f>IF(B562&lt;&gt;"",SUMIF($V$23:$V$598,V562,$H$23:$H$598)/SUMIF($V$23:$V$598,V562,$O$23:O1137),IF(O562&lt;&gt;"",SUMIF($S$23:$S$598,S562,$H$23:$H$598)/O562,""))</f>
        <v/>
      </c>
      <c r="J562" s="12"/>
      <c r="K562" s="19">
        <f t="shared" si="96"/>
        <v>0</v>
      </c>
      <c r="L562" s="19">
        <f t="shared" si="89"/>
        <v>0</v>
      </c>
      <c r="M562" s="19">
        <f t="shared" si="90"/>
        <v>0</v>
      </c>
      <c r="N562" s="19">
        <f t="shared" si="97"/>
        <v>0</v>
      </c>
      <c r="O562" s="9" t="str">
        <f t="shared" si="95"/>
        <v/>
      </c>
      <c r="S562" s="2" t="str">
        <f t="shared" si="93"/>
        <v>INDEX</v>
      </c>
      <c r="T562" s="18" t="str">
        <f t="shared" si="91"/>
        <v/>
      </c>
      <c r="V562" s="2" t="str">
        <f t="shared" si="94"/>
        <v>INCIDENTS</v>
      </c>
      <c r="W562" s="16" t="str">
        <f t="shared" si="92"/>
        <v/>
      </c>
    </row>
    <row r="563" spans="2:23" x14ac:dyDescent="0.2">
      <c r="B563" s="59" t="str">
        <f>IF(Collage!B556="","",Collage!B556)</f>
        <v/>
      </c>
      <c r="C563" s="59" t="str">
        <f>IF(Collage!C556="","",Collage!C556)</f>
        <v/>
      </c>
      <c r="D563" s="35" t="str">
        <f>IF(Collage!D556="","",Collage!D556)</f>
        <v>Erreur 42</v>
      </c>
      <c r="E563" s="29"/>
      <c r="F563" s="10"/>
      <c r="G563" s="11"/>
      <c r="H563" s="13">
        <f t="shared" si="88"/>
        <v>0</v>
      </c>
      <c r="I563" s="8" t="str">
        <f>IF(B563&lt;&gt;"",SUMIF($V$23:$V$598,V563,$H$23:$H$598)/SUMIF($V$23:$V$598,V563,$O$23:O1138),IF(O563&lt;&gt;"",SUMIF($S$23:$S$598,S563,$H$23:$H$598)/O563,""))</f>
        <v/>
      </c>
      <c r="J563" s="12"/>
      <c r="K563" s="19">
        <f t="shared" si="96"/>
        <v>0</v>
      </c>
      <c r="L563" s="19">
        <f t="shared" si="89"/>
        <v>0</v>
      </c>
      <c r="M563" s="19">
        <f t="shared" si="90"/>
        <v>0</v>
      </c>
      <c r="N563" s="19">
        <f t="shared" si="97"/>
        <v>0</v>
      </c>
      <c r="O563" s="9" t="str">
        <f t="shared" si="95"/>
        <v/>
      </c>
      <c r="S563" s="2" t="str">
        <f t="shared" si="93"/>
        <v>INDEX</v>
      </c>
      <c r="T563" s="18" t="str">
        <f t="shared" si="91"/>
        <v/>
      </c>
      <c r="V563" s="2" t="str">
        <f t="shared" si="94"/>
        <v>INCIDENTS</v>
      </c>
      <c r="W563" s="16" t="str">
        <f t="shared" si="92"/>
        <v/>
      </c>
    </row>
    <row r="564" spans="2:23" x14ac:dyDescent="0.2">
      <c r="B564" s="59" t="str">
        <f>IF(Collage!B557="","",Collage!B557)</f>
        <v/>
      </c>
      <c r="C564" s="59" t="str">
        <f>IF(Collage!C557="","",Collage!C557)</f>
        <v/>
      </c>
      <c r="D564" s="35" t="str">
        <f>IF(Collage!D557="","",Collage!D557)</f>
        <v>Erreur 43</v>
      </c>
      <c r="E564" s="29"/>
      <c r="F564" s="10"/>
      <c r="G564" s="11"/>
      <c r="H564" s="13">
        <f t="shared" si="88"/>
        <v>0</v>
      </c>
      <c r="I564" s="8" t="str">
        <f>IF(B564&lt;&gt;"",SUMIF($V$23:$V$598,V564,$H$23:$H$598)/SUMIF($V$23:$V$598,V564,$O$23:O1139),IF(O564&lt;&gt;"",SUMIF($S$23:$S$598,S564,$H$23:$H$598)/O564,""))</f>
        <v/>
      </c>
      <c r="J564" s="12"/>
      <c r="K564" s="19">
        <f t="shared" si="96"/>
        <v>0</v>
      </c>
      <c r="L564" s="19">
        <f t="shared" si="89"/>
        <v>0</v>
      </c>
      <c r="M564" s="19">
        <f t="shared" si="90"/>
        <v>0</v>
      </c>
      <c r="N564" s="19">
        <f t="shared" si="97"/>
        <v>0</v>
      </c>
      <c r="O564" s="9" t="str">
        <f t="shared" si="95"/>
        <v/>
      </c>
      <c r="S564" s="2" t="str">
        <f t="shared" si="93"/>
        <v>INDEX</v>
      </c>
      <c r="T564" s="18" t="str">
        <f t="shared" si="91"/>
        <v/>
      </c>
      <c r="V564" s="2" t="str">
        <f t="shared" si="94"/>
        <v>INCIDENTS</v>
      </c>
      <c r="W564" s="16" t="str">
        <f t="shared" si="92"/>
        <v/>
      </c>
    </row>
    <row r="565" spans="2:23" x14ac:dyDescent="0.2">
      <c r="B565" s="59" t="str">
        <f>IF(Collage!B558="","",Collage!B558)</f>
        <v/>
      </c>
      <c r="C565" s="59" t="str">
        <f>IF(Collage!C558="","",Collage!C558)</f>
        <v/>
      </c>
      <c r="D565" s="35" t="str">
        <f>IF(Collage!D558="","",Collage!D558)</f>
        <v>Erreur 44</v>
      </c>
      <c r="E565" s="29"/>
      <c r="F565" s="10"/>
      <c r="G565" s="11"/>
      <c r="H565" s="13">
        <f t="shared" si="88"/>
        <v>0</v>
      </c>
      <c r="I565" s="8" t="str">
        <f>IF(B565&lt;&gt;"",SUMIF($V$23:$V$598,V565,$H$23:$H$598)/SUMIF($V$23:$V$598,V565,$O$23:O1140),IF(O565&lt;&gt;"",SUMIF($S$23:$S$598,S565,$H$23:$H$598)/O565,""))</f>
        <v/>
      </c>
      <c r="J565" s="12"/>
      <c r="K565" s="19">
        <f t="shared" si="96"/>
        <v>0</v>
      </c>
      <c r="L565" s="19">
        <f t="shared" si="89"/>
        <v>0</v>
      </c>
      <c r="M565" s="19">
        <f t="shared" si="90"/>
        <v>0</v>
      </c>
      <c r="N565" s="19">
        <f t="shared" si="97"/>
        <v>0</v>
      </c>
      <c r="O565" s="9" t="str">
        <f t="shared" si="95"/>
        <v/>
      </c>
      <c r="S565" s="2" t="str">
        <f t="shared" si="93"/>
        <v>INDEX</v>
      </c>
      <c r="T565" s="18" t="str">
        <f t="shared" si="91"/>
        <v/>
      </c>
      <c r="V565" s="2" t="str">
        <f t="shared" si="94"/>
        <v>INCIDENTS</v>
      </c>
      <c r="W565" s="16" t="str">
        <f t="shared" si="92"/>
        <v/>
      </c>
    </row>
    <row r="566" spans="2:23" x14ac:dyDescent="0.2">
      <c r="B566" s="59" t="str">
        <f>IF(Collage!B559="","",Collage!B559)</f>
        <v/>
      </c>
      <c r="C566" s="59" t="str">
        <f>IF(Collage!C559="","",Collage!C559)</f>
        <v/>
      </c>
      <c r="D566" s="35" t="str">
        <f>IF(Collage!D559="","",Collage!D559)</f>
        <v/>
      </c>
      <c r="E566" s="29"/>
      <c r="F566" s="10"/>
      <c r="G566" s="11"/>
      <c r="H566" s="13" t="str">
        <f t="shared" si="88"/>
        <v/>
      </c>
      <c r="I566" s="8" t="str">
        <f>IF(B566&lt;&gt;"",SUMIF($V$23:$V$598,V566,$H$23:$H$598)/SUMIF($V$23:$V$598,V566,$O$23:O1141),IF(O566&lt;&gt;"",SUMIF($S$23:$S$598,S566,$H$23:$H$598)/O566,""))</f>
        <v/>
      </c>
      <c r="J566" s="12"/>
      <c r="K566" s="19" t="str">
        <f t="shared" si="96"/>
        <v/>
      </c>
      <c r="L566" s="19" t="str">
        <f t="shared" si="89"/>
        <v/>
      </c>
      <c r="M566" s="19" t="str">
        <f t="shared" si="90"/>
        <v/>
      </c>
      <c r="N566" s="19" t="str">
        <f t="shared" si="97"/>
        <v/>
      </c>
      <c r="O566" s="9" t="str">
        <f t="shared" si="95"/>
        <v/>
      </c>
      <c r="S566" s="2" t="str">
        <f t="shared" si="93"/>
        <v>INDEX</v>
      </c>
      <c r="T566" s="18" t="str">
        <f t="shared" si="91"/>
        <v/>
      </c>
      <c r="V566" s="2" t="str">
        <f t="shared" si="94"/>
        <v>INCIDENTS</v>
      </c>
      <c r="W566" s="16" t="str">
        <f t="shared" si="92"/>
        <v/>
      </c>
    </row>
    <row r="567" spans="2:23" x14ac:dyDescent="0.2">
      <c r="B567" s="59" t="str">
        <f>IF(Collage!B560="","",Collage!B560)</f>
        <v/>
      </c>
      <c r="C567" s="59" t="str">
        <f>IF(Collage!C560="","",Collage!C560)</f>
        <v/>
      </c>
      <c r="D567" s="35" t="str">
        <f>IF(Collage!D560="","",Collage!D560)</f>
        <v/>
      </c>
      <c r="E567" s="29"/>
      <c r="F567" s="10"/>
      <c r="G567" s="11"/>
      <c r="H567" s="13" t="str">
        <f t="shared" si="88"/>
        <v/>
      </c>
      <c r="I567" s="8" t="str">
        <f>IF(B567&lt;&gt;"",SUMIF($V$23:$V$598,V567,$H$23:$H$598)/SUMIF($V$23:$V$598,V567,$O$23:O1142),IF(O567&lt;&gt;"",SUMIF($S$23:$S$598,S567,$H$23:$H$598)/O567,""))</f>
        <v/>
      </c>
      <c r="J567" s="12"/>
      <c r="K567" s="19" t="str">
        <f t="shared" si="96"/>
        <v/>
      </c>
      <c r="L567" s="19" t="str">
        <f t="shared" si="89"/>
        <v/>
      </c>
      <c r="M567" s="19" t="str">
        <f t="shared" si="90"/>
        <v/>
      </c>
      <c r="N567" s="19" t="str">
        <f t="shared" si="97"/>
        <v/>
      </c>
      <c r="O567" s="9" t="str">
        <f t="shared" si="95"/>
        <v/>
      </c>
      <c r="S567" s="2" t="str">
        <f t="shared" si="93"/>
        <v>INDEX</v>
      </c>
      <c r="T567" s="18" t="str">
        <f t="shared" si="91"/>
        <v/>
      </c>
      <c r="V567" s="2" t="str">
        <f t="shared" si="94"/>
        <v>INCIDENTS</v>
      </c>
      <c r="W567" s="16" t="str">
        <f t="shared" si="92"/>
        <v/>
      </c>
    </row>
    <row r="568" spans="2:23" x14ac:dyDescent="0.2">
      <c r="B568" s="59" t="str">
        <f>IF(Collage!B561="","",Collage!B561)</f>
        <v/>
      </c>
      <c r="C568" s="59" t="str">
        <f>IF(Collage!C561="","",Collage!C561)</f>
        <v/>
      </c>
      <c r="D568" s="35" t="str">
        <f>IF(Collage!D561="","",Collage!D561)</f>
        <v/>
      </c>
      <c r="E568" s="29"/>
      <c r="F568" s="10"/>
      <c r="G568" s="11"/>
      <c r="H568" s="13" t="str">
        <f t="shared" si="88"/>
        <v/>
      </c>
      <c r="I568" s="8" t="str">
        <f>IF(B568&lt;&gt;"",SUMIF($V$23:$V$598,V568,$H$23:$H$598)/SUMIF($V$23:$V$598,V568,$O$23:O1143),IF(O568&lt;&gt;"",SUMIF($S$23:$S$598,S568,$H$23:$H$598)/O568,""))</f>
        <v/>
      </c>
      <c r="J568" s="12"/>
      <c r="K568" s="19" t="str">
        <f t="shared" si="96"/>
        <v/>
      </c>
      <c r="L568" s="19" t="str">
        <f t="shared" si="89"/>
        <v/>
      </c>
      <c r="M568" s="19" t="str">
        <f t="shared" si="90"/>
        <v/>
      </c>
      <c r="N568" s="19" t="str">
        <f t="shared" si="97"/>
        <v/>
      </c>
      <c r="O568" s="9" t="str">
        <f t="shared" si="95"/>
        <v/>
      </c>
      <c r="S568" s="2" t="str">
        <f t="shared" si="93"/>
        <v>INDEX</v>
      </c>
      <c r="T568" s="18" t="str">
        <f t="shared" si="91"/>
        <v/>
      </c>
      <c r="V568" s="2" t="str">
        <f t="shared" si="94"/>
        <v>INCIDENTS</v>
      </c>
      <c r="W568" s="16" t="str">
        <f t="shared" si="92"/>
        <v/>
      </c>
    </row>
    <row r="569" spans="2:23" x14ac:dyDescent="0.2">
      <c r="B569" s="59" t="str">
        <f>IF(Collage!B562="","",Collage!B562)</f>
        <v/>
      </c>
      <c r="C569" s="59" t="str">
        <f>IF(Collage!C562="","",Collage!C562)</f>
        <v/>
      </c>
      <c r="D569" s="35" t="str">
        <f>IF(Collage!D562="","",Collage!D562)</f>
        <v/>
      </c>
      <c r="E569" s="29"/>
      <c r="F569" s="10"/>
      <c r="G569" s="11"/>
      <c r="H569" s="13" t="str">
        <f t="shared" si="88"/>
        <v/>
      </c>
      <c r="I569" s="8" t="str">
        <f>IF(B569&lt;&gt;"",SUMIF($V$23:$V$598,V569,$H$23:$H$598)/SUMIF($V$23:$V$598,V569,$O$23:O1144),IF(O569&lt;&gt;"",SUMIF($S$23:$S$598,S569,$H$23:$H$598)/O569,""))</f>
        <v/>
      </c>
      <c r="J569" s="12"/>
      <c r="K569" s="19" t="str">
        <f t="shared" si="96"/>
        <v/>
      </c>
      <c r="L569" s="19" t="str">
        <f t="shared" si="89"/>
        <v/>
      </c>
      <c r="M569" s="19" t="str">
        <f t="shared" si="90"/>
        <v/>
      </c>
      <c r="N569" s="19" t="str">
        <f t="shared" si="97"/>
        <v/>
      </c>
      <c r="O569" s="9" t="str">
        <f t="shared" si="95"/>
        <v/>
      </c>
      <c r="S569" s="2" t="str">
        <f t="shared" si="93"/>
        <v>INDEX</v>
      </c>
      <c r="T569" s="18" t="str">
        <f t="shared" si="91"/>
        <v/>
      </c>
      <c r="V569" s="2" t="str">
        <f t="shared" si="94"/>
        <v>INCIDENTS</v>
      </c>
      <c r="W569" s="16" t="str">
        <f t="shared" si="92"/>
        <v/>
      </c>
    </row>
    <row r="570" spans="2:23" x14ac:dyDescent="0.2">
      <c r="B570" s="59" t="str">
        <f>IF(Collage!B563="","",Collage!B563)</f>
        <v/>
      </c>
      <c r="C570" s="59" t="str">
        <f>IF(Collage!C563="","",Collage!C563)</f>
        <v/>
      </c>
      <c r="D570" s="35" t="str">
        <f>IF(Collage!D563="","",Collage!D563)</f>
        <v/>
      </c>
      <c r="E570" s="29"/>
      <c r="F570" s="10"/>
      <c r="G570" s="11"/>
      <c r="H570" s="13" t="str">
        <f t="shared" si="88"/>
        <v/>
      </c>
      <c r="I570" s="8" t="str">
        <f>IF(B570&lt;&gt;"",SUMIF($V$23:$V$598,V570,$H$23:$H$598)/SUMIF($V$23:$V$598,V570,$O$23:O1145),IF(O570&lt;&gt;"",SUMIF($S$23:$S$598,S570,$H$23:$H$598)/O570,""))</f>
        <v/>
      </c>
      <c r="J570" s="12"/>
      <c r="K570" s="19" t="str">
        <f t="shared" si="96"/>
        <v/>
      </c>
      <c r="L570" s="19" t="str">
        <f t="shared" si="89"/>
        <v/>
      </c>
      <c r="M570" s="19" t="str">
        <f t="shared" si="90"/>
        <v/>
      </c>
      <c r="N570" s="19" t="str">
        <f t="shared" si="97"/>
        <v/>
      </c>
      <c r="O570" s="9" t="str">
        <f t="shared" si="95"/>
        <v/>
      </c>
      <c r="S570" s="2" t="str">
        <f t="shared" si="93"/>
        <v>INDEX</v>
      </c>
      <c r="T570" s="18" t="str">
        <f t="shared" si="91"/>
        <v/>
      </c>
      <c r="V570" s="2" t="str">
        <f t="shared" si="94"/>
        <v>INCIDENTS</v>
      </c>
      <c r="W570" s="16" t="str">
        <f t="shared" si="92"/>
        <v/>
      </c>
    </row>
    <row r="571" spans="2:23" x14ac:dyDescent="0.2">
      <c r="B571" s="59" t="str">
        <f>IF(Collage!B564="","",Collage!B564)</f>
        <v/>
      </c>
      <c r="C571" s="59" t="str">
        <f>IF(Collage!C564="","",Collage!C564)</f>
        <v/>
      </c>
      <c r="D571" s="35" t="str">
        <f>IF(Collage!D564="","",Collage!D564)</f>
        <v/>
      </c>
      <c r="E571" s="29"/>
      <c r="F571" s="10"/>
      <c r="G571" s="11"/>
      <c r="H571" s="13" t="str">
        <f t="shared" si="88"/>
        <v/>
      </c>
      <c r="I571" s="8" t="str">
        <f>IF(B571&lt;&gt;"",SUMIF($V$23:$V$598,V571,$H$23:$H$598)/SUMIF($V$23:$V$598,V571,$O$23:O1146),IF(O571&lt;&gt;"",SUMIF($S$23:$S$598,S571,$H$23:$H$598)/O571,""))</f>
        <v/>
      </c>
      <c r="J571" s="12"/>
      <c r="K571" s="19" t="str">
        <f t="shared" si="96"/>
        <v/>
      </c>
      <c r="L571" s="19" t="str">
        <f t="shared" si="89"/>
        <v/>
      </c>
      <c r="M571" s="19" t="str">
        <f t="shared" si="90"/>
        <v/>
      </c>
      <c r="N571" s="19" t="str">
        <f t="shared" si="97"/>
        <v/>
      </c>
      <c r="O571" s="9" t="str">
        <f t="shared" si="95"/>
        <v/>
      </c>
      <c r="S571" s="2" t="str">
        <f t="shared" si="93"/>
        <v>INDEX</v>
      </c>
      <c r="T571" s="18" t="str">
        <f t="shared" si="91"/>
        <v/>
      </c>
      <c r="V571" s="2" t="str">
        <f t="shared" si="94"/>
        <v>INCIDENTS</v>
      </c>
      <c r="W571" s="16" t="str">
        <f t="shared" si="92"/>
        <v/>
      </c>
    </row>
    <row r="572" spans="2:23" x14ac:dyDescent="0.2">
      <c r="B572" s="59" t="str">
        <f>IF(Collage!B565="","",Collage!B565)</f>
        <v/>
      </c>
      <c r="C572" s="59" t="str">
        <f>IF(Collage!C565="","",Collage!C565)</f>
        <v/>
      </c>
      <c r="D572" s="35" t="str">
        <f>IF(Collage!D565="","",Collage!D565)</f>
        <v/>
      </c>
      <c r="E572" s="29"/>
      <c r="F572" s="10"/>
      <c r="G572" s="11"/>
      <c r="H572" s="13" t="str">
        <f t="shared" si="88"/>
        <v/>
      </c>
      <c r="I572" s="8" t="str">
        <f>IF(B572&lt;&gt;"",SUMIF($V$23:$V$598,V572,$H$23:$H$598)/SUMIF($V$23:$V$598,V572,$O$23:O1147),IF(O572&lt;&gt;"",SUMIF($S$23:$S$598,S572,$H$23:$H$598)/O572,""))</f>
        <v/>
      </c>
      <c r="J572" s="12"/>
      <c r="K572" s="19" t="str">
        <f t="shared" si="96"/>
        <v/>
      </c>
      <c r="L572" s="19" t="str">
        <f t="shared" si="89"/>
        <v/>
      </c>
      <c r="M572" s="19" t="str">
        <f t="shared" si="90"/>
        <v/>
      </c>
      <c r="N572" s="19" t="str">
        <f t="shared" si="97"/>
        <v/>
      </c>
      <c r="O572" s="9" t="str">
        <f t="shared" si="95"/>
        <v/>
      </c>
      <c r="S572" s="2" t="str">
        <f t="shared" si="93"/>
        <v>INDEX</v>
      </c>
      <c r="T572" s="18" t="str">
        <f t="shared" si="91"/>
        <v/>
      </c>
      <c r="V572" s="2" t="str">
        <f t="shared" si="94"/>
        <v>INCIDENTS</v>
      </c>
      <c r="W572" s="16" t="str">
        <f t="shared" si="92"/>
        <v/>
      </c>
    </row>
    <row r="573" spans="2:23" x14ac:dyDescent="0.2">
      <c r="B573" s="59" t="str">
        <f>IF(Collage!B566="","",Collage!B566)</f>
        <v/>
      </c>
      <c r="C573" s="59" t="str">
        <f>IF(Collage!C566="","",Collage!C566)</f>
        <v/>
      </c>
      <c r="D573" s="35" t="str">
        <f>IF(Collage!D566="","",Collage!D566)</f>
        <v/>
      </c>
      <c r="E573" s="29"/>
      <c r="F573" s="10"/>
      <c r="G573" s="11"/>
      <c r="H573" s="13" t="str">
        <f t="shared" si="88"/>
        <v/>
      </c>
      <c r="I573" s="8" t="str">
        <f>IF(B573&lt;&gt;"",SUMIF($V$23:$V$598,V573,$H$23:$H$598)/SUMIF($V$23:$V$598,V573,$O$23:O1148),IF(O573&lt;&gt;"",SUMIF($S$23:$S$598,S573,$H$23:$H$598)/O573,""))</f>
        <v/>
      </c>
      <c r="J573" s="12"/>
      <c r="K573" s="19" t="str">
        <f t="shared" si="96"/>
        <v/>
      </c>
      <c r="L573" s="19" t="str">
        <f t="shared" si="89"/>
        <v/>
      </c>
      <c r="M573" s="19" t="str">
        <f t="shared" si="90"/>
        <v/>
      </c>
      <c r="N573" s="19" t="str">
        <f t="shared" si="97"/>
        <v/>
      </c>
      <c r="O573" s="9" t="str">
        <f t="shared" si="95"/>
        <v/>
      </c>
      <c r="S573" s="2" t="str">
        <f t="shared" si="93"/>
        <v>INDEX</v>
      </c>
      <c r="T573" s="18" t="str">
        <f t="shared" si="91"/>
        <v/>
      </c>
      <c r="V573" s="2" t="str">
        <f t="shared" si="94"/>
        <v>INCIDENTS</v>
      </c>
      <c r="W573" s="16" t="str">
        <f t="shared" si="92"/>
        <v/>
      </c>
    </row>
    <row r="574" spans="2:23" x14ac:dyDescent="0.2">
      <c r="B574" s="59" t="str">
        <f>IF(Collage!B567="","",Collage!B567)</f>
        <v/>
      </c>
      <c r="C574" s="59" t="str">
        <f>IF(Collage!C567="","",Collage!C567)</f>
        <v/>
      </c>
      <c r="D574" s="35" t="str">
        <f>IF(Collage!D567="","",Collage!D567)</f>
        <v/>
      </c>
      <c r="E574" s="29"/>
      <c r="F574" s="10"/>
      <c r="G574" s="11"/>
      <c r="H574" s="13" t="str">
        <f t="shared" si="88"/>
        <v/>
      </c>
      <c r="I574" s="8" t="str">
        <f>IF(B574&lt;&gt;"",SUMIF($V$23:$V$598,V574,$H$23:$H$598)/SUMIF($V$23:$V$598,V574,$O$23:O1149),IF(O574&lt;&gt;"",SUMIF($S$23:$S$598,S574,$H$23:$H$598)/O574,""))</f>
        <v/>
      </c>
      <c r="J574" s="12"/>
      <c r="K574" s="19" t="str">
        <f t="shared" si="96"/>
        <v/>
      </c>
      <c r="L574" s="19" t="str">
        <f t="shared" si="89"/>
        <v/>
      </c>
      <c r="M574" s="19" t="str">
        <f t="shared" si="90"/>
        <v/>
      </c>
      <c r="N574" s="19" t="str">
        <f t="shared" si="97"/>
        <v/>
      </c>
      <c r="O574" s="9" t="str">
        <f t="shared" si="95"/>
        <v/>
      </c>
      <c r="S574" s="2" t="str">
        <f t="shared" si="93"/>
        <v>INDEX</v>
      </c>
      <c r="T574" s="18" t="str">
        <f t="shared" si="91"/>
        <v/>
      </c>
      <c r="V574" s="2" t="str">
        <f t="shared" si="94"/>
        <v>INCIDENTS</v>
      </c>
      <c r="W574" s="16" t="str">
        <f t="shared" si="92"/>
        <v/>
      </c>
    </row>
    <row r="575" spans="2:23" x14ac:dyDescent="0.2">
      <c r="B575" s="59" t="str">
        <f>IF(Collage!B568="","",Collage!B568)</f>
        <v/>
      </c>
      <c r="C575" s="59" t="str">
        <f>IF(Collage!C568="","",Collage!C568)</f>
        <v/>
      </c>
      <c r="D575" s="35" t="str">
        <f>IF(Collage!D568="","",Collage!D568)</f>
        <v/>
      </c>
      <c r="E575" s="29"/>
      <c r="F575" s="10"/>
      <c r="G575" s="11"/>
      <c r="H575" s="13" t="str">
        <f t="shared" si="88"/>
        <v/>
      </c>
      <c r="I575" s="8" t="str">
        <f>IF(B575&lt;&gt;"",SUMIF($V$23:$V$598,V575,$H$23:$H$598)/SUMIF($V$23:$V$598,V575,$O$23:O1150),IF(O575&lt;&gt;"",SUMIF($S$23:$S$598,S575,$H$23:$H$598)/O575,""))</f>
        <v/>
      </c>
      <c r="J575" s="12"/>
      <c r="K575" s="19" t="str">
        <f t="shared" si="96"/>
        <v/>
      </c>
      <c r="L575" s="19" t="str">
        <f t="shared" si="89"/>
        <v/>
      </c>
      <c r="M575" s="19" t="str">
        <f t="shared" si="90"/>
        <v/>
      </c>
      <c r="N575" s="19" t="str">
        <f t="shared" si="97"/>
        <v/>
      </c>
      <c r="O575" s="9" t="str">
        <f t="shared" si="95"/>
        <v/>
      </c>
      <c r="S575" s="2" t="str">
        <f t="shared" si="93"/>
        <v>INDEX</v>
      </c>
      <c r="T575" s="18" t="str">
        <f t="shared" si="91"/>
        <v/>
      </c>
      <c r="V575" s="2" t="str">
        <f t="shared" si="94"/>
        <v>INCIDENTS</v>
      </c>
      <c r="W575" s="16" t="str">
        <f t="shared" si="92"/>
        <v/>
      </c>
    </row>
    <row r="576" spans="2:23" x14ac:dyDescent="0.2">
      <c r="B576" s="59" t="str">
        <f>IF(Collage!B569="","",Collage!B569)</f>
        <v/>
      </c>
      <c r="C576" s="59" t="str">
        <f>IF(Collage!C569="","",Collage!C569)</f>
        <v/>
      </c>
      <c r="D576" s="35" t="str">
        <f>IF(Collage!D569="","",Collage!D569)</f>
        <v/>
      </c>
      <c r="E576" s="29"/>
      <c r="F576" s="10"/>
      <c r="G576" s="11"/>
      <c r="H576" s="13" t="str">
        <f t="shared" si="88"/>
        <v/>
      </c>
      <c r="I576" s="8" t="str">
        <f>IF(B576&lt;&gt;"",SUMIF($V$23:$V$598,V576,$H$23:$H$598)/SUMIF($V$23:$V$598,V576,$O$23:O1151),IF(O576&lt;&gt;"",SUMIF($S$23:$S$598,S576,$H$23:$H$598)/O576,""))</f>
        <v/>
      </c>
      <c r="J576" s="12"/>
      <c r="K576" s="19" t="str">
        <f t="shared" si="96"/>
        <v/>
      </c>
      <c r="L576" s="19" t="str">
        <f t="shared" si="89"/>
        <v/>
      </c>
      <c r="M576" s="19" t="str">
        <f t="shared" si="90"/>
        <v/>
      </c>
      <c r="N576" s="19" t="str">
        <f t="shared" si="97"/>
        <v/>
      </c>
      <c r="O576" s="9" t="str">
        <f t="shared" si="95"/>
        <v/>
      </c>
      <c r="S576" s="2" t="str">
        <f t="shared" si="93"/>
        <v>INDEX</v>
      </c>
      <c r="T576" s="18" t="str">
        <f t="shared" si="91"/>
        <v/>
      </c>
      <c r="V576" s="2" t="str">
        <f t="shared" si="94"/>
        <v>INCIDENTS</v>
      </c>
      <c r="W576" s="16" t="str">
        <f t="shared" si="92"/>
        <v/>
      </c>
    </row>
    <row r="577" spans="2:23" x14ac:dyDescent="0.2">
      <c r="B577" s="59" t="str">
        <f>IF(Collage!B570="","",Collage!B570)</f>
        <v/>
      </c>
      <c r="C577" s="59" t="str">
        <f>IF(Collage!C570="","",Collage!C570)</f>
        <v/>
      </c>
      <c r="D577" s="35" t="str">
        <f>IF(Collage!D570="","",Collage!D570)</f>
        <v/>
      </c>
      <c r="E577" s="29"/>
      <c r="F577" s="10"/>
      <c r="G577" s="11"/>
      <c r="H577" s="13" t="str">
        <f t="shared" si="88"/>
        <v/>
      </c>
      <c r="I577" s="8" t="str">
        <f>IF(B577&lt;&gt;"",SUMIF($V$23:$V$598,V577,$H$23:$H$598)/SUMIF($V$23:$V$598,V577,$O$23:O1152),IF(O577&lt;&gt;"",SUMIF($S$23:$S$598,S577,$H$23:$H$598)/O577,""))</f>
        <v/>
      </c>
      <c r="J577" s="12"/>
      <c r="K577" s="19" t="str">
        <f t="shared" si="96"/>
        <v/>
      </c>
      <c r="L577" s="19" t="str">
        <f t="shared" si="89"/>
        <v/>
      </c>
      <c r="M577" s="19" t="str">
        <f t="shared" si="90"/>
        <v/>
      </c>
      <c r="N577" s="19" t="str">
        <f t="shared" si="97"/>
        <v/>
      </c>
      <c r="O577" s="9" t="str">
        <f t="shared" si="95"/>
        <v/>
      </c>
      <c r="S577" s="2" t="str">
        <f t="shared" si="93"/>
        <v>INDEX</v>
      </c>
      <c r="T577" s="18" t="str">
        <f t="shared" si="91"/>
        <v/>
      </c>
      <c r="V577" s="2" t="str">
        <f t="shared" si="94"/>
        <v>INCIDENTS</v>
      </c>
      <c r="W577" s="16" t="str">
        <f t="shared" si="92"/>
        <v/>
      </c>
    </row>
    <row r="578" spans="2:23" x14ac:dyDescent="0.2">
      <c r="B578" s="59" t="str">
        <f>IF(Collage!B571="","",Collage!B571)</f>
        <v/>
      </c>
      <c r="C578" s="59" t="str">
        <f>IF(Collage!C571="","",Collage!C571)</f>
        <v/>
      </c>
      <c r="D578" s="35" t="str">
        <f>IF(Collage!D571="","",Collage!D571)</f>
        <v/>
      </c>
      <c r="E578" s="29"/>
      <c r="F578" s="10"/>
      <c r="G578" s="11"/>
      <c r="H578" s="13" t="str">
        <f t="shared" si="88"/>
        <v/>
      </c>
      <c r="I578" s="8" t="str">
        <f>IF(B578&lt;&gt;"",SUMIF($V$23:$V$598,V578,$H$23:$H$598)/SUMIF($V$23:$V$598,V578,$O$23:O1153),IF(O578&lt;&gt;"",SUMIF($S$23:$S$598,S578,$H$23:$H$598)/O578,""))</f>
        <v/>
      </c>
      <c r="J578" s="12"/>
      <c r="K578" s="19" t="str">
        <f t="shared" si="96"/>
        <v/>
      </c>
      <c r="L578" s="19" t="str">
        <f t="shared" si="89"/>
        <v/>
      </c>
      <c r="M578" s="19" t="str">
        <f t="shared" si="90"/>
        <v/>
      </c>
      <c r="N578" s="19" t="str">
        <f t="shared" si="97"/>
        <v/>
      </c>
      <c r="O578" s="9" t="str">
        <f t="shared" si="95"/>
        <v/>
      </c>
      <c r="S578" s="2" t="str">
        <f t="shared" si="93"/>
        <v>INDEX</v>
      </c>
      <c r="T578" s="18" t="str">
        <f t="shared" si="91"/>
        <v/>
      </c>
      <c r="V578" s="2" t="str">
        <f t="shared" si="94"/>
        <v>INCIDENTS</v>
      </c>
      <c r="W578" s="16" t="str">
        <f t="shared" si="92"/>
        <v/>
      </c>
    </row>
    <row r="579" spans="2:23" x14ac:dyDescent="0.2">
      <c r="B579" s="59" t="str">
        <f>IF(Collage!B572="","",Collage!B572)</f>
        <v/>
      </c>
      <c r="C579" s="59" t="str">
        <f>IF(Collage!C572="","",Collage!C572)</f>
        <v/>
      </c>
      <c r="D579" s="35" t="str">
        <f>IF(Collage!D572="","",Collage!D572)</f>
        <v/>
      </c>
      <c r="E579" s="29"/>
      <c r="F579" s="10"/>
      <c r="G579" s="11"/>
      <c r="H579" s="13" t="str">
        <f t="shared" si="88"/>
        <v/>
      </c>
      <c r="I579" s="8" t="str">
        <f>IF(B579&lt;&gt;"",SUMIF($V$23:$V$598,V579,$H$23:$H$598)/SUMIF($V$23:$V$598,V579,$O$23:O1154),IF(O579&lt;&gt;"",SUMIF($S$23:$S$598,S579,$H$23:$H$598)/O579,""))</f>
        <v/>
      </c>
      <c r="J579" s="12"/>
      <c r="K579" s="19" t="str">
        <f t="shared" si="96"/>
        <v/>
      </c>
      <c r="L579" s="19" t="str">
        <f t="shared" si="89"/>
        <v/>
      </c>
      <c r="M579" s="19" t="str">
        <f t="shared" si="90"/>
        <v/>
      </c>
      <c r="N579" s="19" t="str">
        <f t="shared" si="97"/>
        <v/>
      </c>
      <c r="O579" s="9" t="str">
        <f t="shared" si="95"/>
        <v/>
      </c>
      <c r="S579" s="2" t="str">
        <f t="shared" si="93"/>
        <v>INDEX</v>
      </c>
      <c r="T579" s="18" t="str">
        <f t="shared" si="91"/>
        <v/>
      </c>
      <c r="V579" s="2" t="str">
        <f t="shared" si="94"/>
        <v>INCIDENTS</v>
      </c>
      <c r="W579" s="16" t="str">
        <f t="shared" si="92"/>
        <v/>
      </c>
    </row>
    <row r="580" spans="2:23" x14ac:dyDescent="0.2">
      <c r="B580" s="59" t="str">
        <f>IF(Collage!B573="","",Collage!B573)</f>
        <v/>
      </c>
      <c r="C580" s="59" t="str">
        <f>IF(Collage!C573="","",Collage!C573)</f>
        <v/>
      </c>
      <c r="D580" s="35" t="str">
        <f>IF(Collage!D573="","",Collage!D573)</f>
        <v/>
      </c>
      <c r="E580" s="29"/>
      <c r="F580" s="10"/>
      <c r="G580" s="11"/>
      <c r="H580" s="13" t="str">
        <f t="shared" si="88"/>
        <v/>
      </c>
      <c r="I580" s="8" t="str">
        <f>IF(B580&lt;&gt;"",SUMIF($V$23:$V$598,V580,$H$23:$H$598)/SUMIF($V$23:$V$598,V580,$O$23:O1155),IF(O580&lt;&gt;"",SUMIF($S$23:$S$598,S580,$H$23:$H$598)/O580,""))</f>
        <v/>
      </c>
      <c r="J580" s="12"/>
      <c r="K580" s="19" t="str">
        <f t="shared" si="96"/>
        <v/>
      </c>
      <c r="L580" s="19" t="str">
        <f t="shared" si="89"/>
        <v/>
      </c>
      <c r="M580" s="19" t="str">
        <f t="shared" si="90"/>
        <v/>
      </c>
      <c r="N580" s="19" t="str">
        <f t="shared" si="97"/>
        <v/>
      </c>
      <c r="O580" s="9" t="str">
        <f t="shared" si="95"/>
        <v/>
      </c>
      <c r="S580" s="2" t="str">
        <f t="shared" si="93"/>
        <v>INDEX</v>
      </c>
      <c r="T580" s="18" t="str">
        <f t="shared" si="91"/>
        <v/>
      </c>
      <c r="V580" s="2" t="str">
        <f t="shared" si="94"/>
        <v>INCIDENTS</v>
      </c>
      <c r="W580" s="16" t="str">
        <f t="shared" si="92"/>
        <v/>
      </c>
    </row>
    <row r="581" spans="2:23" x14ac:dyDescent="0.2">
      <c r="B581" s="59" t="str">
        <f>IF(Collage!B574="","",Collage!B574)</f>
        <v/>
      </c>
      <c r="C581" s="59" t="str">
        <f>IF(Collage!C574="","",Collage!C574)</f>
        <v/>
      </c>
      <c r="D581" s="35" t="str">
        <f>IF(Collage!D574="","",Collage!D574)</f>
        <v/>
      </c>
      <c r="E581" s="29"/>
      <c r="F581" s="10"/>
      <c r="G581" s="11"/>
      <c r="H581" s="13" t="str">
        <f t="shared" si="88"/>
        <v/>
      </c>
      <c r="I581" s="8" t="str">
        <f>IF(B581&lt;&gt;"",SUMIF($V$23:$V$598,V581,$H$23:$H$598)/SUMIF($V$23:$V$598,V581,$O$23:O1156),IF(O581&lt;&gt;"",SUMIF($S$23:$S$598,S581,$H$23:$H$598)/O581,""))</f>
        <v/>
      </c>
      <c r="J581" s="12"/>
      <c r="K581" s="19" t="str">
        <f t="shared" si="96"/>
        <v/>
      </c>
      <c r="L581" s="19" t="str">
        <f t="shared" si="89"/>
        <v/>
      </c>
      <c r="M581" s="19" t="str">
        <f t="shared" si="90"/>
        <v/>
      </c>
      <c r="N581" s="19" t="str">
        <f t="shared" si="97"/>
        <v/>
      </c>
      <c r="O581" s="9" t="str">
        <f t="shared" si="95"/>
        <v/>
      </c>
      <c r="S581" s="2" t="str">
        <f t="shared" si="93"/>
        <v>INDEX</v>
      </c>
      <c r="T581" s="18" t="str">
        <f t="shared" si="91"/>
        <v/>
      </c>
      <c r="V581" s="2" t="str">
        <f t="shared" si="94"/>
        <v>INCIDENTS</v>
      </c>
      <c r="W581" s="16" t="str">
        <f t="shared" si="92"/>
        <v/>
      </c>
    </row>
    <row r="582" spans="2:23" x14ac:dyDescent="0.2">
      <c r="B582" s="59" t="str">
        <f>IF(Collage!B575="","",Collage!B575)</f>
        <v/>
      </c>
      <c r="C582" s="59" t="str">
        <f>IF(Collage!C575="","",Collage!C575)</f>
        <v/>
      </c>
      <c r="D582" s="35" t="str">
        <f>IF(Collage!D575="","",Collage!D575)</f>
        <v/>
      </c>
      <c r="E582" s="29"/>
      <c r="F582" s="10"/>
      <c r="G582" s="11"/>
      <c r="H582" s="13" t="str">
        <f t="shared" si="88"/>
        <v/>
      </c>
      <c r="I582" s="8" t="str">
        <f>IF(B582&lt;&gt;"",SUMIF($V$23:$V$598,V582,$H$23:$H$598)/SUMIF($V$23:$V$598,V582,$O$23:O1157),IF(O582&lt;&gt;"",SUMIF($S$23:$S$598,S582,$H$23:$H$598)/O582,""))</f>
        <v/>
      </c>
      <c r="J582" s="12"/>
      <c r="K582" s="19" t="str">
        <f t="shared" si="96"/>
        <v/>
      </c>
      <c r="L582" s="19" t="str">
        <f t="shared" si="89"/>
        <v/>
      </c>
      <c r="M582" s="19" t="str">
        <f t="shared" si="90"/>
        <v/>
      </c>
      <c r="N582" s="19" t="str">
        <f t="shared" si="97"/>
        <v/>
      </c>
      <c r="O582" s="9" t="str">
        <f t="shared" si="95"/>
        <v/>
      </c>
      <c r="S582" s="2" t="str">
        <f t="shared" si="93"/>
        <v>INDEX</v>
      </c>
      <c r="T582" s="18" t="str">
        <f t="shared" si="91"/>
        <v/>
      </c>
      <c r="V582" s="2" t="str">
        <f t="shared" si="94"/>
        <v>INCIDENTS</v>
      </c>
      <c r="W582" s="16" t="str">
        <f t="shared" si="92"/>
        <v/>
      </c>
    </row>
    <row r="583" spans="2:23" x14ac:dyDescent="0.2">
      <c r="B583" s="59" t="str">
        <f>IF(Collage!B576="","",Collage!B576)</f>
        <v/>
      </c>
      <c r="C583" s="59" t="str">
        <f>IF(Collage!C576="","",Collage!C576)</f>
        <v/>
      </c>
      <c r="D583" s="35" t="str">
        <f>IF(Collage!D576="","",Collage!D576)</f>
        <v/>
      </c>
      <c r="E583" s="29"/>
      <c r="F583" s="10"/>
      <c r="G583" s="11"/>
      <c r="H583" s="13" t="str">
        <f t="shared" si="88"/>
        <v/>
      </c>
      <c r="I583" s="8" t="str">
        <f>IF(B583&lt;&gt;"",SUMIF($V$23:$V$598,V583,$H$23:$H$598)/SUMIF($V$23:$V$598,V583,$O$23:O1158),IF(O583&lt;&gt;"",SUMIF($S$23:$S$598,S583,$H$23:$H$598)/O583,""))</f>
        <v/>
      </c>
      <c r="J583" s="12"/>
      <c r="K583" s="19" t="str">
        <f t="shared" si="96"/>
        <v/>
      </c>
      <c r="L583" s="19" t="str">
        <f t="shared" si="89"/>
        <v/>
      </c>
      <c r="M583" s="19" t="str">
        <f t="shared" si="90"/>
        <v/>
      </c>
      <c r="N583" s="19" t="str">
        <f t="shared" si="97"/>
        <v/>
      </c>
      <c r="O583" s="9" t="str">
        <f t="shared" si="95"/>
        <v/>
      </c>
      <c r="S583" s="2" t="str">
        <f t="shared" si="93"/>
        <v>INDEX</v>
      </c>
      <c r="T583" s="18" t="str">
        <f t="shared" si="91"/>
        <v/>
      </c>
      <c r="V583" s="2" t="str">
        <f t="shared" si="94"/>
        <v>INCIDENTS</v>
      </c>
      <c r="W583" s="16" t="str">
        <f t="shared" si="92"/>
        <v/>
      </c>
    </row>
    <row r="584" spans="2:23" x14ac:dyDescent="0.2">
      <c r="B584" s="59" t="str">
        <f>IF(Collage!B577="","",Collage!B577)</f>
        <v/>
      </c>
      <c r="C584" s="59" t="str">
        <f>IF(Collage!C577="","",Collage!C577)</f>
        <v/>
      </c>
      <c r="D584" s="35" t="str">
        <f>IF(Collage!D577="","",Collage!D577)</f>
        <v/>
      </c>
      <c r="E584" s="29"/>
      <c r="F584" s="10"/>
      <c r="G584" s="11"/>
      <c r="H584" s="13" t="str">
        <f t="shared" si="88"/>
        <v/>
      </c>
      <c r="I584" s="8" t="str">
        <f>IF(B584&lt;&gt;"",SUMIF($V$23:$V$598,V584,$H$23:$H$598)/SUMIF($V$23:$V$598,V584,$O$23:O1159),IF(O584&lt;&gt;"",SUMIF($S$23:$S$598,S584,$H$23:$H$598)/O584,""))</f>
        <v/>
      </c>
      <c r="J584" s="12"/>
      <c r="K584" s="19" t="str">
        <f t="shared" si="96"/>
        <v/>
      </c>
      <c r="L584" s="19" t="str">
        <f t="shared" si="89"/>
        <v/>
      </c>
      <c r="M584" s="19" t="str">
        <f t="shared" si="90"/>
        <v/>
      </c>
      <c r="N584" s="19" t="str">
        <f t="shared" si="97"/>
        <v/>
      </c>
      <c r="O584" s="9" t="str">
        <f t="shared" si="95"/>
        <v/>
      </c>
      <c r="S584" s="2" t="str">
        <f t="shared" si="93"/>
        <v>INDEX</v>
      </c>
      <c r="T584" s="18" t="str">
        <f t="shared" si="91"/>
        <v/>
      </c>
      <c r="V584" s="2" t="str">
        <f t="shared" si="94"/>
        <v>INCIDENTS</v>
      </c>
      <c r="W584" s="16" t="str">
        <f t="shared" si="92"/>
        <v/>
      </c>
    </row>
    <row r="585" spans="2:23" x14ac:dyDescent="0.2">
      <c r="B585" s="59" t="str">
        <f>IF(Collage!B578="","",Collage!B578)</f>
        <v/>
      </c>
      <c r="C585" s="59" t="str">
        <f>IF(Collage!C578="","",Collage!C578)</f>
        <v/>
      </c>
      <c r="D585" s="35" t="str">
        <f>IF(Collage!D578="","",Collage!D578)</f>
        <v/>
      </c>
      <c r="E585" s="29"/>
      <c r="F585" s="10"/>
      <c r="G585" s="11"/>
      <c r="H585" s="13" t="str">
        <f t="shared" si="88"/>
        <v/>
      </c>
      <c r="I585" s="8" t="str">
        <f>IF(B585&lt;&gt;"",SUMIF($V$23:$V$598,V585,$H$23:$H$598)/SUMIF($V$23:$V$598,V585,$O$23:O1160),IF(O585&lt;&gt;"",SUMIF($S$23:$S$598,S585,$H$23:$H$598)/O585,""))</f>
        <v/>
      </c>
      <c r="J585" s="12"/>
      <c r="K585" s="19" t="str">
        <f t="shared" si="96"/>
        <v/>
      </c>
      <c r="L585" s="19" t="str">
        <f t="shared" si="89"/>
        <v/>
      </c>
      <c r="M585" s="19" t="str">
        <f t="shared" si="90"/>
        <v/>
      </c>
      <c r="N585" s="19" t="str">
        <f t="shared" si="97"/>
        <v/>
      </c>
      <c r="O585" s="9" t="str">
        <f t="shared" si="95"/>
        <v/>
      </c>
      <c r="S585" s="2" t="str">
        <f t="shared" si="93"/>
        <v>INDEX</v>
      </c>
      <c r="T585" s="18" t="str">
        <f t="shared" si="91"/>
        <v/>
      </c>
      <c r="V585" s="2" t="str">
        <f t="shared" si="94"/>
        <v>INCIDENTS</v>
      </c>
      <c r="W585" s="16" t="str">
        <f t="shared" si="92"/>
        <v/>
      </c>
    </row>
    <row r="586" spans="2:23" x14ac:dyDescent="0.2">
      <c r="B586" s="59" t="str">
        <f>IF(Collage!B579="","",Collage!B579)</f>
        <v/>
      </c>
      <c r="C586" s="59" t="str">
        <f>IF(Collage!C579="","",Collage!C579)</f>
        <v/>
      </c>
      <c r="D586" s="35" t="str">
        <f>IF(Collage!D579="","",Collage!D579)</f>
        <v/>
      </c>
      <c r="E586" s="29"/>
      <c r="F586" s="10"/>
      <c r="G586" s="11"/>
      <c r="H586" s="13" t="str">
        <f t="shared" si="88"/>
        <v/>
      </c>
      <c r="I586" s="8" t="str">
        <f>IF(B586&lt;&gt;"",SUMIF($V$23:$V$598,V586,$H$23:$H$598)/SUMIF($V$23:$V$598,V586,$O$23:O1161),IF(O586&lt;&gt;"",SUMIF($S$23:$S$598,S586,$H$23:$H$598)/O586,""))</f>
        <v/>
      </c>
      <c r="J586" s="12"/>
      <c r="K586" s="19" t="str">
        <f t="shared" si="96"/>
        <v/>
      </c>
      <c r="L586" s="19" t="str">
        <f t="shared" si="89"/>
        <v/>
      </c>
      <c r="M586" s="19" t="str">
        <f t="shared" si="90"/>
        <v/>
      </c>
      <c r="N586" s="19" t="str">
        <f t="shared" si="97"/>
        <v/>
      </c>
      <c r="O586" s="9" t="str">
        <f t="shared" si="95"/>
        <v/>
      </c>
      <c r="S586" s="2" t="str">
        <f t="shared" si="93"/>
        <v>INDEX</v>
      </c>
      <c r="T586" s="18" t="str">
        <f t="shared" si="91"/>
        <v/>
      </c>
      <c r="V586" s="2" t="str">
        <f t="shared" si="94"/>
        <v>INCIDENTS</v>
      </c>
      <c r="W586" s="16" t="str">
        <f t="shared" si="92"/>
        <v/>
      </c>
    </row>
    <row r="587" spans="2:23" x14ac:dyDescent="0.2">
      <c r="B587" s="59" t="str">
        <f>IF(Collage!B580="","",Collage!B580)</f>
        <v/>
      </c>
      <c r="C587" s="59" t="str">
        <f>IF(Collage!C580="","",Collage!C580)</f>
        <v/>
      </c>
      <c r="D587" s="35" t="str">
        <f>IF(Collage!D580="","",Collage!D580)</f>
        <v/>
      </c>
      <c r="E587" s="29"/>
      <c r="F587" s="10"/>
      <c r="G587" s="11"/>
      <c r="H587" s="13" t="str">
        <f t="shared" si="88"/>
        <v/>
      </c>
      <c r="I587" s="8" t="str">
        <f>IF(B587&lt;&gt;"",SUMIF($V$23:$V$598,V587,$H$23:$H$598)/SUMIF($V$23:$V$598,V587,$O$23:O1162),IF(O587&lt;&gt;"",SUMIF($S$23:$S$598,S587,$H$23:$H$598)/O587,""))</f>
        <v/>
      </c>
      <c r="J587" s="12"/>
      <c r="K587" s="19" t="str">
        <f t="shared" si="96"/>
        <v/>
      </c>
      <c r="L587" s="19" t="str">
        <f t="shared" si="89"/>
        <v/>
      </c>
      <c r="M587" s="19" t="str">
        <f t="shared" si="90"/>
        <v/>
      </c>
      <c r="N587" s="19" t="str">
        <f t="shared" si="97"/>
        <v/>
      </c>
      <c r="O587" s="9" t="str">
        <f t="shared" si="95"/>
        <v/>
      </c>
      <c r="S587" s="2" t="str">
        <f t="shared" si="93"/>
        <v>INDEX</v>
      </c>
      <c r="T587" s="18" t="str">
        <f t="shared" si="91"/>
        <v/>
      </c>
      <c r="V587" s="2" t="str">
        <f t="shared" si="94"/>
        <v>INCIDENTS</v>
      </c>
      <c r="W587" s="16" t="str">
        <f t="shared" si="92"/>
        <v/>
      </c>
    </row>
    <row r="588" spans="2:23" x14ac:dyDescent="0.2">
      <c r="B588" s="59" t="str">
        <f>IF(Collage!B581="","",Collage!B581)</f>
        <v/>
      </c>
      <c r="C588" s="59" t="str">
        <f>IF(Collage!C581="","",Collage!C581)</f>
        <v/>
      </c>
      <c r="D588" s="35" t="str">
        <f>IF(Collage!D581="","",Collage!D581)</f>
        <v/>
      </c>
      <c r="E588" s="29"/>
      <c r="F588" s="10"/>
      <c r="G588" s="11"/>
      <c r="H588" s="13" t="str">
        <f t="shared" si="88"/>
        <v/>
      </c>
      <c r="I588" s="8" t="str">
        <f>IF(B588&lt;&gt;"",SUMIF($V$23:$V$598,V588,$H$23:$H$598)/SUMIF($V$23:$V$598,V588,$O$23:O1163),IF(O588&lt;&gt;"",SUMIF($S$23:$S$598,S588,$H$23:$H$598)/O588,""))</f>
        <v/>
      </c>
      <c r="J588" s="12"/>
      <c r="K588" s="19" t="str">
        <f t="shared" si="96"/>
        <v/>
      </c>
      <c r="L588" s="19" t="str">
        <f t="shared" si="89"/>
        <v/>
      </c>
      <c r="M588" s="19" t="str">
        <f t="shared" si="90"/>
        <v/>
      </c>
      <c r="N588" s="19" t="str">
        <f t="shared" si="97"/>
        <v/>
      </c>
      <c r="O588" s="9" t="str">
        <f t="shared" si="95"/>
        <v/>
      </c>
      <c r="S588" s="2" t="str">
        <f t="shared" si="93"/>
        <v>INDEX</v>
      </c>
      <c r="T588" s="18" t="str">
        <f t="shared" si="91"/>
        <v/>
      </c>
      <c r="V588" s="2" t="str">
        <f t="shared" si="94"/>
        <v>INCIDENTS</v>
      </c>
      <c r="W588" s="16" t="str">
        <f t="shared" si="92"/>
        <v/>
      </c>
    </row>
    <row r="589" spans="2:23" x14ac:dyDescent="0.2">
      <c r="B589" s="59" t="str">
        <f>IF(Collage!B582="","",Collage!B582)</f>
        <v/>
      </c>
      <c r="C589" s="59" t="str">
        <f>IF(Collage!C582="","",Collage!C582)</f>
        <v/>
      </c>
      <c r="D589" s="35" t="str">
        <f>IF(Collage!D582="","",Collage!D582)</f>
        <v/>
      </c>
      <c r="E589" s="29"/>
      <c r="F589" s="10"/>
      <c r="G589" s="11"/>
      <c r="H589" s="13" t="str">
        <f t="shared" si="88"/>
        <v/>
      </c>
      <c r="I589" s="8" t="str">
        <f>IF(B589&lt;&gt;"",SUMIF($V$23:$V$598,V589,$H$23:$H$598)/SUMIF($V$23:$V$598,V589,$O$23:O1164),IF(O589&lt;&gt;"",SUMIF($S$23:$S$598,S589,$H$23:$H$598)/O589,""))</f>
        <v/>
      </c>
      <c r="J589" s="12"/>
      <c r="K589" s="19" t="str">
        <f t="shared" si="96"/>
        <v/>
      </c>
      <c r="L589" s="19" t="str">
        <f t="shared" si="89"/>
        <v/>
      </c>
      <c r="M589" s="19" t="str">
        <f t="shared" si="90"/>
        <v/>
      </c>
      <c r="N589" s="19" t="str">
        <f t="shared" si="97"/>
        <v/>
      </c>
      <c r="O589" s="9" t="str">
        <f t="shared" si="95"/>
        <v/>
      </c>
      <c r="S589" s="2" t="str">
        <f t="shared" si="93"/>
        <v>INDEX</v>
      </c>
      <c r="T589" s="18" t="str">
        <f t="shared" si="91"/>
        <v/>
      </c>
      <c r="V589" s="2" t="str">
        <f t="shared" si="94"/>
        <v>INCIDENTS</v>
      </c>
      <c r="W589" s="16" t="str">
        <f t="shared" si="92"/>
        <v/>
      </c>
    </row>
    <row r="590" spans="2:23" x14ac:dyDescent="0.2">
      <c r="B590" s="59" t="str">
        <f>IF(Collage!B583="","",Collage!B583)</f>
        <v/>
      </c>
      <c r="C590" s="59" t="str">
        <f>IF(Collage!C583="","",Collage!C583)</f>
        <v/>
      </c>
      <c r="D590" s="35" t="str">
        <f>IF(Collage!D583="","",Collage!D583)</f>
        <v/>
      </c>
      <c r="E590" s="29"/>
      <c r="F590" s="10"/>
      <c r="G590" s="11"/>
      <c r="H590" s="13" t="str">
        <f t="shared" si="88"/>
        <v/>
      </c>
      <c r="I590" s="8" t="str">
        <f>IF(B590&lt;&gt;"",SUMIF($V$23:$V$598,V590,$H$23:$H$598)/SUMIF($V$23:$V$598,V590,$O$23:O1165),IF(O590&lt;&gt;"",SUMIF($S$23:$S$598,S590,$H$23:$H$598)/O590,""))</f>
        <v/>
      </c>
      <c r="J590" s="12"/>
      <c r="K590" s="19" t="str">
        <f t="shared" si="96"/>
        <v/>
      </c>
      <c r="L590" s="19" t="str">
        <f t="shared" si="89"/>
        <v/>
      </c>
      <c r="M590" s="19" t="str">
        <f t="shared" si="90"/>
        <v/>
      </c>
      <c r="N590" s="19" t="str">
        <f t="shared" si="97"/>
        <v/>
      </c>
      <c r="O590" s="9" t="str">
        <f t="shared" si="95"/>
        <v/>
      </c>
      <c r="S590" s="2" t="str">
        <f t="shared" si="93"/>
        <v>INDEX</v>
      </c>
      <c r="T590" s="18" t="str">
        <f t="shared" si="91"/>
        <v/>
      </c>
      <c r="V590" s="2" t="str">
        <f t="shared" si="94"/>
        <v>INCIDENTS</v>
      </c>
      <c r="W590" s="16" t="str">
        <f t="shared" si="92"/>
        <v/>
      </c>
    </row>
    <row r="591" spans="2:23" x14ac:dyDescent="0.2">
      <c r="B591" s="59" t="str">
        <f>IF(Collage!B584="","",Collage!B584)</f>
        <v/>
      </c>
      <c r="C591" s="59" t="str">
        <f>IF(Collage!C584="","",Collage!C584)</f>
        <v/>
      </c>
      <c r="D591" s="35" t="str">
        <f>IF(Collage!D584="","",Collage!D584)</f>
        <v/>
      </c>
      <c r="E591" s="29"/>
      <c r="F591" s="10"/>
      <c r="G591" s="11"/>
      <c r="H591" s="13" t="str">
        <f t="shared" si="88"/>
        <v/>
      </c>
      <c r="I591" s="8" t="str">
        <f>IF(B591&lt;&gt;"",SUMIF($V$23:$V$598,V591,$H$23:$H$598)/SUMIF($V$23:$V$598,V591,$O$23:O1166),IF(O591&lt;&gt;"",SUMIF($S$23:$S$598,S591,$H$23:$H$598)/O591,""))</f>
        <v/>
      </c>
      <c r="J591" s="12"/>
      <c r="K591" s="19" t="str">
        <f t="shared" si="96"/>
        <v/>
      </c>
      <c r="L591" s="19" t="str">
        <f t="shared" si="89"/>
        <v/>
      </c>
      <c r="M591" s="19" t="str">
        <f t="shared" si="90"/>
        <v/>
      </c>
      <c r="N591" s="19" t="str">
        <f t="shared" si="97"/>
        <v/>
      </c>
      <c r="O591" s="9" t="str">
        <f t="shared" si="95"/>
        <v/>
      </c>
      <c r="S591" s="2" t="str">
        <f t="shared" si="93"/>
        <v>INDEX</v>
      </c>
      <c r="T591" s="18" t="str">
        <f t="shared" si="91"/>
        <v/>
      </c>
      <c r="V591" s="2" t="str">
        <f t="shared" si="94"/>
        <v>INCIDENTS</v>
      </c>
      <c r="W591" s="16" t="str">
        <f t="shared" si="92"/>
        <v/>
      </c>
    </row>
    <row r="592" spans="2:23" x14ac:dyDescent="0.2">
      <c r="B592" s="59" t="str">
        <f>IF(Collage!B585="","",Collage!B585)</f>
        <v/>
      </c>
      <c r="C592" s="59" t="str">
        <f>IF(Collage!C585="","",Collage!C585)</f>
        <v/>
      </c>
      <c r="D592" s="35" t="str">
        <f>IF(Collage!D585="","",Collage!D585)</f>
        <v/>
      </c>
      <c r="E592" s="29"/>
      <c r="F592" s="10"/>
      <c r="G592" s="11"/>
      <c r="H592" s="13" t="str">
        <f t="shared" si="88"/>
        <v/>
      </c>
      <c r="I592" s="8" t="str">
        <f>IF(B592&lt;&gt;"",SUMIF($V$23:$V$598,V592,$H$23:$H$598)/SUMIF($V$23:$V$598,V592,$O$23:O1167),IF(O592&lt;&gt;"",SUMIF($S$23:$S$598,S592,$H$23:$H$598)/O592,""))</f>
        <v/>
      </c>
      <c r="J592" s="12"/>
      <c r="K592" s="19" t="str">
        <f t="shared" si="96"/>
        <v/>
      </c>
      <c r="L592" s="19" t="str">
        <f t="shared" si="89"/>
        <v/>
      </c>
      <c r="M592" s="19" t="str">
        <f t="shared" si="90"/>
        <v/>
      </c>
      <c r="N592" s="19" t="str">
        <f t="shared" si="97"/>
        <v/>
      </c>
      <c r="O592" s="9" t="str">
        <f t="shared" si="95"/>
        <v/>
      </c>
      <c r="S592" s="2" t="str">
        <f t="shared" si="93"/>
        <v>INDEX</v>
      </c>
      <c r="T592" s="18" t="str">
        <f t="shared" si="91"/>
        <v/>
      </c>
      <c r="V592" s="2" t="str">
        <f t="shared" si="94"/>
        <v>INCIDENTS</v>
      </c>
      <c r="W592" s="16" t="str">
        <f t="shared" si="92"/>
        <v/>
      </c>
    </row>
    <row r="593" spans="2:23" x14ac:dyDescent="0.2">
      <c r="B593" s="59" t="str">
        <f>IF(Collage!B586="","",Collage!B586)</f>
        <v/>
      </c>
      <c r="C593" s="59" t="str">
        <f>IF(Collage!C586="","",Collage!C586)</f>
        <v/>
      </c>
      <c r="D593" s="35" t="str">
        <f>IF(Collage!D586="","",Collage!D586)</f>
        <v/>
      </c>
      <c r="E593" s="29"/>
      <c r="F593" s="10"/>
      <c r="G593" s="11"/>
      <c r="H593" s="13" t="str">
        <f t="shared" si="88"/>
        <v/>
      </c>
      <c r="I593" s="8" t="str">
        <f>IF(B593&lt;&gt;"",SUMIF($V$23:$V$598,V593,$H$23:$H$598)/SUMIF($V$23:$V$598,V593,$O$23:O1168),IF(O593&lt;&gt;"",SUMIF($S$23:$S$598,S593,$H$23:$H$598)/O593,""))</f>
        <v/>
      </c>
      <c r="J593" s="12"/>
      <c r="K593" s="19" t="str">
        <f t="shared" si="96"/>
        <v/>
      </c>
      <c r="L593" s="19" t="str">
        <f t="shared" si="89"/>
        <v/>
      </c>
      <c r="M593" s="19" t="str">
        <f t="shared" si="90"/>
        <v/>
      </c>
      <c r="N593" s="19" t="str">
        <f t="shared" si="97"/>
        <v/>
      </c>
      <c r="O593" s="9" t="str">
        <f t="shared" si="95"/>
        <v/>
      </c>
      <c r="S593" s="2" t="str">
        <f t="shared" si="93"/>
        <v>INDEX</v>
      </c>
      <c r="T593" s="18" t="str">
        <f t="shared" si="91"/>
        <v/>
      </c>
      <c r="V593" s="2" t="str">
        <f t="shared" si="94"/>
        <v>INCIDENTS</v>
      </c>
      <c r="W593" s="16" t="str">
        <f t="shared" si="92"/>
        <v/>
      </c>
    </row>
    <row r="594" spans="2:23" x14ac:dyDescent="0.2">
      <c r="B594" s="59" t="str">
        <f>IF(Collage!B587="","",Collage!B587)</f>
        <v/>
      </c>
      <c r="C594" s="59" t="str">
        <f>IF(Collage!C587="","",Collage!C587)</f>
        <v/>
      </c>
      <c r="D594" s="35" t="str">
        <f>IF(Collage!D587="","",Collage!D587)</f>
        <v/>
      </c>
      <c r="E594" s="29"/>
      <c r="F594" s="10"/>
      <c r="G594" s="11"/>
      <c r="H594" s="13" t="str">
        <f t="shared" si="88"/>
        <v/>
      </c>
      <c r="I594" s="8" t="str">
        <f>IF(B594&lt;&gt;"",SUMIF($V$23:$V$598,V594,$H$23:$H$598)/SUMIF($V$23:$V$598,V594,$O$23:O1169),IF(O594&lt;&gt;"",SUMIF($S$23:$S$598,S594,$H$23:$H$598)/O594,""))</f>
        <v/>
      </c>
      <c r="J594" s="12"/>
      <c r="K594" s="19" t="str">
        <f t="shared" si="96"/>
        <v/>
      </c>
      <c r="L594" s="19" t="str">
        <f t="shared" si="89"/>
        <v/>
      </c>
      <c r="M594" s="19" t="str">
        <f t="shared" si="90"/>
        <v/>
      </c>
      <c r="N594" s="19" t="str">
        <f t="shared" si="97"/>
        <v/>
      </c>
      <c r="O594" s="9" t="str">
        <f t="shared" si="95"/>
        <v/>
      </c>
      <c r="S594" s="2" t="str">
        <f t="shared" si="93"/>
        <v>INDEX</v>
      </c>
      <c r="T594" s="18" t="str">
        <f t="shared" si="91"/>
        <v/>
      </c>
      <c r="V594" s="2" t="str">
        <f t="shared" si="94"/>
        <v>INCIDENTS</v>
      </c>
      <c r="W594" s="16" t="str">
        <f t="shared" si="92"/>
        <v/>
      </c>
    </row>
    <row r="595" spans="2:23" x14ac:dyDescent="0.2">
      <c r="B595" s="59" t="str">
        <f>IF(Collage!B588="","",Collage!B588)</f>
        <v/>
      </c>
      <c r="C595" s="59" t="str">
        <f>IF(Collage!C588="","",Collage!C588)</f>
        <v/>
      </c>
      <c r="D595" s="35" t="str">
        <f>IF(Collage!D588="","",Collage!D588)</f>
        <v/>
      </c>
      <c r="E595" s="29"/>
      <c r="F595" s="10"/>
      <c r="G595" s="11"/>
      <c r="H595" s="13" t="str">
        <f t="shared" si="88"/>
        <v/>
      </c>
      <c r="I595" s="8" t="str">
        <f>IF(B595&lt;&gt;"",SUMIF($V$23:$V$598,V595,$H$23:$H$598)/SUMIF($V$23:$V$598,V595,$O$23:O1170),IF(O595&lt;&gt;"",SUMIF($S$23:$S$598,S595,$H$23:$H$598)/O595,""))</f>
        <v/>
      </c>
      <c r="J595" s="12"/>
      <c r="K595" s="19" t="str">
        <f t="shared" si="96"/>
        <v/>
      </c>
      <c r="L595" s="19" t="str">
        <f t="shared" si="89"/>
        <v/>
      </c>
      <c r="M595" s="19" t="str">
        <f t="shared" si="90"/>
        <v/>
      </c>
      <c r="N595" s="19" t="str">
        <f t="shared" si="97"/>
        <v/>
      </c>
      <c r="O595" s="9" t="str">
        <f t="shared" si="95"/>
        <v/>
      </c>
      <c r="S595" s="2" t="str">
        <f t="shared" si="93"/>
        <v>INDEX</v>
      </c>
      <c r="T595" s="18" t="str">
        <f t="shared" si="91"/>
        <v/>
      </c>
      <c r="V595" s="2" t="str">
        <f t="shared" si="94"/>
        <v>INCIDENTS</v>
      </c>
      <c r="W595" s="16" t="str">
        <f t="shared" si="92"/>
        <v/>
      </c>
    </row>
    <row r="596" spans="2:23" x14ac:dyDescent="0.2">
      <c r="B596" s="59" t="str">
        <f>IF(Collage!B589="","",Collage!B589)</f>
        <v/>
      </c>
      <c r="C596" s="59" t="str">
        <f>IF(Collage!C589="","",Collage!C589)</f>
        <v/>
      </c>
      <c r="D596" s="35" t="str">
        <f>IF(Collage!D589="","",Collage!D589)</f>
        <v/>
      </c>
      <c r="E596" s="29"/>
      <c r="F596" s="10"/>
      <c r="G596" s="11"/>
      <c r="H596" s="13" t="str">
        <f t="shared" si="88"/>
        <v/>
      </c>
      <c r="I596" s="8" t="str">
        <f>IF(B596&lt;&gt;"",SUMIF($V$23:$V$598,V596,$H$23:$H$598)/SUMIF($V$23:$V$598,V596,$O$23:O1171),IF(O596&lt;&gt;"",SUMIF($S$23:$S$598,S596,$H$23:$H$598)/O596,""))</f>
        <v/>
      </c>
      <c r="J596" s="12"/>
      <c r="K596" s="19" t="str">
        <f t="shared" si="96"/>
        <v/>
      </c>
      <c r="L596" s="19" t="str">
        <f t="shared" si="89"/>
        <v/>
      </c>
      <c r="M596" s="19" t="str">
        <f t="shared" si="90"/>
        <v/>
      </c>
      <c r="N596" s="19" t="str">
        <f t="shared" si="97"/>
        <v/>
      </c>
      <c r="O596" s="9" t="str">
        <f t="shared" si="95"/>
        <v/>
      </c>
      <c r="S596" s="2" t="str">
        <f t="shared" si="93"/>
        <v>INDEX</v>
      </c>
      <c r="T596" s="18" t="str">
        <f t="shared" si="91"/>
        <v/>
      </c>
      <c r="V596" s="2" t="str">
        <f t="shared" si="94"/>
        <v>INCIDENTS</v>
      </c>
      <c r="W596" s="16" t="str">
        <f t="shared" si="92"/>
        <v/>
      </c>
    </row>
    <row r="597" spans="2:23" x14ac:dyDescent="0.2">
      <c r="B597" s="59" t="str">
        <f>IF(Collage!B590="","",Collage!B590)</f>
        <v/>
      </c>
      <c r="C597" s="59" t="str">
        <f>IF(Collage!C590="","",Collage!C590)</f>
        <v/>
      </c>
      <c r="D597" s="35" t="str">
        <f>IF(Collage!D590="","",Collage!D590)</f>
        <v/>
      </c>
      <c r="E597" s="29"/>
      <c r="F597" s="10"/>
      <c r="G597" s="11"/>
      <c r="H597" s="13" t="str">
        <f t="shared" si="88"/>
        <v/>
      </c>
      <c r="I597" s="8" t="str">
        <f>IF(B597&lt;&gt;"",SUMIF($V$23:$V$598,V597,$H$23:$H$598)/SUMIF($V$23:$V$598,V597,$O$23:O1172),IF(O597&lt;&gt;"",SUMIF($S$23:$S$598,S597,$H$23:$H$598)/O597,""))</f>
        <v/>
      </c>
      <c r="J597" s="12"/>
      <c r="K597" s="19" t="str">
        <f t="shared" si="96"/>
        <v/>
      </c>
      <c r="L597" s="19" t="str">
        <f t="shared" si="89"/>
        <v/>
      </c>
      <c r="M597" s="19" t="str">
        <f t="shared" si="90"/>
        <v/>
      </c>
      <c r="N597" s="19" t="str">
        <f t="shared" si="97"/>
        <v/>
      </c>
      <c r="O597" s="9" t="str">
        <f t="shared" si="95"/>
        <v/>
      </c>
      <c r="S597" s="2" t="str">
        <f t="shared" si="93"/>
        <v>INDEX</v>
      </c>
      <c r="T597" s="18" t="str">
        <f t="shared" si="91"/>
        <v/>
      </c>
      <c r="V597" s="2" t="str">
        <f t="shared" si="94"/>
        <v>INCIDENTS</v>
      </c>
      <c r="W597" s="16" t="str">
        <f t="shared" si="92"/>
        <v/>
      </c>
    </row>
    <row r="598" spans="2:23" x14ac:dyDescent="0.2">
      <c r="B598" s="59" t="str">
        <f>IF(Collage!B591="","",Collage!B591)</f>
        <v/>
      </c>
      <c r="C598" s="59" t="str">
        <f>IF(Collage!C591="","",Collage!C591)</f>
        <v/>
      </c>
      <c r="D598" s="35" t="str">
        <f>IF(Collage!D591="","",Collage!D591)</f>
        <v/>
      </c>
      <c r="E598" s="29"/>
      <c r="F598" s="10"/>
      <c r="G598" s="11"/>
      <c r="H598" s="13" t="str">
        <f t="shared" si="88"/>
        <v/>
      </c>
      <c r="I598" s="8" t="str">
        <f>IF(B598&lt;&gt;"",SUMIF($V$23:$V$598,V598,$H$23:$H$598)/SUMIF($V$23:$V$598,V598,$O$23:O1173),IF(O598&lt;&gt;"",SUMIF($S$23:$S$598,S598,$H$23:$H$598)/O598,""))</f>
        <v/>
      </c>
      <c r="J598" s="12"/>
      <c r="K598" s="19" t="str">
        <f t="shared" si="96"/>
        <v/>
      </c>
      <c r="L598" s="19" t="str">
        <f t="shared" si="89"/>
        <v/>
      </c>
      <c r="M598" s="19" t="str">
        <f t="shared" si="90"/>
        <v/>
      </c>
      <c r="N598" s="19" t="str">
        <f t="shared" si="97"/>
        <v/>
      </c>
      <c r="O598" s="9" t="str">
        <f t="shared" si="95"/>
        <v/>
      </c>
      <c r="S598" s="2" t="str">
        <f t="shared" si="93"/>
        <v>INDEX</v>
      </c>
      <c r="T598" s="18" t="str">
        <f t="shared" si="91"/>
        <v/>
      </c>
      <c r="V598" s="2" t="str">
        <f t="shared" si="94"/>
        <v>INCIDENTS</v>
      </c>
      <c r="W598" s="16" t="str">
        <f t="shared" si="92"/>
        <v/>
      </c>
    </row>
    <row r="599" spans="2:23" x14ac:dyDescent="0.2">
      <c r="B599" s="59" t="str">
        <f>IF(Collage!B592="","",Collage!B592)</f>
        <v/>
      </c>
      <c r="C599" s="59" t="str">
        <f>IF(Collage!C592="","",Collage!C592)</f>
        <v/>
      </c>
      <c r="D599" s="35" t="str">
        <f>IF(Collage!D592="","",Collage!D592)</f>
        <v/>
      </c>
      <c r="E599" s="29"/>
      <c r="F599" s="10"/>
      <c r="G599" s="11"/>
      <c r="H599" s="13" t="str">
        <f t="shared" ref="H599:H662" si="98">IF(D599="","",SUM(N599/3))</f>
        <v/>
      </c>
      <c r="I599" s="8" t="str">
        <f>IF(B599&lt;&gt;"",SUMIF($V$23:$V$598,V599,$H$23:$H$598)/SUMIF($V$23:$V$598,V599,$O$23:O1174),IF(O599&lt;&gt;"",SUMIF($S$23:$S$598,S599,$H$23:$H$598)/O599,""))</f>
        <v/>
      </c>
      <c r="J599" s="12"/>
      <c r="K599" s="19" t="str">
        <f t="shared" si="96"/>
        <v/>
      </c>
      <c r="L599" s="19" t="str">
        <f t="shared" ref="L599:L662" si="99">IF($D599&lt;&gt;"",IF($F599="X",1,0),"")</f>
        <v/>
      </c>
      <c r="M599" s="19" t="str">
        <f t="shared" ref="M599:M662" si="100">IF($D599&lt;&gt;"",IF($G599="X",1,0),"")</f>
        <v/>
      </c>
      <c r="N599" s="19" t="str">
        <f t="shared" si="97"/>
        <v/>
      </c>
      <c r="O599" s="9" t="str">
        <f t="shared" si="95"/>
        <v/>
      </c>
      <c r="S599" s="2" t="str">
        <f t="shared" si="93"/>
        <v>INDEX</v>
      </c>
      <c r="T599" s="18" t="str">
        <f t="shared" ref="T599:T662" si="101">IF(C599&lt;&gt;"",I599,"")</f>
        <v/>
      </c>
      <c r="V599" s="2" t="str">
        <f t="shared" si="94"/>
        <v>INCIDENTS</v>
      </c>
      <c r="W599" s="16" t="str">
        <f t="shared" ref="W599:W662" si="102">IF(B599&lt;&gt;"",I599,"")</f>
        <v/>
      </c>
    </row>
    <row r="600" spans="2:23" x14ac:dyDescent="0.2">
      <c r="B600" s="59" t="str">
        <f>IF(Collage!B593="","",Collage!B593)</f>
        <v/>
      </c>
      <c r="C600" s="59" t="str">
        <f>IF(Collage!C593="","",Collage!C593)</f>
        <v/>
      </c>
      <c r="D600" s="35" t="str">
        <f>IF(Collage!D593="","",Collage!D593)</f>
        <v/>
      </c>
      <c r="E600" s="29"/>
      <c r="F600" s="10"/>
      <c r="G600" s="11"/>
      <c r="H600" s="13" t="str">
        <f t="shared" si="98"/>
        <v/>
      </c>
      <c r="I600" s="8" t="str">
        <f>IF(B600&lt;&gt;"",SUMIF($V$23:$V$598,V600,$H$23:$H$598)/SUMIF($V$23:$V$598,V600,$O$23:O1175),IF(O600&lt;&gt;"",SUMIF($S$23:$S$598,S600,$H$23:$H$598)/O600,""))</f>
        <v/>
      </c>
      <c r="J600" s="12"/>
      <c r="K600" s="19" t="str">
        <f t="shared" si="96"/>
        <v/>
      </c>
      <c r="L600" s="19" t="str">
        <f t="shared" si="99"/>
        <v/>
      </c>
      <c r="M600" s="19" t="str">
        <f t="shared" si="100"/>
        <v/>
      </c>
      <c r="N600" s="19" t="str">
        <f t="shared" si="97"/>
        <v/>
      </c>
      <c r="O600" s="9" t="str">
        <f t="shared" si="95"/>
        <v/>
      </c>
      <c r="S600" s="2" t="str">
        <f t="shared" ref="S600:S663" si="103">IF(C600&lt;&gt;"",C600,IF(V600=V599,S599,""))</f>
        <v>INDEX</v>
      </c>
      <c r="T600" s="18" t="str">
        <f t="shared" si="101"/>
        <v/>
      </c>
      <c r="V600" s="2" t="str">
        <f t="shared" ref="V600:V663" si="104">IF(B600="",V599,B600)</f>
        <v>INCIDENTS</v>
      </c>
      <c r="W600" s="16" t="str">
        <f t="shared" si="102"/>
        <v/>
      </c>
    </row>
    <row r="601" spans="2:23" x14ac:dyDescent="0.2">
      <c r="B601" s="59" t="str">
        <f>IF(Collage!B594="","",Collage!B594)</f>
        <v/>
      </c>
      <c r="C601" s="59" t="str">
        <f>IF(Collage!C594="","",Collage!C594)</f>
        <v/>
      </c>
      <c r="D601" s="35" t="str">
        <f>IF(Collage!D594="","",Collage!D594)</f>
        <v/>
      </c>
      <c r="E601" s="29"/>
      <c r="F601" s="10"/>
      <c r="G601" s="11"/>
      <c r="H601" s="13" t="str">
        <f t="shared" si="98"/>
        <v/>
      </c>
      <c r="I601" s="8" t="str">
        <f>IF(B601&lt;&gt;"",SUMIF($V$23:$V$598,V601,$H$23:$H$598)/SUMIF($V$23:$V$598,V601,$O$23:O1176),IF(O601&lt;&gt;"",SUMIF($S$23:$S$598,S601,$H$23:$H$598)/O601,""))</f>
        <v/>
      </c>
      <c r="J601" s="12"/>
      <c r="K601" s="19" t="str">
        <f t="shared" si="96"/>
        <v/>
      </c>
      <c r="L601" s="19" t="str">
        <f t="shared" si="99"/>
        <v/>
      </c>
      <c r="M601" s="19" t="str">
        <f t="shared" si="100"/>
        <v/>
      </c>
      <c r="N601" s="19" t="str">
        <f t="shared" si="97"/>
        <v/>
      </c>
      <c r="O601" s="9" t="str">
        <f t="shared" ref="O601:O664" si="105">IF(C601="","",IF(S600&lt;&gt;S601,SUMPRODUCT((D601:D1077&lt;&gt;"")*(S601:S1077=S601)),""))</f>
        <v/>
      </c>
      <c r="S601" s="2" t="str">
        <f t="shared" si="103"/>
        <v>INDEX</v>
      </c>
      <c r="T601" s="18" t="str">
        <f t="shared" si="101"/>
        <v/>
      </c>
      <c r="V601" s="2" t="str">
        <f t="shared" si="104"/>
        <v>INCIDENTS</v>
      </c>
      <c r="W601" s="16" t="str">
        <f t="shared" si="102"/>
        <v/>
      </c>
    </row>
    <row r="602" spans="2:23" x14ac:dyDescent="0.2">
      <c r="B602" s="59" t="str">
        <f>IF(Collage!B595="","",Collage!B595)</f>
        <v/>
      </c>
      <c r="C602" s="59" t="str">
        <f>IF(Collage!C595="","",Collage!C595)</f>
        <v/>
      </c>
      <c r="D602" s="35" t="str">
        <f>IF(Collage!D595="","",Collage!D595)</f>
        <v/>
      </c>
      <c r="E602" s="29"/>
      <c r="F602" s="10"/>
      <c r="G602" s="11"/>
      <c r="H602" s="13" t="str">
        <f t="shared" si="98"/>
        <v/>
      </c>
      <c r="I602" s="8" t="str">
        <f>IF(B602&lt;&gt;"",SUMIF($V$23:$V$598,V602,$H$23:$H$598)/SUMIF($V$23:$V$598,V602,$O$23:O1177),IF(O602&lt;&gt;"",SUMIF($S$23:$S$598,S602,$H$23:$H$598)/O602,""))</f>
        <v/>
      </c>
      <c r="J602" s="12"/>
      <c r="K602" s="19" t="str">
        <f t="shared" si="96"/>
        <v/>
      </c>
      <c r="L602" s="19" t="str">
        <f t="shared" si="99"/>
        <v/>
      </c>
      <c r="M602" s="19" t="str">
        <f t="shared" si="100"/>
        <v/>
      </c>
      <c r="N602" s="19" t="str">
        <f t="shared" si="97"/>
        <v/>
      </c>
      <c r="O602" s="9" t="str">
        <f t="shared" si="105"/>
        <v/>
      </c>
      <c r="S602" s="2" t="str">
        <f t="shared" si="103"/>
        <v>INDEX</v>
      </c>
      <c r="T602" s="18" t="str">
        <f t="shared" si="101"/>
        <v/>
      </c>
      <c r="V602" s="2" t="str">
        <f t="shared" si="104"/>
        <v>INCIDENTS</v>
      </c>
      <c r="W602" s="16" t="str">
        <f t="shared" si="102"/>
        <v/>
      </c>
    </row>
    <row r="603" spans="2:23" x14ac:dyDescent="0.2">
      <c r="B603" s="59" t="str">
        <f>IF(Collage!B596="","",Collage!B596)</f>
        <v/>
      </c>
      <c r="C603" s="59" t="str">
        <f>IF(Collage!C596="","",Collage!C596)</f>
        <v/>
      </c>
      <c r="D603" s="35" t="str">
        <f>IF(Collage!D596="","",Collage!D596)</f>
        <v/>
      </c>
      <c r="E603" s="29"/>
      <c r="F603" s="10"/>
      <c r="G603" s="11"/>
      <c r="H603" s="13" t="str">
        <f t="shared" si="98"/>
        <v/>
      </c>
      <c r="I603" s="8" t="str">
        <f>IF(B603&lt;&gt;"",SUMIF($V$23:$V$598,V603,$H$23:$H$598)/SUMIF($V$23:$V$598,V603,$O$23:O1178),IF(O603&lt;&gt;"",SUMIF($S$23:$S$598,S603,$H$23:$H$598)/O603,""))</f>
        <v/>
      </c>
      <c r="J603" s="12"/>
      <c r="K603" s="19" t="str">
        <f t="shared" si="96"/>
        <v/>
      </c>
      <c r="L603" s="19" t="str">
        <f t="shared" si="99"/>
        <v/>
      </c>
      <c r="M603" s="19" t="str">
        <f t="shared" si="100"/>
        <v/>
      </c>
      <c r="N603" s="19" t="str">
        <f t="shared" si="97"/>
        <v/>
      </c>
      <c r="O603" s="9" t="str">
        <f t="shared" si="105"/>
        <v/>
      </c>
      <c r="S603" s="2" t="str">
        <f t="shared" si="103"/>
        <v>INDEX</v>
      </c>
      <c r="T603" s="18" t="str">
        <f t="shared" si="101"/>
        <v/>
      </c>
      <c r="V603" s="2" t="str">
        <f t="shared" si="104"/>
        <v>INCIDENTS</v>
      </c>
      <c r="W603" s="16" t="str">
        <f t="shared" si="102"/>
        <v/>
      </c>
    </row>
    <row r="604" spans="2:23" x14ac:dyDescent="0.2">
      <c r="B604" s="59" t="str">
        <f>IF(Collage!B597="","",Collage!B597)</f>
        <v/>
      </c>
      <c r="C604" s="59" t="str">
        <f>IF(Collage!C597="","",Collage!C597)</f>
        <v/>
      </c>
      <c r="D604" s="35" t="str">
        <f>IF(Collage!D597="","",Collage!D597)</f>
        <v/>
      </c>
      <c r="E604" s="29"/>
      <c r="F604" s="10"/>
      <c r="G604" s="11"/>
      <c r="H604" s="13" t="str">
        <f t="shared" si="98"/>
        <v/>
      </c>
      <c r="I604" s="8" t="str">
        <f>IF(B604&lt;&gt;"",SUMIF($V$23:$V$598,V604,$H$23:$H$598)/SUMIF($V$23:$V$598,V604,$O$23:O1179),IF(O604&lt;&gt;"",SUMIF($S$23:$S$598,S604,$H$23:$H$598)/O604,""))</f>
        <v/>
      </c>
      <c r="J604" s="12"/>
      <c r="K604" s="19" t="str">
        <f t="shared" si="96"/>
        <v/>
      </c>
      <c r="L604" s="19" t="str">
        <f t="shared" si="99"/>
        <v/>
      </c>
      <c r="M604" s="19" t="str">
        <f t="shared" si="100"/>
        <v/>
      </c>
      <c r="N604" s="19" t="str">
        <f t="shared" si="97"/>
        <v/>
      </c>
      <c r="O604" s="9" t="str">
        <f t="shared" si="105"/>
        <v/>
      </c>
      <c r="S604" s="2" t="str">
        <f t="shared" si="103"/>
        <v>INDEX</v>
      </c>
      <c r="T604" s="18" t="str">
        <f t="shared" si="101"/>
        <v/>
      </c>
      <c r="V604" s="2" t="str">
        <f t="shared" si="104"/>
        <v>INCIDENTS</v>
      </c>
      <c r="W604" s="16" t="str">
        <f t="shared" si="102"/>
        <v/>
      </c>
    </row>
    <row r="605" spans="2:23" x14ac:dyDescent="0.2">
      <c r="B605" s="59" t="str">
        <f>IF(Collage!B598="","",Collage!B598)</f>
        <v/>
      </c>
      <c r="C605" s="59" t="str">
        <f>IF(Collage!C598="","",Collage!C598)</f>
        <v/>
      </c>
      <c r="D605" s="35" t="str">
        <f>IF(Collage!D598="","",Collage!D598)</f>
        <v/>
      </c>
      <c r="E605" s="29"/>
      <c r="F605" s="10"/>
      <c r="G605" s="11"/>
      <c r="H605" s="13" t="str">
        <f t="shared" si="98"/>
        <v/>
      </c>
      <c r="I605" s="8" t="str">
        <f>IF(B605&lt;&gt;"",SUMIF($V$23:$V$598,V605,$H$23:$H$598)/SUMIF($V$23:$V$598,V605,$O$23:O1180),IF(O605&lt;&gt;"",SUMIF($S$23:$S$598,S605,$H$23:$H$598)/O605,""))</f>
        <v/>
      </c>
      <c r="J605" s="12"/>
      <c r="K605" s="19" t="str">
        <f t="shared" si="96"/>
        <v/>
      </c>
      <c r="L605" s="19" t="str">
        <f t="shared" si="99"/>
        <v/>
      </c>
      <c r="M605" s="19" t="str">
        <f t="shared" si="100"/>
        <v/>
      </c>
      <c r="N605" s="19" t="str">
        <f t="shared" si="97"/>
        <v/>
      </c>
      <c r="O605" s="9" t="str">
        <f t="shared" si="105"/>
        <v/>
      </c>
      <c r="S605" s="2" t="str">
        <f t="shared" si="103"/>
        <v>INDEX</v>
      </c>
      <c r="T605" s="18" t="str">
        <f t="shared" si="101"/>
        <v/>
      </c>
      <c r="V605" s="2" t="str">
        <f t="shared" si="104"/>
        <v>INCIDENTS</v>
      </c>
      <c r="W605" s="16" t="str">
        <f t="shared" si="102"/>
        <v/>
      </c>
    </row>
    <row r="606" spans="2:23" x14ac:dyDescent="0.2">
      <c r="B606" s="59" t="str">
        <f>IF(Collage!B599="","",Collage!B599)</f>
        <v/>
      </c>
      <c r="C606" s="59" t="str">
        <f>IF(Collage!C599="","",Collage!C599)</f>
        <v/>
      </c>
      <c r="D606" s="35" t="str">
        <f>IF(Collage!D599="","",Collage!D599)</f>
        <v/>
      </c>
      <c r="E606" s="29"/>
      <c r="F606" s="10"/>
      <c r="G606" s="11"/>
      <c r="H606" s="13" t="str">
        <f t="shared" si="98"/>
        <v/>
      </c>
      <c r="I606" s="8" t="str">
        <f>IF(B606&lt;&gt;"",SUMIF($V$23:$V$598,V606,$H$23:$H$598)/SUMIF($V$23:$V$598,V606,$O$23:O1181),IF(O606&lt;&gt;"",SUMIF($S$23:$S$598,S606,$H$23:$H$598)/O606,""))</f>
        <v/>
      </c>
      <c r="J606" s="12"/>
      <c r="K606" s="19" t="str">
        <f t="shared" si="96"/>
        <v/>
      </c>
      <c r="L606" s="19" t="str">
        <f t="shared" si="99"/>
        <v/>
      </c>
      <c r="M606" s="19" t="str">
        <f t="shared" si="100"/>
        <v/>
      </c>
      <c r="N606" s="19" t="str">
        <f t="shared" si="97"/>
        <v/>
      </c>
      <c r="O606" s="9" t="str">
        <f t="shared" si="105"/>
        <v/>
      </c>
      <c r="S606" s="2" t="str">
        <f t="shared" si="103"/>
        <v>INDEX</v>
      </c>
      <c r="T606" s="18" t="str">
        <f t="shared" si="101"/>
        <v/>
      </c>
      <c r="V606" s="2" t="str">
        <f t="shared" si="104"/>
        <v>INCIDENTS</v>
      </c>
      <c r="W606" s="16" t="str">
        <f t="shared" si="102"/>
        <v/>
      </c>
    </row>
    <row r="607" spans="2:23" x14ac:dyDescent="0.2">
      <c r="B607" s="59" t="str">
        <f>IF(Collage!B600="","",Collage!B600)</f>
        <v/>
      </c>
      <c r="C607" s="59" t="str">
        <f>IF(Collage!C600="","",Collage!C600)</f>
        <v/>
      </c>
      <c r="D607" s="35" t="str">
        <f>IF(Collage!D600="","",Collage!D600)</f>
        <v/>
      </c>
      <c r="E607" s="29"/>
      <c r="F607" s="10"/>
      <c r="G607" s="11"/>
      <c r="H607" s="13" t="str">
        <f t="shared" si="98"/>
        <v/>
      </c>
      <c r="I607" s="8" t="str">
        <f>IF(B607&lt;&gt;"",SUMIF($V$23:$V$598,V607,$H$23:$H$598)/SUMIF($V$23:$V$598,V607,$O$23:O1182),IF(O607&lt;&gt;"",SUMIF($S$23:$S$598,S607,$H$23:$H$598)/O607,""))</f>
        <v/>
      </c>
      <c r="J607" s="12"/>
      <c r="K607" s="19" t="str">
        <f t="shared" si="96"/>
        <v/>
      </c>
      <c r="L607" s="19" t="str">
        <f t="shared" si="99"/>
        <v/>
      </c>
      <c r="M607" s="19" t="str">
        <f t="shared" si="100"/>
        <v/>
      </c>
      <c r="N607" s="19" t="str">
        <f t="shared" si="97"/>
        <v/>
      </c>
      <c r="O607" s="9" t="str">
        <f t="shared" si="105"/>
        <v/>
      </c>
      <c r="S607" s="2" t="str">
        <f t="shared" si="103"/>
        <v>INDEX</v>
      </c>
      <c r="T607" s="18" t="str">
        <f t="shared" si="101"/>
        <v/>
      </c>
      <c r="V607" s="2" t="str">
        <f t="shared" si="104"/>
        <v>INCIDENTS</v>
      </c>
      <c r="W607" s="16" t="str">
        <f t="shared" si="102"/>
        <v/>
      </c>
    </row>
    <row r="608" spans="2:23" x14ac:dyDescent="0.2">
      <c r="B608" s="59" t="str">
        <f>IF(Collage!B601="","",Collage!B601)</f>
        <v/>
      </c>
      <c r="C608" s="59" t="str">
        <f>IF(Collage!C601="","",Collage!C601)</f>
        <v/>
      </c>
      <c r="D608" s="35" t="str">
        <f>IF(Collage!D601="","",Collage!D601)</f>
        <v/>
      </c>
      <c r="E608" s="29"/>
      <c r="F608" s="10"/>
      <c r="G608" s="11"/>
      <c r="H608" s="13" t="str">
        <f t="shared" si="98"/>
        <v/>
      </c>
      <c r="I608" s="8" t="str">
        <f>IF(B608&lt;&gt;"",SUMIF($V$23:$V$598,V608,$H$23:$H$598)/SUMIF($V$23:$V$598,V608,$O$23:O1183),IF(O608&lt;&gt;"",SUMIF($S$23:$S$598,S608,$H$23:$H$598)/O608,""))</f>
        <v/>
      </c>
      <c r="J608" s="12"/>
      <c r="K608" s="19" t="str">
        <f t="shared" si="96"/>
        <v/>
      </c>
      <c r="L608" s="19" t="str">
        <f t="shared" si="99"/>
        <v/>
      </c>
      <c r="M608" s="19" t="str">
        <f t="shared" si="100"/>
        <v/>
      </c>
      <c r="N608" s="19" t="str">
        <f t="shared" si="97"/>
        <v/>
      </c>
      <c r="O608" s="9" t="str">
        <f t="shared" si="105"/>
        <v/>
      </c>
      <c r="S608" s="2" t="str">
        <f t="shared" si="103"/>
        <v>INDEX</v>
      </c>
      <c r="T608" s="18" t="str">
        <f t="shared" si="101"/>
        <v/>
      </c>
      <c r="V608" s="2" t="str">
        <f t="shared" si="104"/>
        <v>INCIDENTS</v>
      </c>
      <c r="W608" s="16" t="str">
        <f t="shared" si="102"/>
        <v/>
      </c>
    </row>
    <row r="609" spans="2:23" x14ac:dyDescent="0.2">
      <c r="B609" s="59" t="str">
        <f>IF(Collage!B602="","",Collage!B602)</f>
        <v/>
      </c>
      <c r="C609" s="59" t="str">
        <f>IF(Collage!C602="","",Collage!C602)</f>
        <v/>
      </c>
      <c r="D609" s="35" t="str">
        <f>IF(Collage!D602="","",Collage!D602)</f>
        <v/>
      </c>
      <c r="E609" s="29"/>
      <c r="F609" s="10"/>
      <c r="G609" s="11"/>
      <c r="H609" s="13" t="str">
        <f t="shared" si="98"/>
        <v/>
      </c>
      <c r="I609" s="8" t="str">
        <f>IF(B609&lt;&gt;"",SUMIF($V$23:$V$598,V609,$H$23:$H$598)/SUMIF($V$23:$V$598,V609,$O$23:O1184),IF(O609&lt;&gt;"",SUMIF($S$23:$S$598,S609,$H$23:$H$598)/O609,""))</f>
        <v/>
      </c>
      <c r="J609" s="12"/>
      <c r="K609" s="19" t="str">
        <f t="shared" si="96"/>
        <v/>
      </c>
      <c r="L609" s="19" t="str">
        <f t="shared" si="99"/>
        <v/>
      </c>
      <c r="M609" s="19" t="str">
        <f t="shared" si="100"/>
        <v/>
      </c>
      <c r="N609" s="19" t="str">
        <f t="shared" si="97"/>
        <v/>
      </c>
      <c r="O609" s="9" t="str">
        <f t="shared" si="105"/>
        <v/>
      </c>
      <c r="S609" s="2" t="str">
        <f t="shared" si="103"/>
        <v>INDEX</v>
      </c>
      <c r="T609" s="18" t="str">
        <f t="shared" si="101"/>
        <v/>
      </c>
      <c r="V609" s="2" t="str">
        <f t="shared" si="104"/>
        <v>INCIDENTS</v>
      </c>
      <c r="W609" s="16" t="str">
        <f t="shared" si="102"/>
        <v/>
      </c>
    </row>
    <row r="610" spans="2:23" x14ac:dyDescent="0.2">
      <c r="B610" s="59" t="str">
        <f>IF(Collage!B603="","",Collage!B603)</f>
        <v/>
      </c>
      <c r="C610" s="59" t="str">
        <f>IF(Collage!C603="","",Collage!C603)</f>
        <v/>
      </c>
      <c r="D610" s="35" t="str">
        <f>IF(Collage!D603="","",Collage!D603)</f>
        <v/>
      </c>
      <c r="E610" s="29"/>
      <c r="F610" s="10"/>
      <c r="G610" s="11"/>
      <c r="H610" s="13" t="str">
        <f t="shared" si="98"/>
        <v/>
      </c>
      <c r="I610" s="8" t="str">
        <f>IF(B610&lt;&gt;"",SUMIF($V$23:$V$598,V610,$H$23:$H$598)/SUMIF($V$23:$V$598,V610,$O$23:O1185),IF(O610&lt;&gt;"",SUMIF($S$23:$S$598,S610,$H$23:$H$598)/O610,""))</f>
        <v/>
      </c>
      <c r="J610" s="12"/>
      <c r="K610" s="19" t="str">
        <f t="shared" si="96"/>
        <v/>
      </c>
      <c r="L610" s="19" t="str">
        <f t="shared" si="99"/>
        <v/>
      </c>
      <c r="M610" s="19" t="str">
        <f t="shared" si="100"/>
        <v/>
      </c>
      <c r="N610" s="19" t="str">
        <f t="shared" si="97"/>
        <v/>
      </c>
      <c r="O610" s="9" t="str">
        <f t="shared" si="105"/>
        <v/>
      </c>
      <c r="S610" s="2" t="str">
        <f t="shared" si="103"/>
        <v>INDEX</v>
      </c>
      <c r="T610" s="18" t="str">
        <f t="shared" si="101"/>
        <v/>
      </c>
      <c r="V610" s="2" t="str">
        <f t="shared" si="104"/>
        <v>INCIDENTS</v>
      </c>
      <c r="W610" s="16" t="str">
        <f t="shared" si="102"/>
        <v/>
      </c>
    </row>
    <row r="611" spans="2:23" x14ac:dyDescent="0.2">
      <c r="B611" s="59" t="str">
        <f>IF(Collage!B604="","",Collage!B604)</f>
        <v/>
      </c>
      <c r="C611" s="59" t="str">
        <f>IF(Collage!C604="","",Collage!C604)</f>
        <v/>
      </c>
      <c r="D611" s="35" t="str">
        <f>IF(Collage!D604="","",Collage!D604)</f>
        <v/>
      </c>
      <c r="E611" s="29"/>
      <c r="F611" s="10"/>
      <c r="G611" s="11"/>
      <c r="H611" s="13" t="str">
        <f t="shared" si="98"/>
        <v/>
      </c>
      <c r="I611" s="8" t="str">
        <f>IF(B611&lt;&gt;"",SUMIF($V$23:$V$598,V611,$H$23:$H$598)/SUMIF($V$23:$V$598,V611,$O$23:O1186),IF(O611&lt;&gt;"",SUMIF($S$23:$S$598,S611,$H$23:$H$598)/O611,""))</f>
        <v/>
      </c>
      <c r="J611" s="12"/>
      <c r="K611" s="19" t="str">
        <f t="shared" si="96"/>
        <v/>
      </c>
      <c r="L611" s="19" t="str">
        <f t="shared" si="99"/>
        <v/>
      </c>
      <c r="M611" s="19" t="str">
        <f t="shared" si="100"/>
        <v/>
      </c>
      <c r="N611" s="19" t="str">
        <f t="shared" si="97"/>
        <v/>
      </c>
      <c r="O611" s="9" t="str">
        <f t="shared" si="105"/>
        <v/>
      </c>
      <c r="S611" s="2" t="str">
        <f t="shared" si="103"/>
        <v>INDEX</v>
      </c>
      <c r="T611" s="18" t="str">
        <f t="shared" si="101"/>
        <v/>
      </c>
      <c r="V611" s="2" t="str">
        <f t="shared" si="104"/>
        <v>INCIDENTS</v>
      </c>
      <c r="W611" s="16" t="str">
        <f t="shared" si="102"/>
        <v/>
      </c>
    </row>
    <row r="612" spans="2:23" x14ac:dyDescent="0.2">
      <c r="B612" s="59" t="str">
        <f>IF(Collage!B605="","",Collage!B605)</f>
        <v/>
      </c>
      <c r="C612" s="59" t="str">
        <f>IF(Collage!C605="","",Collage!C605)</f>
        <v/>
      </c>
      <c r="D612" s="35" t="str">
        <f>IF(Collage!D605="","",Collage!D605)</f>
        <v/>
      </c>
      <c r="E612" s="29"/>
      <c r="F612" s="10"/>
      <c r="G612" s="11"/>
      <c r="H612" s="13" t="str">
        <f t="shared" si="98"/>
        <v/>
      </c>
      <c r="I612" s="8" t="str">
        <f>IF(B612&lt;&gt;"",SUMIF($V$23:$V$598,V612,$H$23:$H$598)/SUMIF($V$23:$V$598,V612,$O$23:O1187),IF(O612&lt;&gt;"",SUMIF($S$23:$S$598,S612,$H$23:$H$598)/O612,""))</f>
        <v/>
      </c>
      <c r="J612" s="12"/>
      <c r="K612" s="19" t="str">
        <f t="shared" ref="K612:K675" si="106">IF(D612&lt;&gt;"",IF(E612="X",1,0),"")</f>
        <v/>
      </c>
      <c r="L612" s="19" t="str">
        <f t="shared" si="99"/>
        <v/>
      </c>
      <c r="M612" s="19" t="str">
        <f t="shared" si="100"/>
        <v/>
      </c>
      <c r="N612" s="19" t="str">
        <f t="shared" ref="N612:N675" si="107">IF(D612&lt;&gt;"",SUM(K612:M612),IF(O612&lt;&gt;"","Procédures :",""))</f>
        <v/>
      </c>
      <c r="O612" s="9" t="str">
        <f t="shared" si="105"/>
        <v/>
      </c>
      <c r="S612" s="2" t="str">
        <f t="shared" si="103"/>
        <v>INDEX</v>
      </c>
      <c r="T612" s="18" t="str">
        <f t="shared" si="101"/>
        <v/>
      </c>
      <c r="V612" s="2" t="str">
        <f t="shared" si="104"/>
        <v>INCIDENTS</v>
      </c>
      <c r="W612" s="16" t="str">
        <f t="shared" si="102"/>
        <v/>
      </c>
    </row>
    <row r="613" spans="2:23" x14ac:dyDescent="0.2">
      <c r="B613" s="59" t="str">
        <f>IF(Collage!B606="","",Collage!B606)</f>
        <v/>
      </c>
      <c r="C613" s="59" t="str">
        <f>IF(Collage!C606="","",Collage!C606)</f>
        <v/>
      </c>
      <c r="D613" s="35" t="str">
        <f>IF(Collage!D606="","",Collage!D606)</f>
        <v/>
      </c>
      <c r="E613" s="29"/>
      <c r="F613" s="10"/>
      <c r="G613" s="11"/>
      <c r="H613" s="13" t="str">
        <f t="shared" si="98"/>
        <v/>
      </c>
      <c r="I613" s="8" t="str">
        <f>IF(B613&lt;&gt;"",SUMIF($V$23:$V$598,V613,$H$23:$H$598)/SUMIF($V$23:$V$598,V613,$O$23:O1188),IF(O613&lt;&gt;"",SUMIF($S$23:$S$598,S613,$H$23:$H$598)/O613,""))</f>
        <v/>
      </c>
      <c r="J613" s="12"/>
      <c r="K613" s="19" t="str">
        <f t="shared" si="106"/>
        <v/>
      </c>
      <c r="L613" s="19" t="str">
        <f t="shared" si="99"/>
        <v/>
      </c>
      <c r="M613" s="19" t="str">
        <f t="shared" si="100"/>
        <v/>
      </c>
      <c r="N613" s="19" t="str">
        <f t="shared" si="107"/>
        <v/>
      </c>
      <c r="O613" s="9" t="str">
        <f t="shared" si="105"/>
        <v/>
      </c>
      <c r="S613" s="2" t="str">
        <f t="shared" si="103"/>
        <v>INDEX</v>
      </c>
      <c r="T613" s="18" t="str">
        <f t="shared" si="101"/>
        <v/>
      </c>
      <c r="V613" s="2" t="str">
        <f t="shared" si="104"/>
        <v>INCIDENTS</v>
      </c>
      <c r="W613" s="16" t="str">
        <f t="shared" si="102"/>
        <v/>
      </c>
    </row>
    <row r="614" spans="2:23" x14ac:dyDescent="0.2">
      <c r="B614" s="59" t="str">
        <f>IF(Collage!B607="","",Collage!B607)</f>
        <v/>
      </c>
      <c r="C614" s="59" t="str">
        <f>IF(Collage!C607="","",Collage!C607)</f>
        <v/>
      </c>
      <c r="D614" s="35" t="str">
        <f>IF(Collage!D607="","",Collage!D607)</f>
        <v/>
      </c>
      <c r="E614" s="29"/>
      <c r="F614" s="10"/>
      <c r="G614" s="11"/>
      <c r="H614" s="13" t="str">
        <f t="shared" si="98"/>
        <v/>
      </c>
      <c r="I614" s="8" t="str">
        <f>IF(B614&lt;&gt;"",SUMIF($V$23:$V$598,V614,$H$23:$H$598)/SUMIF($V$23:$V$598,V614,$O$23:O1189),IF(O614&lt;&gt;"",SUMIF($S$23:$S$598,S614,$H$23:$H$598)/O614,""))</f>
        <v/>
      </c>
      <c r="J614" s="12"/>
      <c r="K614" s="19" t="str">
        <f t="shared" si="106"/>
        <v/>
      </c>
      <c r="L614" s="19" t="str">
        <f t="shared" si="99"/>
        <v/>
      </c>
      <c r="M614" s="19" t="str">
        <f t="shared" si="100"/>
        <v/>
      </c>
      <c r="N614" s="19" t="str">
        <f t="shared" si="107"/>
        <v/>
      </c>
      <c r="O614" s="9" t="str">
        <f t="shared" si="105"/>
        <v/>
      </c>
      <c r="S614" s="2" t="str">
        <f t="shared" si="103"/>
        <v>INDEX</v>
      </c>
      <c r="T614" s="18" t="str">
        <f t="shared" si="101"/>
        <v/>
      </c>
      <c r="V614" s="2" t="str">
        <f t="shared" si="104"/>
        <v>INCIDENTS</v>
      </c>
      <c r="W614" s="16" t="str">
        <f t="shared" si="102"/>
        <v/>
      </c>
    </row>
    <row r="615" spans="2:23" x14ac:dyDescent="0.2">
      <c r="B615" s="59" t="str">
        <f>IF(Collage!B608="","",Collage!B608)</f>
        <v/>
      </c>
      <c r="C615" s="59" t="str">
        <f>IF(Collage!C608="","",Collage!C608)</f>
        <v/>
      </c>
      <c r="D615" s="35" t="str">
        <f>IF(Collage!D608="","",Collage!D608)</f>
        <v/>
      </c>
      <c r="E615" s="29"/>
      <c r="F615" s="10"/>
      <c r="G615" s="11"/>
      <c r="H615" s="13" t="str">
        <f t="shared" si="98"/>
        <v/>
      </c>
      <c r="I615" s="8" t="str">
        <f>IF(B615&lt;&gt;"",SUMIF($V$23:$V$598,V615,$H$23:$H$598)/SUMIF($V$23:$V$598,V615,$O$23:O1190),IF(O615&lt;&gt;"",SUMIF($S$23:$S$598,S615,$H$23:$H$598)/O615,""))</f>
        <v/>
      </c>
      <c r="J615" s="12"/>
      <c r="K615" s="19" t="str">
        <f t="shared" si="106"/>
        <v/>
      </c>
      <c r="L615" s="19" t="str">
        <f t="shared" si="99"/>
        <v/>
      </c>
      <c r="M615" s="19" t="str">
        <f t="shared" si="100"/>
        <v/>
      </c>
      <c r="N615" s="19" t="str">
        <f t="shared" si="107"/>
        <v/>
      </c>
      <c r="O615" s="9" t="str">
        <f t="shared" si="105"/>
        <v/>
      </c>
      <c r="S615" s="2" t="str">
        <f t="shared" si="103"/>
        <v>INDEX</v>
      </c>
      <c r="T615" s="18" t="str">
        <f t="shared" si="101"/>
        <v/>
      </c>
      <c r="V615" s="2" t="str">
        <f t="shared" si="104"/>
        <v>INCIDENTS</v>
      </c>
      <c r="W615" s="16" t="str">
        <f t="shared" si="102"/>
        <v/>
      </c>
    </row>
    <row r="616" spans="2:23" x14ac:dyDescent="0.2">
      <c r="B616" s="59" t="str">
        <f>IF(Collage!B609="","",Collage!B609)</f>
        <v/>
      </c>
      <c r="C616" s="59" t="str">
        <f>IF(Collage!C609="","",Collage!C609)</f>
        <v/>
      </c>
      <c r="D616" s="35" t="str">
        <f>IF(Collage!D609="","",Collage!D609)</f>
        <v/>
      </c>
      <c r="E616" s="29"/>
      <c r="F616" s="10"/>
      <c r="G616" s="11"/>
      <c r="H616" s="13" t="str">
        <f t="shared" si="98"/>
        <v/>
      </c>
      <c r="I616" s="8" t="str">
        <f>IF(B616&lt;&gt;"",SUMIF($V$23:$V$598,V616,$H$23:$H$598)/SUMIF($V$23:$V$598,V616,$O$23:O1191),IF(O616&lt;&gt;"",SUMIF($S$23:$S$598,S616,$H$23:$H$598)/O616,""))</f>
        <v/>
      </c>
      <c r="J616" s="12"/>
      <c r="K616" s="19" t="str">
        <f t="shared" si="106"/>
        <v/>
      </c>
      <c r="L616" s="19" t="str">
        <f t="shared" si="99"/>
        <v/>
      </c>
      <c r="M616" s="19" t="str">
        <f t="shared" si="100"/>
        <v/>
      </c>
      <c r="N616" s="19" t="str">
        <f t="shared" si="107"/>
        <v/>
      </c>
      <c r="O616" s="9" t="str">
        <f t="shared" si="105"/>
        <v/>
      </c>
      <c r="S616" s="2" t="str">
        <f t="shared" si="103"/>
        <v>INDEX</v>
      </c>
      <c r="T616" s="18" t="str">
        <f t="shared" si="101"/>
        <v/>
      </c>
      <c r="V616" s="2" t="str">
        <f t="shared" si="104"/>
        <v>INCIDENTS</v>
      </c>
      <c r="W616" s="16" t="str">
        <f t="shared" si="102"/>
        <v/>
      </c>
    </row>
    <row r="617" spans="2:23" x14ac:dyDescent="0.2">
      <c r="B617" s="59" t="str">
        <f>IF(Collage!B610="","",Collage!B610)</f>
        <v/>
      </c>
      <c r="C617" s="59" t="str">
        <f>IF(Collage!C610="","",Collage!C610)</f>
        <v/>
      </c>
      <c r="D617" s="35" t="str">
        <f>IF(Collage!D610="","",Collage!D610)</f>
        <v/>
      </c>
      <c r="E617" s="29"/>
      <c r="F617" s="10"/>
      <c r="G617" s="11"/>
      <c r="H617" s="13" t="str">
        <f t="shared" si="98"/>
        <v/>
      </c>
      <c r="I617" s="8" t="str">
        <f>IF(B617&lt;&gt;"",SUMIF($V$23:$V$598,V617,$H$23:$H$598)/SUMIF($V$23:$V$598,V617,$O$23:O1192),IF(O617&lt;&gt;"",SUMIF($S$23:$S$598,S617,$H$23:$H$598)/O617,""))</f>
        <v/>
      </c>
      <c r="J617" s="12"/>
      <c r="K617" s="19" t="str">
        <f t="shared" si="106"/>
        <v/>
      </c>
      <c r="L617" s="19" t="str">
        <f t="shared" si="99"/>
        <v/>
      </c>
      <c r="M617" s="19" t="str">
        <f t="shared" si="100"/>
        <v/>
      </c>
      <c r="N617" s="19" t="str">
        <f t="shared" si="107"/>
        <v/>
      </c>
      <c r="O617" s="9" t="str">
        <f t="shared" si="105"/>
        <v/>
      </c>
      <c r="S617" s="2" t="str">
        <f t="shared" si="103"/>
        <v>INDEX</v>
      </c>
      <c r="T617" s="18" t="str">
        <f t="shared" si="101"/>
        <v/>
      </c>
      <c r="V617" s="2" t="str">
        <f t="shared" si="104"/>
        <v>INCIDENTS</v>
      </c>
      <c r="W617" s="16" t="str">
        <f t="shared" si="102"/>
        <v/>
      </c>
    </row>
    <row r="618" spans="2:23" x14ac:dyDescent="0.2">
      <c r="B618" s="59" t="str">
        <f>IF(Collage!B611="","",Collage!B611)</f>
        <v/>
      </c>
      <c r="C618" s="59" t="str">
        <f>IF(Collage!C611="","",Collage!C611)</f>
        <v/>
      </c>
      <c r="D618" s="35" t="str">
        <f>IF(Collage!D611="","",Collage!D611)</f>
        <v/>
      </c>
      <c r="E618" s="29"/>
      <c r="F618" s="10"/>
      <c r="G618" s="11"/>
      <c r="H618" s="13" t="str">
        <f t="shared" si="98"/>
        <v/>
      </c>
      <c r="I618" s="8" t="str">
        <f>IF(B618&lt;&gt;"",SUMIF($V$23:$V$598,V618,$H$23:$H$598)/SUMIF($V$23:$V$598,V618,$O$23:O1193),IF(O618&lt;&gt;"",SUMIF($S$23:$S$598,S618,$H$23:$H$598)/O618,""))</f>
        <v/>
      </c>
      <c r="J618" s="12"/>
      <c r="K618" s="19" t="str">
        <f t="shared" si="106"/>
        <v/>
      </c>
      <c r="L618" s="19" t="str">
        <f t="shared" si="99"/>
        <v/>
      </c>
      <c r="M618" s="19" t="str">
        <f t="shared" si="100"/>
        <v/>
      </c>
      <c r="N618" s="19" t="str">
        <f t="shared" si="107"/>
        <v/>
      </c>
      <c r="O618" s="9" t="str">
        <f t="shared" si="105"/>
        <v/>
      </c>
      <c r="S618" s="2" t="str">
        <f t="shared" si="103"/>
        <v>INDEX</v>
      </c>
      <c r="T618" s="18" t="str">
        <f t="shared" si="101"/>
        <v/>
      </c>
      <c r="V618" s="2" t="str">
        <f t="shared" si="104"/>
        <v>INCIDENTS</v>
      </c>
      <c r="W618" s="16" t="str">
        <f t="shared" si="102"/>
        <v/>
      </c>
    </row>
    <row r="619" spans="2:23" x14ac:dyDescent="0.2">
      <c r="B619" s="59" t="str">
        <f>IF(Collage!B612="","",Collage!B612)</f>
        <v/>
      </c>
      <c r="C619" s="59" t="str">
        <f>IF(Collage!C612="","",Collage!C612)</f>
        <v/>
      </c>
      <c r="D619" s="35" t="str">
        <f>IF(Collage!D612="","",Collage!D612)</f>
        <v/>
      </c>
      <c r="E619" s="29"/>
      <c r="F619" s="10"/>
      <c r="G619" s="11"/>
      <c r="H619" s="13" t="str">
        <f t="shared" si="98"/>
        <v/>
      </c>
      <c r="I619" s="8" t="str">
        <f>IF(B619&lt;&gt;"",SUMIF($V$23:$V$598,V619,$H$23:$H$598)/SUMIF($V$23:$V$598,V619,$O$23:O1194),IF(O619&lt;&gt;"",SUMIF($S$23:$S$598,S619,$H$23:$H$598)/O619,""))</f>
        <v/>
      </c>
      <c r="J619" s="12"/>
      <c r="K619" s="19" t="str">
        <f t="shared" si="106"/>
        <v/>
      </c>
      <c r="L619" s="19" t="str">
        <f t="shared" si="99"/>
        <v/>
      </c>
      <c r="M619" s="19" t="str">
        <f t="shared" si="100"/>
        <v/>
      </c>
      <c r="N619" s="19" t="str">
        <f t="shared" si="107"/>
        <v/>
      </c>
      <c r="O619" s="9" t="str">
        <f t="shared" si="105"/>
        <v/>
      </c>
      <c r="S619" s="2" t="str">
        <f t="shared" si="103"/>
        <v>INDEX</v>
      </c>
      <c r="T619" s="18" t="str">
        <f t="shared" si="101"/>
        <v/>
      </c>
      <c r="V619" s="2" t="str">
        <f t="shared" si="104"/>
        <v>INCIDENTS</v>
      </c>
      <c r="W619" s="16" t="str">
        <f t="shared" si="102"/>
        <v/>
      </c>
    </row>
    <row r="620" spans="2:23" x14ac:dyDescent="0.2">
      <c r="B620" s="59" t="str">
        <f>IF(Collage!B613="","",Collage!B613)</f>
        <v/>
      </c>
      <c r="C620" s="59" t="str">
        <f>IF(Collage!C613="","",Collage!C613)</f>
        <v/>
      </c>
      <c r="D620" s="35" t="str">
        <f>IF(Collage!D613="","",Collage!D613)</f>
        <v/>
      </c>
      <c r="E620" s="29"/>
      <c r="F620" s="10"/>
      <c r="G620" s="11"/>
      <c r="H620" s="13" t="str">
        <f t="shared" si="98"/>
        <v/>
      </c>
      <c r="I620" s="8" t="str">
        <f>IF(B620&lt;&gt;"",SUMIF($V$23:$V$598,V620,$H$23:$H$598)/SUMIF($V$23:$V$598,V620,$O$23:O1195),IF(O620&lt;&gt;"",SUMIF($S$23:$S$598,S620,$H$23:$H$598)/O620,""))</f>
        <v/>
      </c>
      <c r="J620" s="12"/>
      <c r="K620" s="19" t="str">
        <f t="shared" si="106"/>
        <v/>
      </c>
      <c r="L620" s="19" t="str">
        <f t="shared" si="99"/>
        <v/>
      </c>
      <c r="M620" s="19" t="str">
        <f t="shared" si="100"/>
        <v/>
      </c>
      <c r="N620" s="19" t="str">
        <f t="shared" si="107"/>
        <v/>
      </c>
      <c r="O620" s="9" t="str">
        <f t="shared" si="105"/>
        <v/>
      </c>
      <c r="S620" s="2" t="str">
        <f t="shared" si="103"/>
        <v>INDEX</v>
      </c>
      <c r="T620" s="18" t="str">
        <f t="shared" si="101"/>
        <v/>
      </c>
      <c r="V620" s="2" t="str">
        <f t="shared" si="104"/>
        <v>INCIDENTS</v>
      </c>
      <c r="W620" s="16" t="str">
        <f t="shared" si="102"/>
        <v/>
      </c>
    </row>
    <row r="621" spans="2:23" x14ac:dyDescent="0.2">
      <c r="B621" s="59" t="str">
        <f>IF(Collage!B614="","",Collage!B614)</f>
        <v/>
      </c>
      <c r="C621" s="59" t="str">
        <f>IF(Collage!C614="","",Collage!C614)</f>
        <v/>
      </c>
      <c r="D621" s="35" t="str">
        <f>IF(Collage!D614="","",Collage!D614)</f>
        <v/>
      </c>
      <c r="E621" s="29"/>
      <c r="F621" s="10"/>
      <c r="G621" s="11"/>
      <c r="H621" s="13" t="str">
        <f t="shared" si="98"/>
        <v/>
      </c>
      <c r="I621" s="8" t="str">
        <f>IF(B621&lt;&gt;"",SUMIF($V$23:$V$598,V621,$H$23:$H$598)/SUMIF($V$23:$V$598,V621,$O$23:O1196),IF(O621&lt;&gt;"",SUMIF($S$23:$S$598,S621,$H$23:$H$598)/O621,""))</f>
        <v/>
      </c>
      <c r="J621" s="12"/>
      <c r="K621" s="19" t="str">
        <f t="shared" si="106"/>
        <v/>
      </c>
      <c r="L621" s="19" t="str">
        <f t="shared" si="99"/>
        <v/>
      </c>
      <c r="M621" s="19" t="str">
        <f t="shared" si="100"/>
        <v/>
      </c>
      <c r="N621" s="19" t="str">
        <f t="shared" si="107"/>
        <v/>
      </c>
      <c r="O621" s="9" t="str">
        <f t="shared" si="105"/>
        <v/>
      </c>
      <c r="S621" s="2" t="str">
        <f t="shared" si="103"/>
        <v>INDEX</v>
      </c>
      <c r="T621" s="18" t="str">
        <f t="shared" si="101"/>
        <v/>
      </c>
      <c r="V621" s="2" t="str">
        <f t="shared" si="104"/>
        <v>INCIDENTS</v>
      </c>
      <c r="W621" s="16" t="str">
        <f t="shared" si="102"/>
        <v/>
      </c>
    </row>
    <row r="622" spans="2:23" x14ac:dyDescent="0.2">
      <c r="B622" s="59" t="str">
        <f>IF(Collage!B615="","",Collage!B615)</f>
        <v/>
      </c>
      <c r="C622" s="59" t="str">
        <f>IF(Collage!C615="","",Collage!C615)</f>
        <v/>
      </c>
      <c r="D622" s="35" t="str">
        <f>IF(Collage!D615="","",Collage!D615)</f>
        <v/>
      </c>
      <c r="E622" s="29"/>
      <c r="F622" s="10"/>
      <c r="G622" s="11"/>
      <c r="H622" s="13" t="str">
        <f t="shared" si="98"/>
        <v/>
      </c>
      <c r="I622" s="8" t="str">
        <f>IF(B622&lt;&gt;"",SUMIF($V$23:$V$598,V622,$H$23:$H$598)/SUMIF($V$23:$V$598,V622,$O$23:O1197),IF(O622&lt;&gt;"",SUMIF($S$23:$S$598,S622,$H$23:$H$598)/O622,""))</f>
        <v/>
      </c>
      <c r="J622" s="12"/>
      <c r="K622" s="19" t="str">
        <f t="shared" si="106"/>
        <v/>
      </c>
      <c r="L622" s="19" t="str">
        <f t="shared" si="99"/>
        <v/>
      </c>
      <c r="M622" s="19" t="str">
        <f t="shared" si="100"/>
        <v/>
      </c>
      <c r="N622" s="19" t="str">
        <f t="shared" si="107"/>
        <v/>
      </c>
      <c r="O622" s="9" t="str">
        <f t="shared" si="105"/>
        <v/>
      </c>
      <c r="S622" s="2" t="str">
        <f t="shared" si="103"/>
        <v>INDEX</v>
      </c>
      <c r="T622" s="18" t="str">
        <f t="shared" si="101"/>
        <v/>
      </c>
      <c r="V622" s="2" t="str">
        <f t="shared" si="104"/>
        <v>INCIDENTS</v>
      </c>
      <c r="W622" s="16" t="str">
        <f t="shared" si="102"/>
        <v/>
      </c>
    </row>
    <row r="623" spans="2:23" x14ac:dyDescent="0.2">
      <c r="B623" s="59" t="str">
        <f>IF(Collage!B616="","",Collage!B616)</f>
        <v/>
      </c>
      <c r="C623" s="59" t="str">
        <f>IF(Collage!C616="","",Collage!C616)</f>
        <v/>
      </c>
      <c r="D623" s="35" t="str">
        <f>IF(Collage!D616="","",Collage!D616)</f>
        <v/>
      </c>
      <c r="E623" s="29"/>
      <c r="F623" s="10"/>
      <c r="G623" s="11"/>
      <c r="H623" s="13" t="str">
        <f t="shared" si="98"/>
        <v/>
      </c>
      <c r="I623" s="8" t="str">
        <f>IF(B623&lt;&gt;"",SUMIF($V$23:$V$598,V623,$H$23:$H$598)/SUMIF($V$23:$V$598,V623,$O$23:O1198),IF(O623&lt;&gt;"",SUMIF($S$23:$S$598,S623,$H$23:$H$598)/O623,""))</f>
        <v/>
      </c>
      <c r="J623" s="12"/>
      <c r="K623" s="19" t="str">
        <f t="shared" si="106"/>
        <v/>
      </c>
      <c r="L623" s="19" t="str">
        <f t="shared" si="99"/>
        <v/>
      </c>
      <c r="M623" s="19" t="str">
        <f t="shared" si="100"/>
        <v/>
      </c>
      <c r="N623" s="19" t="str">
        <f t="shared" si="107"/>
        <v/>
      </c>
      <c r="O623" s="9" t="str">
        <f t="shared" si="105"/>
        <v/>
      </c>
      <c r="S623" s="2" t="str">
        <f t="shared" si="103"/>
        <v>INDEX</v>
      </c>
      <c r="T623" s="18" t="str">
        <f t="shared" si="101"/>
        <v/>
      </c>
      <c r="V623" s="2" t="str">
        <f t="shared" si="104"/>
        <v>INCIDENTS</v>
      </c>
      <c r="W623" s="16" t="str">
        <f t="shared" si="102"/>
        <v/>
      </c>
    </row>
    <row r="624" spans="2:23" x14ac:dyDescent="0.2">
      <c r="B624" s="59" t="str">
        <f>IF(Collage!B617="","",Collage!B617)</f>
        <v/>
      </c>
      <c r="C624" s="59" t="str">
        <f>IF(Collage!C617="","",Collage!C617)</f>
        <v/>
      </c>
      <c r="D624" s="35" t="str">
        <f>IF(Collage!D617="","",Collage!D617)</f>
        <v/>
      </c>
      <c r="E624" s="29"/>
      <c r="F624" s="10"/>
      <c r="G624" s="11"/>
      <c r="H624" s="13" t="str">
        <f t="shared" si="98"/>
        <v/>
      </c>
      <c r="I624" s="8" t="str">
        <f>IF(B624&lt;&gt;"",SUMIF($V$23:$V$598,V624,$H$23:$H$598)/SUMIF($V$23:$V$598,V624,$O$23:O1199),IF(O624&lt;&gt;"",SUMIF($S$23:$S$598,S624,$H$23:$H$598)/O624,""))</f>
        <v/>
      </c>
      <c r="J624" s="12"/>
      <c r="K624" s="19" t="str">
        <f t="shared" si="106"/>
        <v/>
      </c>
      <c r="L624" s="19" t="str">
        <f t="shared" si="99"/>
        <v/>
      </c>
      <c r="M624" s="19" t="str">
        <f t="shared" si="100"/>
        <v/>
      </c>
      <c r="N624" s="19" t="str">
        <f t="shared" si="107"/>
        <v/>
      </c>
      <c r="O624" s="9" t="str">
        <f t="shared" si="105"/>
        <v/>
      </c>
      <c r="S624" s="2" t="str">
        <f t="shared" si="103"/>
        <v>INDEX</v>
      </c>
      <c r="T624" s="18" t="str">
        <f t="shared" si="101"/>
        <v/>
      </c>
      <c r="V624" s="2" t="str">
        <f t="shared" si="104"/>
        <v>INCIDENTS</v>
      </c>
      <c r="W624" s="16" t="str">
        <f t="shared" si="102"/>
        <v/>
      </c>
    </row>
    <row r="625" spans="2:23" x14ac:dyDescent="0.2">
      <c r="B625" s="59" t="str">
        <f>IF(Collage!B618="","",Collage!B618)</f>
        <v/>
      </c>
      <c r="C625" s="59" t="str">
        <f>IF(Collage!C618="","",Collage!C618)</f>
        <v/>
      </c>
      <c r="D625" s="35" t="str">
        <f>IF(Collage!D618="","",Collage!D618)</f>
        <v/>
      </c>
      <c r="E625" s="29"/>
      <c r="F625" s="10"/>
      <c r="G625" s="11"/>
      <c r="H625" s="13" t="str">
        <f t="shared" si="98"/>
        <v/>
      </c>
      <c r="I625" s="8" t="str">
        <f>IF(B625&lt;&gt;"",SUMIF($V$23:$V$598,V625,$H$23:$H$598)/SUMIF($V$23:$V$598,V625,$O$23:O1200),IF(O625&lt;&gt;"",SUMIF($S$23:$S$598,S625,$H$23:$H$598)/O625,""))</f>
        <v/>
      </c>
      <c r="J625" s="12"/>
      <c r="K625" s="19" t="str">
        <f t="shared" si="106"/>
        <v/>
      </c>
      <c r="L625" s="19" t="str">
        <f t="shared" si="99"/>
        <v/>
      </c>
      <c r="M625" s="19" t="str">
        <f t="shared" si="100"/>
        <v/>
      </c>
      <c r="N625" s="19" t="str">
        <f t="shared" si="107"/>
        <v/>
      </c>
      <c r="O625" s="9" t="str">
        <f t="shared" si="105"/>
        <v/>
      </c>
      <c r="S625" s="2" t="str">
        <f t="shared" si="103"/>
        <v>INDEX</v>
      </c>
      <c r="T625" s="18" t="str">
        <f t="shared" si="101"/>
        <v/>
      </c>
      <c r="V625" s="2" t="str">
        <f t="shared" si="104"/>
        <v>INCIDENTS</v>
      </c>
      <c r="W625" s="16" t="str">
        <f t="shared" si="102"/>
        <v/>
      </c>
    </row>
    <row r="626" spans="2:23" x14ac:dyDescent="0.2">
      <c r="B626" s="59" t="str">
        <f>IF(Collage!B619="","",Collage!B619)</f>
        <v/>
      </c>
      <c r="C626" s="59" t="str">
        <f>IF(Collage!C619="","",Collage!C619)</f>
        <v/>
      </c>
      <c r="D626" s="35" t="str">
        <f>IF(Collage!D619="","",Collage!D619)</f>
        <v/>
      </c>
      <c r="E626" s="29"/>
      <c r="F626" s="10"/>
      <c r="G626" s="11"/>
      <c r="H626" s="13" t="str">
        <f t="shared" si="98"/>
        <v/>
      </c>
      <c r="I626" s="8" t="str">
        <f>IF(B626&lt;&gt;"",SUMIF($V$23:$V$598,V626,$H$23:$H$598)/SUMIF($V$23:$V$598,V626,$O$23:O1201),IF(O626&lt;&gt;"",SUMIF($S$23:$S$598,S626,$H$23:$H$598)/O626,""))</f>
        <v/>
      </c>
      <c r="J626" s="12"/>
      <c r="K626" s="19" t="str">
        <f t="shared" si="106"/>
        <v/>
      </c>
      <c r="L626" s="19" t="str">
        <f t="shared" si="99"/>
        <v/>
      </c>
      <c r="M626" s="19" t="str">
        <f t="shared" si="100"/>
        <v/>
      </c>
      <c r="N626" s="19" t="str">
        <f t="shared" si="107"/>
        <v/>
      </c>
      <c r="O626" s="9" t="str">
        <f t="shared" si="105"/>
        <v/>
      </c>
      <c r="S626" s="2" t="str">
        <f t="shared" si="103"/>
        <v>INDEX</v>
      </c>
      <c r="T626" s="18" t="str">
        <f t="shared" si="101"/>
        <v/>
      </c>
      <c r="V626" s="2" t="str">
        <f t="shared" si="104"/>
        <v>INCIDENTS</v>
      </c>
      <c r="W626" s="16" t="str">
        <f t="shared" si="102"/>
        <v/>
      </c>
    </row>
    <row r="627" spans="2:23" x14ac:dyDescent="0.2">
      <c r="B627" s="59" t="str">
        <f>IF(Collage!B620="","",Collage!B620)</f>
        <v/>
      </c>
      <c r="C627" s="59" t="str">
        <f>IF(Collage!C620="","",Collage!C620)</f>
        <v/>
      </c>
      <c r="D627" s="35" t="str">
        <f>IF(Collage!D620="","",Collage!D620)</f>
        <v/>
      </c>
      <c r="E627" s="29"/>
      <c r="F627" s="10"/>
      <c r="G627" s="11"/>
      <c r="H627" s="13" t="str">
        <f t="shared" si="98"/>
        <v/>
      </c>
      <c r="I627" s="8" t="str">
        <f>IF(B627&lt;&gt;"",SUMIF($V$23:$V$598,V627,$H$23:$H$598)/SUMIF($V$23:$V$598,V627,$O$23:O1202),IF(O627&lt;&gt;"",SUMIF($S$23:$S$598,S627,$H$23:$H$598)/O627,""))</f>
        <v/>
      </c>
      <c r="J627" s="12"/>
      <c r="K627" s="19" t="str">
        <f t="shared" si="106"/>
        <v/>
      </c>
      <c r="L627" s="19" t="str">
        <f t="shared" si="99"/>
        <v/>
      </c>
      <c r="M627" s="19" t="str">
        <f t="shared" si="100"/>
        <v/>
      </c>
      <c r="N627" s="19" t="str">
        <f t="shared" si="107"/>
        <v/>
      </c>
      <c r="O627" s="9" t="str">
        <f t="shared" si="105"/>
        <v/>
      </c>
      <c r="S627" s="2" t="str">
        <f t="shared" si="103"/>
        <v>INDEX</v>
      </c>
      <c r="T627" s="18" t="str">
        <f t="shared" si="101"/>
        <v/>
      </c>
      <c r="V627" s="2" t="str">
        <f t="shared" si="104"/>
        <v>INCIDENTS</v>
      </c>
      <c r="W627" s="16" t="str">
        <f t="shared" si="102"/>
        <v/>
      </c>
    </row>
    <row r="628" spans="2:23" x14ac:dyDescent="0.2">
      <c r="B628" s="59" t="str">
        <f>IF(Collage!B621="","",Collage!B621)</f>
        <v/>
      </c>
      <c r="C628" s="59" t="str">
        <f>IF(Collage!C621="","",Collage!C621)</f>
        <v/>
      </c>
      <c r="D628" s="35" t="str">
        <f>IF(Collage!D621="","",Collage!D621)</f>
        <v/>
      </c>
      <c r="E628" s="29"/>
      <c r="F628" s="10"/>
      <c r="G628" s="11"/>
      <c r="H628" s="13" t="str">
        <f t="shared" si="98"/>
        <v/>
      </c>
      <c r="I628" s="8" t="str">
        <f>IF(B628&lt;&gt;"",SUMIF($V$23:$V$598,V628,$H$23:$H$598)/SUMIF($V$23:$V$598,V628,$O$23:O1203),IF(O628&lt;&gt;"",SUMIF($S$23:$S$598,S628,$H$23:$H$598)/O628,""))</f>
        <v/>
      </c>
      <c r="J628" s="12"/>
      <c r="K628" s="19" t="str">
        <f t="shared" si="106"/>
        <v/>
      </c>
      <c r="L628" s="19" t="str">
        <f t="shared" si="99"/>
        <v/>
      </c>
      <c r="M628" s="19" t="str">
        <f t="shared" si="100"/>
        <v/>
      </c>
      <c r="N628" s="19" t="str">
        <f t="shared" si="107"/>
        <v/>
      </c>
      <c r="O628" s="9" t="str">
        <f t="shared" si="105"/>
        <v/>
      </c>
      <c r="S628" s="2" t="str">
        <f t="shared" si="103"/>
        <v>INDEX</v>
      </c>
      <c r="T628" s="18" t="str">
        <f t="shared" si="101"/>
        <v/>
      </c>
      <c r="V628" s="2" t="str">
        <f t="shared" si="104"/>
        <v>INCIDENTS</v>
      </c>
      <c r="W628" s="16" t="str">
        <f t="shared" si="102"/>
        <v/>
      </c>
    </row>
    <row r="629" spans="2:23" x14ac:dyDescent="0.2">
      <c r="B629" s="59" t="str">
        <f>IF(Collage!B622="","",Collage!B622)</f>
        <v/>
      </c>
      <c r="C629" s="59" t="str">
        <f>IF(Collage!C622="","",Collage!C622)</f>
        <v/>
      </c>
      <c r="D629" s="35" t="str">
        <f>IF(Collage!D622="","",Collage!D622)</f>
        <v/>
      </c>
      <c r="E629" s="29"/>
      <c r="F629" s="10"/>
      <c r="G629" s="11"/>
      <c r="H629" s="13" t="str">
        <f t="shared" si="98"/>
        <v/>
      </c>
      <c r="I629" s="8" t="str">
        <f>IF(B629&lt;&gt;"",SUMIF($V$23:$V$598,V629,$H$23:$H$598)/SUMIF($V$23:$V$598,V629,$O$23:O1204),IF(O629&lt;&gt;"",SUMIF($S$23:$S$598,S629,$H$23:$H$598)/O629,""))</f>
        <v/>
      </c>
      <c r="J629" s="12"/>
      <c r="K629" s="19" t="str">
        <f t="shared" si="106"/>
        <v/>
      </c>
      <c r="L629" s="19" t="str">
        <f t="shared" si="99"/>
        <v/>
      </c>
      <c r="M629" s="19" t="str">
        <f t="shared" si="100"/>
        <v/>
      </c>
      <c r="N629" s="19" t="str">
        <f t="shared" si="107"/>
        <v/>
      </c>
      <c r="O629" s="9" t="str">
        <f t="shared" si="105"/>
        <v/>
      </c>
      <c r="S629" s="2" t="str">
        <f t="shared" si="103"/>
        <v>INDEX</v>
      </c>
      <c r="T629" s="18" t="str">
        <f t="shared" si="101"/>
        <v/>
      </c>
      <c r="V629" s="2" t="str">
        <f t="shared" si="104"/>
        <v>INCIDENTS</v>
      </c>
      <c r="W629" s="16" t="str">
        <f t="shared" si="102"/>
        <v/>
      </c>
    </row>
    <row r="630" spans="2:23" x14ac:dyDescent="0.2">
      <c r="B630" s="59" t="str">
        <f>IF(Collage!B623="","",Collage!B623)</f>
        <v/>
      </c>
      <c r="C630" s="59" t="str">
        <f>IF(Collage!C623="","",Collage!C623)</f>
        <v/>
      </c>
      <c r="D630" s="35" t="str">
        <f>IF(Collage!D623="","",Collage!D623)</f>
        <v/>
      </c>
      <c r="E630" s="29"/>
      <c r="F630" s="10"/>
      <c r="G630" s="11"/>
      <c r="H630" s="13" t="str">
        <f t="shared" si="98"/>
        <v/>
      </c>
      <c r="I630" s="8" t="str">
        <f>IF(B630&lt;&gt;"",SUMIF($V$23:$V$598,V630,$H$23:$H$598)/SUMIF($V$23:$V$598,V630,$O$23:O1205),IF(O630&lt;&gt;"",SUMIF($S$23:$S$598,S630,$H$23:$H$598)/O630,""))</f>
        <v/>
      </c>
      <c r="J630" s="12"/>
      <c r="K630" s="19" t="str">
        <f t="shared" si="106"/>
        <v/>
      </c>
      <c r="L630" s="19" t="str">
        <f t="shared" si="99"/>
        <v/>
      </c>
      <c r="M630" s="19" t="str">
        <f t="shared" si="100"/>
        <v/>
      </c>
      <c r="N630" s="19" t="str">
        <f t="shared" si="107"/>
        <v/>
      </c>
      <c r="O630" s="9" t="str">
        <f t="shared" si="105"/>
        <v/>
      </c>
      <c r="S630" s="2" t="str">
        <f t="shared" si="103"/>
        <v>INDEX</v>
      </c>
      <c r="T630" s="18" t="str">
        <f t="shared" si="101"/>
        <v/>
      </c>
      <c r="V630" s="2" t="str">
        <f t="shared" si="104"/>
        <v>INCIDENTS</v>
      </c>
      <c r="W630" s="16" t="str">
        <f t="shared" si="102"/>
        <v/>
      </c>
    </row>
    <row r="631" spans="2:23" x14ac:dyDescent="0.2">
      <c r="B631" s="59" t="str">
        <f>IF(Collage!B624="","",Collage!B624)</f>
        <v/>
      </c>
      <c r="C631" s="59" t="str">
        <f>IF(Collage!C624="","",Collage!C624)</f>
        <v/>
      </c>
      <c r="D631" s="35" t="str">
        <f>IF(Collage!D624="","",Collage!D624)</f>
        <v/>
      </c>
      <c r="E631" s="29"/>
      <c r="F631" s="10"/>
      <c r="G631" s="11"/>
      <c r="H631" s="13" t="str">
        <f t="shared" si="98"/>
        <v/>
      </c>
      <c r="I631" s="8" t="str">
        <f>IF(B631&lt;&gt;"",SUMIF($V$23:$V$598,V631,$H$23:$H$598)/SUMIF($V$23:$V$598,V631,$O$23:O1206),IF(O631&lt;&gt;"",SUMIF($S$23:$S$598,S631,$H$23:$H$598)/O631,""))</f>
        <v/>
      </c>
      <c r="J631" s="12"/>
      <c r="K631" s="19" t="str">
        <f t="shared" si="106"/>
        <v/>
      </c>
      <c r="L631" s="19" t="str">
        <f t="shared" si="99"/>
        <v/>
      </c>
      <c r="M631" s="19" t="str">
        <f t="shared" si="100"/>
        <v/>
      </c>
      <c r="N631" s="19" t="str">
        <f t="shared" si="107"/>
        <v/>
      </c>
      <c r="O631" s="9" t="str">
        <f t="shared" si="105"/>
        <v/>
      </c>
      <c r="S631" s="2" t="str">
        <f t="shared" si="103"/>
        <v>INDEX</v>
      </c>
      <c r="T631" s="18" t="str">
        <f t="shared" si="101"/>
        <v/>
      </c>
      <c r="V631" s="2" t="str">
        <f t="shared" si="104"/>
        <v>INCIDENTS</v>
      </c>
      <c r="W631" s="16" t="str">
        <f t="shared" si="102"/>
        <v/>
      </c>
    </row>
    <row r="632" spans="2:23" x14ac:dyDescent="0.2">
      <c r="B632" s="59" t="str">
        <f>IF(Collage!B625="","",Collage!B625)</f>
        <v/>
      </c>
      <c r="C632" s="59" t="str">
        <f>IF(Collage!C625="","",Collage!C625)</f>
        <v/>
      </c>
      <c r="D632" s="35" t="str">
        <f>IF(Collage!D625="","",Collage!D625)</f>
        <v/>
      </c>
      <c r="E632" s="29"/>
      <c r="F632" s="10"/>
      <c r="G632" s="11"/>
      <c r="H632" s="13" t="str">
        <f t="shared" si="98"/>
        <v/>
      </c>
      <c r="I632" s="8" t="str">
        <f>IF(B632&lt;&gt;"",SUMIF($V$23:$V$598,V632,$H$23:$H$598)/SUMIF($V$23:$V$598,V632,$O$23:O1207),IF(O632&lt;&gt;"",SUMIF($S$23:$S$598,S632,$H$23:$H$598)/O632,""))</f>
        <v/>
      </c>
      <c r="J632" s="12"/>
      <c r="K632" s="19" t="str">
        <f t="shared" si="106"/>
        <v/>
      </c>
      <c r="L632" s="19" t="str">
        <f t="shared" si="99"/>
        <v/>
      </c>
      <c r="M632" s="19" t="str">
        <f t="shared" si="100"/>
        <v/>
      </c>
      <c r="N632" s="19" t="str">
        <f t="shared" si="107"/>
        <v/>
      </c>
      <c r="O632" s="9" t="str">
        <f t="shared" si="105"/>
        <v/>
      </c>
      <c r="S632" s="2" t="str">
        <f t="shared" si="103"/>
        <v>INDEX</v>
      </c>
      <c r="T632" s="18" t="str">
        <f t="shared" si="101"/>
        <v/>
      </c>
      <c r="V632" s="2" t="str">
        <f t="shared" si="104"/>
        <v>INCIDENTS</v>
      </c>
      <c r="W632" s="16" t="str">
        <f t="shared" si="102"/>
        <v/>
      </c>
    </row>
    <row r="633" spans="2:23" x14ac:dyDescent="0.2">
      <c r="B633" s="59" t="str">
        <f>IF(Collage!B626="","",Collage!B626)</f>
        <v/>
      </c>
      <c r="C633" s="59" t="str">
        <f>IF(Collage!C626="","",Collage!C626)</f>
        <v/>
      </c>
      <c r="D633" s="35" t="str">
        <f>IF(Collage!D626="","",Collage!D626)</f>
        <v/>
      </c>
      <c r="E633" s="29"/>
      <c r="F633" s="10"/>
      <c r="G633" s="11"/>
      <c r="H633" s="13" t="str">
        <f t="shared" si="98"/>
        <v/>
      </c>
      <c r="I633" s="8" t="str">
        <f>IF(B633&lt;&gt;"",SUMIF($V$23:$V$598,V633,$H$23:$H$598)/SUMIF($V$23:$V$598,V633,$O$23:O1208),IF(O633&lt;&gt;"",SUMIF($S$23:$S$598,S633,$H$23:$H$598)/O633,""))</f>
        <v/>
      </c>
      <c r="J633" s="12"/>
      <c r="K633" s="19" t="str">
        <f t="shared" si="106"/>
        <v/>
      </c>
      <c r="L633" s="19" t="str">
        <f t="shared" si="99"/>
        <v/>
      </c>
      <c r="M633" s="19" t="str">
        <f t="shared" si="100"/>
        <v/>
      </c>
      <c r="N633" s="19" t="str">
        <f t="shared" si="107"/>
        <v/>
      </c>
      <c r="O633" s="9" t="str">
        <f t="shared" si="105"/>
        <v/>
      </c>
      <c r="S633" s="2" t="str">
        <f t="shared" si="103"/>
        <v>INDEX</v>
      </c>
      <c r="T633" s="18" t="str">
        <f t="shared" si="101"/>
        <v/>
      </c>
      <c r="V633" s="2" t="str">
        <f t="shared" si="104"/>
        <v>INCIDENTS</v>
      </c>
      <c r="W633" s="16" t="str">
        <f t="shared" si="102"/>
        <v/>
      </c>
    </row>
    <row r="634" spans="2:23" x14ac:dyDescent="0.2">
      <c r="B634" s="59" t="str">
        <f>IF(Collage!B627="","",Collage!B627)</f>
        <v/>
      </c>
      <c r="C634" s="59" t="str">
        <f>IF(Collage!C627="","",Collage!C627)</f>
        <v/>
      </c>
      <c r="D634" s="35" t="str">
        <f>IF(Collage!D627="","",Collage!D627)</f>
        <v/>
      </c>
      <c r="E634" s="29"/>
      <c r="F634" s="10"/>
      <c r="G634" s="11"/>
      <c r="H634" s="13" t="str">
        <f t="shared" si="98"/>
        <v/>
      </c>
      <c r="I634" s="8" t="str">
        <f>IF(B634&lt;&gt;"",SUMIF($V$23:$V$598,V634,$H$23:$H$598)/SUMIF($V$23:$V$598,V634,$O$23:O1209),IF(O634&lt;&gt;"",SUMIF($S$23:$S$598,S634,$H$23:$H$598)/O634,""))</f>
        <v/>
      </c>
      <c r="J634" s="12"/>
      <c r="K634" s="19" t="str">
        <f t="shared" si="106"/>
        <v/>
      </c>
      <c r="L634" s="19" t="str">
        <f t="shared" si="99"/>
        <v/>
      </c>
      <c r="M634" s="19" t="str">
        <f t="shared" si="100"/>
        <v/>
      </c>
      <c r="N634" s="19" t="str">
        <f t="shared" si="107"/>
        <v/>
      </c>
      <c r="O634" s="9" t="str">
        <f t="shared" si="105"/>
        <v/>
      </c>
      <c r="S634" s="2" t="str">
        <f t="shared" si="103"/>
        <v>INDEX</v>
      </c>
      <c r="T634" s="18" t="str">
        <f t="shared" si="101"/>
        <v/>
      </c>
      <c r="V634" s="2" t="str">
        <f t="shared" si="104"/>
        <v>INCIDENTS</v>
      </c>
      <c r="W634" s="16" t="str">
        <f t="shared" si="102"/>
        <v/>
      </c>
    </row>
    <row r="635" spans="2:23" x14ac:dyDescent="0.2">
      <c r="B635" s="59" t="str">
        <f>IF(Collage!B628="","",Collage!B628)</f>
        <v/>
      </c>
      <c r="C635" s="59" t="str">
        <f>IF(Collage!C628="","",Collage!C628)</f>
        <v/>
      </c>
      <c r="D635" s="35" t="str">
        <f>IF(Collage!D628="","",Collage!D628)</f>
        <v/>
      </c>
      <c r="E635" s="29"/>
      <c r="F635" s="10"/>
      <c r="G635" s="11"/>
      <c r="H635" s="13" t="str">
        <f t="shared" si="98"/>
        <v/>
      </c>
      <c r="I635" s="8" t="str">
        <f>IF(B635&lt;&gt;"",SUMIF($V$23:$V$598,V635,$H$23:$H$598)/SUMIF($V$23:$V$598,V635,$O$23:O1210),IF(O635&lt;&gt;"",SUMIF($S$23:$S$598,S635,$H$23:$H$598)/O635,""))</f>
        <v/>
      </c>
      <c r="J635" s="12"/>
      <c r="K635" s="19" t="str">
        <f t="shared" si="106"/>
        <v/>
      </c>
      <c r="L635" s="19" t="str">
        <f t="shared" si="99"/>
        <v/>
      </c>
      <c r="M635" s="19" t="str">
        <f t="shared" si="100"/>
        <v/>
      </c>
      <c r="N635" s="19" t="str">
        <f t="shared" si="107"/>
        <v/>
      </c>
      <c r="O635" s="9" t="str">
        <f t="shared" si="105"/>
        <v/>
      </c>
      <c r="S635" s="2" t="str">
        <f t="shared" si="103"/>
        <v>INDEX</v>
      </c>
      <c r="T635" s="18" t="str">
        <f t="shared" si="101"/>
        <v/>
      </c>
      <c r="V635" s="2" t="str">
        <f t="shared" si="104"/>
        <v>INCIDENTS</v>
      </c>
      <c r="W635" s="16" t="str">
        <f t="shared" si="102"/>
        <v/>
      </c>
    </row>
    <row r="636" spans="2:23" x14ac:dyDescent="0.2">
      <c r="B636" s="59" t="str">
        <f>IF(Collage!B629="","",Collage!B629)</f>
        <v/>
      </c>
      <c r="C636" s="59" t="str">
        <f>IF(Collage!C629="","",Collage!C629)</f>
        <v/>
      </c>
      <c r="D636" s="35" t="str">
        <f>IF(Collage!D629="","",Collage!D629)</f>
        <v/>
      </c>
      <c r="E636" s="29"/>
      <c r="F636" s="10"/>
      <c r="G636" s="11"/>
      <c r="H636" s="13" t="str">
        <f t="shared" si="98"/>
        <v/>
      </c>
      <c r="I636" s="8" t="str">
        <f>IF(B636&lt;&gt;"",SUMIF($V$23:$V$598,V636,$H$23:$H$598)/SUMIF($V$23:$V$598,V636,$O$23:O1211),IF(O636&lt;&gt;"",SUMIF($S$23:$S$598,S636,$H$23:$H$598)/O636,""))</f>
        <v/>
      </c>
      <c r="J636" s="12"/>
      <c r="K636" s="19" t="str">
        <f t="shared" si="106"/>
        <v/>
      </c>
      <c r="L636" s="19" t="str">
        <f t="shared" si="99"/>
        <v/>
      </c>
      <c r="M636" s="19" t="str">
        <f t="shared" si="100"/>
        <v/>
      </c>
      <c r="N636" s="19" t="str">
        <f t="shared" si="107"/>
        <v/>
      </c>
      <c r="O636" s="9" t="str">
        <f t="shared" si="105"/>
        <v/>
      </c>
      <c r="S636" s="2" t="str">
        <f t="shared" si="103"/>
        <v>INDEX</v>
      </c>
      <c r="T636" s="18" t="str">
        <f t="shared" si="101"/>
        <v/>
      </c>
      <c r="V636" s="2" t="str">
        <f t="shared" si="104"/>
        <v>INCIDENTS</v>
      </c>
      <c r="W636" s="16" t="str">
        <f t="shared" si="102"/>
        <v/>
      </c>
    </row>
    <row r="637" spans="2:23" x14ac:dyDescent="0.2">
      <c r="B637" s="59" t="str">
        <f>IF(Collage!B630="","",Collage!B630)</f>
        <v/>
      </c>
      <c r="C637" s="59" t="str">
        <f>IF(Collage!C630="","",Collage!C630)</f>
        <v/>
      </c>
      <c r="D637" s="35" t="str">
        <f>IF(Collage!D630="","",Collage!D630)</f>
        <v/>
      </c>
      <c r="E637" s="29"/>
      <c r="F637" s="10"/>
      <c r="G637" s="11"/>
      <c r="H637" s="13" t="str">
        <f t="shared" si="98"/>
        <v/>
      </c>
      <c r="I637" s="8" t="str">
        <f>IF(B637&lt;&gt;"",SUMIF($V$23:$V$598,V637,$H$23:$H$598)/SUMIF($V$23:$V$598,V637,$O$23:O1212),IF(O637&lt;&gt;"",SUMIF($S$23:$S$598,S637,$H$23:$H$598)/O637,""))</f>
        <v/>
      </c>
      <c r="J637" s="12"/>
      <c r="K637" s="19" t="str">
        <f t="shared" si="106"/>
        <v/>
      </c>
      <c r="L637" s="19" t="str">
        <f t="shared" si="99"/>
        <v/>
      </c>
      <c r="M637" s="19" t="str">
        <f t="shared" si="100"/>
        <v/>
      </c>
      <c r="N637" s="19" t="str">
        <f t="shared" si="107"/>
        <v/>
      </c>
      <c r="O637" s="9" t="str">
        <f t="shared" si="105"/>
        <v/>
      </c>
      <c r="S637" s="2" t="str">
        <f t="shared" si="103"/>
        <v>INDEX</v>
      </c>
      <c r="T637" s="18" t="str">
        <f t="shared" si="101"/>
        <v/>
      </c>
      <c r="V637" s="2" t="str">
        <f t="shared" si="104"/>
        <v>INCIDENTS</v>
      </c>
      <c r="W637" s="16" t="str">
        <f t="shared" si="102"/>
        <v/>
      </c>
    </row>
    <row r="638" spans="2:23" x14ac:dyDescent="0.2">
      <c r="B638" s="59" t="str">
        <f>IF(Collage!B631="","",Collage!B631)</f>
        <v/>
      </c>
      <c r="C638" s="59" t="str">
        <f>IF(Collage!C631="","",Collage!C631)</f>
        <v/>
      </c>
      <c r="D638" s="35" t="str">
        <f>IF(Collage!D631="","",Collage!D631)</f>
        <v/>
      </c>
      <c r="E638" s="29"/>
      <c r="F638" s="10"/>
      <c r="G638" s="11"/>
      <c r="H638" s="13" t="str">
        <f t="shared" si="98"/>
        <v/>
      </c>
      <c r="I638" s="8" t="str">
        <f>IF(B638&lt;&gt;"",SUMIF($V$23:$V$598,V638,$H$23:$H$598)/SUMIF($V$23:$V$598,V638,$O$23:O1213),IF(O638&lt;&gt;"",SUMIF($S$23:$S$598,S638,$H$23:$H$598)/O638,""))</f>
        <v/>
      </c>
      <c r="J638" s="12"/>
      <c r="K638" s="19" t="str">
        <f t="shared" si="106"/>
        <v/>
      </c>
      <c r="L638" s="19" t="str">
        <f t="shared" si="99"/>
        <v/>
      </c>
      <c r="M638" s="19" t="str">
        <f t="shared" si="100"/>
        <v/>
      </c>
      <c r="N638" s="19" t="str">
        <f t="shared" si="107"/>
        <v/>
      </c>
      <c r="O638" s="9" t="str">
        <f t="shared" si="105"/>
        <v/>
      </c>
      <c r="S638" s="2" t="str">
        <f t="shared" si="103"/>
        <v>INDEX</v>
      </c>
      <c r="T638" s="18" t="str">
        <f t="shared" si="101"/>
        <v/>
      </c>
      <c r="V638" s="2" t="str">
        <f t="shared" si="104"/>
        <v>INCIDENTS</v>
      </c>
      <c r="W638" s="16" t="str">
        <f t="shared" si="102"/>
        <v/>
      </c>
    </row>
    <row r="639" spans="2:23" x14ac:dyDescent="0.2">
      <c r="B639" s="59" t="str">
        <f>IF(Collage!B632="","",Collage!B632)</f>
        <v/>
      </c>
      <c r="C639" s="59" t="str">
        <f>IF(Collage!C632="","",Collage!C632)</f>
        <v/>
      </c>
      <c r="D639" s="35" t="str">
        <f>IF(Collage!D632="","",Collage!D632)</f>
        <v/>
      </c>
      <c r="E639" s="29"/>
      <c r="F639" s="10"/>
      <c r="G639" s="11"/>
      <c r="H639" s="13" t="str">
        <f t="shared" si="98"/>
        <v/>
      </c>
      <c r="I639" s="8" t="str">
        <f>IF(B639&lt;&gt;"",SUMIF($V$23:$V$598,V639,$H$23:$H$598)/SUMIF($V$23:$V$598,V639,$O$23:O1214),IF(O639&lt;&gt;"",SUMIF($S$23:$S$598,S639,$H$23:$H$598)/O639,""))</f>
        <v/>
      </c>
      <c r="J639" s="12"/>
      <c r="K639" s="19" t="str">
        <f t="shared" si="106"/>
        <v/>
      </c>
      <c r="L639" s="19" t="str">
        <f t="shared" si="99"/>
        <v/>
      </c>
      <c r="M639" s="19" t="str">
        <f t="shared" si="100"/>
        <v/>
      </c>
      <c r="N639" s="19" t="str">
        <f t="shared" si="107"/>
        <v/>
      </c>
      <c r="O639" s="9" t="str">
        <f t="shared" si="105"/>
        <v/>
      </c>
      <c r="S639" s="2" t="str">
        <f t="shared" si="103"/>
        <v>INDEX</v>
      </c>
      <c r="T639" s="18" t="str">
        <f t="shared" si="101"/>
        <v/>
      </c>
      <c r="V639" s="2" t="str">
        <f t="shared" si="104"/>
        <v>INCIDENTS</v>
      </c>
      <c r="W639" s="16" t="str">
        <f t="shared" si="102"/>
        <v/>
      </c>
    </row>
    <row r="640" spans="2:23" x14ac:dyDescent="0.2">
      <c r="B640" s="59" t="str">
        <f>IF(Collage!B633="","",Collage!B633)</f>
        <v/>
      </c>
      <c r="C640" s="59" t="str">
        <f>IF(Collage!C633="","",Collage!C633)</f>
        <v/>
      </c>
      <c r="D640" s="35" t="str">
        <f>IF(Collage!D633="","",Collage!D633)</f>
        <v/>
      </c>
      <c r="E640" s="29"/>
      <c r="F640" s="10"/>
      <c r="G640" s="11"/>
      <c r="H640" s="13" t="str">
        <f t="shared" si="98"/>
        <v/>
      </c>
      <c r="I640" s="8" t="str">
        <f>IF(B640&lt;&gt;"",SUMIF($V$23:$V$598,V640,$H$23:$H$598)/SUMIF($V$23:$V$598,V640,$O$23:O1215),IF(O640&lt;&gt;"",SUMIF($S$23:$S$598,S640,$H$23:$H$598)/O640,""))</f>
        <v/>
      </c>
      <c r="J640" s="12"/>
      <c r="K640" s="19" t="str">
        <f t="shared" si="106"/>
        <v/>
      </c>
      <c r="L640" s="19" t="str">
        <f t="shared" si="99"/>
        <v/>
      </c>
      <c r="M640" s="19" t="str">
        <f t="shared" si="100"/>
        <v/>
      </c>
      <c r="N640" s="19" t="str">
        <f t="shared" si="107"/>
        <v/>
      </c>
      <c r="O640" s="9" t="str">
        <f t="shared" si="105"/>
        <v/>
      </c>
      <c r="S640" s="2" t="str">
        <f t="shared" si="103"/>
        <v>INDEX</v>
      </c>
      <c r="T640" s="18" t="str">
        <f t="shared" si="101"/>
        <v/>
      </c>
      <c r="V640" s="2" t="str">
        <f t="shared" si="104"/>
        <v>INCIDENTS</v>
      </c>
      <c r="W640" s="16" t="str">
        <f t="shared" si="102"/>
        <v/>
      </c>
    </row>
    <row r="641" spans="2:23" x14ac:dyDescent="0.2">
      <c r="B641" s="59" t="str">
        <f>IF(Collage!B634="","",Collage!B634)</f>
        <v/>
      </c>
      <c r="C641" s="59" t="str">
        <f>IF(Collage!C634="","",Collage!C634)</f>
        <v/>
      </c>
      <c r="D641" s="35" t="str">
        <f>IF(Collage!D634="","",Collage!D634)</f>
        <v/>
      </c>
      <c r="E641" s="29"/>
      <c r="F641" s="10"/>
      <c r="G641" s="11"/>
      <c r="H641" s="13" t="str">
        <f t="shared" si="98"/>
        <v/>
      </c>
      <c r="I641" s="8" t="str">
        <f>IF(B641&lt;&gt;"",SUMIF($V$23:$V$598,V641,$H$23:$H$598)/SUMIF($V$23:$V$598,V641,$O$23:O1216),IF(O641&lt;&gt;"",SUMIF($S$23:$S$598,S641,$H$23:$H$598)/O641,""))</f>
        <v/>
      </c>
      <c r="J641" s="12"/>
      <c r="K641" s="19" t="str">
        <f t="shared" si="106"/>
        <v/>
      </c>
      <c r="L641" s="19" t="str">
        <f t="shared" si="99"/>
        <v/>
      </c>
      <c r="M641" s="19" t="str">
        <f t="shared" si="100"/>
        <v/>
      </c>
      <c r="N641" s="19" t="str">
        <f t="shared" si="107"/>
        <v/>
      </c>
      <c r="O641" s="9" t="str">
        <f t="shared" si="105"/>
        <v/>
      </c>
      <c r="S641" s="2" t="str">
        <f t="shared" si="103"/>
        <v>INDEX</v>
      </c>
      <c r="T641" s="18" t="str">
        <f t="shared" si="101"/>
        <v/>
      </c>
      <c r="V641" s="2" t="str">
        <f t="shared" si="104"/>
        <v>INCIDENTS</v>
      </c>
      <c r="W641" s="16" t="str">
        <f t="shared" si="102"/>
        <v/>
      </c>
    </row>
    <row r="642" spans="2:23" x14ac:dyDescent="0.2">
      <c r="B642" s="59" t="str">
        <f>IF(Collage!B635="","",Collage!B635)</f>
        <v/>
      </c>
      <c r="C642" s="59" t="str">
        <f>IF(Collage!C635="","",Collage!C635)</f>
        <v/>
      </c>
      <c r="D642" s="35" t="str">
        <f>IF(Collage!D635="","",Collage!D635)</f>
        <v/>
      </c>
      <c r="E642" s="29"/>
      <c r="F642" s="10"/>
      <c r="G642" s="11"/>
      <c r="H642" s="13" t="str">
        <f t="shared" si="98"/>
        <v/>
      </c>
      <c r="I642" s="8" t="str">
        <f>IF(B642&lt;&gt;"",SUMIF($V$23:$V$598,V642,$H$23:$H$598)/SUMIF($V$23:$V$598,V642,$O$23:O1217),IF(O642&lt;&gt;"",SUMIF($S$23:$S$598,S642,$H$23:$H$598)/O642,""))</f>
        <v/>
      </c>
      <c r="J642" s="12"/>
      <c r="K642" s="19" t="str">
        <f t="shared" si="106"/>
        <v/>
      </c>
      <c r="L642" s="19" t="str">
        <f t="shared" si="99"/>
        <v/>
      </c>
      <c r="M642" s="19" t="str">
        <f t="shared" si="100"/>
        <v/>
      </c>
      <c r="N642" s="19" t="str">
        <f t="shared" si="107"/>
        <v/>
      </c>
      <c r="O642" s="9" t="str">
        <f t="shared" si="105"/>
        <v/>
      </c>
      <c r="S642" s="2" t="str">
        <f t="shared" si="103"/>
        <v>INDEX</v>
      </c>
      <c r="T642" s="18" t="str">
        <f t="shared" si="101"/>
        <v/>
      </c>
      <c r="V642" s="2" t="str">
        <f t="shared" si="104"/>
        <v>INCIDENTS</v>
      </c>
      <c r="W642" s="16" t="str">
        <f t="shared" si="102"/>
        <v/>
      </c>
    </row>
    <row r="643" spans="2:23" x14ac:dyDescent="0.2">
      <c r="B643" s="59" t="str">
        <f>IF(Collage!B636="","",Collage!B636)</f>
        <v/>
      </c>
      <c r="C643" s="59" t="str">
        <f>IF(Collage!C636="","",Collage!C636)</f>
        <v/>
      </c>
      <c r="D643" s="35" t="str">
        <f>IF(Collage!D636="","",Collage!D636)</f>
        <v/>
      </c>
      <c r="E643" s="29"/>
      <c r="F643" s="10"/>
      <c r="G643" s="11"/>
      <c r="H643" s="13" t="str">
        <f t="shared" si="98"/>
        <v/>
      </c>
      <c r="I643" s="8" t="str">
        <f>IF(B643&lt;&gt;"",SUMIF($V$23:$V$598,V643,$H$23:$H$598)/SUMIF($V$23:$V$598,V643,$O$23:O1218),IF(O643&lt;&gt;"",SUMIF($S$23:$S$598,S643,$H$23:$H$598)/O643,""))</f>
        <v/>
      </c>
      <c r="J643" s="12"/>
      <c r="K643" s="19" t="str">
        <f t="shared" si="106"/>
        <v/>
      </c>
      <c r="L643" s="19" t="str">
        <f t="shared" si="99"/>
        <v/>
      </c>
      <c r="M643" s="19" t="str">
        <f t="shared" si="100"/>
        <v/>
      </c>
      <c r="N643" s="19" t="str">
        <f t="shared" si="107"/>
        <v/>
      </c>
      <c r="O643" s="9" t="str">
        <f t="shared" si="105"/>
        <v/>
      </c>
      <c r="S643" s="2" t="str">
        <f t="shared" si="103"/>
        <v>INDEX</v>
      </c>
      <c r="T643" s="18" t="str">
        <f t="shared" si="101"/>
        <v/>
      </c>
      <c r="V643" s="2" t="str">
        <f t="shared" si="104"/>
        <v>INCIDENTS</v>
      </c>
      <c r="W643" s="16" t="str">
        <f t="shared" si="102"/>
        <v/>
      </c>
    </row>
    <row r="644" spans="2:23" x14ac:dyDescent="0.2">
      <c r="B644" s="59" t="str">
        <f>IF(Collage!B637="","",Collage!B637)</f>
        <v/>
      </c>
      <c r="C644" s="59" t="str">
        <f>IF(Collage!C637="","",Collage!C637)</f>
        <v/>
      </c>
      <c r="D644" s="35" t="str">
        <f>IF(Collage!D637="","",Collage!D637)</f>
        <v/>
      </c>
      <c r="E644" s="29"/>
      <c r="F644" s="10"/>
      <c r="G644" s="11"/>
      <c r="H644" s="13" t="str">
        <f t="shared" si="98"/>
        <v/>
      </c>
      <c r="I644" s="8" t="str">
        <f>IF(B644&lt;&gt;"",SUMIF($V$23:$V$598,V644,$H$23:$H$598)/SUMIF($V$23:$V$598,V644,$O$23:O1219),IF(O644&lt;&gt;"",SUMIF($S$23:$S$598,S644,$H$23:$H$598)/O644,""))</f>
        <v/>
      </c>
      <c r="J644" s="12"/>
      <c r="K644" s="19" t="str">
        <f t="shared" si="106"/>
        <v/>
      </c>
      <c r="L644" s="19" t="str">
        <f t="shared" si="99"/>
        <v/>
      </c>
      <c r="M644" s="19" t="str">
        <f t="shared" si="100"/>
        <v/>
      </c>
      <c r="N644" s="19" t="str">
        <f t="shared" si="107"/>
        <v/>
      </c>
      <c r="O644" s="9" t="str">
        <f t="shared" si="105"/>
        <v/>
      </c>
      <c r="S644" s="2" t="str">
        <f t="shared" si="103"/>
        <v>INDEX</v>
      </c>
      <c r="T644" s="18" t="str">
        <f t="shared" si="101"/>
        <v/>
      </c>
      <c r="V644" s="2" t="str">
        <f t="shared" si="104"/>
        <v>INCIDENTS</v>
      </c>
      <c r="W644" s="16" t="str">
        <f t="shared" si="102"/>
        <v/>
      </c>
    </row>
    <row r="645" spans="2:23" x14ac:dyDescent="0.2">
      <c r="B645" s="59" t="str">
        <f>IF(Collage!B638="","",Collage!B638)</f>
        <v/>
      </c>
      <c r="C645" s="59" t="str">
        <f>IF(Collage!C638="","",Collage!C638)</f>
        <v/>
      </c>
      <c r="D645" s="35" t="str">
        <f>IF(Collage!D638="","",Collage!D638)</f>
        <v/>
      </c>
      <c r="E645" s="29"/>
      <c r="F645" s="10"/>
      <c r="G645" s="11"/>
      <c r="H645" s="13" t="str">
        <f t="shared" si="98"/>
        <v/>
      </c>
      <c r="I645" s="8" t="str">
        <f>IF(B645&lt;&gt;"",SUMIF($V$23:$V$598,V645,$H$23:$H$598)/SUMIF($V$23:$V$598,V645,$O$23:O1220),IF(O645&lt;&gt;"",SUMIF($S$23:$S$598,S645,$H$23:$H$598)/O645,""))</f>
        <v/>
      </c>
      <c r="J645" s="12"/>
      <c r="K645" s="19" t="str">
        <f t="shared" si="106"/>
        <v/>
      </c>
      <c r="L645" s="19" t="str">
        <f t="shared" si="99"/>
        <v/>
      </c>
      <c r="M645" s="19" t="str">
        <f t="shared" si="100"/>
        <v/>
      </c>
      <c r="N645" s="19" t="str">
        <f t="shared" si="107"/>
        <v/>
      </c>
      <c r="O645" s="9" t="str">
        <f t="shared" si="105"/>
        <v/>
      </c>
      <c r="S645" s="2" t="str">
        <f t="shared" si="103"/>
        <v>INDEX</v>
      </c>
      <c r="T645" s="18" t="str">
        <f t="shared" si="101"/>
        <v/>
      </c>
      <c r="V645" s="2" t="str">
        <f t="shared" si="104"/>
        <v>INCIDENTS</v>
      </c>
      <c r="W645" s="16" t="str">
        <f t="shared" si="102"/>
        <v/>
      </c>
    </row>
    <row r="646" spans="2:23" x14ac:dyDescent="0.2">
      <c r="B646" s="59" t="str">
        <f>IF(Collage!B639="","",Collage!B639)</f>
        <v/>
      </c>
      <c r="C646" s="59" t="str">
        <f>IF(Collage!C639="","",Collage!C639)</f>
        <v/>
      </c>
      <c r="D646" s="35" t="str">
        <f>IF(Collage!D639="","",Collage!D639)</f>
        <v/>
      </c>
      <c r="E646" s="29"/>
      <c r="F646" s="10"/>
      <c r="G646" s="11"/>
      <c r="H646" s="13" t="str">
        <f t="shared" si="98"/>
        <v/>
      </c>
      <c r="I646" s="8" t="str">
        <f>IF(B646&lt;&gt;"",SUMIF($V$23:$V$598,V646,$H$23:$H$598)/SUMIF($V$23:$V$598,V646,$O$23:O1221),IF(O646&lt;&gt;"",SUMIF($S$23:$S$598,S646,$H$23:$H$598)/O646,""))</f>
        <v/>
      </c>
      <c r="J646" s="12"/>
      <c r="K646" s="19" t="str">
        <f t="shared" si="106"/>
        <v/>
      </c>
      <c r="L646" s="19" t="str">
        <f t="shared" si="99"/>
        <v/>
      </c>
      <c r="M646" s="19" t="str">
        <f t="shared" si="100"/>
        <v/>
      </c>
      <c r="N646" s="19" t="str">
        <f t="shared" si="107"/>
        <v/>
      </c>
      <c r="O646" s="9" t="str">
        <f t="shared" si="105"/>
        <v/>
      </c>
      <c r="S646" s="2" t="str">
        <f t="shared" si="103"/>
        <v>INDEX</v>
      </c>
      <c r="T646" s="18" t="str">
        <f t="shared" si="101"/>
        <v/>
      </c>
      <c r="V646" s="2" t="str">
        <f t="shared" si="104"/>
        <v>INCIDENTS</v>
      </c>
      <c r="W646" s="16" t="str">
        <f t="shared" si="102"/>
        <v/>
      </c>
    </row>
    <row r="647" spans="2:23" x14ac:dyDescent="0.2">
      <c r="B647" s="59" t="str">
        <f>IF(Collage!B640="","",Collage!B640)</f>
        <v/>
      </c>
      <c r="C647" s="59" t="str">
        <f>IF(Collage!C640="","",Collage!C640)</f>
        <v/>
      </c>
      <c r="D647" s="35" t="str">
        <f>IF(Collage!D640="","",Collage!D640)</f>
        <v/>
      </c>
      <c r="E647" s="29"/>
      <c r="F647" s="10"/>
      <c r="G647" s="11"/>
      <c r="H647" s="13" t="str">
        <f t="shared" si="98"/>
        <v/>
      </c>
      <c r="I647" s="8" t="str">
        <f>IF(B647&lt;&gt;"",SUMIF($V$23:$V$598,V647,$H$23:$H$598)/SUMIF($V$23:$V$598,V647,$O$23:O1222),IF(O647&lt;&gt;"",SUMIF($S$23:$S$598,S647,$H$23:$H$598)/O647,""))</f>
        <v/>
      </c>
      <c r="J647" s="12"/>
      <c r="K647" s="19" t="str">
        <f t="shared" si="106"/>
        <v/>
      </c>
      <c r="L647" s="19" t="str">
        <f t="shared" si="99"/>
        <v/>
      </c>
      <c r="M647" s="19" t="str">
        <f t="shared" si="100"/>
        <v/>
      </c>
      <c r="N647" s="19" t="str">
        <f t="shared" si="107"/>
        <v/>
      </c>
      <c r="O647" s="9" t="str">
        <f t="shared" si="105"/>
        <v/>
      </c>
      <c r="S647" s="2" t="str">
        <f t="shared" si="103"/>
        <v>INDEX</v>
      </c>
      <c r="T647" s="18" t="str">
        <f t="shared" si="101"/>
        <v/>
      </c>
      <c r="V647" s="2" t="str">
        <f t="shared" si="104"/>
        <v>INCIDENTS</v>
      </c>
      <c r="W647" s="16" t="str">
        <f t="shared" si="102"/>
        <v/>
      </c>
    </row>
    <row r="648" spans="2:23" x14ac:dyDescent="0.2">
      <c r="B648" s="59" t="str">
        <f>IF(Collage!B641="","",Collage!B641)</f>
        <v/>
      </c>
      <c r="C648" s="59" t="str">
        <f>IF(Collage!C641="","",Collage!C641)</f>
        <v/>
      </c>
      <c r="D648" s="35" t="str">
        <f>IF(Collage!D641="","",Collage!D641)</f>
        <v/>
      </c>
      <c r="E648" s="29"/>
      <c r="F648" s="10"/>
      <c r="G648" s="11"/>
      <c r="H648" s="13" t="str">
        <f t="shared" si="98"/>
        <v/>
      </c>
      <c r="I648" s="8" t="str">
        <f>IF(B648&lt;&gt;"",SUMIF($V$23:$V$598,V648,$H$23:$H$598)/SUMIF($V$23:$V$598,V648,$O$23:O1223),IF(O648&lt;&gt;"",SUMIF($S$23:$S$598,S648,$H$23:$H$598)/O648,""))</f>
        <v/>
      </c>
      <c r="J648" s="12"/>
      <c r="K648" s="19" t="str">
        <f t="shared" si="106"/>
        <v/>
      </c>
      <c r="L648" s="19" t="str">
        <f t="shared" si="99"/>
        <v/>
      </c>
      <c r="M648" s="19" t="str">
        <f t="shared" si="100"/>
        <v/>
      </c>
      <c r="N648" s="19" t="str">
        <f t="shared" si="107"/>
        <v/>
      </c>
      <c r="O648" s="9" t="str">
        <f t="shared" si="105"/>
        <v/>
      </c>
      <c r="S648" s="2" t="str">
        <f t="shared" si="103"/>
        <v>INDEX</v>
      </c>
      <c r="T648" s="18" t="str">
        <f t="shared" si="101"/>
        <v/>
      </c>
      <c r="V648" s="2" t="str">
        <f t="shared" si="104"/>
        <v>INCIDENTS</v>
      </c>
      <c r="W648" s="16" t="str">
        <f t="shared" si="102"/>
        <v/>
      </c>
    </row>
    <row r="649" spans="2:23" x14ac:dyDescent="0.2">
      <c r="B649" s="59" t="str">
        <f>IF(Collage!B642="","",Collage!B642)</f>
        <v/>
      </c>
      <c r="C649" s="59" t="str">
        <f>IF(Collage!C642="","",Collage!C642)</f>
        <v/>
      </c>
      <c r="D649" s="35" t="str">
        <f>IF(Collage!D642="","",Collage!D642)</f>
        <v/>
      </c>
      <c r="E649" s="29"/>
      <c r="F649" s="10"/>
      <c r="G649" s="11"/>
      <c r="H649" s="13" t="str">
        <f t="shared" si="98"/>
        <v/>
      </c>
      <c r="I649" s="8" t="str">
        <f>IF(B649&lt;&gt;"",SUMIF($V$23:$V$598,V649,$H$23:$H$598)/SUMIF($V$23:$V$598,V649,$O$23:O1224),IF(O649&lt;&gt;"",SUMIF($S$23:$S$598,S649,$H$23:$H$598)/O649,""))</f>
        <v/>
      </c>
      <c r="J649" s="12"/>
      <c r="K649" s="19" t="str">
        <f t="shared" si="106"/>
        <v/>
      </c>
      <c r="L649" s="19" t="str">
        <f t="shared" si="99"/>
        <v/>
      </c>
      <c r="M649" s="19" t="str">
        <f t="shared" si="100"/>
        <v/>
      </c>
      <c r="N649" s="19" t="str">
        <f t="shared" si="107"/>
        <v/>
      </c>
      <c r="O649" s="9" t="str">
        <f t="shared" si="105"/>
        <v/>
      </c>
      <c r="S649" s="2" t="str">
        <f t="shared" si="103"/>
        <v>INDEX</v>
      </c>
      <c r="T649" s="18" t="str">
        <f t="shared" si="101"/>
        <v/>
      </c>
      <c r="V649" s="2" t="str">
        <f t="shared" si="104"/>
        <v>INCIDENTS</v>
      </c>
      <c r="W649" s="16" t="str">
        <f t="shared" si="102"/>
        <v/>
      </c>
    </row>
    <row r="650" spans="2:23" x14ac:dyDescent="0.2">
      <c r="B650" s="59" t="str">
        <f>IF(Collage!B643="","",Collage!B643)</f>
        <v/>
      </c>
      <c r="C650" s="59" t="str">
        <f>IF(Collage!C643="","",Collage!C643)</f>
        <v/>
      </c>
      <c r="D650" s="35" t="str">
        <f>IF(Collage!D643="","",Collage!D643)</f>
        <v/>
      </c>
      <c r="E650" s="29"/>
      <c r="F650" s="10"/>
      <c r="G650" s="11"/>
      <c r="H650" s="13" t="str">
        <f t="shared" si="98"/>
        <v/>
      </c>
      <c r="I650" s="8" t="str">
        <f>IF(B650&lt;&gt;"",SUMIF($V$23:$V$598,V650,$H$23:$H$598)/SUMIF($V$23:$V$598,V650,$O$23:O1225),IF(O650&lt;&gt;"",SUMIF($S$23:$S$598,S650,$H$23:$H$598)/O650,""))</f>
        <v/>
      </c>
      <c r="J650" s="12"/>
      <c r="K650" s="19" t="str">
        <f t="shared" si="106"/>
        <v/>
      </c>
      <c r="L650" s="19" t="str">
        <f t="shared" si="99"/>
        <v/>
      </c>
      <c r="M650" s="19" t="str">
        <f t="shared" si="100"/>
        <v/>
      </c>
      <c r="N650" s="19" t="str">
        <f t="shared" si="107"/>
        <v/>
      </c>
      <c r="O650" s="9" t="str">
        <f t="shared" si="105"/>
        <v/>
      </c>
      <c r="S650" s="2" t="str">
        <f t="shared" si="103"/>
        <v>INDEX</v>
      </c>
      <c r="T650" s="18" t="str">
        <f t="shared" si="101"/>
        <v/>
      </c>
      <c r="V650" s="2" t="str">
        <f t="shared" si="104"/>
        <v>INCIDENTS</v>
      </c>
      <c r="W650" s="16" t="str">
        <f t="shared" si="102"/>
        <v/>
      </c>
    </row>
    <row r="651" spans="2:23" x14ac:dyDescent="0.2">
      <c r="B651" s="59" t="str">
        <f>IF(Collage!B644="","",Collage!B644)</f>
        <v/>
      </c>
      <c r="C651" s="59" t="str">
        <f>IF(Collage!C644="","",Collage!C644)</f>
        <v/>
      </c>
      <c r="D651" s="35" t="str">
        <f>IF(Collage!D644="","",Collage!D644)</f>
        <v/>
      </c>
      <c r="E651" s="29"/>
      <c r="F651" s="10"/>
      <c r="G651" s="11"/>
      <c r="H651" s="13" t="str">
        <f t="shared" si="98"/>
        <v/>
      </c>
      <c r="I651" s="8" t="str">
        <f>IF(B651&lt;&gt;"",SUMIF($V$23:$V$598,V651,$H$23:$H$598)/SUMIF($V$23:$V$598,V651,$O$23:O1226),IF(O651&lt;&gt;"",SUMIF($S$23:$S$598,S651,$H$23:$H$598)/O651,""))</f>
        <v/>
      </c>
      <c r="J651" s="12"/>
      <c r="K651" s="19" t="str">
        <f t="shared" si="106"/>
        <v/>
      </c>
      <c r="L651" s="19" t="str">
        <f t="shared" si="99"/>
        <v/>
      </c>
      <c r="M651" s="19" t="str">
        <f t="shared" si="100"/>
        <v/>
      </c>
      <c r="N651" s="19" t="str">
        <f t="shared" si="107"/>
        <v/>
      </c>
      <c r="O651" s="9" t="str">
        <f t="shared" si="105"/>
        <v/>
      </c>
      <c r="S651" s="2" t="str">
        <f t="shared" si="103"/>
        <v>INDEX</v>
      </c>
      <c r="T651" s="18" t="str">
        <f t="shared" si="101"/>
        <v/>
      </c>
      <c r="V651" s="2" t="str">
        <f t="shared" si="104"/>
        <v>INCIDENTS</v>
      </c>
      <c r="W651" s="16" t="str">
        <f t="shared" si="102"/>
        <v/>
      </c>
    </row>
    <row r="652" spans="2:23" x14ac:dyDescent="0.2">
      <c r="B652" s="59" t="str">
        <f>IF(Collage!B645="","",Collage!B645)</f>
        <v/>
      </c>
      <c r="C652" s="59" t="str">
        <f>IF(Collage!C645="","",Collage!C645)</f>
        <v/>
      </c>
      <c r="D652" s="35" t="str">
        <f>IF(Collage!D645="","",Collage!D645)</f>
        <v/>
      </c>
      <c r="E652" s="29"/>
      <c r="F652" s="10"/>
      <c r="G652" s="11"/>
      <c r="H652" s="13" t="str">
        <f t="shared" si="98"/>
        <v/>
      </c>
      <c r="I652" s="8" t="str">
        <f>IF(B652&lt;&gt;"",SUMIF($V$23:$V$598,V652,$H$23:$H$598)/SUMIF($V$23:$V$598,V652,$O$23:O1227),IF(O652&lt;&gt;"",SUMIF($S$23:$S$598,S652,$H$23:$H$598)/O652,""))</f>
        <v/>
      </c>
      <c r="J652" s="12"/>
      <c r="K652" s="19" t="str">
        <f t="shared" si="106"/>
        <v/>
      </c>
      <c r="L652" s="19" t="str">
        <f t="shared" si="99"/>
        <v/>
      </c>
      <c r="M652" s="19" t="str">
        <f t="shared" si="100"/>
        <v/>
      </c>
      <c r="N652" s="19" t="str">
        <f t="shared" si="107"/>
        <v/>
      </c>
      <c r="O652" s="9" t="str">
        <f t="shared" si="105"/>
        <v/>
      </c>
      <c r="S652" s="2" t="str">
        <f t="shared" si="103"/>
        <v>INDEX</v>
      </c>
      <c r="T652" s="18" t="str">
        <f t="shared" si="101"/>
        <v/>
      </c>
      <c r="V652" s="2" t="str">
        <f t="shared" si="104"/>
        <v>INCIDENTS</v>
      </c>
      <c r="W652" s="16" t="str">
        <f t="shared" si="102"/>
        <v/>
      </c>
    </row>
    <row r="653" spans="2:23" x14ac:dyDescent="0.2">
      <c r="B653" s="59" t="str">
        <f>IF(Collage!B646="","",Collage!B646)</f>
        <v/>
      </c>
      <c r="C653" s="59" t="str">
        <f>IF(Collage!C646="","",Collage!C646)</f>
        <v/>
      </c>
      <c r="D653" s="35" t="str">
        <f>IF(Collage!D646="","",Collage!D646)</f>
        <v/>
      </c>
      <c r="E653" s="29"/>
      <c r="F653" s="10"/>
      <c r="G653" s="11"/>
      <c r="H653" s="13" t="str">
        <f t="shared" si="98"/>
        <v/>
      </c>
      <c r="I653" s="8" t="str">
        <f>IF(B653&lt;&gt;"",SUMIF($V$23:$V$598,V653,$H$23:$H$598)/SUMIF($V$23:$V$598,V653,$O$23:O1228),IF(O653&lt;&gt;"",SUMIF($S$23:$S$598,S653,$H$23:$H$598)/O653,""))</f>
        <v/>
      </c>
      <c r="J653" s="12"/>
      <c r="K653" s="19" t="str">
        <f t="shared" si="106"/>
        <v/>
      </c>
      <c r="L653" s="19" t="str">
        <f t="shared" si="99"/>
        <v/>
      </c>
      <c r="M653" s="19" t="str">
        <f t="shared" si="100"/>
        <v/>
      </c>
      <c r="N653" s="19" t="str">
        <f t="shared" si="107"/>
        <v/>
      </c>
      <c r="O653" s="9" t="str">
        <f t="shared" si="105"/>
        <v/>
      </c>
      <c r="S653" s="2" t="str">
        <f t="shared" si="103"/>
        <v>INDEX</v>
      </c>
      <c r="T653" s="18" t="str">
        <f t="shared" si="101"/>
        <v/>
      </c>
      <c r="V653" s="2" t="str">
        <f t="shared" si="104"/>
        <v>INCIDENTS</v>
      </c>
      <c r="W653" s="16" t="str">
        <f t="shared" si="102"/>
        <v/>
      </c>
    </row>
    <row r="654" spans="2:23" x14ac:dyDescent="0.2">
      <c r="B654" s="59" t="str">
        <f>IF(Collage!B647="","",Collage!B647)</f>
        <v/>
      </c>
      <c r="C654" s="59" t="str">
        <f>IF(Collage!C647="","",Collage!C647)</f>
        <v/>
      </c>
      <c r="D654" s="35" t="str">
        <f>IF(Collage!D647="","",Collage!D647)</f>
        <v/>
      </c>
      <c r="E654" s="29"/>
      <c r="F654" s="10"/>
      <c r="G654" s="11"/>
      <c r="H654" s="13" t="str">
        <f t="shared" si="98"/>
        <v/>
      </c>
      <c r="I654" s="8" t="str">
        <f>IF(B654&lt;&gt;"",SUMIF($V$23:$V$598,V654,$H$23:$H$598)/SUMIF($V$23:$V$598,V654,$O$23:O1229),IF(O654&lt;&gt;"",SUMIF($S$23:$S$598,S654,$H$23:$H$598)/O654,""))</f>
        <v/>
      </c>
      <c r="J654" s="12"/>
      <c r="K654" s="19" t="str">
        <f t="shared" si="106"/>
        <v/>
      </c>
      <c r="L654" s="19" t="str">
        <f t="shared" si="99"/>
        <v/>
      </c>
      <c r="M654" s="19" t="str">
        <f t="shared" si="100"/>
        <v/>
      </c>
      <c r="N654" s="19" t="str">
        <f t="shared" si="107"/>
        <v/>
      </c>
      <c r="O654" s="9" t="str">
        <f t="shared" si="105"/>
        <v/>
      </c>
      <c r="S654" s="2" t="str">
        <f t="shared" si="103"/>
        <v>INDEX</v>
      </c>
      <c r="T654" s="18" t="str">
        <f t="shared" si="101"/>
        <v/>
      </c>
      <c r="V654" s="2" t="str">
        <f t="shared" si="104"/>
        <v>INCIDENTS</v>
      </c>
      <c r="W654" s="16" t="str">
        <f t="shared" si="102"/>
        <v/>
      </c>
    </row>
    <row r="655" spans="2:23" x14ac:dyDescent="0.2">
      <c r="B655" s="59" t="str">
        <f>IF(Collage!B648="","",Collage!B648)</f>
        <v/>
      </c>
      <c r="C655" s="59" t="str">
        <f>IF(Collage!C648="","",Collage!C648)</f>
        <v/>
      </c>
      <c r="D655" s="35" t="str">
        <f>IF(Collage!D648="","",Collage!D648)</f>
        <v/>
      </c>
      <c r="E655" s="29"/>
      <c r="F655" s="10"/>
      <c r="G655" s="11"/>
      <c r="H655" s="13" t="str">
        <f t="shared" si="98"/>
        <v/>
      </c>
      <c r="I655" s="8" t="str">
        <f>IF(B655&lt;&gt;"",SUMIF($V$23:$V$598,V655,$H$23:$H$598)/SUMIF($V$23:$V$598,V655,$O$23:O1230),IF(O655&lt;&gt;"",SUMIF($S$23:$S$598,S655,$H$23:$H$598)/O655,""))</f>
        <v/>
      </c>
      <c r="J655" s="12"/>
      <c r="K655" s="19" t="str">
        <f t="shared" si="106"/>
        <v/>
      </c>
      <c r="L655" s="19" t="str">
        <f t="shared" si="99"/>
        <v/>
      </c>
      <c r="M655" s="19" t="str">
        <f t="shared" si="100"/>
        <v/>
      </c>
      <c r="N655" s="19" t="str">
        <f t="shared" si="107"/>
        <v/>
      </c>
      <c r="O655" s="9" t="str">
        <f t="shared" si="105"/>
        <v/>
      </c>
      <c r="S655" s="2" t="str">
        <f t="shared" si="103"/>
        <v>INDEX</v>
      </c>
      <c r="T655" s="18" t="str">
        <f t="shared" si="101"/>
        <v/>
      </c>
      <c r="V655" s="2" t="str">
        <f t="shared" si="104"/>
        <v>INCIDENTS</v>
      </c>
      <c r="W655" s="16" t="str">
        <f t="shared" si="102"/>
        <v/>
      </c>
    </row>
    <row r="656" spans="2:23" x14ac:dyDescent="0.2">
      <c r="B656" s="59" t="str">
        <f>IF(Collage!B649="","",Collage!B649)</f>
        <v/>
      </c>
      <c r="C656" s="59" t="str">
        <f>IF(Collage!C649="","",Collage!C649)</f>
        <v/>
      </c>
      <c r="D656" s="35" t="str">
        <f>IF(Collage!D649="","",Collage!D649)</f>
        <v/>
      </c>
      <c r="E656" s="29"/>
      <c r="F656" s="10"/>
      <c r="G656" s="11"/>
      <c r="H656" s="13" t="str">
        <f t="shared" si="98"/>
        <v/>
      </c>
      <c r="I656" s="8" t="str">
        <f>IF(B656&lt;&gt;"",SUMIF($V$23:$V$598,V656,$H$23:$H$598)/SUMIF($V$23:$V$598,V656,$O$23:O1231),IF(O656&lt;&gt;"",SUMIF($S$23:$S$598,S656,$H$23:$H$598)/O656,""))</f>
        <v/>
      </c>
      <c r="J656" s="12"/>
      <c r="K656" s="19" t="str">
        <f t="shared" si="106"/>
        <v/>
      </c>
      <c r="L656" s="19" t="str">
        <f t="shared" si="99"/>
        <v/>
      </c>
      <c r="M656" s="19" t="str">
        <f t="shared" si="100"/>
        <v/>
      </c>
      <c r="N656" s="19" t="str">
        <f t="shared" si="107"/>
        <v/>
      </c>
      <c r="O656" s="9" t="str">
        <f t="shared" si="105"/>
        <v/>
      </c>
      <c r="S656" s="2" t="str">
        <f t="shared" si="103"/>
        <v>INDEX</v>
      </c>
      <c r="T656" s="18" t="str">
        <f t="shared" si="101"/>
        <v/>
      </c>
      <c r="V656" s="2" t="str">
        <f t="shared" si="104"/>
        <v>INCIDENTS</v>
      </c>
      <c r="W656" s="16" t="str">
        <f t="shared" si="102"/>
        <v/>
      </c>
    </row>
    <row r="657" spans="2:23" x14ac:dyDescent="0.2">
      <c r="B657" s="59" t="str">
        <f>IF(Collage!B650="","",Collage!B650)</f>
        <v/>
      </c>
      <c r="C657" s="59" t="str">
        <f>IF(Collage!C650="","",Collage!C650)</f>
        <v/>
      </c>
      <c r="D657" s="35" t="str">
        <f>IF(Collage!D650="","",Collage!D650)</f>
        <v/>
      </c>
      <c r="E657" s="29"/>
      <c r="F657" s="10"/>
      <c r="G657" s="11"/>
      <c r="H657" s="13" t="str">
        <f t="shared" si="98"/>
        <v/>
      </c>
      <c r="I657" s="8" t="str">
        <f>IF(B657&lt;&gt;"",SUMIF($V$23:$V$598,V657,$H$23:$H$598)/SUMIF($V$23:$V$598,V657,$O$23:O1232),IF(O657&lt;&gt;"",SUMIF($S$23:$S$598,S657,$H$23:$H$598)/O657,""))</f>
        <v/>
      </c>
      <c r="J657" s="12"/>
      <c r="K657" s="19" t="str">
        <f t="shared" si="106"/>
        <v/>
      </c>
      <c r="L657" s="19" t="str">
        <f t="shared" si="99"/>
        <v/>
      </c>
      <c r="M657" s="19" t="str">
        <f t="shared" si="100"/>
        <v/>
      </c>
      <c r="N657" s="19" t="str">
        <f t="shared" si="107"/>
        <v/>
      </c>
      <c r="O657" s="9" t="str">
        <f t="shared" si="105"/>
        <v/>
      </c>
      <c r="S657" s="2" t="str">
        <f t="shared" si="103"/>
        <v>INDEX</v>
      </c>
      <c r="T657" s="18" t="str">
        <f t="shared" si="101"/>
        <v/>
      </c>
      <c r="V657" s="2" t="str">
        <f t="shared" si="104"/>
        <v>INCIDENTS</v>
      </c>
      <c r="W657" s="16" t="str">
        <f t="shared" si="102"/>
        <v/>
      </c>
    </row>
    <row r="658" spans="2:23" x14ac:dyDescent="0.2">
      <c r="B658" s="59" t="str">
        <f>IF(Collage!B651="","",Collage!B651)</f>
        <v/>
      </c>
      <c r="C658" s="59" t="str">
        <f>IF(Collage!C651="","",Collage!C651)</f>
        <v/>
      </c>
      <c r="D658" s="35" t="str">
        <f>IF(Collage!D651="","",Collage!D651)</f>
        <v/>
      </c>
      <c r="E658" s="29"/>
      <c r="F658" s="10"/>
      <c r="G658" s="11"/>
      <c r="H658" s="13" t="str">
        <f t="shared" si="98"/>
        <v/>
      </c>
      <c r="I658" s="8" t="str">
        <f>IF(B658&lt;&gt;"",SUMIF($V$23:$V$598,V658,$H$23:$H$598)/SUMIF($V$23:$V$598,V658,$O$23:O1233),IF(O658&lt;&gt;"",SUMIF($S$23:$S$598,S658,$H$23:$H$598)/O658,""))</f>
        <v/>
      </c>
      <c r="J658" s="12"/>
      <c r="K658" s="19" t="str">
        <f t="shared" si="106"/>
        <v/>
      </c>
      <c r="L658" s="19" t="str">
        <f t="shared" si="99"/>
        <v/>
      </c>
      <c r="M658" s="19" t="str">
        <f t="shared" si="100"/>
        <v/>
      </c>
      <c r="N658" s="19" t="str">
        <f t="shared" si="107"/>
        <v/>
      </c>
      <c r="O658" s="9" t="str">
        <f t="shared" si="105"/>
        <v/>
      </c>
      <c r="S658" s="2" t="str">
        <f t="shared" si="103"/>
        <v>INDEX</v>
      </c>
      <c r="T658" s="18" t="str">
        <f t="shared" si="101"/>
        <v/>
      </c>
      <c r="V658" s="2" t="str">
        <f t="shared" si="104"/>
        <v>INCIDENTS</v>
      </c>
      <c r="W658" s="16" t="str">
        <f t="shared" si="102"/>
        <v/>
      </c>
    </row>
    <row r="659" spans="2:23" x14ac:dyDescent="0.2">
      <c r="B659" s="59" t="str">
        <f>IF(Collage!B652="","",Collage!B652)</f>
        <v/>
      </c>
      <c r="C659" s="59" t="str">
        <f>IF(Collage!C652="","",Collage!C652)</f>
        <v/>
      </c>
      <c r="D659" s="35" t="str">
        <f>IF(Collage!D652="","",Collage!D652)</f>
        <v/>
      </c>
      <c r="E659" s="29"/>
      <c r="F659" s="10"/>
      <c r="G659" s="11"/>
      <c r="H659" s="13" t="str">
        <f t="shared" si="98"/>
        <v/>
      </c>
      <c r="I659" s="8" t="str">
        <f>IF(B659&lt;&gt;"",SUMIF($V$23:$V$598,V659,$H$23:$H$598)/SUMIF($V$23:$V$598,V659,$O$23:O1234),IF(O659&lt;&gt;"",SUMIF($S$23:$S$598,S659,$H$23:$H$598)/O659,""))</f>
        <v/>
      </c>
      <c r="J659" s="12"/>
      <c r="K659" s="19" t="str">
        <f t="shared" si="106"/>
        <v/>
      </c>
      <c r="L659" s="19" t="str">
        <f t="shared" si="99"/>
        <v/>
      </c>
      <c r="M659" s="19" t="str">
        <f t="shared" si="100"/>
        <v/>
      </c>
      <c r="N659" s="19" t="str">
        <f t="shared" si="107"/>
        <v/>
      </c>
      <c r="O659" s="9" t="str">
        <f t="shared" si="105"/>
        <v/>
      </c>
      <c r="S659" s="2" t="str">
        <f t="shared" si="103"/>
        <v>INDEX</v>
      </c>
      <c r="T659" s="18" t="str">
        <f t="shared" si="101"/>
        <v/>
      </c>
      <c r="V659" s="2" t="str">
        <f t="shared" si="104"/>
        <v>INCIDENTS</v>
      </c>
      <c r="W659" s="16" t="str">
        <f t="shared" si="102"/>
        <v/>
      </c>
    </row>
    <row r="660" spans="2:23" x14ac:dyDescent="0.2">
      <c r="B660" s="59" t="str">
        <f>IF(Collage!B653="","",Collage!B653)</f>
        <v/>
      </c>
      <c r="C660" s="59" t="str">
        <f>IF(Collage!C653="","",Collage!C653)</f>
        <v/>
      </c>
      <c r="D660" s="35" t="str">
        <f>IF(Collage!D653="","",Collage!D653)</f>
        <v/>
      </c>
      <c r="E660" s="29"/>
      <c r="F660" s="10"/>
      <c r="G660" s="11"/>
      <c r="H660" s="13" t="str">
        <f t="shared" si="98"/>
        <v/>
      </c>
      <c r="I660" s="8" t="str">
        <f>IF(B660&lt;&gt;"",SUMIF($V$23:$V$598,V660,$H$23:$H$598)/SUMIF($V$23:$V$598,V660,$O$23:O1235),IF(O660&lt;&gt;"",SUMIF($S$23:$S$598,S660,$H$23:$H$598)/O660,""))</f>
        <v/>
      </c>
      <c r="J660" s="12"/>
      <c r="K660" s="19" t="str">
        <f t="shared" si="106"/>
        <v/>
      </c>
      <c r="L660" s="19" t="str">
        <f t="shared" si="99"/>
        <v/>
      </c>
      <c r="M660" s="19" t="str">
        <f t="shared" si="100"/>
        <v/>
      </c>
      <c r="N660" s="19" t="str">
        <f t="shared" si="107"/>
        <v/>
      </c>
      <c r="O660" s="9" t="str">
        <f t="shared" si="105"/>
        <v/>
      </c>
      <c r="S660" s="2" t="str">
        <f t="shared" si="103"/>
        <v>INDEX</v>
      </c>
      <c r="T660" s="18" t="str">
        <f t="shared" si="101"/>
        <v/>
      </c>
      <c r="V660" s="2" t="str">
        <f t="shared" si="104"/>
        <v>INCIDENTS</v>
      </c>
      <c r="W660" s="16" t="str">
        <f t="shared" si="102"/>
        <v/>
      </c>
    </row>
    <row r="661" spans="2:23" x14ac:dyDescent="0.2">
      <c r="B661" s="59" t="str">
        <f>IF(Collage!B654="","",Collage!B654)</f>
        <v/>
      </c>
      <c r="C661" s="59" t="str">
        <f>IF(Collage!C654="","",Collage!C654)</f>
        <v/>
      </c>
      <c r="D661" s="35" t="str">
        <f>IF(Collage!D654="","",Collage!D654)</f>
        <v/>
      </c>
      <c r="E661" s="29"/>
      <c r="F661" s="10"/>
      <c r="G661" s="11"/>
      <c r="H661" s="13" t="str">
        <f t="shared" si="98"/>
        <v/>
      </c>
      <c r="I661" s="8" t="str">
        <f>IF(B661&lt;&gt;"",SUMIF($V$23:$V$598,V661,$H$23:$H$598)/SUMIF($V$23:$V$598,V661,$O$23:O1236),IF(O661&lt;&gt;"",SUMIF($S$23:$S$598,S661,$H$23:$H$598)/O661,""))</f>
        <v/>
      </c>
      <c r="J661" s="12"/>
      <c r="K661" s="19" t="str">
        <f t="shared" si="106"/>
        <v/>
      </c>
      <c r="L661" s="19" t="str">
        <f t="shared" si="99"/>
        <v/>
      </c>
      <c r="M661" s="19" t="str">
        <f t="shared" si="100"/>
        <v/>
      </c>
      <c r="N661" s="19" t="str">
        <f t="shared" si="107"/>
        <v/>
      </c>
      <c r="O661" s="9" t="str">
        <f t="shared" si="105"/>
        <v/>
      </c>
      <c r="S661" s="2" t="str">
        <f t="shared" si="103"/>
        <v>INDEX</v>
      </c>
      <c r="T661" s="18" t="str">
        <f t="shared" si="101"/>
        <v/>
      </c>
      <c r="V661" s="2" t="str">
        <f t="shared" si="104"/>
        <v>INCIDENTS</v>
      </c>
      <c r="W661" s="16" t="str">
        <f t="shared" si="102"/>
        <v/>
      </c>
    </row>
    <row r="662" spans="2:23" x14ac:dyDescent="0.2">
      <c r="B662" s="59" t="str">
        <f>IF(Collage!B655="","",Collage!B655)</f>
        <v/>
      </c>
      <c r="C662" s="59" t="str">
        <f>IF(Collage!C655="","",Collage!C655)</f>
        <v/>
      </c>
      <c r="D662" s="35" t="str">
        <f>IF(Collage!D655="","",Collage!D655)</f>
        <v/>
      </c>
      <c r="E662" s="29"/>
      <c r="F662" s="10"/>
      <c r="G662" s="11"/>
      <c r="H662" s="13" t="str">
        <f t="shared" si="98"/>
        <v/>
      </c>
      <c r="I662" s="8" t="str">
        <f>IF(B662&lt;&gt;"",SUMIF($V$23:$V$598,V662,$H$23:$H$598)/SUMIF($V$23:$V$598,V662,$O$23:O1237),IF(O662&lt;&gt;"",SUMIF($S$23:$S$598,S662,$H$23:$H$598)/O662,""))</f>
        <v/>
      </c>
      <c r="J662" s="12"/>
      <c r="K662" s="19" t="str">
        <f t="shared" si="106"/>
        <v/>
      </c>
      <c r="L662" s="19" t="str">
        <f t="shared" si="99"/>
        <v/>
      </c>
      <c r="M662" s="19" t="str">
        <f t="shared" si="100"/>
        <v/>
      </c>
      <c r="N662" s="19" t="str">
        <f t="shared" si="107"/>
        <v/>
      </c>
      <c r="O662" s="9" t="str">
        <f t="shared" si="105"/>
        <v/>
      </c>
      <c r="S662" s="2" t="str">
        <f t="shared" si="103"/>
        <v>INDEX</v>
      </c>
      <c r="T662" s="18" t="str">
        <f t="shared" si="101"/>
        <v/>
      </c>
      <c r="V662" s="2" t="str">
        <f t="shared" si="104"/>
        <v>INCIDENTS</v>
      </c>
      <c r="W662" s="16" t="str">
        <f t="shared" si="102"/>
        <v/>
      </c>
    </row>
    <row r="663" spans="2:23" x14ac:dyDescent="0.2">
      <c r="B663" s="59" t="str">
        <f>IF(Collage!B656="","",Collage!B656)</f>
        <v/>
      </c>
      <c r="C663" s="59" t="str">
        <f>IF(Collage!C656="","",Collage!C656)</f>
        <v/>
      </c>
      <c r="D663" s="35" t="str">
        <f>IF(Collage!D656="","",Collage!D656)</f>
        <v/>
      </c>
      <c r="E663" s="29"/>
      <c r="F663" s="10"/>
      <c r="G663" s="11"/>
      <c r="H663" s="13" t="str">
        <f t="shared" ref="H663:H726" si="108">IF(D663="","",SUM(N663/3))</f>
        <v/>
      </c>
      <c r="I663" s="8" t="str">
        <f>IF(B663&lt;&gt;"",SUMIF($V$23:$V$598,V663,$H$23:$H$598)/SUMIF($V$23:$V$598,V663,$O$23:O1238),IF(O663&lt;&gt;"",SUMIF($S$23:$S$598,S663,$H$23:$H$598)/O663,""))</f>
        <v/>
      </c>
      <c r="J663" s="12"/>
      <c r="K663" s="19" t="str">
        <f t="shared" si="106"/>
        <v/>
      </c>
      <c r="L663" s="19" t="str">
        <f t="shared" ref="L663:L726" si="109">IF($D663&lt;&gt;"",IF($F663="X",1,0),"")</f>
        <v/>
      </c>
      <c r="M663" s="19" t="str">
        <f t="shared" ref="M663:M726" si="110">IF($D663&lt;&gt;"",IF($G663="X",1,0),"")</f>
        <v/>
      </c>
      <c r="N663" s="19" t="str">
        <f t="shared" si="107"/>
        <v/>
      </c>
      <c r="O663" s="9" t="str">
        <f t="shared" si="105"/>
        <v/>
      </c>
      <c r="S663" s="2" t="str">
        <f t="shared" si="103"/>
        <v>INDEX</v>
      </c>
      <c r="T663" s="18" t="str">
        <f t="shared" ref="T663:T726" si="111">IF(C663&lt;&gt;"",I663,"")</f>
        <v/>
      </c>
      <c r="V663" s="2" t="str">
        <f t="shared" si="104"/>
        <v>INCIDENTS</v>
      </c>
      <c r="W663" s="16" t="str">
        <f t="shared" ref="W663:W726" si="112">IF(B663&lt;&gt;"",I663,"")</f>
        <v/>
      </c>
    </row>
    <row r="664" spans="2:23" x14ac:dyDescent="0.2">
      <c r="B664" s="59" t="str">
        <f>IF(Collage!B657="","",Collage!B657)</f>
        <v/>
      </c>
      <c r="C664" s="59" t="str">
        <f>IF(Collage!C657="","",Collage!C657)</f>
        <v/>
      </c>
      <c r="D664" s="35" t="str">
        <f>IF(Collage!D657="","",Collage!D657)</f>
        <v/>
      </c>
      <c r="E664" s="29"/>
      <c r="F664" s="10"/>
      <c r="G664" s="11"/>
      <c r="H664" s="13" t="str">
        <f t="shared" si="108"/>
        <v/>
      </c>
      <c r="I664" s="8" t="str">
        <f>IF(B664&lt;&gt;"",SUMIF($V$23:$V$598,V664,$H$23:$H$598)/SUMIF($V$23:$V$598,V664,$O$23:O1239),IF(O664&lt;&gt;"",SUMIF($S$23:$S$598,S664,$H$23:$H$598)/O664,""))</f>
        <v/>
      </c>
      <c r="J664" s="12"/>
      <c r="K664" s="19" t="str">
        <f t="shared" si="106"/>
        <v/>
      </c>
      <c r="L664" s="19" t="str">
        <f t="shared" si="109"/>
        <v/>
      </c>
      <c r="M664" s="19" t="str">
        <f t="shared" si="110"/>
        <v/>
      </c>
      <c r="N664" s="19" t="str">
        <f t="shared" si="107"/>
        <v/>
      </c>
      <c r="O664" s="9" t="str">
        <f t="shared" si="105"/>
        <v/>
      </c>
      <c r="S664" s="2" t="str">
        <f t="shared" ref="S664:S727" si="113">IF(C664&lt;&gt;"",C664,IF(V664=V663,S663,""))</f>
        <v>INDEX</v>
      </c>
      <c r="T664" s="18" t="str">
        <f t="shared" si="111"/>
        <v/>
      </c>
      <c r="V664" s="2" t="str">
        <f t="shared" ref="V664:V727" si="114">IF(B664="",V663,B664)</f>
        <v>INCIDENTS</v>
      </c>
      <c r="W664" s="16" t="str">
        <f t="shared" si="112"/>
        <v/>
      </c>
    </row>
    <row r="665" spans="2:23" x14ac:dyDescent="0.2">
      <c r="B665" s="59" t="str">
        <f>IF(Collage!B658="","",Collage!B658)</f>
        <v/>
      </c>
      <c r="C665" s="59" t="str">
        <f>IF(Collage!C658="","",Collage!C658)</f>
        <v/>
      </c>
      <c r="D665" s="35" t="str">
        <f>IF(Collage!D658="","",Collage!D658)</f>
        <v/>
      </c>
      <c r="E665" s="29"/>
      <c r="F665" s="10"/>
      <c r="G665" s="11"/>
      <c r="H665" s="13" t="str">
        <f t="shared" si="108"/>
        <v/>
      </c>
      <c r="I665" s="8" t="str">
        <f>IF(B665&lt;&gt;"",SUMIF($V$23:$V$598,V665,$H$23:$H$598)/SUMIF($V$23:$V$598,V665,$O$23:O1240),IF(O665&lt;&gt;"",SUMIF($S$23:$S$598,S665,$H$23:$H$598)/O665,""))</f>
        <v/>
      </c>
      <c r="J665" s="12"/>
      <c r="K665" s="19" t="str">
        <f t="shared" si="106"/>
        <v/>
      </c>
      <c r="L665" s="19" t="str">
        <f t="shared" si="109"/>
        <v/>
      </c>
      <c r="M665" s="19" t="str">
        <f t="shared" si="110"/>
        <v/>
      </c>
      <c r="N665" s="19" t="str">
        <f t="shared" si="107"/>
        <v/>
      </c>
      <c r="O665" s="9" t="str">
        <f t="shared" ref="O665:O728" si="115">IF(C665="","",IF(S664&lt;&gt;S665,SUMPRODUCT((D665:D1141&lt;&gt;"")*(S665:S1141=S665)),""))</f>
        <v/>
      </c>
      <c r="S665" s="2" t="str">
        <f t="shared" si="113"/>
        <v>INDEX</v>
      </c>
      <c r="T665" s="18" t="str">
        <f t="shared" si="111"/>
        <v/>
      </c>
      <c r="V665" s="2" t="str">
        <f t="shared" si="114"/>
        <v>INCIDENTS</v>
      </c>
      <c r="W665" s="16" t="str">
        <f t="shared" si="112"/>
        <v/>
      </c>
    </row>
    <row r="666" spans="2:23" x14ac:dyDescent="0.2">
      <c r="B666" s="59" t="str">
        <f>IF(Collage!B659="","",Collage!B659)</f>
        <v/>
      </c>
      <c r="C666" s="59" t="str">
        <f>IF(Collage!C659="","",Collage!C659)</f>
        <v/>
      </c>
      <c r="D666" s="35" t="str">
        <f>IF(Collage!D659="","",Collage!D659)</f>
        <v/>
      </c>
      <c r="E666" s="29"/>
      <c r="F666" s="10"/>
      <c r="G666" s="11"/>
      <c r="H666" s="13" t="str">
        <f t="shared" si="108"/>
        <v/>
      </c>
      <c r="I666" s="8" t="str">
        <f>IF(B666&lt;&gt;"",SUMIF($V$23:$V$598,V666,$H$23:$H$598)/SUMIF($V$23:$V$598,V666,$O$23:O1241),IF(O666&lt;&gt;"",SUMIF($S$23:$S$598,S666,$H$23:$H$598)/O666,""))</f>
        <v/>
      </c>
      <c r="J666" s="12"/>
      <c r="K666" s="19" t="str">
        <f t="shared" si="106"/>
        <v/>
      </c>
      <c r="L666" s="19" t="str">
        <f t="shared" si="109"/>
        <v/>
      </c>
      <c r="M666" s="19" t="str">
        <f t="shared" si="110"/>
        <v/>
      </c>
      <c r="N666" s="19" t="str">
        <f t="shared" si="107"/>
        <v/>
      </c>
      <c r="O666" s="9" t="str">
        <f t="shared" si="115"/>
        <v/>
      </c>
      <c r="S666" s="2" t="str">
        <f t="shared" si="113"/>
        <v>INDEX</v>
      </c>
      <c r="T666" s="18" t="str">
        <f t="shared" si="111"/>
        <v/>
      </c>
      <c r="V666" s="2" t="str">
        <f t="shared" si="114"/>
        <v>INCIDENTS</v>
      </c>
      <c r="W666" s="16" t="str">
        <f t="shared" si="112"/>
        <v/>
      </c>
    </row>
    <row r="667" spans="2:23" x14ac:dyDescent="0.2">
      <c r="B667" s="59" t="str">
        <f>IF(Collage!B660="","",Collage!B660)</f>
        <v/>
      </c>
      <c r="C667" s="59" t="str">
        <f>IF(Collage!C660="","",Collage!C660)</f>
        <v/>
      </c>
      <c r="D667" s="35" t="str">
        <f>IF(Collage!D660="","",Collage!D660)</f>
        <v/>
      </c>
      <c r="E667" s="29"/>
      <c r="F667" s="10"/>
      <c r="G667" s="11"/>
      <c r="H667" s="13" t="str">
        <f t="shared" si="108"/>
        <v/>
      </c>
      <c r="I667" s="8" t="str">
        <f>IF(B667&lt;&gt;"",SUMIF($V$23:$V$598,V667,$H$23:$H$598)/SUMIF($V$23:$V$598,V667,$O$23:O1242),IF(O667&lt;&gt;"",SUMIF($S$23:$S$598,S667,$H$23:$H$598)/O667,""))</f>
        <v/>
      </c>
      <c r="J667" s="12"/>
      <c r="K667" s="19" t="str">
        <f t="shared" si="106"/>
        <v/>
      </c>
      <c r="L667" s="19" t="str">
        <f t="shared" si="109"/>
        <v/>
      </c>
      <c r="M667" s="19" t="str">
        <f t="shared" si="110"/>
        <v/>
      </c>
      <c r="N667" s="19" t="str">
        <f t="shared" si="107"/>
        <v/>
      </c>
      <c r="O667" s="9" t="str">
        <f t="shared" si="115"/>
        <v/>
      </c>
      <c r="S667" s="2" t="str">
        <f t="shared" si="113"/>
        <v>INDEX</v>
      </c>
      <c r="T667" s="18" t="str">
        <f t="shared" si="111"/>
        <v/>
      </c>
      <c r="V667" s="2" t="str">
        <f t="shared" si="114"/>
        <v>INCIDENTS</v>
      </c>
      <c r="W667" s="16" t="str">
        <f t="shared" si="112"/>
        <v/>
      </c>
    </row>
    <row r="668" spans="2:23" x14ac:dyDescent="0.2">
      <c r="B668" s="59" t="str">
        <f>IF(Collage!B661="","",Collage!B661)</f>
        <v/>
      </c>
      <c r="C668" s="59" t="str">
        <f>IF(Collage!C661="","",Collage!C661)</f>
        <v/>
      </c>
      <c r="D668" s="35" t="str">
        <f>IF(Collage!D661="","",Collage!D661)</f>
        <v/>
      </c>
      <c r="E668" s="29"/>
      <c r="F668" s="10"/>
      <c r="G668" s="11"/>
      <c r="H668" s="13" t="str">
        <f t="shared" si="108"/>
        <v/>
      </c>
      <c r="I668" s="8" t="str">
        <f>IF(B668&lt;&gt;"",SUMIF($V$23:$V$598,V668,$H$23:$H$598)/SUMIF($V$23:$V$598,V668,$O$23:O1243),IF(O668&lt;&gt;"",SUMIF($S$23:$S$598,S668,$H$23:$H$598)/O668,""))</f>
        <v/>
      </c>
      <c r="J668" s="12"/>
      <c r="K668" s="19" t="str">
        <f t="shared" si="106"/>
        <v/>
      </c>
      <c r="L668" s="19" t="str">
        <f t="shared" si="109"/>
        <v/>
      </c>
      <c r="M668" s="19" t="str">
        <f t="shared" si="110"/>
        <v/>
      </c>
      <c r="N668" s="19" t="str">
        <f t="shared" si="107"/>
        <v/>
      </c>
      <c r="O668" s="9" t="str">
        <f t="shared" si="115"/>
        <v/>
      </c>
      <c r="S668" s="2" t="str">
        <f t="shared" si="113"/>
        <v>INDEX</v>
      </c>
      <c r="T668" s="18" t="str">
        <f t="shared" si="111"/>
        <v/>
      </c>
      <c r="V668" s="2" t="str">
        <f t="shared" si="114"/>
        <v>INCIDENTS</v>
      </c>
      <c r="W668" s="16" t="str">
        <f t="shared" si="112"/>
        <v/>
      </c>
    </row>
    <row r="669" spans="2:23" x14ac:dyDescent="0.2">
      <c r="B669" s="59" t="str">
        <f>IF(Collage!B662="","",Collage!B662)</f>
        <v/>
      </c>
      <c r="C669" s="59" t="str">
        <f>IF(Collage!C662="","",Collage!C662)</f>
        <v/>
      </c>
      <c r="D669" s="35" t="str">
        <f>IF(Collage!D662="","",Collage!D662)</f>
        <v/>
      </c>
      <c r="E669" s="29"/>
      <c r="F669" s="10"/>
      <c r="G669" s="11"/>
      <c r="H669" s="13" t="str">
        <f t="shared" si="108"/>
        <v/>
      </c>
      <c r="I669" s="8" t="str">
        <f>IF(B669&lt;&gt;"",SUMIF($V$23:$V$598,V669,$H$23:$H$598)/SUMIF($V$23:$V$598,V669,$O$23:O1244),IF(O669&lt;&gt;"",SUMIF($S$23:$S$598,S669,$H$23:$H$598)/O669,""))</f>
        <v/>
      </c>
      <c r="J669" s="12"/>
      <c r="K669" s="19" t="str">
        <f t="shared" si="106"/>
        <v/>
      </c>
      <c r="L669" s="19" t="str">
        <f t="shared" si="109"/>
        <v/>
      </c>
      <c r="M669" s="19" t="str">
        <f t="shared" si="110"/>
        <v/>
      </c>
      <c r="N669" s="19" t="str">
        <f t="shared" si="107"/>
        <v/>
      </c>
      <c r="O669" s="9" t="str">
        <f t="shared" si="115"/>
        <v/>
      </c>
      <c r="S669" s="2" t="str">
        <f t="shared" si="113"/>
        <v>INDEX</v>
      </c>
      <c r="T669" s="18" t="str">
        <f t="shared" si="111"/>
        <v/>
      </c>
      <c r="V669" s="2" t="str">
        <f t="shared" si="114"/>
        <v>INCIDENTS</v>
      </c>
      <c r="W669" s="16" t="str">
        <f t="shared" si="112"/>
        <v/>
      </c>
    </row>
    <row r="670" spans="2:23" x14ac:dyDescent="0.2">
      <c r="B670" s="59" t="str">
        <f>IF(Collage!B663="","",Collage!B663)</f>
        <v/>
      </c>
      <c r="C670" s="59" t="str">
        <f>IF(Collage!C663="","",Collage!C663)</f>
        <v/>
      </c>
      <c r="D670" s="35" t="str">
        <f>IF(Collage!D663="","",Collage!D663)</f>
        <v/>
      </c>
      <c r="E670" s="29"/>
      <c r="F670" s="10"/>
      <c r="G670" s="11"/>
      <c r="H670" s="13" t="str">
        <f t="shared" si="108"/>
        <v/>
      </c>
      <c r="I670" s="8" t="str">
        <f>IF(B670&lt;&gt;"",SUMIF($V$23:$V$598,V670,$H$23:$H$598)/SUMIF($V$23:$V$598,V670,$O$23:O1245),IF(O670&lt;&gt;"",SUMIF($S$23:$S$598,S670,$H$23:$H$598)/O670,""))</f>
        <v/>
      </c>
      <c r="J670" s="12"/>
      <c r="K670" s="19" t="str">
        <f t="shared" si="106"/>
        <v/>
      </c>
      <c r="L670" s="19" t="str">
        <f t="shared" si="109"/>
        <v/>
      </c>
      <c r="M670" s="19" t="str">
        <f t="shared" si="110"/>
        <v/>
      </c>
      <c r="N670" s="19" t="str">
        <f t="shared" si="107"/>
        <v/>
      </c>
      <c r="O670" s="9" t="str">
        <f t="shared" si="115"/>
        <v/>
      </c>
      <c r="S670" s="2" t="str">
        <f t="shared" si="113"/>
        <v>INDEX</v>
      </c>
      <c r="T670" s="18" t="str">
        <f t="shared" si="111"/>
        <v/>
      </c>
      <c r="V670" s="2" t="str">
        <f t="shared" si="114"/>
        <v>INCIDENTS</v>
      </c>
      <c r="W670" s="16" t="str">
        <f t="shared" si="112"/>
        <v/>
      </c>
    </row>
    <row r="671" spans="2:23" x14ac:dyDescent="0.2">
      <c r="B671" s="59" t="str">
        <f>IF(Collage!B664="","",Collage!B664)</f>
        <v/>
      </c>
      <c r="C671" s="59" t="str">
        <f>IF(Collage!C664="","",Collage!C664)</f>
        <v/>
      </c>
      <c r="D671" s="35" t="str">
        <f>IF(Collage!D664="","",Collage!D664)</f>
        <v/>
      </c>
      <c r="E671" s="29"/>
      <c r="F671" s="10"/>
      <c r="G671" s="11"/>
      <c r="H671" s="13" t="str">
        <f t="shared" si="108"/>
        <v/>
      </c>
      <c r="I671" s="8" t="str">
        <f>IF(B671&lt;&gt;"",SUMIF($V$23:$V$598,V671,$H$23:$H$598)/SUMIF($V$23:$V$598,V671,$O$23:O1246),IF(O671&lt;&gt;"",SUMIF($S$23:$S$598,S671,$H$23:$H$598)/O671,""))</f>
        <v/>
      </c>
      <c r="J671" s="12"/>
      <c r="K671" s="19" t="str">
        <f t="shared" si="106"/>
        <v/>
      </c>
      <c r="L671" s="19" t="str">
        <f t="shared" si="109"/>
        <v/>
      </c>
      <c r="M671" s="19" t="str">
        <f t="shared" si="110"/>
        <v/>
      </c>
      <c r="N671" s="19" t="str">
        <f t="shared" si="107"/>
        <v/>
      </c>
      <c r="O671" s="9" t="str">
        <f t="shared" si="115"/>
        <v/>
      </c>
      <c r="S671" s="2" t="str">
        <f t="shared" si="113"/>
        <v>INDEX</v>
      </c>
      <c r="T671" s="18" t="str">
        <f t="shared" si="111"/>
        <v/>
      </c>
      <c r="V671" s="2" t="str">
        <f t="shared" si="114"/>
        <v>INCIDENTS</v>
      </c>
      <c r="W671" s="16" t="str">
        <f t="shared" si="112"/>
        <v/>
      </c>
    </row>
    <row r="672" spans="2:23" x14ac:dyDescent="0.2">
      <c r="B672" s="59" t="str">
        <f>IF(Collage!B665="","",Collage!B665)</f>
        <v/>
      </c>
      <c r="C672" s="59" t="str">
        <f>IF(Collage!C665="","",Collage!C665)</f>
        <v/>
      </c>
      <c r="D672" s="35" t="str">
        <f>IF(Collage!D665="","",Collage!D665)</f>
        <v/>
      </c>
      <c r="E672" s="29"/>
      <c r="F672" s="10"/>
      <c r="G672" s="11"/>
      <c r="H672" s="13" t="str">
        <f t="shared" si="108"/>
        <v/>
      </c>
      <c r="I672" s="8" t="str">
        <f>IF(B672&lt;&gt;"",SUMIF($V$23:$V$598,V672,$H$23:$H$598)/SUMIF($V$23:$V$598,V672,$O$23:O1247),IF(O672&lt;&gt;"",SUMIF($S$23:$S$598,S672,$H$23:$H$598)/O672,""))</f>
        <v/>
      </c>
      <c r="J672" s="12"/>
      <c r="K672" s="19" t="str">
        <f t="shared" si="106"/>
        <v/>
      </c>
      <c r="L672" s="19" t="str">
        <f t="shared" si="109"/>
        <v/>
      </c>
      <c r="M672" s="19" t="str">
        <f t="shared" si="110"/>
        <v/>
      </c>
      <c r="N672" s="19" t="str">
        <f t="shared" si="107"/>
        <v/>
      </c>
      <c r="O672" s="9" t="str">
        <f t="shared" si="115"/>
        <v/>
      </c>
      <c r="S672" s="2" t="str">
        <f t="shared" si="113"/>
        <v>INDEX</v>
      </c>
      <c r="T672" s="18" t="str">
        <f t="shared" si="111"/>
        <v/>
      </c>
      <c r="V672" s="2" t="str">
        <f t="shared" si="114"/>
        <v>INCIDENTS</v>
      </c>
      <c r="W672" s="16" t="str">
        <f t="shared" si="112"/>
        <v/>
      </c>
    </row>
    <row r="673" spans="2:23" x14ac:dyDescent="0.2">
      <c r="B673" s="59" t="str">
        <f>IF(Collage!B666="","",Collage!B666)</f>
        <v/>
      </c>
      <c r="C673" s="59" t="str">
        <f>IF(Collage!C666="","",Collage!C666)</f>
        <v/>
      </c>
      <c r="D673" s="35" t="str">
        <f>IF(Collage!D666="","",Collage!D666)</f>
        <v/>
      </c>
      <c r="E673" s="29"/>
      <c r="F673" s="10"/>
      <c r="G673" s="11"/>
      <c r="H673" s="13" t="str">
        <f t="shared" si="108"/>
        <v/>
      </c>
      <c r="I673" s="8" t="str">
        <f>IF(B673&lt;&gt;"",SUMIF($V$23:$V$598,V673,$H$23:$H$598)/SUMIF($V$23:$V$598,V673,$O$23:O1248),IF(O673&lt;&gt;"",SUMIF($S$23:$S$598,S673,$H$23:$H$598)/O673,""))</f>
        <v/>
      </c>
      <c r="J673" s="12"/>
      <c r="K673" s="19" t="str">
        <f t="shared" si="106"/>
        <v/>
      </c>
      <c r="L673" s="19" t="str">
        <f t="shared" si="109"/>
        <v/>
      </c>
      <c r="M673" s="19" t="str">
        <f t="shared" si="110"/>
        <v/>
      </c>
      <c r="N673" s="19" t="str">
        <f t="shared" si="107"/>
        <v/>
      </c>
      <c r="O673" s="9" t="str">
        <f t="shared" si="115"/>
        <v/>
      </c>
      <c r="S673" s="2" t="str">
        <f t="shared" si="113"/>
        <v>INDEX</v>
      </c>
      <c r="T673" s="18" t="str">
        <f t="shared" si="111"/>
        <v/>
      </c>
      <c r="V673" s="2" t="str">
        <f t="shared" si="114"/>
        <v>INCIDENTS</v>
      </c>
      <c r="W673" s="16" t="str">
        <f t="shared" si="112"/>
        <v/>
      </c>
    </row>
    <row r="674" spans="2:23" x14ac:dyDescent="0.2">
      <c r="B674" s="59" t="str">
        <f>IF(Collage!B667="","",Collage!B667)</f>
        <v/>
      </c>
      <c r="C674" s="59" t="str">
        <f>IF(Collage!C667="","",Collage!C667)</f>
        <v/>
      </c>
      <c r="D674" s="35" t="str">
        <f>IF(Collage!D667="","",Collage!D667)</f>
        <v/>
      </c>
      <c r="E674" s="29"/>
      <c r="F674" s="10"/>
      <c r="G674" s="11"/>
      <c r="H674" s="13" t="str">
        <f t="shared" si="108"/>
        <v/>
      </c>
      <c r="I674" s="8" t="str">
        <f>IF(B674&lt;&gt;"",SUMIF($V$23:$V$598,V674,$H$23:$H$598)/SUMIF($V$23:$V$598,V674,$O$23:O1249),IF(O674&lt;&gt;"",SUMIF($S$23:$S$598,S674,$H$23:$H$598)/O674,""))</f>
        <v/>
      </c>
      <c r="J674" s="12"/>
      <c r="K674" s="19" t="str">
        <f t="shared" si="106"/>
        <v/>
      </c>
      <c r="L674" s="19" t="str">
        <f t="shared" si="109"/>
        <v/>
      </c>
      <c r="M674" s="19" t="str">
        <f t="shared" si="110"/>
        <v/>
      </c>
      <c r="N674" s="19" t="str">
        <f t="shared" si="107"/>
        <v/>
      </c>
      <c r="O674" s="9" t="str">
        <f t="shared" si="115"/>
        <v/>
      </c>
      <c r="S674" s="2" t="str">
        <f t="shared" si="113"/>
        <v>INDEX</v>
      </c>
      <c r="T674" s="18" t="str">
        <f t="shared" si="111"/>
        <v/>
      </c>
      <c r="V674" s="2" t="str">
        <f t="shared" si="114"/>
        <v>INCIDENTS</v>
      </c>
      <c r="W674" s="16" t="str">
        <f t="shared" si="112"/>
        <v/>
      </c>
    </row>
    <row r="675" spans="2:23" x14ac:dyDescent="0.2">
      <c r="B675" s="59" t="str">
        <f>IF(Collage!B668="","",Collage!B668)</f>
        <v/>
      </c>
      <c r="C675" s="59" t="str">
        <f>IF(Collage!C668="","",Collage!C668)</f>
        <v/>
      </c>
      <c r="D675" s="35" t="str">
        <f>IF(Collage!D668="","",Collage!D668)</f>
        <v/>
      </c>
      <c r="E675" s="29"/>
      <c r="F675" s="10"/>
      <c r="G675" s="11"/>
      <c r="H675" s="13" t="str">
        <f t="shared" si="108"/>
        <v/>
      </c>
      <c r="I675" s="8" t="str">
        <f>IF(B675&lt;&gt;"",SUMIF($V$23:$V$598,V675,$H$23:$H$598)/SUMIF($V$23:$V$598,V675,$O$23:O1250),IF(O675&lt;&gt;"",SUMIF($S$23:$S$598,S675,$H$23:$H$598)/O675,""))</f>
        <v/>
      </c>
      <c r="J675" s="12"/>
      <c r="K675" s="19" t="str">
        <f t="shared" si="106"/>
        <v/>
      </c>
      <c r="L675" s="19" t="str">
        <f t="shared" si="109"/>
        <v/>
      </c>
      <c r="M675" s="19" t="str">
        <f t="shared" si="110"/>
        <v/>
      </c>
      <c r="N675" s="19" t="str">
        <f t="shared" si="107"/>
        <v/>
      </c>
      <c r="O675" s="9" t="str">
        <f t="shared" si="115"/>
        <v/>
      </c>
      <c r="S675" s="2" t="str">
        <f t="shared" si="113"/>
        <v>INDEX</v>
      </c>
      <c r="T675" s="18" t="str">
        <f t="shared" si="111"/>
        <v/>
      </c>
      <c r="V675" s="2" t="str">
        <f t="shared" si="114"/>
        <v>INCIDENTS</v>
      </c>
      <c r="W675" s="16" t="str">
        <f t="shared" si="112"/>
        <v/>
      </c>
    </row>
    <row r="676" spans="2:23" x14ac:dyDescent="0.2">
      <c r="B676" s="59" t="str">
        <f>IF(Collage!B669="","",Collage!B669)</f>
        <v/>
      </c>
      <c r="C676" s="59" t="str">
        <f>IF(Collage!C669="","",Collage!C669)</f>
        <v/>
      </c>
      <c r="D676" s="35" t="str">
        <f>IF(Collage!D669="","",Collage!D669)</f>
        <v/>
      </c>
      <c r="E676" s="29"/>
      <c r="F676" s="10"/>
      <c r="G676" s="11"/>
      <c r="H676" s="13" t="str">
        <f t="shared" si="108"/>
        <v/>
      </c>
      <c r="I676" s="8" t="str">
        <f>IF(B676&lt;&gt;"",SUMIF($V$23:$V$598,V676,$H$23:$H$598)/SUMIF($V$23:$V$598,V676,$O$23:O1251),IF(O676&lt;&gt;"",SUMIF($S$23:$S$598,S676,$H$23:$H$598)/O676,""))</f>
        <v/>
      </c>
      <c r="J676" s="12"/>
      <c r="K676" s="19" t="str">
        <f t="shared" ref="K676:K739" si="116">IF(D676&lt;&gt;"",IF(E676="X",1,0),"")</f>
        <v/>
      </c>
      <c r="L676" s="19" t="str">
        <f t="shared" si="109"/>
        <v/>
      </c>
      <c r="M676" s="19" t="str">
        <f t="shared" si="110"/>
        <v/>
      </c>
      <c r="N676" s="19" t="str">
        <f t="shared" ref="N676:N739" si="117">IF(D676&lt;&gt;"",SUM(K676:M676),IF(O676&lt;&gt;"","Procédures :",""))</f>
        <v/>
      </c>
      <c r="O676" s="9" t="str">
        <f t="shared" si="115"/>
        <v/>
      </c>
      <c r="S676" s="2" t="str">
        <f t="shared" si="113"/>
        <v>INDEX</v>
      </c>
      <c r="T676" s="18" t="str">
        <f t="shared" si="111"/>
        <v/>
      </c>
      <c r="V676" s="2" t="str">
        <f t="shared" si="114"/>
        <v>INCIDENTS</v>
      </c>
      <c r="W676" s="16" t="str">
        <f t="shared" si="112"/>
        <v/>
      </c>
    </row>
    <row r="677" spans="2:23" x14ac:dyDescent="0.2">
      <c r="B677" s="59" t="str">
        <f>IF(Collage!B670="","",Collage!B670)</f>
        <v/>
      </c>
      <c r="C677" s="59" t="str">
        <f>IF(Collage!C670="","",Collage!C670)</f>
        <v/>
      </c>
      <c r="D677" s="35" t="str">
        <f>IF(Collage!D670="","",Collage!D670)</f>
        <v/>
      </c>
      <c r="E677" s="29"/>
      <c r="F677" s="10"/>
      <c r="G677" s="11"/>
      <c r="H677" s="13" t="str">
        <f t="shared" si="108"/>
        <v/>
      </c>
      <c r="I677" s="8" t="str">
        <f>IF(B677&lt;&gt;"",SUMIF($V$23:$V$598,V677,$H$23:$H$598)/SUMIF($V$23:$V$598,V677,$O$23:O1252),IF(O677&lt;&gt;"",SUMIF($S$23:$S$598,S677,$H$23:$H$598)/O677,""))</f>
        <v/>
      </c>
      <c r="J677" s="12"/>
      <c r="K677" s="19" t="str">
        <f t="shared" si="116"/>
        <v/>
      </c>
      <c r="L677" s="19" t="str">
        <f t="shared" si="109"/>
        <v/>
      </c>
      <c r="M677" s="19" t="str">
        <f t="shared" si="110"/>
        <v/>
      </c>
      <c r="N677" s="19" t="str">
        <f t="shared" si="117"/>
        <v/>
      </c>
      <c r="O677" s="9" t="str">
        <f t="shared" si="115"/>
        <v/>
      </c>
      <c r="S677" s="2" t="str">
        <f t="shared" si="113"/>
        <v>INDEX</v>
      </c>
      <c r="T677" s="18" t="str">
        <f t="shared" si="111"/>
        <v/>
      </c>
      <c r="V677" s="2" t="str">
        <f t="shared" si="114"/>
        <v>INCIDENTS</v>
      </c>
      <c r="W677" s="16" t="str">
        <f t="shared" si="112"/>
        <v/>
      </c>
    </row>
    <row r="678" spans="2:23" x14ac:dyDescent="0.2">
      <c r="B678" s="59" t="str">
        <f>IF(Collage!B671="","",Collage!B671)</f>
        <v/>
      </c>
      <c r="C678" s="59" t="str">
        <f>IF(Collage!C671="","",Collage!C671)</f>
        <v/>
      </c>
      <c r="D678" s="35" t="str">
        <f>IF(Collage!D671="","",Collage!D671)</f>
        <v/>
      </c>
      <c r="E678" s="29"/>
      <c r="F678" s="10"/>
      <c r="G678" s="11"/>
      <c r="H678" s="13" t="str">
        <f t="shared" si="108"/>
        <v/>
      </c>
      <c r="I678" s="8" t="str">
        <f>IF(B678&lt;&gt;"",SUMIF($V$23:$V$598,V678,$H$23:$H$598)/SUMIF($V$23:$V$598,V678,$O$23:O1253),IF(O678&lt;&gt;"",SUMIF($S$23:$S$598,S678,$H$23:$H$598)/O678,""))</f>
        <v/>
      </c>
      <c r="J678" s="12"/>
      <c r="K678" s="19" t="str">
        <f t="shared" si="116"/>
        <v/>
      </c>
      <c r="L678" s="19" t="str">
        <f t="shared" si="109"/>
        <v/>
      </c>
      <c r="M678" s="19" t="str">
        <f t="shared" si="110"/>
        <v/>
      </c>
      <c r="N678" s="19" t="str">
        <f t="shared" si="117"/>
        <v/>
      </c>
      <c r="O678" s="9" t="str">
        <f t="shared" si="115"/>
        <v/>
      </c>
      <c r="S678" s="2" t="str">
        <f t="shared" si="113"/>
        <v>INDEX</v>
      </c>
      <c r="T678" s="18" t="str">
        <f t="shared" si="111"/>
        <v/>
      </c>
      <c r="V678" s="2" t="str">
        <f t="shared" si="114"/>
        <v>INCIDENTS</v>
      </c>
      <c r="W678" s="16" t="str">
        <f t="shared" si="112"/>
        <v/>
      </c>
    </row>
    <row r="679" spans="2:23" x14ac:dyDescent="0.2">
      <c r="B679" s="59" t="str">
        <f>IF(Collage!B672="","",Collage!B672)</f>
        <v/>
      </c>
      <c r="C679" s="59" t="str">
        <f>IF(Collage!C672="","",Collage!C672)</f>
        <v/>
      </c>
      <c r="D679" s="35" t="str">
        <f>IF(Collage!D672="","",Collage!D672)</f>
        <v/>
      </c>
      <c r="E679" s="29"/>
      <c r="F679" s="10"/>
      <c r="G679" s="11"/>
      <c r="H679" s="13" t="str">
        <f t="shared" si="108"/>
        <v/>
      </c>
      <c r="I679" s="8" t="str">
        <f>IF(B679&lt;&gt;"",SUMIF($V$23:$V$598,V679,$H$23:$H$598)/SUMIF($V$23:$V$598,V679,$O$23:O1254),IF(O679&lt;&gt;"",SUMIF($S$23:$S$598,S679,$H$23:$H$598)/O679,""))</f>
        <v/>
      </c>
      <c r="J679" s="12"/>
      <c r="K679" s="19" t="str">
        <f t="shared" si="116"/>
        <v/>
      </c>
      <c r="L679" s="19" t="str">
        <f t="shared" si="109"/>
        <v/>
      </c>
      <c r="M679" s="19" t="str">
        <f t="shared" si="110"/>
        <v/>
      </c>
      <c r="N679" s="19" t="str">
        <f t="shared" si="117"/>
        <v/>
      </c>
      <c r="O679" s="9" t="str">
        <f t="shared" si="115"/>
        <v/>
      </c>
      <c r="S679" s="2" t="str">
        <f t="shared" si="113"/>
        <v>INDEX</v>
      </c>
      <c r="T679" s="18" t="str">
        <f t="shared" si="111"/>
        <v/>
      </c>
      <c r="V679" s="2" t="str">
        <f t="shared" si="114"/>
        <v>INCIDENTS</v>
      </c>
      <c r="W679" s="16" t="str">
        <f t="shared" si="112"/>
        <v/>
      </c>
    </row>
    <row r="680" spans="2:23" x14ac:dyDescent="0.2">
      <c r="B680" s="59" t="str">
        <f>IF(Collage!B673="","",Collage!B673)</f>
        <v/>
      </c>
      <c r="C680" s="59" t="str">
        <f>IF(Collage!C673="","",Collage!C673)</f>
        <v/>
      </c>
      <c r="D680" s="35" t="str">
        <f>IF(Collage!D673="","",Collage!D673)</f>
        <v/>
      </c>
      <c r="E680" s="29"/>
      <c r="F680" s="10"/>
      <c r="G680" s="11"/>
      <c r="H680" s="13" t="str">
        <f t="shared" si="108"/>
        <v/>
      </c>
      <c r="I680" s="8" t="str">
        <f>IF(B680&lt;&gt;"",SUMIF($V$23:$V$598,V680,$H$23:$H$598)/SUMIF($V$23:$V$598,V680,$O$23:O1255),IF(O680&lt;&gt;"",SUMIF($S$23:$S$598,S680,$H$23:$H$598)/O680,""))</f>
        <v/>
      </c>
      <c r="J680" s="12"/>
      <c r="K680" s="19" t="str">
        <f t="shared" si="116"/>
        <v/>
      </c>
      <c r="L680" s="19" t="str">
        <f t="shared" si="109"/>
        <v/>
      </c>
      <c r="M680" s="19" t="str">
        <f t="shared" si="110"/>
        <v/>
      </c>
      <c r="N680" s="19" t="str">
        <f t="shared" si="117"/>
        <v/>
      </c>
      <c r="O680" s="9" t="str">
        <f t="shared" si="115"/>
        <v/>
      </c>
      <c r="S680" s="2" t="str">
        <f t="shared" si="113"/>
        <v>INDEX</v>
      </c>
      <c r="T680" s="18" t="str">
        <f t="shared" si="111"/>
        <v/>
      </c>
      <c r="V680" s="2" t="str">
        <f t="shared" si="114"/>
        <v>INCIDENTS</v>
      </c>
      <c r="W680" s="16" t="str">
        <f t="shared" si="112"/>
        <v/>
      </c>
    </row>
    <row r="681" spans="2:23" x14ac:dyDescent="0.2">
      <c r="B681" s="59" t="str">
        <f>IF(Collage!B674="","",Collage!B674)</f>
        <v/>
      </c>
      <c r="C681" s="59" t="str">
        <f>IF(Collage!C674="","",Collage!C674)</f>
        <v/>
      </c>
      <c r="D681" s="35" t="str">
        <f>IF(Collage!D674="","",Collage!D674)</f>
        <v/>
      </c>
      <c r="E681" s="29"/>
      <c r="F681" s="10"/>
      <c r="G681" s="11"/>
      <c r="H681" s="13" t="str">
        <f t="shared" si="108"/>
        <v/>
      </c>
      <c r="I681" s="8" t="str">
        <f>IF(B681&lt;&gt;"",SUMIF($V$23:$V$598,V681,$H$23:$H$598)/SUMIF($V$23:$V$598,V681,$O$23:O1256),IF(O681&lt;&gt;"",SUMIF($S$23:$S$598,S681,$H$23:$H$598)/O681,""))</f>
        <v/>
      </c>
      <c r="J681" s="12"/>
      <c r="K681" s="19" t="str">
        <f t="shared" si="116"/>
        <v/>
      </c>
      <c r="L681" s="19" t="str">
        <f t="shared" si="109"/>
        <v/>
      </c>
      <c r="M681" s="19" t="str">
        <f t="shared" si="110"/>
        <v/>
      </c>
      <c r="N681" s="19" t="str">
        <f t="shared" si="117"/>
        <v/>
      </c>
      <c r="O681" s="9" t="str">
        <f t="shared" si="115"/>
        <v/>
      </c>
      <c r="S681" s="2" t="str">
        <f t="shared" si="113"/>
        <v>INDEX</v>
      </c>
      <c r="T681" s="18" t="str">
        <f t="shared" si="111"/>
        <v/>
      </c>
      <c r="V681" s="2" t="str">
        <f t="shared" si="114"/>
        <v>INCIDENTS</v>
      </c>
      <c r="W681" s="16" t="str">
        <f t="shared" si="112"/>
        <v/>
      </c>
    </row>
    <row r="682" spans="2:23" x14ac:dyDescent="0.2">
      <c r="B682" s="59" t="str">
        <f>IF(Collage!B675="","",Collage!B675)</f>
        <v/>
      </c>
      <c r="C682" s="59" t="str">
        <f>IF(Collage!C675="","",Collage!C675)</f>
        <v/>
      </c>
      <c r="D682" s="35" t="str">
        <f>IF(Collage!D675="","",Collage!D675)</f>
        <v/>
      </c>
      <c r="E682" s="29"/>
      <c r="F682" s="10"/>
      <c r="G682" s="11"/>
      <c r="H682" s="13" t="str">
        <f t="shared" si="108"/>
        <v/>
      </c>
      <c r="I682" s="8" t="str">
        <f>IF(B682&lt;&gt;"",SUMIF($V$23:$V$598,V682,$H$23:$H$598)/SUMIF($V$23:$V$598,V682,$O$23:O1257),IF(O682&lt;&gt;"",SUMIF($S$23:$S$598,S682,$H$23:$H$598)/O682,""))</f>
        <v/>
      </c>
      <c r="J682" s="12"/>
      <c r="K682" s="19" t="str">
        <f t="shared" si="116"/>
        <v/>
      </c>
      <c r="L682" s="19" t="str">
        <f t="shared" si="109"/>
        <v/>
      </c>
      <c r="M682" s="19" t="str">
        <f t="shared" si="110"/>
        <v/>
      </c>
      <c r="N682" s="19" t="str">
        <f t="shared" si="117"/>
        <v/>
      </c>
      <c r="O682" s="9" t="str">
        <f t="shared" si="115"/>
        <v/>
      </c>
      <c r="S682" s="2" t="str">
        <f t="shared" si="113"/>
        <v>INDEX</v>
      </c>
      <c r="T682" s="18" t="str">
        <f t="shared" si="111"/>
        <v/>
      </c>
      <c r="V682" s="2" t="str">
        <f t="shared" si="114"/>
        <v>INCIDENTS</v>
      </c>
      <c r="W682" s="16" t="str">
        <f t="shared" si="112"/>
        <v/>
      </c>
    </row>
    <row r="683" spans="2:23" x14ac:dyDescent="0.2">
      <c r="B683" s="59" t="str">
        <f>IF(Collage!B676="","",Collage!B676)</f>
        <v/>
      </c>
      <c r="C683" s="59" t="str">
        <f>IF(Collage!C676="","",Collage!C676)</f>
        <v/>
      </c>
      <c r="D683" s="35" t="str">
        <f>IF(Collage!D676="","",Collage!D676)</f>
        <v/>
      </c>
      <c r="E683" s="29"/>
      <c r="F683" s="10"/>
      <c r="G683" s="11"/>
      <c r="H683" s="13" t="str">
        <f t="shared" si="108"/>
        <v/>
      </c>
      <c r="I683" s="8" t="str">
        <f>IF(B683&lt;&gt;"",SUMIF($V$23:$V$598,V683,$H$23:$H$598)/SUMIF($V$23:$V$598,V683,$O$23:O1258),IF(O683&lt;&gt;"",SUMIF($S$23:$S$598,S683,$H$23:$H$598)/O683,""))</f>
        <v/>
      </c>
      <c r="J683" s="12"/>
      <c r="K683" s="19" t="str">
        <f t="shared" si="116"/>
        <v/>
      </c>
      <c r="L683" s="19" t="str">
        <f t="shared" si="109"/>
        <v/>
      </c>
      <c r="M683" s="19" t="str">
        <f t="shared" si="110"/>
        <v/>
      </c>
      <c r="N683" s="19" t="str">
        <f t="shared" si="117"/>
        <v/>
      </c>
      <c r="O683" s="9" t="str">
        <f t="shared" si="115"/>
        <v/>
      </c>
      <c r="S683" s="2" t="str">
        <f t="shared" si="113"/>
        <v>INDEX</v>
      </c>
      <c r="T683" s="18" t="str">
        <f t="shared" si="111"/>
        <v/>
      </c>
      <c r="V683" s="2" t="str">
        <f t="shared" si="114"/>
        <v>INCIDENTS</v>
      </c>
      <c r="W683" s="16" t="str">
        <f t="shared" si="112"/>
        <v/>
      </c>
    </row>
    <row r="684" spans="2:23" x14ac:dyDescent="0.2">
      <c r="B684" s="59" t="str">
        <f>IF(Collage!B677="","",Collage!B677)</f>
        <v/>
      </c>
      <c r="C684" s="59" t="str">
        <f>IF(Collage!C677="","",Collage!C677)</f>
        <v/>
      </c>
      <c r="D684" s="35" t="str">
        <f>IF(Collage!D677="","",Collage!D677)</f>
        <v/>
      </c>
      <c r="E684" s="29"/>
      <c r="F684" s="10"/>
      <c r="G684" s="11"/>
      <c r="H684" s="13" t="str">
        <f t="shared" si="108"/>
        <v/>
      </c>
      <c r="I684" s="8" t="str">
        <f>IF(B684&lt;&gt;"",SUMIF($V$23:$V$598,V684,$H$23:$H$598)/SUMIF($V$23:$V$598,V684,$O$23:O1259),IF(O684&lt;&gt;"",SUMIF($S$23:$S$598,S684,$H$23:$H$598)/O684,""))</f>
        <v/>
      </c>
      <c r="J684" s="12"/>
      <c r="K684" s="19" t="str">
        <f t="shared" si="116"/>
        <v/>
      </c>
      <c r="L684" s="19" t="str">
        <f t="shared" si="109"/>
        <v/>
      </c>
      <c r="M684" s="19" t="str">
        <f t="shared" si="110"/>
        <v/>
      </c>
      <c r="N684" s="19" t="str">
        <f t="shared" si="117"/>
        <v/>
      </c>
      <c r="O684" s="9" t="str">
        <f t="shared" si="115"/>
        <v/>
      </c>
      <c r="S684" s="2" t="str">
        <f t="shared" si="113"/>
        <v>INDEX</v>
      </c>
      <c r="T684" s="18" t="str">
        <f t="shared" si="111"/>
        <v/>
      </c>
      <c r="V684" s="2" t="str">
        <f t="shared" si="114"/>
        <v>INCIDENTS</v>
      </c>
      <c r="W684" s="16" t="str">
        <f t="shared" si="112"/>
        <v/>
      </c>
    </row>
    <row r="685" spans="2:23" x14ac:dyDescent="0.2">
      <c r="B685" s="59" t="str">
        <f>IF(Collage!B678="","",Collage!B678)</f>
        <v/>
      </c>
      <c r="C685" s="59" t="str">
        <f>IF(Collage!C678="","",Collage!C678)</f>
        <v/>
      </c>
      <c r="D685" s="35" t="str">
        <f>IF(Collage!D678="","",Collage!D678)</f>
        <v/>
      </c>
      <c r="E685" s="29"/>
      <c r="F685" s="10"/>
      <c r="G685" s="11"/>
      <c r="H685" s="13" t="str">
        <f t="shared" si="108"/>
        <v/>
      </c>
      <c r="I685" s="8" t="str">
        <f>IF(B685&lt;&gt;"",SUMIF($V$23:$V$598,V685,$H$23:$H$598)/SUMIF($V$23:$V$598,V685,$O$23:O1260),IF(O685&lt;&gt;"",SUMIF($S$23:$S$598,S685,$H$23:$H$598)/O685,""))</f>
        <v/>
      </c>
      <c r="J685" s="12"/>
      <c r="K685" s="19" t="str">
        <f t="shared" si="116"/>
        <v/>
      </c>
      <c r="L685" s="19" t="str">
        <f t="shared" si="109"/>
        <v/>
      </c>
      <c r="M685" s="19" t="str">
        <f t="shared" si="110"/>
        <v/>
      </c>
      <c r="N685" s="19" t="str">
        <f t="shared" si="117"/>
        <v/>
      </c>
      <c r="O685" s="9" t="str">
        <f t="shared" si="115"/>
        <v/>
      </c>
      <c r="S685" s="2" t="str">
        <f t="shared" si="113"/>
        <v>INDEX</v>
      </c>
      <c r="T685" s="18" t="str">
        <f t="shared" si="111"/>
        <v/>
      </c>
      <c r="V685" s="2" t="str">
        <f t="shared" si="114"/>
        <v>INCIDENTS</v>
      </c>
      <c r="W685" s="16" t="str">
        <f t="shared" si="112"/>
        <v/>
      </c>
    </row>
    <row r="686" spans="2:23" x14ac:dyDescent="0.2">
      <c r="B686" s="59" t="str">
        <f>IF(Collage!B679="","",Collage!B679)</f>
        <v/>
      </c>
      <c r="C686" s="59" t="str">
        <f>IF(Collage!C679="","",Collage!C679)</f>
        <v/>
      </c>
      <c r="D686" s="35" t="str">
        <f>IF(Collage!D679="","",Collage!D679)</f>
        <v/>
      </c>
      <c r="E686" s="29"/>
      <c r="F686" s="10"/>
      <c r="G686" s="11"/>
      <c r="H686" s="13" t="str">
        <f t="shared" si="108"/>
        <v/>
      </c>
      <c r="I686" s="8" t="str">
        <f>IF(B686&lt;&gt;"",SUMIF($V$23:$V$598,V686,$H$23:$H$598)/SUMIF($V$23:$V$598,V686,$O$23:O1261),IF(O686&lt;&gt;"",SUMIF($S$23:$S$598,S686,$H$23:$H$598)/O686,""))</f>
        <v/>
      </c>
      <c r="J686" s="12"/>
      <c r="K686" s="19" t="str">
        <f t="shared" si="116"/>
        <v/>
      </c>
      <c r="L686" s="19" t="str">
        <f t="shared" si="109"/>
        <v/>
      </c>
      <c r="M686" s="19" t="str">
        <f t="shared" si="110"/>
        <v/>
      </c>
      <c r="N686" s="19" t="str">
        <f t="shared" si="117"/>
        <v/>
      </c>
      <c r="O686" s="9" t="str">
        <f t="shared" si="115"/>
        <v/>
      </c>
      <c r="S686" s="2" t="str">
        <f t="shared" si="113"/>
        <v>INDEX</v>
      </c>
      <c r="T686" s="18" t="str">
        <f t="shared" si="111"/>
        <v/>
      </c>
      <c r="V686" s="2" t="str">
        <f t="shared" si="114"/>
        <v>INCIDENTS</v>
      </c>
      <c r="W686" s="16" t="str">
        <f t="shared" si="112"/>
        <v/>
      </c>
    </row>
    <row r="687" spans="2:23" x14ac:dyDescent="0.2">
      <c r="B687" s="59" t="str">
        <f>IF(Collage!B680="","",Collage!B680)</f>
        <v/>
      </c>
      <c r="C687" s="59" t="str">
        <f>IF(Collage!C680="","",Collage!C680)</f>
        <v/>
      </c>
      <c r="D687" s="35" t="str">
        <f>IF(Collage!D680="","",Collage!D680)</f>
        <v/>
      </c>
      <c r="E687" s="29"/>
      <c r="F687" s="10"/>
      <c r="G687" s="11"/>
      <c r="H687" s="13" t="str">
        <f t="shared" si="108"/>
        <v/>
      </c>
      <c r="I687" s="8" t="str">
        <f>IF(B687&lt;&gt;"",SUMIF($V$23:$V$598,V687,$H$23:$H$598)/SUMIF($V$23:$V$598,V687,$O$23:O1262),IF(O687&lt;&gt;"",SUMIF($S$23:$S$598,S687,$H$23:$H$598)/O687,""))</f>
        <v/>
      </c>
      <c r="J687" s="12"/>
      <c r="K687" s="19" t="str">
        <f t="shared" si="116"/>
        <v/>
      </c>
      <c r="L687" s="19" t="str">
        <f t="shared" si="109"/>
        <v/>
      </c>
      <c r="M687" s="19" t="str">
        <f t="shared" si="110"/>
        <v/>
      </c>
      <c r="N687" s="19" t="str">
        <f t="shared" si="117"/>
        <v/>
      </c>
      <c r="O687" s="9" t="str">
        <f t="shared" si="115"/>
        <v/>
      </c>
      <c r="S687" s="2" t="str">
        <f t="shared" si="113"/>
        <v>INDEX</v>
      </c>
      <c r="T687" s="18" t="str">
        <f t="shared" si="111"/>
        <v/>
      </c>
      <c r="V687" s="2" t="str">
        <f t="shared" si="114"/>
        <v>INCIDENTS</v>
      </c>
      <c r="W687" s="16" t="str">
        <f t="shared" si="112"/>
        <v/>
      </c>
    </row>
    <row r="688" spans="2:23" x14ac:dyDescent="0.2">
      <c r="B688" s="59" t="str">
        <f>IF(Collage!B681="","",Collage!B681)</f>
        <v/>
      </c>
      <c r="C688" s="59" t="str">
        <f>IF(Collage!C681="","",Collage!C681)</f>
        <v/>
      </c>
      <c r="D688" s="35" t="str">
        <f>IF(Collage!D681="","",Collage!D681)</f>
        <v/>
      </c>
      <c r="E688" s="29"/>
      <c r="F688" s="10"/>
      <c r="G688" s="11"/>
      <c r="H688" s="13" t="str">
        <f t="shared" si="108"/>
        <v/>
      </c>
      <c r="I688" s="8" t="str">
        <f>IF(B688&lt;&gt;"",SUMIF($V$23:$V$598,V688,$H$23:$H$598)/SUMIF($V$23:$V$598,V688,$O$23:O1263),IF(O688&lt;&gt;"",SUMIF($S$23:$S$598,S688,$H$23:$H$598)/O688,""))</f>
        <v/>
      </c>
      <c r="J688" s="12"/>
      <c r="K688" s="19" t="str">
        <f t="shared" si="116"/>
        <v/>
      </c>
      <c r="L688" s="19" t="str">
        <f t="shared" si="109"/>
        <v/>
      </c>
      <c r="M688" s="19" t="str">
        <f t="shared" si="110"/>
        <v/>
      </c>
      <c r="N688" s="19" t="str">
        <f t="shared" si="117"/>
        <v/>
      </c>
      <c r="O688" s="9" t="str">
        <f t="shared" si="115"/>
        <v/>
      </c>
      <c r="S688" s="2" t="str">
        <f t="shared" si="113"/>
        <v>INDEX</v>
      </c>
      <c r="T688" s="18" t="str">
        <f t="shared" si="111"/>
        <v/>
      </c>
      <c r="V688" s="2" t="str">
        <f t="shared" si="114"/>
        <v>INCIDENTS</v>
      </c>
      <c r="W688" s="16" t="str">
        <f t="shared" si="112"/>
        <v/>
      </c>
    </row>
    <row r="689" spans="2:23" x14ac:dyDescent="0.2">
      <c r="B689" s="59" t="str">
        <f>IF(Collage!B682="","",Collage!B682)</f>
        <v/>
      </c>
      <c r="C689" s="59" t="str">
        <f>IF(Collage!C682="","",Collage!C682)</f>
        <v/>
      </c>
      <c r="D689" s="35" t="str">
        <f>IF(Collage!D682="","",Collage!D682)</f>
        <v/>
      </c>
      <c r="E689" s="29"/>
      <c r="F689" s="10"/>
      <c r="G689" s="11"/>
      <c r="H689" s="13" t="str">
        <f t="shared" si="108"/>
        <v/>
      </c>
      <c r="I689" s="8" t="str">
        <f>IF(B689&lt;&gt;"",SUMIF($V$23:$V$598,V689,$H$23:$H$598)/SUMIF($V$23:$V$598,V689,$O$23:O1264),IF(O689&lt;&gt;"",SUMIF($S$23:$S$598,S689,$H$23:$H$598)/O689,""))</f>
        <v/>
      </c>
      <c r="J689" s="12"/>
      <c r="K689" s="19" t="str">
        <f t="shared" si="116"/>
        <v/>
      </c>
      <c r="L689" s="19" t="str">
        <f t="shared" si="109"/>
        <v/>
      </c>
      <c r="M689" s="19" t="str">
        <f t="shared" si="110"/>
        <v/>
      </c>
      <c r="N689" s="19" t="str">
        <f t="shared" si="117"/>
        <v/>
      </c>
      <c r="O689" s="9" t="str">
        <f t="shared" si="115"/>
        <v/>
      </c>
      <c r="S689" s="2" t="str">
        <f t="shared" si="113"/>
        <v>INDEX</v>
      </c>
      <c r="T689" s="18" t="str">
        <f t="shared" si="111"/>
        <v/>
      </c>
      <c r="V689" s="2" t="str">
        <f t="shared" si="114"/>
        <v>INCIDENTS</v>
      </c>
      <c r="W689" s="16" t="str">
        <f t="shared" si="112"/>
        <v/>
      </c>
    </row>
    <row r="690" spans="2:23" x14ac:dyDescent="0.2">
      <c r="B690" s="59" t="str">
        <f>IF(Collage!B683="","",Collage!B683)</f>
        <v/>
      </c>
      <c r="C690" s="59" t="str">
        <f>IF(Collage!C683="","",Collage!C683)</f>
        <v/>
      </c>
      <c r="D690" s="35" t="str">
        <f>IF(Collage!D683="","",Collage!D683)</f>
        <v/>
      </c>
      <c r="E690" s="29"/>
      <c r="F690" s="10"/>
      <c r="G690" s="11"/>
      <c r="H690" s="13" t="str">
        <f t="shared" si="108"/>
        <v/>
      </c>
      <c r="I690" s="8" t="str">
        <f>IF(B690&lt;&gt;"",SUMIF($V$23:$V$598,V690,$H$23:$H$598)/SUMIF($V$23:$V$598,V690,$O$23:O1265),IF(O690&lt;&gt;"",SUMIF($S$23:$S$598,S690,$H$23:$H$598)/O690,""))</f>
        <v/>
      </c>
      <c r="J690" s="12"/>
      <c r="K690" s="19" t="str">
        <f t="shared" si="116"/>
        <v/>
      </c>
      <c r="L690" s="19" t="str">
        <f t="shared" si="109"/>
        <v/>
      </c>
      <c r="M690" s="19" t="str">
        <f t="shared" si="110"/>
        <v/>
      </c>
      <c r="N690" s="19" t="str">
        <f t="shared" si="117"/>
        <v/>
      </c>
      <c r="O690" s="9" t="str">
        <f t="shared" si="115"/>
        <v/>
      </c>
      <c r="S690" s="2" t="str">
        <f t="shared" si="113"/>
        <v>INDEX</v>
      </c>
      <c r="T690" s="18" t="str">
        <f t="shared" si="111"/>
        <v/>
      </c>
      <c r="V690" s="2" t="str">
        <f t="shared" si="114"/>
        <v>INCIDENTS</v>
      </c>
      <c r="W690" s="16" t="str">
        <f t="shared" si="112"/>
        <v/>
      </c>
    </row>
    <row r="691" spans="2:23" x14ac:dyDescent="0.2">
      <c r="B691" s="59" t="str">
        <f>IF(Collage!B684="","",Collage!B684)</f>
        <v/>
      </c>
      <c r="C691" s="59" t="str">
        <f>IF(Collage!C684="","",Collage!C684)</f>
        <v/>
      </c>
      <c r="D691" s="35" t="str">
        <f>IF(Collage!D684="","",Collage!D684)</f>
        <v/>
      </c>
      <c r="E691" s="29"/>
      <c r="F691" s="10"/>
      <c r="G691" s="11"/>
      <c r="H691" s="13" t="str">
        <f t="shared" si="108"/>
        <v/>
      </c>
      <c r="I691" s="8" t="str">
        <f>IF(B691&lt;&gt;"",SUMIF($V$23:$V$598,V691,$H$23:$H$598)/SUMIF($V$23:$V$598,V691,$O$23:O1266),IF(O691&lt;&gt;"",SUMIF($S$23:$S$598,S691,$H$23:$H$598)/O691,""))</f>
        <v/>
      </c>
      <c r="J691" s="12"/>
      <c r="K691" s="19" t="str">
        <f t="shared" si="116"/>
        <v/>
      </c>
      <c r="L691" s="19" t="str">
        <f t="shared" si="109"/>
        <v/>
      </c>
      <c r="M691" s="19" t="str">
        <f t="shared" si="110"/>
        <v/>
      </c>
      <c r="N691" s="19" t="str">
        <f t="shared" si="117"/>
        <v/>
      </c>
      <c r="O691" s="9" t="str">
        <f t="shared" si="115"/>
        <v/>
      </c>
      <c r="S691" s="2" t="str">
        <f t="shared" si="113"/>
        <v>INDEX</v>
      </c>
      <c r="T691" s="18" t="str">
        <f t="shared" si="111"/>
        <v/>
      </c>
      <c r="V691" s="2" t="str">
        <f t="shared" si="114"/>
        <v>INCIDENTS</v>
      </c>
      <c r="W691" s="16" t="str">
        <f t="shared" si="112"/>
        <v/>
      </c>
    </row>
    <row r="692" spans="2:23" x14ac:dyDescent="0.2">
      <c r="B692" s="59" t="str">
        <f>IF(Collage!B685="","",Collage!B685)</f>
        <v/>
      </c>
      <c r="C692" s="59" t="str">
        <f>IF(Collage!C685="","",Collage!C685)</f>
        <v/>
      </c>
      <c r="D692" s="35" t="str">
        <f>IF(Collage!D685="","",Collage!D685)</f>
        <v/>
      </c>
      <c r="E692" s="29"/>
      <c r="F692" s="10"/>
      <c r="G692" s="11"/>
      <c r="H692" s="13" t="str">
        <f t="shared" si="108"/>
        <v/>
      </c>
      <c r="I692" s="8" t="str">
        <f>IF(B692&lt;&gt;"",SUMIF($V$23:$V$598,V692,$H$23:$H$598)/SUMIF($V$23:$V$598,V692,$O$23:O1267),IF(O692&lt;&gt;"",SUMIF($S$23:$S$598,S692,$H$23:$H$598)/O692,""))</f>
        <v/>
      </c>
      <c r="J692" s="12"/>
      <c r="K692" s="19" t="str">
        <f t="shared" si="116"/>
        <v/>
      </c>
      <c r="L692" s="19" t="str">
        <f t="shared" si="109"/>
        <v/>
      </c>
      <c r="M692" s="19" t="str">
        <f t="shared" si="110"/>
        <v/>
      </c>
      <c r="N692" s="19" t="str">
        <f t="shared" si="117"/>
        <v/>
      </c>
      <c r="O692" s="9" t="str">
        <f t="shared" si="115"/>
        <v/>
      </c>
      <c r="S692" s="2" t="str">
        <f t="shared" si="113"/>
        <v>INDEX</v>
      </c>
      <c r="T692" s="18" t="str">
        <f t="shared" si="111"/>
        <v/>
      </c>
      <c r="V692" s="2" t="str">
        <f t="shared" si="114"/>
        <v>INCIDENTS</v>
      </c>
      <c r="W692" s="16" t="str">
        <f t="shared" si="112"/>
        <v/>
      </c>
    </row>
    <row r="693" spans="2:23" x14ac:dyDescent="0.2">
      <c r="B693" s="59" t="str">
        <f>IF(Collage!B686="","",Collage!B686)</f>
        <v/>
      </c>
      <c r="C693" s="59" t="str">
        <f>IF(Collage!C686="","",Collage!C686)</f>
        <v/>
      </c>
      <c r="D693" s="35" t="str">
        <f>IF(Collage!D686="","",Collage!D686)</f>
        <v/>
      </c>
      <c r="E693" s="29"/>
      <c r="F693" s="10"/>
      <c r="G693" s="11"/>
      <c r="H693" s="13" t="str">
        <f t="shared" si="108"/>
        <v/>
      </c>
      <c r="I693" s="8" t="str">
        <f>IF(B693&lt;&gt;"",SUMIF($V$23:$V$598,V693,$H$23:$H$598)/SUMIF($V$23:$V$598,V693,$O$23:O1268),IF(O693&lt;&gt;"",SUMIF($S$23:$S$598,S693,$H$23:$H$598)/O693,""))</f>
        <v/>
      </c>
      <c r="J693" s="12"/>
      <c r="K693" s="19" t="str">
        <f t="shared" si="116"/>
        <v/>
      </c>
      <c r="L693" s="19" t="str">
        <f t="shared" si="109"/>
        <v/>
      </c>
      <c r="M693" s="19" t="str">
        <f t="shared" si="110"/>
        <v/>
      </c>
      <c r="N693" s="19" t="str">
        <f t="shared" si="117"/>
        <v/>
      </c>
      <c r="O693" s="9" t="str">
        <f t="shared" si="115"/>
        <v/>
      </c>
      <c r="S693" s="2" t="str">
        <f t="shared" si="113"/>
        <v>INDEX</v>
      </c>
      <c r="T693" s="18" t="str">
        <f t="shared" si="111"/>
        <v/>
      </c>
      <c r="V693" s="2" t="str">
        <f t="shared" si="114"/>
        <v>INCIDENTS</v>
      </c>
      <c r="W693" s="16" t="str">
        <f t="shared" si="112"/>
        <v/>
      </c>
    </row>
    <row r="694" spans="2:23" x14ac:dyDescent="0.2">
      <c r="B694" s="59" t="str">
        <f>IF(Collage!B687="","",Collage!B687)</f>
        <v/>
      </c>
      <c r="C694" s="59" t="str">
        <f>IF(Collage!C687="","",Collage!C687)</f>
        <v/>
      </c>
      <c r="D694" s="35" t="str">
        <f>IF(Collage!D687="","",Collage!D687)</f>
        <v/>
      </c>
      <c r="E694" s="29"/>
      <c r="F694" s="10"/>
      <c r="G694" s="11"/>
      <c r="H694" s="13" t="str">
        <f t="shared" si="108"/>
        <v/>
      </c>
      <c r="I694" s="8" t="str">
        <f>IF(B694&lt;&gt;"",SUMIF($V$23:$V$598,V694,$H$23:$H$598)/SUMIF($V$23:$V$598,V694,$O$23:O1269),IF(O694&lt;&gt;"",SUMIF($S$23:$S$598,S694,$H$23:$H$598)/O694,""))</f>
        <v/>
      </c>
      <c r="J694" s="12"/>
      <c r="K694" s="19" t="str">
        <f t="shared" si="116"/>
        <v/>
      </c>
      <c r="L694" s="19" t="str">
        <f t="shared" si="109"/>
        <v/>
      </c>
      <c r="M694" s="19" t="str">
        <f t="shared" si="110"/>
        <v/>
      </c>
      <c r="N694" s="19" t="str">
        <f t="shared" si="117"/>
        <v/>
      </c>
      <c r="O694" s="9" t="str">
        <f t="shared" si="115"/>
        <v/>
      </c>
      <c r="S694" s="2" t="str">
        <f t="shared" si="113"/>
        <v>INDEX</v>
      </c>
      <c r="T694" s="18" t="str">
        <f t="shared" si="111"/>
        <v/>
      </c>
      <c r="V694" s="2" t="str">
        <f t="shared" si="114"/>
        <v>INCIDENTS</v>
      </c>
      <c r="W694" s="16" t="str">
        <f t="shared" si="112"/>
        <v/>
      </c>
    </row>
    <row r="695" spans="2:23" x14ac:dyDescent="0.2">
      <c r="B695" s="59" t="str">
        <f>IF(Collage!B688="","",Collage!B688)</f>
        <v/>
      </c>
      <c r="C695" s="59" t="str">
        <f>IF(Collage!C688="","",Collage!C688)</f>
        <v/>
      </c>
      <c r="D695" s="35" t="str">
        <f>IF(Collage!D688="","",Collage!D688)</f>
        <v/>
      </c>
      <c r="E695" s="29"/>
      <c r="F695" s="10"/>
      <c r="G695" s="11"/>
      <c r="H695" s="13" t="str">
        <f t="shared" si="108"/>
        <v/>
      </c>
      <c r="I695" s="8" t="str">
        <f>IF(B695&lt;&gt;"",SUMIF($V$23:$V$598,V695,$H$23:$H$598)/SUMIF($V$23:$V$598,V695,$O$23:O1270),IF(O695&lt;&gt;"",SUMIF($S$23:$S$598,S695,$H$23:$H$598)/O695,""))</f>
        <v/>
      </c>
      <c r="J695" s="12"/>
      <c r="K695" s="19" t="str">
        <f t="shared" si="116"/>
        <v/>
      </c>
      <c r="L695" s="19" t="str">
        <f t="shared" si="109"/>
        <v/>
      </c>
      <c r="M695" s="19" t="str">
        <f t="shared" si="110"/>
        <v/>
      </c>
      <c r="N695" s="19" t="str">
        <f t="shared" si="117"/>
        <v/>
      </c>
      <c r="O695" s="9" t="str">
        <f t="shared" si="115"/>
        <v/>
      </c>
      <c r="S695" s="2" t="str">
        <f t="shared" si="113"/>
        <v>INDEX</v>
      </c>
      <c r="T695" s="18" t="str">
        <f t="shared" si="111"/>
        <v/>
      </c>
      <c r="V695" s="2" t="str">
        <f t="shared" si="114"/>
        <v>INCIDENTS</v>
      </c>
      <c r="W695" s="16" t="str">
        <f t="shared" si="112"/>
        <v/>
      </c>
    </row>
    <row r="696" spans="2:23" x14ac:dyDescent="0.2">
      <c r="B696" s="59" t="str">
        <f>IF(Collage!B689="","",Collage!B689)</f>
        <v/>
      </c>
      <c r="C696" s="59" t="str">
        <f>IF(Collage!C689="","",Collage!C689)</f>
        <v/>
      </c>
      <c r="D696" s="35" t="str">
        <f>IF(Collage!D689="","",Collage!D689)</f>
        <v/>
      </c>
      <c r="E696" s="29"/>
      <c r="F696" s="10"/>
      <c r="G696" s="11"/>
      <c r="H696" s="13" t="str">
        <f t="shared" si="108"/>
        <v/>
      </c>
      <c r="I696" s="8" t="str">
        <f>IF(B696&lt;&gt;"",SUMIF($V$23:$V$598,V696,$H$23:$H$598)/SUMIF($V$23:$V$598,V696,$O$23:O1271),IF(O696&lt;&gt;"",SUMIF($S$23:$S$598,S696,$H$23:$H$598)/O696,""))</f>
        <v/>
      </c>
      <c r="J696" s="12"/>
      <c r="K696" s="19" t="str">
        <f t="shared" si="116"/>
        <v/>
      </c>
      <c r="L696" s="19" t="str">
        <f t="shared" si="109"/>
        <v/>
      </c>
      <c r="M696" s="19" t="str">
        <f t="shared" si="110"/>
        <v/>
      </c>
      <c r="N696" s="19" t="str">
        <f t="shared" si="117"/>
        <v/>
      </c>
      <c r="O696" s="9" t="str">
        <f t="shared" si="115"/>
        <v/>
      </c>
      <c r="S696" s="2" t="str">
        <f t="shared" si="113"/>
        <v>INDEX</v>
      </c>
      <c r="T696" s="18" t="str">
        <f t="shared" si="111"/>
        <v/>
      </c>
      <c r="V696" s="2" t="str">
        <f t="shared" si="114"/>
        <v>INCIDENTS</v>
      </c>
      <c r="W696" s="16" t="str">
        <f t="shared" si="112"/>
        <v/>
      </c>
    </row>
    <row r="697" spans="2:23" x14ac:dyDescent="0.2">
      <c r="B697" s="59" t="str">
        <f>IF(Collage!B690="","",Collage!B690)</f>
        <v/>
      </c>
      <c r="C697" s="59" t="str">
        <f>IF(Collage!C690="","",Collage!C690)</f>
        <v/>
      </c>
      <c r="D697" s="35" t="str">
        <f>IF(Collage!D690="","",Collage!D690)</f>
        <v/>
      </c>
      <c r="E697" s="29"/>
      <c r="F697" s="10"/>
      <c r="G697" s="11"/>
      <c r="H697" s="13" t="str">
        <f t="shared" si="108"/>
        <v/>
      </c>
      <c r="I697" s="8" t="str">
        <f>IF(B697&lt;&gt;"",SUMIF($V$23:$V$598,V697,$H$23:$H$598)/SUMIF($V$23:$V$598,V697,$O$23:O1272),IF(O697&lt;&gt;"",SUMIF($S$23:$S$598,S697,$H$23:$H$598)/O697,""))</f>
        <v/>
      </c>
      <c r="J697" s="12"/>
      <c r="K697" s="19" t="str">
        <f t="shared" si="116"/>
        <v/>
      </c>
      <c r="L697" s="19" t="str">
        <f t="shared" si="109"/>
        <v/>
      </c>
      <c r="M697" s="19" t="str">
        <f t="shared" si="110"/>
        <v/>
      </c>
      <c r="N697" s="19" t="str">
        <f t="shared" si="117"/>
        <v/>
      </c>
      <c r="O697" s="9" t="str">
        <f t="shared" si="115"/>
        <v/>
      </c>
      <c r="S697" s="2" t="str">
        <f t="shared" si="113"/>
        <v>INDEX</v>
      </c>
      <c r="T697" s="18" t="str">
        <f t="shared" si="111"/>
        <v/>
      </c>
      <c r="V697" s="2" t="str">
        <f t="shared" si="114"/>
        <v>INCIDENTS</v>
      </c>
      <c r="W697" s="16" t="str">
        <f t="shared" si="112"/>
        <v/>
      </c>
    </row>
    <row r="698" spans="2:23" x14ac:dyDescent="0.2">
      <c r="B698" s="59" t="str">
        <f>IF(Collage!B691="","",Collage!B691)</f>
        <v/>
      </c>
      <c r="C698" s="59" t="str">
        <f>IF(Collage!C691="","",Collage!C691)</f>
        <v/>
      </c>
      <c r="D698" s="35" t="str">
        <f>IF(Collage!D691="","",Collage!D691)</f>
        <v/>
      </c>
      <c r="E698" s="29"/>
      <c r="F698" s="10"/>
      <c r="G698" s="11"/>
      <c r="H698" s="13" t="str">
        <f t="shared" si="108"/>
        <v/>
      </c>
      <c r="I698" s="8" t="str">
        <f>IF(B698&lt;&gt;"",SUMIF($V$23:$V$598,V698,$H$23:$H$598)/SUMIF($V$23:$V$598,V698,$O$23:O1273),IF(O698&lt;&gt;"",SUMIF($S$23:$S$598,S698,$H$23:$H$598)/O698,""))</f>
        <v/>
      </c>
      <c r="J698" s="12"/>
      <c r="K698" s="19" t="str">
        <f t="shared" si="116"/>
        <v/>
      </c>
      <c r="L698" s="19" t="str">
        <f t="shared" si="109"/>
        <v/>
      </c>
      <c r="M698" s="19" t="str">
        <f t="shared" si="110"/>
        <v/>
      </c>
      <c r="N698" s="19" t="str">
        <f t="shared" si="117"/>
        <v/>
      </c>
      <c r="O698" s="9" t="str">
        <f t="shared" si="115"/>
        <v/>
      </c>
      <c r="S698" s="2" t="str">
        <f t="shared" si="113"/>
        <v>INDEX</v>
      </c>
      <c r="T698" s="18" t="str">
        <f t="shared" si="111"/>
        <v/>
      </c>
      <c r="V698" s="2" t="str">
        <f t="shared" si="114"/>
        <v>INCIDENTS</v>
      </c>
      <c r="W698" s="16" t="str">
        <f t="shared" si="112"/>
        <v/>
      </c>
    </row>
    <row r="699" spans="2:23" x14ac:dyDescent="0.2">
      <c r="B699" s="59" t="str">
        <f>IF(Collage!B692="","",Collage!B692)</f>
        <v/>
      </c>
      <c r="C699" s="59" t="str">
        <f>IF(Collage!C692="","",Collage!C692)</f>
        <v/>
      </c>
      <c r="D699" s="35" t="str">
        <f>IF(Collage!D692="","",Collage!D692)</f>
        <v/>
      </c>
      <c r="E699" s="29"/>
      <c r="F699" s="10"/>
      <c r="G699" s="11"/>
      <c r="H699" s="13" t="str">
        <f t="shared" si="108"/>
        <v/>
      </c>
      <c r="I699" s="8" t="str">
        <f>IF(B699&lt;&gt;"",SUMIF($V$23:$V$598,V699,$H$23:$H$598)/SUMIF($V$23:$V$598,V699,$O$23:O1274),IF(O699&lt;&gt;"",SUMIF($S$23:$S$598,S699,$H$23:$H$598)/O699,""))</f>
        <v/>
      </c>
      <c r="J699" s="12"/>
      <c r="K699" s="19" t="str">
        <f t="shared" si="116"/>
        <v/>
      </c>
      <c r="L699" s="19" t="str">
        <f t="shared" si="109"/>
        <v/>
      </c>
      <c r="M699" s="19" t="str">
        <f t="shared" si="110"/>
        <v/>
      </c>
      <c r="N699" s="19" t="str">
        <f t="shared" si="117"/>
        <v/>
      </c>
      <c r="O699" s="9" t="str">
        <f t="shared" si="115"/>
        <v/>
      </c>
      <c r="S699" s="2" t="str">
        <f t="shared" si="113"/>
        <v>INDEX</v>
      </c>
      <c r="T699" s="18" t="str">
        <f t="shared" si="111"/>
        <v/>
      </c>
      <c r="V699" s="2" t="str">
        <f t="shared" si="114"/>
        <v>INCIDENTS</v>
      </c>
      <c r="W699" s="16" t="str">
        <f t="shared" si="112"/>
        <v/>
      </c>
    </row>
    <row r="700" spans="2:23" x14ac:dyDescent="0.2">
      <c r="B700" s="59" t="str">
        <f>IF(Collage!B693="","",Collage!B693)</f>
        <v/>
      </c>
      <c r="C700" s="59" t="str">
        <f>IF(Collage!C693="","",Collage!C693)</f>
        <v/>
      </c>
      <c r="D700" s="35" t="str">
        <f>IF(Collage!D693="","",Collage!D693)</f>
        <v/>
      </c>
      <c r="E700" s="29"/>
      <c r="F700" s="10"/>
      <c r="G700" s="11"/>
      <c r="H700" s="13" t="str">
        <f t="shared" si="108"/>
        <v/>
      </c>
      <c r="I700" s="8" t="str">
        <f>IF(B700&lt;&gt;"",SUMIF($V$23:$V$598,V700,$H$23:$H$598)/SUMIF($V$23:$V$598,V700,$O$23:O1275),IF(O700&lt;&gt;"",SUMIF($S$23:$S$598,S700,$H$23:$H$598)/O700,""))</f>
        <v/>
      </c>
      <c r="J700" s="12"/>
      <c r="K700" s="19" t="str">
        <f t="shared" si="116"/>
        <v/>
      </c>
      <c r="L700" s="19" t="str">
        <f t="shared" si="109"/>
        <v/>
      </c>
      <c r="M700" s="19" t="str">
        <f t="shared" si="110"/>
        <v/>
      </c>
      <c r="N700" s="19" t="str">
        <f t="shared" si="117"/>
        <v/>
      </c>
      <c r="O700" s="9" t="str">
        <f t="shared" si="115"/>
        <v/>
      </c>
      <c r="S700" s="2" t="str">
        <f t="shared" si="113"/>
        <v>INDEX</v>
      </c>
      <c r="T700" s="18" t="str">
        <f t="shared" si="111"/>
        <v/>
      </c>
      <c r="V700" s="2" t="str">
        <f t="shared" si="114"/>
        <v>INCIDENTS</v>
      </c>
      <c r="W700" s="16" t="str">
        <f t="shared" si="112"/>
        <v/>
      </c>
    </row>
    <row r="701" spans="2:23" x14ac:dyDescent="0.2">
      <c r="B701" s="59" t="str">
        <f>IF(Collage!B694="","",Collage!B694)</f>
        <v/>
      </c>
      <c r="C701" s="59" t="str">
        <f>IF(Collage!C694="","",Collage!C694)</f>
        <v/>
      </c>
      <c r="D701" s="35" t="str">
        <f>IF(Collage!D694="","",Collage!D694)</f>
        <v/>
      </c>
      <c r="E701" s="29"/>
      <c r="F701" s="10"/>
      <c r="G701" s="11"/>
      <c r="H701" s="13" t="str">
        <f t="shared" si="108"/>
        <v/>
      </c>
      <c r="I701" s="8" t="str">
        <f>IF(B701&lt;&gt;"",SUMIF($V$23:$V$598,V701,$H$23:$H$598)/SUMIF($V$23:$V$598,V701,$O$23:O1276),IF(O701&lt;&gt;"",SUMIF($S$23:$S$598,S701,$H$23:$H$598)/O701,""))</f>
        <v/>
      </c>
      <c r="J701" s="12"/>
      <c r="K701" s="19" t="str">
        <f t="shared" si="116"/>
        <v/>
      </c>
      <c r="L701" s="19" t="str">
        <f t="shared" si="109"/>
        <v/>
      </c>
      <c r="M701" s="19" t="str">
        <f t="shared" si="110"/>
        <v/>
      </c>
      <c r="N701" s="19" t="str">
        <f t="shared" si="117"/>
        <v/>
      </c>
      <c r="O701" s="9" t="str">
        <f t="shared" si="115"/>
        <v/>
      </c>
      <c r="S701" s="2" t="str">
        <f t="shared" si="113"/>
        <v>INDEX</v>
      </c>
      <c r="T701" s="18" t="str">
        <f t="shared" si="111"/>
        <v/>
      </c>
      <c r="V701" s="2" t="str">
        <f t="shared" si="114"/>
        <v>INCIDENTS</v>
      </c>
      <c r="W701" s="16" t="str">
        <f t="shared" si="112"/>
        <v/>
      </c>
    </row>
    <row r="702" spans="2:23" x14ac:dyDescent="0.2">
      <c r="B702" s="59" t="str">
        <f>IF(Collage!B695="","",Collage!B695)</f>
        <v/>
      </c>
      <c r="C702" s="59" t="str">
        <f>IF(Collage!C695="","",Collage!C695)</f>
        <v/>
      </c>
      <c r="D702" s="35" t="str">
        <f>IF(Collage!D695="","",Collage!D695)</f>
        <v/>
      </c>
      <c r="E702" s="29"/>
      <c r="F702" s="10"/>
      <c r="G702" s="11"/>
      <c r="H702" s="13" t="str">
        <f t="shared" si="108"/>
        <v/>
      </c>
      <c r="I702" s="8" t="str">
        <f>IF(B702&lt;&gt;"",SUMIF($V$23:$V$598,V702,$H$23:$H$598)/SUMIF($V$23:$V$598,V702,$O$23:O1277),IF(O702&lt;&gt;"",SUMIF($S$23:$S$598,S702,$H$23:$H$598)/O702,""))</f>
        <v/>
      </c>
      <c r="J702" s="12"/>
      <c r="K702" s="19" t="str">
        <f t="shared" si="116"/>
        <v/>
      </c>
      <c r="L702" s="19" t="str">
        <f t="shared" si="109"/>
        <v/>
      </c>
      <c r="M702" s="19" t="str">
        <f t="shared" si="110"/>
        <v/>
      </c>
      <c r="N702" s="19" t="str">
        <f t="shared" si="117"/>
        <v/>
      </c>
      <c r="O702" s="9" t="str">
        <f t="shared" si="115"/>
        <v/>
      </c>
      <c r="S702" s="2" t="str">
        <f t="shared" si="113"/>
        <v>INDEX</v>
      </c>
      <c r="T702" s="18" t="str">
        <f t="shared" si="111"/>
        <v/>
      </c>
      <c r="V702" s="2" t="str">
        <f t="shared" si="114"/>
        <v>INCIDENTS</v>
      </c>
      <c r="W702" s="16" t="str">
        <f t="shared" si="112"/>
        <v/>
      </c>
    </row>
    <row r="703" spans="2:23" x14ac:dyDescent="0.2">
      <c r="B703" s="59" t="str">
        <f>IF(Collage!B696="","",Collage!B696)</f>
        <v/>
      </c>
      <c r="C703" s="59" t="str">
        <f>IF(Collage!C696="","",Collage!C696)</f>
        <v/>
      </c>
      <c r="D703" s="35" t="str">
        <f>IF(Collage!D696="","",Collage!D696)</f>
        <v/>
      </c>
      <c r="E703" s="29"/>
      <c r="F703" s="10"/>
      <c r="G703" s="11"/>
      <c r="H703" s="13" t="str">
        <f t="shared" si="108"/>
        <v/>
      </c>
      <c r="I703" s="8" t="str">
        <f>IF(B703&lt;&gt;"",SUMIF($V$23:$V$598,V703,$H$23:$H$598)/SUMIF($V$23:$V$598,V703,$O$23:O1278),IF(O703&lt;&gt;"",SUMIF($S$23:$S$598,S703,$H$23:$H$598)/O703,""))</f>
        <v/>
      </c>
      <c r="J703" s="12"/>
      <c r="K703" s="19" t="str">
        <f t="shared" si="116"/>
        <v/>
      </c>
      <c r="L703" s="19" t="str">
        <f t="shared" si="109"/>
        <v/>
      </c>
      <c r="M703" s="19" t="str">
        <f t="shared" si="110"/>
        <v/>
      </c>
      <c r="N703" s="19" t="str">
        <f t="shared" si="117"/>
        <v/>
      </c>
      <c r="O703" s="9" t="str">
        <f t="shared" si="115"/>
        <v/>
      </c>
      <c r="S703" s="2" t="str">
        <f t="shared" si="113"/>
        <v>INDEX</v>
      </c>
      <c r="T703" s="18" t="str">
        <f t="shared" si="111"/>
        <v/>
      </c>
      <c r="V703" s="2" t="str">
        <f t="shared" si="114"/>
        <v>INCIDENTS</v>
      </c>
      <c r="W703" s="16" t="str">
        <f t="shared" si="112"/>
        <v/>
      </c>
    </row>
    <row r="704" spans="2:23" x14ac:dyDescent="0.2">
      <c r="B704" s="59" t="str">
        <f>IF(Collage!B697="","",Collage!B697)</f>
        <v/>
      </c>
      <c r="C704" s="59" t="str">
        <f>IF(Collage!C697="","",Collage!C697)</f>
        <v/>
      </c>
      <c r="D704" s="35" t="str">
        <f>IF(Collage!D697="","",Collage!D697)</f>
        <v/>
      </c>
      <c r="E704" s="29"/>
      <c r="F704" s="10"/>
      <c r="G704" s="11"/>
      <c r="H704" s="13" t="str">
        <f t="shared" si="108"/>
        <v/>
      </c>
      <c r="I704" s="8" t="str">
        <f>IF(B704&lt;&gt;"",SUMIF($V$23:$V$598,V704,$H$23:$H$598)/SUMIF($V$23:$V$598,V704,$O$23:O1279),IF(O704&lt;&gt;"",SUMIF($S$23:$S$598,S704,$H$23:$H$598)/O704,""))</f>
        <v/>
      </c>
      <c r="J704" s="12"/>
      <c r="K704" s="19" t="str">
        <f t="shared" si="116"/>
        <v/>
      </c>
      <c r="L704" s="19" t="str">
        <f t="shared" si="109"/>
        <v/>
      </c>
      <c r="M704" s="19" t="str">
        <f t="shared" si="110"/>
        <v/>
      </c>
      <c r="N704" s="19" t="str">
        <f t="shared" si="117"/>
        <v/>
      </c>
      <c r="O704" s="9" t="str">
        <f t="shared" si="115"/>
        <v/>
      </c>
      <c r="S704" s="2" t="str">
        <f t="shared" si="113"/>
        <v>INDEX</v>
      </c>
      <c r="T704" s="18" t="str">
        <f t="shared" si="111"/>
        <v/>
      </c>
      <c r="V704" s="2" t="str">
        <f t="shared" si="114"/>
        <v>INCIDENTS</v>
      </c>
      <c r="W704" s="16" t="str">
        <f t="shared" si="112"/>
        <v/>
      </c>
    </row>
    <row r="705" spans="2:23" x14ac:dyDescent="0.2">
      <c r="B705" s="59" t="str">
        <f>IF(Collage!B698="","",Collage!B698)</f>
        <v/>
      </c>
      <c r="C705" s="59" t="str">
        <f>IF(Collage!C698="","",Collage!C698)</f>
        <v/>
      </c>
      <c r="D705" s="35" t="str">
        <f>IF(Collage!D698="","",Collage!D698)</f>
        <v/>
      </c>
      <c r="E705" s="29"/>
      <c r="F705" s="10"/>
      <c r="G705" s="11"/>
      <c r="H705" s="13" t="str">
        <f t="shared" si="108"/>
        <v/>
      </c>
      <c r="I705" s="8" t="str">
        <f>IF(B705&lt;&gt;"",SUMIF($V$23:$V$598,V705,$H$23:$H$598)/SUMIF($V$23:$V$598,V705,$O$23:O1280),IF(O705&lt;&gt;"",SUMIF($S$23:$S$598,S705,$H$23:$H$598)/O705,""))</f>
        <v/>
      </c>
      <c r="J705" s="12"/>
      <c r="K705" s="19" t="str">
        <f t="shared" si="116"/>
        <v/>
      </c>
      <c r="L705" s="19" t="str">
        <f t="shared" si="109"/>
        <v/>
      </c>
      <c r="M705" s="19" t="str">
        <f t="shared" si="110"/>
        <v/>
      </c>
      <c r="N705" s="19" t="str">
        <f t="shared" si="117"/>
        <v/>
      </c>
      <c r="O705" s="9" t="str">
        <f t="shared" si="115"/>
        <v/>
      </c>
      <c r="S705" s="2" t="str">
        <f t="shared" si="113"/>
        <v>INDEX</v>
      </c>
      <c r="T705" s="18" t="str">
        <f t="shared" si="111"/>
        <v/>
      </c>
      <c r="V705" s="2" t="str">
        <f t="shared" si="114"/>
        <v>INCIDENTS</v>
      </c>
      <c r="W705" s="16" t="str">
        <f t="shared" si="112"/>
        <v/>
      </c>
    </row>
    <row r="706" spans="2:23" x14ac:dyDescent="0.2">
      <c r="B706" s="59" t="str">
        <f>IF(Collage!B699="","",Collage!B699)</f>
        <v/>
      </c>
      <c r="C706" s="59" t="str">
        <f>IF(Collage!C699="","",Collage!C699)</f>
        <v/>
      </c>
      <c r="D706" s="35" t="str">
        <f>IF(Collage!D699="","",Collage!D699)</f>
        <v/>
      </c>
      <c r="E706" s="29"/>
      <c r="F706" s="10"/>
      <c r="G706" s="11"/>
      <c r="H706" s="13" t="str">
        <f t="shared" si="108"/>
        <v/>
      </c>
      <c r="I706" s="8" t="str">
        <f>IF(B706&lt;&gt;"",SUMIF($V$23:$V$598,V706,$H$23:$H$598)/SUMIF($V$23:$V$598,V706,$O$23:O1281),IF(O706&lt;&gt;"",SUMIF($S$23:$S$598,S706,$H$23:$H$598)/O706,""))</f>
        <v/>
      </c>
      <c r="J706" s="12"/>
      <c r="K706" s="19" t="str">
        <f t="shared" si="116"/>
        <v/>
      </c>
      <c r="L706" s="19" t="str">
        <f t="shared" si="109"/>
        <v/>
      </c>
      <c r="M706" s="19" t="str">
        <f t="shared" si="110"/>
        <v/>
      </c>
      <c r="N706" s="19" t="str">
        <f t="shared" si="117"/>
        <v/>
      </c>
      <c r="O706" s="9" t="str">
        <f t="shared" si="115"/>
        <v/>
      </c>
      <c r="S706" s="2" t="str">
        <f t="shared" si="113"/>
        <v>INDEX</v>
      </c>
      <c r="T706" s="18" t="str">
        <f t="shared" si="111"/>
        <v/>
      </c>
      <c r="V706" s="2" t="str">
        <f t="shared" si="114"/>
        <v>INCIDENTS</v>
      </c>
      <c r="W706" s="16" t="str">
        <f t="shared" si="112"/>
        <v/>
      </c>
    </row>
    <row r="707" spans="2:23" x14ac:dyDescent="0.2">
      <c r="B707" s="59" t="str">
        <f>IF(Collage!B700="","",Collage!B700)</f>
        <v/>
      </c>
      <c r="C707" s="59" t="str">
        <f>IF(Collage!C700="","",Collage!C700)</f>
        <v/>
      </c>
      <c r="D707" s="35" t="str">
        <f>IF(Collage!D700="","",Collage!D700)</f>
        <v/>
      </c>
      <c r="E707" s="29"/>
      <c r="F707" s="10"/>
      <c r="G707" s="11"/>
      <c r="H707" s="13" t="str">
        <f t="shared" si="108"/>
        <v/>
      </c>
      <c r="I707" s="8" t="str">
        <f>IF(B707&lt;&gt;"",SUMIF($V$23:$V$598,V707,$H$23:$H$598)/SUMIF($V$23:$V$598,V707,$O$23:O1282),IF(O707&lt;&gt;"",SUMIF($S$23:$S$598,S707,$H$23:$H$598)/O707,""))</f>
        <v/>
      </c>
      <c r="J707" s="12"/>
      <c r="K707" s="19" t="str">
        <f t="shared" si="116"/>
        <v/>
      </c>
      <c r="L707" s="19" t="str">
        <f t="shared" si="109"/>
        <v/>
      </c>
      <c r="M707" s="19" t="str">
        <f t="shared" si="110"/>
        <v/>
      </c>
      <c r="N707" s="19" t="str">
        <f t="shared" si="117"/>
        <v/>
      </c>
      <c r="O707" s="9" t="str">
        <f t="shared" si="115"/>
        <v/>
      </c>
      <c r="S707" s="2" t="str">
        <f t="shared" si="113"/>
        <v>INDEX</v>
      </c>
      <c r="T707" s="18" t="str">
        <f t="shared" si="111"/>
        <v/>
      </c>
      <c r="V707" s="2" t="str">
        <f t="shared" si="114"/>
        <v>INCIDENTS</v>
      </c>
      <c r="W707" s="16" t="str">
        <f t="shared" si="112"/>
        <v/>
      </c>
    </row>
    <row r="708" spans="2:23" x14ac:dyDescent="0.2">
      <c r="B708" s="59" t="str">
        <f>IF(Collage!B701="","",Collage!B701)</f>
        <v/>
      </c>
      <c r="C708" s="59" t="str">
        <f>IF(Collage!C701="","",Collage!C701)</f>
        <v/>
      </c>
      <c r="D708" s="35" t="str">
        <f>IF(Collage!D701="","",Collage!D701)</f>
        <v/>
      </c>
      <c r="E708" s="29"/>
      <c r="F708" s="10"/>
      <c r="G708" s="11"/>
      <c r="H708" s="13" t="str">
        <f t="shared" si="108"/>
        <v/>
      </c>
      <c r="I708" s="8" t="str">
        <f>IF(B708&lt;&gt;"",SUMIF($V$23:$V$598,V708,$H$23:$H$598)/SUMIF($V$23:$V$598,V708,$O$23:O1283),IF(O708&lt;&gt;"",SUMIF($S$23:$S$598,S708,$H$23:$H$598)/O708,""))</f>
        <v/>
      </c>
      <c r="J708" s="12"/>
      <c r="K708" s="19" t="str">
        <f t="shared" si="116"/>
        <v/>
      </c>
      <c r="L708" s="19" t="str">
        <f t="shared" si="109"/>
        <v/>
      </c>
      <c r="M708" s="19" t="str">
        <f t="shared" si="110"/>
        <v/>
      </c>
      <c r="N708" s="19" t="str">
        <f t="shared" si="117"/>
        <v/>
      </c>
      <c r="O708" s="9" t="str">
        <f t="shared" si="115"/>
        <v/>
      </c>
      <c r="S708" s="2" t="str">
        <f t="shared" si="113"/>
        <v>INDEX</v>
      </c>
      <c r="T708" s="18" t="str">
        <f t="shared" si="111"/>
        <v/>
      </c>
      <c r="V708" s="2" t="str">
        <f t="shared" si="114"/>
        <v>INCIDENTS</v>
      </c>
      <c r="W708" s="16" t="str">
        <f t="shared" si="112"/>
        <v/>
      </c>
    </row>
    <row r="709" spans="2:23" x14ac:dyDescent="0.2">
      <c r="B709" s="59" t="str">
        <f>IF(Collage!B702="","",Collage!B702)</f>
        <v/>
      </c>
      <c r="C709" s="59" t="str">
        <f>IF(Collage!C702="","",Collage!C702)</f>
        <v/>
      </c>
      <c r="D709" s="35" t="str">
        <f>IF(Collage!D702="","",Collage!D702)</f>
        <v/>
      </c>
      <c r="E709" s="29"/>
      <c r="F709" s="10"/>
      <c r="G709" s="11"/>
      <c r="H709" s="13" t="str">
        <f t="shared" si="108"/>
        <v/>
      </c>
      <c r="I709" s="8" t="str">
        <f>IF(B709&lt;&gt;"",SUMIF($V$23:$V$598,V709,$H$23:$H$598)/SUMIF($V$23:$V$598,V709,$O$23:O1284),IF(O709&lt;&gt;"",SUMIF($S$23:$S$598,S709,$H$23:$H$598)/O709,""))</f>
        <v/>
      </c>
      <c r="J709" s="12"/>
      <c r="K709" s="19" t="str">
        <f t="shared" si="116"/>
        <v/>
      </c>
      <c r="L709" s="19" t="str">
        <f t="shared" si="109"/>
        <v/>
      </c>
      <c r="M709" s="19" t="str">
        <f t="shared" si="110"/>
        <v/>
      </c>
      <c r="N709" s="19" t="str">
        <f t="shared" si="117"/>
        <v/>
      </c>
      <c r="O709" s="9" t="str">
        <f t="shared" si="115"/>
        <v/>
      </c>
      <c r="S709" s="2" t="str">
        <f t="shared" si="113"/>
        <v>INDEX</v>
      </c>
      <c r="T709" s="18" t="str">
        <f t="shared" si="111"/>
        <v/>
      </c>
      <c r="V709" s="2" t="str">
        <f t="shared" si="114"/>
        <v>INCIDENTS</v>
      </c>
      <c r="W709" s="16" t="str">
        <f t="shared" si="112"/>
        <v/>
      </c>
    </row>
    <row r="710" spans="2:23" x14ac:dyDescent="0.2">
      <c r="B710" s="59" t="str">
        <f>IF(Collage!B703="","",Collage!B703)</f>
        <v/>
      </c>
      <c r="C710" s="59" t="str">
        <f>IF(Collage!C703="","",Collage!C703)</f>
        <v/>
      </c>
      <c r="D710" s="35" t="str">
        <f>IF(Collage!D703="","",Collage!D703)</f>
        <v/>
      </c>
      <c r="E710" s="29"/>
      <c r="F710" s="10"/>
      <c r="G710" s="11"/>
      <c r="H710" s="13" t="str">
        <f t="shared" si="108"/>
        <v/>
      </c>
      <c r="I710" s="8" t="str">
        <f>IF(B710&lt;&gt;"",SUMIF($V$23:$V$598,V710,$H$23:$H$598)/SUMIF($V$23:$V$598,V710,$O$23:O1285),IF(O710&lt;&gt;"",SUMIF($S$23:$S$598,S710,$H$23:$H$598)/O710,""))</f>
        <v/>
      </c>
      <c r="J710" s="12"/>
      <c r="K710" s="19" t="str">
        <f t="shared" si="116"/>
        <v/>
      </c>
      <c r="L710" s="19" t="str">
        <f t="shared" si="109"/>
        <v/>
      </c>
      <c r="M710" s="19" t="str">
        <f t="shared" si="110"/>
        <v/>
      </c>
      <c r="N710" s="19" t="str">
        <f t="shared" si="117"/>
        <v/>
      </c>
      <c r="O710" s="9" t="str">
        <f t="shared" si="115"/>
        <v/>
      </c>
      <c r="S710" s="2" t="str">
        <f t="shared" si="113"/>
        <v>INDEX</v>
      </c>
      <c r="T710" s="18" t="str">
        <f t="shared" si="111"/>
        <v/>
      </c>
      <c r="V710" s="2" t="str">
        <f t="shared" si="114"/>
        <v>INCIDENTS</v>
      </c>
      <c r="W710" s="16" t="str">
        <f t="shared" si="112"/>
        <v/>
      </c>
    </row>
    <row r="711" spans="2:23" x14ac:dyDescent="0.2">
      <c r="B711" s="59" t="str">
        <f>IF(Collage!B704="","",Collage!B704)</f>
        <v/>
      </c>
      <c r="C711" s="59" t="str">
        <f>IF(Collage!C704="","",Collage!C704)</f>
        <v/>
      </c>
      <c r="D711" s="35" t="str">
        <f>IF(Collage!D704="","",Collage!D704)</f>
        <v/>
      </c>
      <c r="E711" s="29"/>
      <c r="F711" s="10"/>
      <c r="G711" s="11"/>
      <c r="H711" s="13" t="str">
        <f t="shared" si="108"/>
        <v/>
      </c>
      <c r="I711" s="8" t="str">
        <f>IF(B711&lt;&gt;"",SUMIF($V$23:$V$598,V711,$H$23:$H$598)/SUMIF($V$23:$V$598,V711,$O$23:O1286),IF(O711&lt;&gt;"",SUMIF($S$23:$S$598,S711,$H$23:$H$598)/O711,""))</f>
        <v/>
      </c>
      <c r="J711" s="12"/>
      <c r="K711" s="19" t="str">
        <f t="shared" si="116"/>
        <v/>
      </c>
      <c r="L711" s="19" t="str">
        <f t="shared" si="109"/>
        <v/>
      </c>
      <c r="M711" s="19" t="str">
        <f t="shared" si="110"/>
        <v/>
      </c>
      <c r="N711" s="19" t="str">
        <f t="shared" si="117"/>
        <v/>
      </c>
      <c r="O711" s="9" t="str">
        <f t="shared" si="115"/>
        <v/>
      </c>
      <c r="S711" s="2" t="str">
        <f t="shared" si="113"/>
        <v>INDEX</v>
      </c>
      <c r="T711" s="18" t="str">
        <f t="shared" si="111"/>
        <v/>
      </c>
      <c r="V711" s="2" t="str">
        <f t="shared" si="114"/>
        <v>INCIDENTS</v>
      </c>
      <c r="W711" s="16" t="str">
        <f t="shared" si="112"/>
        <v/>
      </c>
    </row>
    <row r="712" spans="2:23" x14ac:dyDescent="0.2">
      <c r="B712" s="59" t="str">
        <f>IF(Collage!B705="","",Collage!B705)</f>
        <v/>
      </c>
      <c r="C712" s="59" t="str">
        <f>IF(Collage!C705="","",Collage!C705)</f>
        <v/>
      </c>
      <c r="D712" s="35" t="str">
        <f>IF(Collage!D705="","",Collage!D705)</f>
        <v/>
      </c>
      <c r="E712" s="29"/>
      <c r="F712" s="10"/>
      <c r="G712" s="11"/>
      <c r="H712" s="13" t="str">
        <f t="shared" si="108"/>
        <v/>
      </c>
      <c r="I712" s="8" t="str">
        <f>IF(B712&lt;&gt;"",SUMIF($V$23:$V$598,V712,$H$23:$H$598)/SUMIF($V$23:$V$598,V712,$O$23:O1287),IF(O712&lt;&gt;"",SUMIF($S$23:$S$598,S712,$H$23:$H$598)/O712,""))</f>
        <v/>
      </c>
      <c r="J712" s="12"/>
      <c r="K712" s="19" t="str">
        <f t="shared" si="116"/>
        <v/>
      </c>
      <c r="L712" s="19" t="str">
        <f t="shared" si="109"/>
        <v/>
      </c>
      <c r="M712" s="19" t="str">
        <f t="shared" si="110"/>
        <v/>
      </c>
      <c r="N712" s="19" t="str">
        <f t="shared" si="117"/>
        <v/>
      </c>
      <c r="O712" s="9" t="str">
        <f t="shared" si="115"/>
        <v/>
      </c>
      <c r="S712" s="2" t="str">
        <f t="shared" si="113"/>
        <v>INDEX</v>
      </c>
      <c r="T712" s="18" t="str">
        <f t="shared" si="111"/>
        <v/>
      </c>
      <c r="V712" s="2" t="str">
        <f t="shared" si="114"/>
        <v>INCIDENTS</v>
      </c>
      <c r="W712" s="16" t="str">
        <f t="shared" si="112"/>
        <v/>
      </c>
    </row>
    <row r="713" spans="2:23" x14ac:dyDescent="0.2">
      <c r="B713" s="59" t="str">
        <f>IF(Collage!B706="","",Collage!B706)</f>
        <v/>
      </c>
      <c r="C713" s="59" t="str">
        <f>IF(Collage!C706="","",Collage!C706)</f>
        <v/>
      </c>
      <c r="D713" s="35" t="str">
        <f>IF(Collage!D706="","",Collage!D706)</f>
        <v/>
      </c>
      <c r="E713" s="29"/>
      <c r="F713" s="10"/>
      <c r="G713" s="11"/>
      <c r="H713" s="13" t="str">
        <f t="shared" si="108"/>
        <v/>
      </c>
      <c r="I713" s="8" t="str">
        <f>IF(B713&lt;&gt;"",SUMIF($V$23:$V$598,V713,$H$23:$H$598)/SUMIF($V$23:$V$598,V713,$O$23:O1288),IF(O713&lt;&gt;"",SUMIF($S$23:$S$598,S713,$H$23:$H$598)/O713,""))</f>
        <v/>
      </c>
      <c r="J713" s="12"/>
      <c r="K713" s="19" t="str">
        <f t="shared" si="116"/>
        <v/>
      </c>
      <c r="L713" s="19" t="str">
        <f t="shared" si="109"/>
        <v/>
      </c>
      <c r="M713" s="19" t="str">
        <f t="shared" si="110"/>
        <v/>
      </c>
      <c r="N713" s="19" t="str">
        <f t="shared" si="117"/>
        <v/>
      </c>
      <c r="O713" s="9" t="str">
        <f t="shared" si="115"/>
        <v/>
      </c>
      <c r="S713" s="2" t="str">
        <f t="shared" si="113"/>
        <v>INDEX</v>
      </c>
      <c r="T713" s="18" t="str">
        <f t="shared" si="111"/>
        <v/>
      </c>
      <c r="V713" s="2" t="str">
        <f t="shared" si="114"/>
        <v>INCIDENTS</v>
      </c>
      <c r="W713" s="16" t="str">
        <f t="shared" si="112"/>
        <v/>
      </c>
    </row>
    <row r="714" spans="2:23" x14ac:dyDescent="0.2">
      <c r="B714" s="59" t="str">
        <f>IF(Collage!B707="","",Collage!B707)</f>
        <v/>
      </c>
      <c r="C714" s="59" t="str">
        <f>IF(Collage!C707="","",Collage!C707)</f>
        <v/>
      </c>
      <c r="D714" s="35" t="str">
        <f>IF(Collage!D707="","",Collage!D707)</f>
        <v/>
      </c>
      <c r="E714" s="29"/>
      <c r="F714" s="10"/>
      <c r="G714" s="11"/>
      <c r="H714" s="13" t="str">
        <f t="shared" si="108"/>
        <v/>
      </c>
      <c r="I714" s="8" t="str">
        <f>IF(B714&lt;&gt;"",SUMIF($V$23:$V$598,V714,$H$23:$H$598)/SUMIF($V$23:$V$598,V714,$O$23:O1289),IF(O714&lt;&gt;"",SUMIF($S$23:$S$598,S714,$H$23:$H$598)/O714,""))</f>
        <v/>
      </c>
      <c r="J714" s="12"/>
      <c r="K714" s="19" t="str">
        <f t="shared" si="116"/>
        <v/>
      </c>
      <c r="L714" s="19" t="str">
        <f t="shared" si="109"/>
        <v/>
      </c>
      <c r="M714" s="19" t="str">
        <f t="shared" si="110"/>
        <v/>
      </c>
      <c r="N714" s="19" t="str">
        <f t="shared" si="117"/>
        <v/>
      </c>
      <c r="O714" s="9" t="str">
        <f t="shared" si="115"/>
        <v/>
      </c>
      <c r="S714" s="2" t="str">
        <f t="shared" si="113"/>
        <v>INDEX</v>
      </c>
      <c r="T714" s="18" t="str">
        <f t="shared" si="111"/>
        <v/>
      </c>
      <c r="V714" s="2" t="str">
        <f t="shared" si="114"/>
        <v>INCIDENTS</v>
      </c>
      <c r="W714" s="16" t="str">
        <f t="shared" si="112"/>
        <v/>
      </c>
    </row>
    <row r="715" spans="2:23" x14ac:dyDescent="0.2">
      <c r="B715" s="59" t="str">
        <f>IF(Collage!B708="","",Collage!B708)</f>
        <v/>
      </c>
      <c r="C715" s="59" t="str">
        <f>IF(Collage!C708="","",Collage!C708)</f>
        <v/>
      </c>
      <c r="D715" s="35" t="str">
        <f>IF(Collage!D708="","",Collage!D708)</f>
        <v/>
      </c>
      <c r="E715" s="29"/>
      <c r="F715" s="10"/>
      <c r="G715" s="11"/>
      <c r="H715" s="13" t="str">
        <f t="shared" si="108"/>
        <v/>
      </c>
      <c r="I715" s="8" t="str">
        <f>IF(B715&lt;&gt;"",SUMIF($V$23:$V$598,V715,$H$23:$H$598)/SUMIF($V$23:$V$598,V715,$O$23:O1290),IF(O715&lt;&gt;"",SUMIF($S$23:$S$598,S715,$H$23:$H$598)/O715,""))</f>
        <v/>
      </c>
      <c r="J715" s="12"/>
      <c r="K715" s="19" t="str">
        <f t="shared" si="116"/>
        <v/>
      </c>
      <c r="L715" s="19" t="str">
        <f t="shared" si="109"/>
        <v/>
      </c>
      <c r="M715" s="19" t="str">
        <f t="shared" si="110"/>
        <v/>
      </c>
      <c r="N715" s="19" t="str">
        <f t="shared" si="117"/>
        <v/>
      </c>
      <c r="O715" s="9" t="str">
        <f t="shared" si="115"/>
        <v/>
      </c>
      <c r="S715" s="2" t="str">
        <f t="shared" si="113"/>
        <v>INDEX</v>
      </c>
      <c r="T715" s="18" t="str">
        <f t="shared" si="111"/>
        <v/>
      </c>
      <c r="V715" s="2" t="str">
        <f t="shared" si="114"/>
        <v>INCIDENTS</v>
      </c>
      <c r="W715" s="16" t="str">
        <f t="shared" si="112"/>
        <v/>
      </c>
    </row>
    <row r="716" spans="2:23" x14ac:dyDescent="0.2">
      <c r="B716" s="59" t="str">
        <f>IF(Collage!B709="","",Collage!B709)</f>
        <v/>
      </c>
      <c r="C716" s="59" t="str">
        <f>IF(Collage!C709="","",Collage!C709)</f>
        <v/>
      </c>
      <c r="D716" s="35" t="str">
        <f>IF(Collage!D709="","",Collage!D709)</f>
        <v/>
      </c>
      <c r="E716" s="29"/>
      <c r="F716" s="10"/>
      <c r="G716" s="11"/>
      <c r="H716" s="13" t="str">
        <f t="shared" si="108"/>
        <v/>
      </c>
      <c r="I716" s="8" t="str">
        <f>IF(B716&lt;&gt;"",SUMIF($V$23:$V$598,V716,$H$23:$H$598)/SUMIF($V$23:$V$598,V716,$O$23:O1291),IF(O716&lt;&gt;"",SUMIF($S$23:$S$598,S716,$H$23:$H$598)/O716,""))</f>
        <v/>
      </c>
      <c r="J716" s="12"/>
      <c r="K716" s="19" t="str">
        <f t="shared" si="116"/>
        <v/>
      </c>
      <c r="L716" s="19" t="str">
        <f t="shared" si="109"/>
        <v/>
      </c>
      <c r="M716" s="19" t="str">
        <f t="shared" si="110"/>
        <v/>
      </c>
      <c r="N716" s="19" t="str">
        <f t="shared" si="117"/>
        <v/>
      </c>
      <c r="O716" s="9" t="str">
        <f t="shared" si="115"/>
        <v/>
      </c>
      <c r="S716" s="2" t="str">
        <f t="shared" si="113"/>
        <v>INDEX</v>
      </c>
      <c r="T716" s="18" t="str">
        <f t="shared" si="111"/>
        <v/>
      </c>
      <c r="V716" s="2" t="str">
        <f t="shared" si="114"/>
        <v>INCIDENTS</v>
      </c>
      <c r="W716" s="16" t="str">
        <f t="shared" si="112"/>
        <v/>
      </c>
    </row>
    <row r="717" spans="2:23" x14ac:dyDescent="0.2">
      <c r="B717" s="59" t="str">
        <f>IF(Collage!B710="","",Collage!B710)</f>
        <v/>
      </c>
      <c r="C717" s="59" t="str">
        <f>IF(Collage!C710="","",Collage!C710)</f>
        <v/>
      </c>
      <c r="D717" s="35" t="str">
        <f>IF(Collage!D710="","",Collage!D710)</f>
        <v/>
      </c>
      <c r="E717" s="29"/>
      <c r="F717" s="10"/>
      <c r="G717" s="11"/>
      <c r="H717" s="13" t="str">
        <f t="shared" si="108"/>
        <v/>
      </c>
      <c r="I717" s="8" t="str">
        <f>IF(B717&lt;&gt;"",SUMIF($V$23:$V$598,V717,$H$23:$H$598)/SUMIF($V$23:$V$598,V717,$O$23:O1292),IF(O717&lt;&gt;"",SUMIF($S$23:$S$598,S717,$H$23:$H$598)/O717,""))</f>
        <v/>
      </c>
      <c r="J717" s="12"/>
      <c r="K717" s="19" t="str">
        <f t="shared" si="116"/>
        <v/>
      </c>
      <c r="L717" s="19" t="str">
        <f t="shared" si="109"/>
        <v/>
      </c>
      <c r="M717" s="19" t="str">
        <f t="shared" si="110"/>
        <v/>
      </c>
      <c r="N717" s="19" t="str">
        <f t="shared" si="117"/>
        <v/>
      </c>
      <c r="O717" s="9" t="str">
        <f t="shared" si="115"/>
        <v/>
      </c>
      <c r="S717" s="2" t="str">
        <f t="shared" si="113"/>
        <v>INDEX</v>
      </c>
      <c r="T717" s="18" t="str">
        <f t="shared" si="111"/>
        <v/>
      </c>
      <c r="V717" s="2" t="str">
        <f t="shared" si="114"/>
        <v>INCIDENTS</v>
      </c>
      <c r="W717" s="16" t="str">
        <f t="shared" si="112"/>
        <v/>
      </c>
    </row>
    <row r="718" spans="2:23" x14ac:dyDescent="0.2">
      <c r="B718" s="59" t="str">
        <f>IF(Collage!B711="","",Collage!B711)</f>
        <v/>
      </c>
      <c r="C718" s="59" t="str">
        <f>IF(Collage!C711="","",Collage!C711)</f>
        <v/>
      </c>
      <c r="D718" s="35" t="str">
        <f>IF(Collage!D711="","",Collage!D711)</f>
        <v/>
      </c>
      <c r="E718" s="29"/>
      <c r="F718" s="10"/>
      <c r="G718" s="11"/>
      <c r="H718" s="13" t="str">
        <f t="shared" si="108"/>
        <v/>
      </c>
      <c r="I718" s="8" t="str">
        <f>IF(B718&lt;&gt;"",SUMIF($V$23:$V$598,V718,$H$23:$H$598)/SUMIF($V$23:$V$598,V718,$O$23:O1293),IF(O718&lt;&gt;"",SUMIF($S$23:$S$598,S718,$H$23:$H$598)/O718,""))</f>
        <v/>
      </c>
      <c r="J718" s="12"/>
      <c r="K718" s="19" t="str">
        <f t="shared" si="116"/>
        <v/>
      </c>
      <c r="L718" s="19" t="str">
        <f t="shared" si="109"/>
        <v/>
      </c>
      <c r="M718" s="19" t="str">
        <f t="shared" si="110"/>
        <v/>
      </c>
      <c r="N718" s="19" t="str">
        <f t="shared" si="117"/>
        <v/>
      </c>
      <c r="O718" s="9" t="str">
        <f t="shared" si="115"/>
        <v/>
      </c>
      <c r="S718" s="2" t="str">
        <f t="shared" si="113"/>
        <v>INDEX</v>
      </c>
      <c r="T718" s="18" t="str">
        <f t="shared" si="111"/>
        <v/>
      </c>
      <c r="V718" s="2" t="str">
        <f t="shared" si="114"/>
        <v>INCIDENTS</v>
      </c>
      <c r="W718" s="16" t="str">
        <f t="shared" si="112"/>
        <v/>
      </c>
    </row>
    <row r="719" spans="2:23" x14ac:dyDescent="0.2">
      <c r="B719" s="59" t="str">
        <f>IF(Collage!B712="","",Collage!B712)</f>
        <v/>
      </c>
      <c r="C719" s="59" t="str">
        <f>IF(Collage!C712="","",Collage!C712)</f>
        <v/>
      </c>
      <c r="D719" s="35" t="str">
        <f>IF(Collage!D712="","",Collage!D712)</f>
        <v/>
      </c>
      <c r="E719" s="29"/>
      <c r="F719" s="10"/>
      <c r="G719" s="11"/>
      <c r="H719" s="13" t="str">
        <f t="shared" si="108"/>
        <v/>
      </c>
      <c r="I719" s="8" t="str">
        <f>IF(B719&lt;&gt;"",SUMIF($V$23:$V$598,V719,$H$23:$H$598)/SUMIF($V$23:$V$598,V719,$O$23:O1294),IF(O719&lt;&gt;"",SUMIF($S$23:$S$598,S719,$H$23:$H$598)/O719,""))</f>
        <v/>
      </c>
      <c r="J719" s="12"/>
      <c r="K719" s="19" t="str">
        <f t="shared" si="116"/>
        <v/>
      </c>
      <c r="L719" s="19" t="str">
        <f t="shared" si="109"/>
        <v/>
      </c>
      <c r="M719" s="19" t="str">
        <f t="shared" si="110"/>
        <v/>
      </c>
      <c r="N719" s="19" t="str">
        <f t="shared" si="117"/>
        <v/>
      </c>
      <c r="O719" s="9" t="str">
        <f t="shared" si="115"/>
        <v/>
      </c>
      <c r="S719" s="2" t="str">
        <f t="shared" si="113"/>
        <v>INDEX</v>
      </c>
      <c r="T719" s="18" t="str">
        <f t="shared" si="111"/>
        <v/>
      </c>
      <c r="V719" s="2" t="str">
        <f t="shared" si="114"/>
        <v>INCIDENTS</v>
      </c>
      <c r="W719" s="16" t="str">
        <f t="shared" si="112"/>
        <v/>
      </c>
    </row>
    <row r="720" spans="2:23" x14ac:dyDescent="0.2">
      <c r="B720" s="59" t="str">
        <f>IF(Collage!B713="","",Collage!B713)</f>
        <v/>
      </c>
      <c r="C720" s="59" t="str">
        <f>IF(Collage!C713="","",Collage!C713)</f>
        <v/>
      </c>
      <c r="D720" s="35" t="str">
        <f>IF(Collage!D713="","",Collage!D713)</f>
        <v/>
      </c>
      <c r="E720" s="29"/>
      <c r="F720" s="10"/>
      <c r="G720" s="11"/>
      <c r="H720" s="13" t="str">
        <f t="shared" si="108"/>
        <v/>
      </c>
      <c r="I720" s="8" t="str">
        <f>IF(B720&lt;&gt;"",SUMIF($V$23:$V$598,V720,$H$23:$H$598)/SUMIF($V$23:$V$598,V720,$O$23:O1295),IF(O720&lt;&gt;"",SUMIF($S$23:$S$598,S720,$H$23:$H$598)/O720,""))</f>
        <v/>
      </c>
      <c r="J720" s="12"/>
      <c r="K720" s="19" t="str">
        <f t="shared" si="116"/>
        <v/>
      </c>
      <c r="L720" s="19" t="str">
        <f t="shared" si="109"/>
        <v/>
      </c>
      <c r="M720" s="19" t="str">
        <f t="shared" si="110"/>
        <v/>
      </c>
      <c r="N720" s="19" t="str">
        <f t="shared" si="117"/>
        <v/>
      </c>
      <c r="O720" s="9" t="str">
        <f t="shared" si="115"/>
        <v/>
      </c>
      <c r="S720" s="2" t="str">
        <f t="shared" si="113"/>
        <v>INDEX</v>
      </c>
      <c r="T720" s="18" t="str">
        <f t="shared" si="111"/>
        <v/>
      </c>
      <c r="V720" s="2" t="str">
        <f t="shared" si="114"/>
        <v>INCIDENTS</v>
      </c>
      <c r="W720" s="16" t="str">
        <f t="shared" si="112"/>
        <v/>
      </c>
    </row>
    <row r="721" spans="2:23" x14ac:dyDescent="0.2">
      <c r="B721" s="59" t="str">
        <f>IF(Collage!B714="","",Collage!B714)</f>
        <v/>
      </c>
      <c r="C721" s="59" t="str">
        <f>IF(Collage!C714="","",Collage!C714)</f>
        <v/>
      </c>
      <c r="D721" s="35" t="str">
        <f>IF(Collage!D714="","",Collage!D714)</f>
        <v/>
      </c>
      <c r="E721" s="29"/>
      <c r="F721" s="10"/>
      <c r="G721" s="11"/>
      <c r="H721" s="13" t="str">
        <f t="shared" si="108"/>
        <v/>
      </c>
      <c r="I721" s="8" t="str">
        <f>IF(B721&lt;&gt;"",SUMIF($V$23:$V$598,V721,$H$23:$H$598)/SUMIF($V$23:$V$598,V721,$O$23:O1296),IF(O721&lt;&gt;"",SUMIF($S$23:$S$598,S721,$H$23:$H$598)/O721,""))</f>
        <v/>
      </c>
      <c r="J721" s="12"/>
      <c r="K721" s="19" t="str">
        <f t="shared" si="116"/>
        <v/>
      </c>
      <c r="L721" s="19" t="str">
        <f t="shared" si="109"/>
        <v/>
      </c>
      <c r="M721" s="19" t="str">
        <f t="shared" si="110"/>
        <v/>
      </c>
      <c r="N721" s="19" t="str">
        <f t="shared" si="117"/>
        <v/>
      </c>
      <c r="O721" s="9" t="str">
        <f t="shared" si="115"/>
        <v/>
      </c>
      <c r="S721" s="2" t="str">
        <f t="shared" si="113"/>
        <v>INDEX</v>
      </c>
      <c r="T721" s="18" t="str">
        <f t="shared" si="111"/>
        <v/>
      </c>
      <c r="V721" s="2" t="str">
        <f t="shared" si="114"/>
        <v>INCIDENTS</v>
      </c>
      <c r="W721" s="16" t="str">
        <f t="shared" si="112"/>
        <v/>
      </c>
    </row>
    <row r="722" spans="2:23" x14ac:dyDescent="0.2">
      <c r="B722" s="59" t="str">
        <f>IF(Collage!B715="","",Collage!B715)</f>
        <v/>
      </c>
      <c r="C722" s="59" t="str">
        <f>IF(Collage!C715="","",Collage!C715)</f>
        <v/>
      </c>
      <c r="D722" s="35" t="str">
        <f>IF(Collage!D715="","",Collage!D715)</f>
        <v/>
      </c>
      <c r="E722" s="29"/>
      <c r="F722" s="10"/>
      <c r="G722" s="11"/>
      <c r="H722" s="13" t="str">
        <f t="shared" si="108"/>
        <v/>
      </c>
      <c r="I722" s="8" t="str">
        <f>IF(B722&lt;&gt;"",SUMIF($V$23:$V$598,V722,$H$23:$H$598)/SUMIF($V$23:$V$598,V722,$O$23:O1297),IF(O722&lt;&gt;"",SUMIF($S$23:$S$598,S722,$H$23:$H$598)/O722,""))</f>
        <v/>
      </c>
      <c r="J722" s="12"/>
      <c r="K722" s="19" t="str">
        <f t="shared" si="116"/>
        <v/>
      </c>
      <c r="L722" s="19" t="str">
        <f t="shared" si="109"/>
        <v/>
      </c>
      <c r="M722" s="19" t="str">
        <f t="shared" si="110"/>
        <v/>
      </c>
      <c r="N722" s="19" t="str">
        <f t="shared" si="117"/>
        <v/>
      </c>
      <c r="O722" s="9" t="str">
        <f t="shared" si="115"/>
        <v/>
      </c>
      <c r="S722" s="2" t="str">
        <f t="shared" si="113"/>
        <v>INDEX</v>
      </c>
      <c r="T722" s="18" t="str">
        <f t="shared" si="111"/>
        <v/>
      </c>
      <c r="V722" s="2" t="str">
        <f t="shared" si="114"/>
        <v>INCIDENTS</v>
      </c>
      <c r="W722" s="16" t="str">
        <f t="shared" si="112"/>
        <v/>
      </c>
    </row>
    <row r="723" spans="2:23" x14ac:dyDescent="0.2">
      <c r="B723" s="59" t="str">
        <f>IF(Collage!B716="","",Collage!B716)</f>
        <v/>
      </c>
      <c r="C723" s="59" t="str">
        <f>IF(Collage!C716="","",Collage!C716)</f>
        <v/>
      </c>
      <c r="D723" s="35" t="str">
        <f>IF(Collage!D716="","",Collage!D716)</f>
        <v/>
      </c>
      <c r="E723" s="29"/>
      <c r="F723" s="10"/>
      <c r="G723" s="11"/>
      <c r="H723" s="13" t="str">
        <f t="shared" si="108"/>
        <v/>
      </c>
      <c r="I723" s="8" t="str">
        <f>IF(B723&lt;&gt;"",SUMIF($V$23:$V$598,V723,$H$23:$H$598)/SUMIF($V$23:$V$598,V723,$O$23:O1298),IF(O723&lt;&gt;"",SUMIF($S$23:$S$598,S723,$H$23:$H$598)/O723,""))</f>
        <v/>
      </c>
      <c r="J723" s="12"/>
      <c r="K723" s="19" t="str">
        <f t="shared" si="116"/>
        <v/>
      </c>
      <c r="L723" s="19" t="str">
        <f t="shared" si="109"/>
        <v/>
      </c>
      <c r="M723" s="19" t="str">
        <f t="shared" si="110"/>
        <v/>
      </c>
      <c r="N723" s="19" t="str">
        <f t="shared" si="117"/>
        <v/>
      </c>
      <c r="O723" s="9" t="str">
        <f t="shared" si="115"/>
        <v/>
      </c>
      <c r="S723" s="2" t="str">
        <f t="shared" si="113"/>
        <v>INDEX</v>
      </c>
      <c r="T723" s="18" t="str">
        <f t="shared" si="111"/>
        <v/>
      </c>
      <c r="V723" s="2" t="str">
        <f t="shared" si="114"/>
        <v>INCIDENTS</v>
      </c>
      <c r="W723" s="16" t="str">
        <f t="shared" si="112"/>
        <v/>
      </c>
    </row>
    <row r="724" spans="2:23" x14ac:dyDescent="0.2">
      <c r="B724" s="59" t="str">
        <f>IF(Collage!B717="","",Collage!B717)</f>
        <v/>
      </c>
      <c r="C724" s="59" t="str">
        <f>IF(Collage!C717="","",Collage!C717)</f>
        <v/>
      </c>
      <c r="D724" s="35" t="str">
        <f>IF(Collage!D717="","",Collage!D717)</f>
        <v/>
      </c>
      <c r="E724" s="29"/>
      <c r="F724" s="10"/>
      <c r="G724" s="11"/>
      <c r="H724" s="13" t="str">
        <f t="shared" si="108"/>
        <v/>
      </c>
      <c r="I724" s="8" t="str">
        <f>IF(B724&lt;&gt;"",SUMIF($V$23:$V$598,V724,$H$23:$H$598)/SUMIF($V$23:$V$598,V724,$O$23:O1299),IF(O724&lt;&gt;"",SUMIF($S$23:$S$598,S724,$H$23:$H$598)/O724,""))</f>
        <v/>
      </c>
      <c r="J724" s="12"/>
      <c r="K724" s="19" t="str">
        <f t="shared" si="116"/>
        <v/>
      </c>
      <c r="L724" s="19" t="str">
        <f t="shared" si="109"/>
        <v/>
      </c>
      <c r="M724" s="19" t="str">
        <f t="shared" si="110"/>
        <v/>
      </c>
      <c r="N724" s="19" t="str">
        <f t="shared" si="117"/>
        <v/>
      </c>
      <c r="O724" s="9" t="str">
        <f t="shared" si="115"/>
        <v/>
      </c>
      <c r="S724" s="2" t="str">
        <f t="shared" si="113"/>
        <v>INDEX</v>
      </c>
      <c r="T724" s="18" t="str">
        <f t="shared" si="111"/>
        <v/>
      </c>
      <c r="V724" s="2" t="str">
        <f t="shared" si="114"/>
        <v>INCIDENTS</v>
      </c>
      <c r="W724" s="16" t="str">
        <f t="shared" si="112"/>
        <v/>
      </c>
    </row>
    <row r="725" spans="2:23" x14ac:dyDescent="0.2">
      <c r="B725" s="59" t="str">
        <f>IF(Collage!B718="","",Collage!B718)</f>
        <v/>
      </c>
      <c r="C725" s="59" t="str">
        <f>IF(Collage!C718="","",Collage!C718)</f>
        <v/>
      </c>
      <c r="D725" s="35" t="str">
        <f>IF(Collage!D718="","",Collage!D718)</f>
        <v/>
      </c>
      <c r="E725" s="29"/>
      <c r="F725" s="10"/>
      <c r="G725" s="11"/>
      <c r="H725" s="13" t="str">
        <f t="shared" si="108"/>
        <v/>
      </c>
      <c r="I725" s="8" t="str">
        <f>IF(B725&lt;&gt;"",SUMIF($V$23:$V$598,V725,$H$23:$H$598)/SUMIF($V$23:$V$598,V725,$O$23:O1300),IF(O725&lt;&gt;"",SUMIF($S$23:$S$598,S725,$H$23:$H$598)/O725,""))</f>
        <v/>
      </c>
      <c r="J725" s="12"/>
      <c r="K725" s="19" t="str">
        <f t="shared" si="116"/>
        <v/>
      </c>
      <c r="L725" s="19" t="str">
        <f t="shared" si="109"/>
        <v/>
      </c>
      <c r="M725" s="19" t="str">
        <f t="shared" si="110"/>
        <v/>
      </c>
      <c r="N725" s="19" t="str">
        <f t="shared" si="117"/>
        <v/>
      </c>
      <c r="O725" s="9" t="str">
        <f t="shared" si="115"/>
        <v/>
      </c>
      <c r="S725" s="2" t="str">
        <f t="shared" si="113"/>
        <v>INDEX</v>
      </c>
      <c r="T725" s="18" t="str">
        <f t="shared" si="111"/>
        <v/>
      </c>
      <c r="V725" s="2" t="str">
        <f t="shared" si="114"/>
        <v>INCIDENTS</v>
      </c>
      <c r="W725" s="16" t="str">
        <f t="shared" si="112"/>
        <v/>
      </c>
    </row>
    <row r="726" spans="2:23" x14ac:dyDescent="0.2">
      <c r="B726" s="59" t="str">
        <f>IF(Collage!B719="","",Collage!B719)</f>
        <v/>
      </c>
      <c r="C726" s="59" t="str">
        <f>IF(Collage!C719="","",Collage!C719)</f>
        <v/>
      </c>
      <c r="D726" s="35" t="str">
        <f>IF(Collage!D719="","",Collage!D719)</f>
        <v/>
      </c>
      <c r="E726" s="29"/>
      <c r="F726" s="10"/>
      <c r="G726" s="11"/>
      <c r="H726" s="13" t="str">
        <f t="shared" si="108"/>
        <v/>
      </c>
      <c r="I726" s="8" t="str">
        <f>IF(B726&lt;&gt;"",SUMIF($V$23:$V$598,V726,$H$23:$H$598)/SUMIF($V$23:$V$598,V726,$O$23:O1301),IF(O726&lt;&gt;"",SUMIF($S$23:$S$598,S726,$H$23:$H$598)/O726,""))</f>
        <v/>
      </c>
      <c r="J726" s="12"/>
      <c r="K726" s="19" t="str">
        <f t="shared" si="116"/>
        <v/>
      </c>
      <c r="L726" s="19" t="str">
        <f t="shared" si="109"/>
        <v/>
      </c>
      <c r="M726" s="19" t="str">
        <f t="shared" si="110"/>
        <v/>
      </c>
      <c r="N726" s="19" t="str">
        <f t="shared" si="117"/>
        <v/>
      </c>
      <c r="O726" s="9" t="str">
        <f t="shared" si="115"/>
        <v/>
      </c>
      <c r="S726" s="2" t="str">
        <f t="shared" si="113"/>
        <v>INDEX</v>
      </c>
      <c r="T726" s="18" t="str">
        <f t="shared" si="111"/>
        <v/>
      </c>
      <c r="V726" s="2" t="str">
        <f t="shared" si="114"/>
        <v>INCIDENTS</v>
      </c>
      <c r="W726" s="16" t="str">
        <f t="shared" si="112"/>
        <v/>
      </c>
    </row>
    <row r="727" spans="2:23" x14ac:dyDescent="0.2">
      <c r="B727" s="59" t="str">
        <f>IF(Collage!B720="","",Collage!B720)</f>
        <v/>
      </c>
      <c r="C727" s="59" t="str">
        <f>IF(Collage!C720="","",Collage!C720)</f>
        <v/>
      </c>
      <c r="D727" s="35" t="str">
        <f>IF(Collage!D720="","",Collage!D720)</f>
        <v/>
      </c>
      <c r="E727" s="29"/>
      <c r="F727" s="10"/>
      <c r="G727" s="11"/>
      <c r="H727" s="13" t="str">
        <f t="shared" ref="H727:H790" si="118">IF(D727="","",SUM(N727/3))</f>
        <v/>
      </c>
      <c r="I727" s="8" t="str">
        <f>IF(B727&lt;&gt;"",SUMIF($V$23:$V$598,V727,$H$23:$H$598)/SUMIF($V$23:$V$598,V727,$O$23:O1302),IF(O727&lt;&gt;"",SUMIF($S$23:$S$598,S727,$H$23:$H$598)/O727,""))</f>
        <v/>
      </c>
      <c r="J727" s="12"/>
      <c r="K727" s="19" t="str">
        <f t="shared" si="116"/>
        <v/>
      </c>
      <c r="L727" s="19" t="str">
        <f t="shared" ref="L727:L790" si="119">IF($D727&lt;&gt;"",IF($F727="X",1,0),"")</f>
        <v/>
      </c>
      <c r="M727" s="19" t="str">
        <f t="shared" ref="M727:M790" si="120">IF($D727&lt;&gt;"",IF($G727="X",1,0),"")</f>
        <v/>
      </c>
      <c r="N727" s="19" t="str">
        <f t="shared" si="117"/>
        <v/>
      </c>
      <c r="O727" s="9" t="str">
        <f t="shared" si="115"/>
        <v/>
      </c>
      <c r="S727" s="2" t="str">
        <f t="shared" si="113"/>
        <v>INDEX</v>
      </c>
      <c r="T727" s="18" t="str">
        <f t="shared" ref="T727:T790" si="121">IF(C727&lt;&gt;"",I727,"")</f>
        <v/>
      </c>
      <c r="V727" s="2" t="str">
        <f t="shared" si="114"/>
        <v>INCIDENTS</v>
      </c>
      <c r="W727" s="16" t="str">
        <f t="shared" ref="W727:W790" si="122">IF(B727&lt;&gt;"",I727,"")</f>
        <v/>
      </c>
    </row>
    <row r="728" spans="2:23" x14ac:dyDescent="0.2">
      <c r="B728" s="59" t="str">
        <f>IF(Collage!B721="","",Collage!B721)</f>
        <v/>
      </c>
      <c r="C728" s="59" t="str">
        <f>IF(Collage!C721="","",Collage!C721)</f>
        <v/>
      </c>
      <c r="D728" s="35" t="str">
        <f>IF(Collage!D721="","",Collage!D721)</f>
        <v/>
      </c>
      <c r="E728" s="29"/>
      <c r="F728" s="10"/>
      <c r="G728" s="11"/>
      <c r="H728" s="13" t="str">
        <f t="shared" si="118"/>
        <v/>
      </c>
      <c r="I728" s="8" t="str">
        <f>IF(B728&lt;&gt;"",SUMIF($V$23:$V$598,V728,$H$23:$H$598)/SUMIF($V$23:$V$598,V728,$O$23:O1303),IF(O728&lt;&gt;"",SUMIF($S$23:$S$598,S728,$H$23:$H$598)/O728,""))</f>
        <v/>
      </c>
      <c r="J728" s="12"/>
      <c r="K728" s="19" t="str">
        <f t="shared" si="116"/>
        <v/>
      </c>
      <c r="L728" s="19" t="str">
        <f t="shared" si="119"/>
        <v/>
      </c>
      <c r="M728" s="19" t="str">
        <f t="shared" si="120"/>
        <v/>
      </c>
      <c r="N728" s="19" t="str">
        <f t="shared" si="117"/>
        <v/>
      </c>
      <c r="O728" s="9" t="str">
        <f t="shared" si="115"/>
        <v/>
      </c>
      <c r="S728" s="2" t="str">
        <f t="shared" ref="S728:S791" si="123">IF(C728&lt;&gt;"",C728,IF(V728=V727,S727,""))</f>
        <v>INDEX</v>
      </c>
      <c r="T728" s="18" t="str">
        <f t="shared" si="121"/>
        <v/>
      </c>
      <c r="V728" s="2" t="str">
        <f t="shared" ref="V728:V791" si="124">IF(B728="",V727,B728)</f>
        <v>INCIDENTS</v>
      </c>
      <c r="W728" s="16" t="str">
        <f t="shared" si="122"/>
        <v/>
      </c>
    </row>
    <row r="729" spans="2:23" x14ac:dyDescent="0.2">
      <c r="B729" s="59" t="str">
        <f>IF(Collage!B722="","",Collage!B722)</f>
        <v/>
      </c>
      <c r="C729" s="59" t="str">
        <f>IF(Collage!C722="","",Collage!C722)</f>
        <v/>
      </c>
      <c r="D729" s="35" t="str">
        <f>IF(Collage!D722="","",Collage!D722)</f>
        <v/>
      </c>
      <c r="E729" s="29"/>
      <c r="F729" s="10"/>
      <c r="G729" s="11"/>
      <c r="H729" s="13" t="str">
        <f t="shared" si="118"/>
        <v/>
      </c>
      <c r="I729" s="8" t="str">
        <f>IF(B729&lt;&gt;"",SUMIF($V$23:$V$598,V729,$H$23:$H$598)/SUMIF($V$23:$V$598,V729,$O$23:O1304),IF(O729&lt;&gt;"",SUMIF($S$23:$S$598,S729,$H$23:$H$598)/O729,""))</f>
        <v/>
      </c>
      <c r="J729" s="12"/>
      <c r="K729" s="19" t="str">
        <f t="shared" si="116"/>
        <v/>
      </c>
      <c r="L729" s="19" t="str">
        <f t="shared" si="119"/>
        <v/>
      </c>
      <c r="M729" s="19" t="str">
        <f t="shared" si="120"/>
        <v/>
      </c>
      <c r="N729" s="19" t="str">
        <f t="shared" si="117"/>
        <v/>
      </c>
      <c r="O729" s="9" t="str">
        <f t="shared" ref="O729:O792" si="125">IF(C729="","",IF(S728&lt;&gt;S729,SUMPRODUCT((D729:D1205&lt;&gt;"")*(S729:S1205=S729)),""))</f>
        <v/>
      </c>
      <c r="S729" s="2" t="str">
        <f t="shared" si="123"/>
        <v>INDEX</v>
      </c>
      <c r="T729" s="18" t="str">
        <f t="shared" si="121"/>
        <v/>
      </c>
      <c r="V729" s="2" t="str">
        <f t="shared" si="124"/>
        <v>INCIDENTS</v>
      </c>
      <c r="W729" s="16" t="str">
        <f t="shared" si="122"/>
        <v/>
      </c>
    </row>
    <row r="730" spans="2:23" x14ac:dyDescent="0.2">
      <c r="B730" s="59" t="str">
        <f>IF(Collage!B723="","",Collage!B723)</f>
        <v/>
      </c>
      <c r="C730" s="59" t="str">
        <f>IF(Collage!C723="","",Collage!C723)</f>
        <v/>
      </c>
      <c r="D730" s="35" t="str">
        <f>IF(Collage!D723="","",Collage!D723)</f>
        <v/>
      </c>
      <c r="E730" s="29"/>
      <c r="F730" s="10"/>
      <c r="G730" s="11"/>
      <c r="H730" s="13" t="str">
        <f t="shared" si="118"/>
        <v/>
      </c>
      <c r="I730" s="8" t="str">
        <f>IF(B730&lt;&gt;"",SUMIF($V$23:$V$598,V730,$H$23:$H$598)/SUMIF($V$23:$V$598,V730,$O$23:O1305),IF(O730&lt;&gt;"",SUMIF($S$23:$S$598,S730,$H$23:$H$598)/O730,""))</f>
        <v/>
      </c>
      <c r="J730" s="12"/>
      <c r="K730" s="19" t="str">
        <f t="shared" si="116"/>
        <v/>
      </c>
      <c r="L730" s="19" t="str">
        <f t="shared" si="119"/>
        <v/>
      </c>
      <c r="M730" s="19" t="str">
        <f t="shared" si="120"/>
        <v/>
      </c>
      <c r="N730" s="19" t="str">
        <f t="shared" si="117"/>
        <v/>
      </c>
      <c r="O730" s="9" t="str">
        <f t="shared" si="125"/>
        <v/>
      </c>
      <c r="S730" s="2" t="str">
        <f t="shared" si="123"/>
        <v>INDEX</v>
      </c>
      <c r="T730" s="18" t="str">
        <f t="shared" si="121"/>
        <v/>
      </c>
      <c r="V730" s="2" t="str">
        <f t="shared" si="124"/>
        <v>INCIDENTS</v>
      </c>
      <c r="W730" s="16" t="str">
        <f t="shared" si="122"/>
        <v/>
      </c>
    </row>
    <row r="731" spans="2:23" x14ac:dyDescent="0.2">
      <c r="B731" s="59" t="str">
        <f>IF(Collage!B724="","",Collage!B724)</f>
        <v/>
      </c>
      <c r="C731" s="59" t="str">
        <f>IF(Collage!C724="","",Collage!C724)</f>
        <v/>
      </c>
      <c r="D731" s="35" t="str">
        <f>IF(Collage!D724="","",Collage!D724)</f>
        <v/>
      </c>
      <c r="E731" s="29"/>
      <c r="F731" s="10"/>
      <c r="G731" s="11"/>
      <c r="H731" s="13" t="str">
        <f t="shared" si="118"/>
        <v/>
      </c>
      <c r="I731" s="8" t="str">
        <f>IF(B731&lt;&gt;"",SUMIF($V$23:$V$598,V731,$H$23:$H$598)/SUMIF($V$23:$V$598,V731,$O$23:O1306),IF(O731&lt;&gt;"",SUMIF($S$23:$S$598,S731,$H$23:$H$598)/O731,""))</f>
        <v/>
      </c>
      <c r="J731" s="12"/>
      <c r="K731" s="19" t="str">
        <f t="shared" si="116"/>
        <v/>
      </c>
      <c r="L731" s="19" t="str">
        <f t="shared" si="119"/>
        <v/>
      </c>
      <c r="M731" s="19" t="str">
        <f t="shared" si="120"/>
        <v/>
      </c>
      <c r="N731" s="19" t="str">
        <f t="shared" si="117"/>
        <v/>
      </c>
      <c r="O731" s="9" t="str">
        <f t="shared" si="125"/>
        <v/>
      </c>
      <c r="S731" s="2" t="str">
        <f t="shared" si="123"/>
        <v>INDEX</v>
      </c>
      <c r="T731" s="18" t="str">
        <f t="shared" si="121"/>
        <v/>
      </c>
      <c r="V731" s="2" t="str">
        <f t="shared" si="124"/>
        <v>INCIDENTS</v>
      </c>
      <c r="W731" s="16" t="str">
        <f t="shared" si="122"/>
        <v/>
      </c>
    </row>
    <row r="732" spans="2:23" x14ac:dyDescent="0.2">
      <c r="B732" s="59" t="str">
        <f>IF(Collage!B725="","",Collage!B725)</f>
        <v/>
      </c>
      <c r="C732" s="59" t="str">
        <f>IF(Collage!C725="","",Collage!C725)</f>
        <v/>
      </c>
      <c r="D732" s="35" t="str">
        <f>IF(Collage!D725="","",Collage!D725)</f>
        <v/>
      </c>
      <c r="E732" s="29"/>
      <c r="F732" s="10"/>
      <c r="G732" s="11"/>
      <c r="H732" s="13" t="str">
        <f t="shared" si="118"/>
        <v/>
      </c>
      <c r="I732" s="8" t="str">
        <f>IF(B732&lt;&gt;"",SUMIF($V$23:$V$598,V732,$H$23:$H$598)/SUMIF($V$23:$V$598,V732,$O$23:O1307),IF(O732&lt;&gt;"",SUMIF($S$23:$S$598,S732,$H$23:$H$598)/O732,""))</f>
        <v/>
      </c>
      <c r="J732" s="12"/>
      <c r="K732" s="19" t="str">
        <f t="shared" si="116"/>
        <v/>
      </c>
      <c r="L732" s="19" t="str">
        <f t="shared" si="119"/>
        <v/>
      </c>
      <c r="M732" s="19" t="str">
        <f t="shared" si="120"/>
        <v/>
      </c>
      <c r="N732" s="19" t="str">
        <f t="shared" si="117"/>
        <v/>
      </c>
      <c r="O732" s="9" t="str">
        <f t="shared" si="125"/>
        <v/>
      </c>
      <c r="S732" s="2" t="str">
        <f t="shared" si="123"/>
        <v>INDEX</v>
      </c>
      <c r="T732" s="18" t="str">
        <f t="shared" si="121"/>
        <v/>
      </c>
      <c r="V732" s="2" t="str">
        <f t="shared" si="124"/>
        <v>INCIDENTS</v>
      </c>
      <c r="W732" s="16" t="str">
        <f t="shared" si="122"/>
        <v/>
      </c>
    </row>
    <row r="733" spans="2:23" x14ac:dyDescent="0.2">
      <c r="B733" s="59" t="str">
        <f>IF(Collage!B726="","",Collage!B726)</f>
        <v/>
      </c>
      <c r="C733" s="59" t="str">
        <f>IF(Collage!C726="","",Collage!C726)</f>
        <v/>
      </c>
      <c r="D733" s="35" t="str">
        <f>IF(Collage!D726="","",Collage!D726)</f>
        <v/>
      </c>
      <c r="E733" s="29"/>
      <c r="F733" s="10"/>
      <c r="G733" s="11"/>
      <c r="H733" s="13" t="str">
        <f t="shared" si="118"/>
        <v/>
      </c>
      <c r="I733" s="8" t="str">
        <f>IF(B733&lt;&gt;"",SUMIF($V$23:$V$598,V733,$H$23:$H$598)/SUMIF($V$23:$V$598,V733,$O$23:O1308),IF(O733&lt;&gt;"",SUMIF($S$23:$S$598,S733,$H$23:$H$598)/O733,""))</f>
        <v/>
      </c>
      <c r="J733" s="12"/>
      <c r="K733" s="19" t="str">
        <f t="shared" si="116"/>
        <v/>
      </c>
      <c r="L733" s="19" t="str">
        <f t="shared" si="119"/>
        <v/>
      </c>
      <c r="M733" s="19" t="str">
        <f t="shared" si="120"/>
        <v/>
      </c>
      <c r="N733" s="19" t="str">
        <f t="shared" si="117"/>
        <v/>
      </c>
      <c r="O733" s="9" t="str">
        <f t="shared" si="125"/>
        <v/>
      </c>
      <c r="S733" s="2" t="str">
        <f t="shared" si="123"/>
        <v>INDEX</v>
      </c>
      <c r="T733" s="18" t="str">
        <f t="shared" si="121"/>
        <v/>
      </c>
      <c r="V733" s="2" t="str">
        <f t="shared" si="124"/>
        <v>INCIDENTS</v>
      </c>
      <c r="W733" s="16" t="str">
        <f t="shared" si="122"/>
        <v/>
      </c>
    </row>
    <row r="734" spans="2:23" x14ac:dyDescent="0.2">
      <c r="B734" s="59" t="str">
        <f>IF(Collage!B727="","",Collage!B727)</f>
        <v/>
      </c>
      <c r="C734" s="59" t="str">
        <f>IF(Collage!C727="","",Collage!C727)</f>
        <v/>
      </c>
      <c r="D734" s="35" t="str">
        <f>IF(Collage!D727="","",Collage!D727)</f>
        <v/>
      </c>
      <c r="E734" s="29"/>
      <c r="F734" s="10"/>
      <c r="G734" s="11"/>
      <c r="H734" s="13" t="str">
        <f t="shared" si="118"/>
        <v/>
      </c>
      <c r="I734" s="8" t="str">
        <f>IF(B734&lt;&gt;"",SUMIF($V$23:$V$598,V734,$H$23:$H$598)/SUMIF($V$23:$V$598,V734,$O$23:O1309),IF(O734&lt;&gt;"",SUMIF($S$23:$S$598,S734,$H$23:$H$598)/O734,""))</f>
        <v/>
      </c>
      <c r="J734" s="12"/>
      <c r="K734" s="19" t="str">
        <f t="shared" si="116"/>
        <v/>
      </c>
      <c r="L734" s="19" t="str">
        <f t="shared" si="119"/>
        <v/>
      </c>
      <c r="M734" s="19" t="str">
        <f t="shared" si="120"/>
        <v/>
      </c>
      <c r="N734" s="19" t="str">
        <f t="shared" si="117"/>
        <v/>
      </c>
      <c r="O734" s="9" t="str">
        <f t="shared" si="125"/>
        <v/>
      </c>
      <c r="S734" s="2" t="str">
        <f t="shared" si="123"/>
        <v>INDEX</v>
      </c>
      <c r="T734" s="18" t="str">
        <f t="shared" si="121"/>
        <v/>
      </c>
      <c r="V734" s="2" t="str">
        <f t="shared" si="124"/>
        <v>INCIDENTS</v>
      </c>
      <c r="W734" s="16" t="str">
        <f t="shared" si="122"/>
        <v/>
      </c>
    </row>
    <row r="735" spans="2:23" x14ac:dyDescent="0.2">
      <c r="B735" s="59" t="str">
        <f>IF(Collage!B728="","",Collage!B728)</f>
        <v/>
      </c>
      <c r="C735" s="59" t="str">
        <f>IF(Collage!C728="","",Collage!C728)</f>
        <v/>
      </c>
      <c r="D735" s="35" t="str">
        <f>IF(Collage!D728="","",Collage!D728)</f>
        <v/>
      </c>
      <c r="E735" s="29"/>
      <c r="F735" s="10"/>
      <c r="G735" s="11"/>
      <c r="H735" s="13" t="str">
        <f t="shared" si="118"/>
        <v/>
      </c>
      <c r="I735" s="8" t="str">
        <f>IF(B735&lt;&gt;"",SUMIF($V$23:$V$598,V735,$H$23:$H$598)/SUMIF($V$23:$V$598,V735,$O$23:O1310),IF(O735&lt;&gt;"",SUMIF($S$23:$S$598,S735,$H$23:$H$598)/O735,""))</f>
        <v/>
      </c>
      <c r="J735" s="12"/>
      <c r="K735" s="19" t="str">
        <f t="shared" si="116"/>
        <v/>
      </c>
      <c r="L735" s="19" t="str">
        <f t="shared" si="119"/>
        <v/>
      </c>
      <c r="M735" s="19" t="str">
        <f t="shared" si="120"/>
        <v/>
      </c>
      <c r="N735" s="19" t="str">
        <f t="shared" si="117"/>
        <v/>
      </c>
      <c r="O735" s="9" t="str">
        <f t="shared" si="125"/>
        <v/>
      </c>
      <c r="S735" s="2" t="str">
        <f t="shared" si="123"/>
        <v>INDEX</v>
      </c>
      <c r="T735" s="18" t="str">
        <f t="shared" si="121"/>
        <v/>
      </c>
      <c r="V735" s="2" t="str">
        <f t="shared" si="124"/>
        <v>INCIDENTS</v>
      </c>
      <c r="W735" s="16" t="str">
        <f t="shared" si="122"/>
        <v/>
      </c>
    </row>
    <row r="736" spans="2:23" x14ac:dyDescent="0.2">
      <c r="B736" s="59" t="str">
        <f>IF(Collage!B729="","",Collage!B729)</f>
        <v/>
      </c>
      <c r="C736" s="59" t="str">
        <f>IF(Collage!C729="","",Collage!C729)</f>
        <v/>
      </c>
      <c r="D736" s="35" t="str">
        <f>IF(Collage!D729="","",Collage!D729)</f>
        <v/>
      </c>
      <c r="E736" s="29"/>
      <c r="F736" s="10"/>
      <c r="G736" s="11"/>
      <c r="H736" s="13" t="str">
        <f t="shared" si="118"/>
        <v/>
      </c>
      <c r="I736" s="8" t="str">
        <f>IF(B736&lt;&gt;"",SUMIF($V$23:$V$598,V736,$H$23:$H$598)/SUMIF($V$23:$V$598,V736,$O$23:O1311),IF(O736&lt;&gt;"",SUMIF($S$23:$S$598,S736,$H$23:$H$598)/O736,""))</f>
        <v/>
      </c>
      <c r="J736" s="12"/>
      <c r="K736" s="19" t="str">
        <f t="shared" si="116"/>
        <v/>
      </c>
      <c r="L736" s="19" t="str">
        <f t="shared" si="119"/>
        <v/>
      </c>
      <c r="M736" s="19" t="str">
        <f t="shared" si="120"/>
        <v/>
      </c>
      <c r="N736" s="19" t="str">
        <f t="shared" si="117"/>
        <v/>
      </c>
      <c r="O736" s="9" t="str">
        <f t="shared" si="125"/>
        <v/>
      </c>
      <c r="S736" s="2" t="str">
        <f t="shared" si="123"/>
        <v>INDEX</v>
      </c>
      <c r="T736" s="18" t="str">
        <f t="shared" si="121"/>
        <v/>
      </c>
      <c r="V736" s="2" t="str">
        <f t="shared" si="124"/>
        <v>INCIDENTS</v>
      </c>
      <c r="W736" s="16" t="str">
        <f t="shared" si="122"/>
        <v/>
      </c>
    </row>
    <row r="737" spans="2:23" x14ac:dyDescent="0.2">
      <c r="B737" s="59" t="str">
        <f>IF(Collage!B730="","",Collage!B730)</f>
        <v/>
      </c>
      <c r="C737" s="59" t="str">
        <f>IF(Collage!C730="","",Collage!C730)</f>
        <v/>
      </c>
      <c r="D737" s="35" t="str">
        <f>IF(Collage!D730="","",Collage!D730)</f>
        <v/>
      </c>
      <c r="E737" s="29"/>
      <c r="F737" s="10"/>
      <c r="G737" s="11"/>
      <c r="H737" s="13" t="str">
        <f t="shared" si="118"/>
        <v/>
      </c>
      <c r="I737" s="8" t="str">
        <f>IF(B737&lt;&gt;"",SUMIF($V$23:$V$598,V737,$H$23:$H$598)/SUMIF($V$23:$V$598,V737,$O$23:O1312),IF(O737&lt;&gt;"",SUMIF($S$23:$S$598,S737,$H$23:$H$598)/O737,""))</f>
        <v/>
      </c>
      <c r="J737" s="12"/>
      <c r="K737" s="19" t="str">
        <f t="shared" si="116"/>
        <v/>
      </c>
      <c r="L737" s="19" t="str">
        <f t="shared" si="119"/>
        <v/>
      </c>
      <c r="M737" s="19" t="str">
        <f t="shared" si="120"/>
        <v/>
      </c>
      <c r="N737" s="19" t="str">
        <f t="shared" si="117"/>
        <v/>
      </c>
      <c r="O737" s="9" t="str">
        <f t="shared" si="125"/>
        <v/>
      </c>
      <c r="S737" s="2" t="str">
        <f t="shared" si="123"/>
        <v>INDEX</v>
      </c>
      <c r="T737" s="18" t="str">
        <f t="shared" si="121"/>
        <v/>
      </c>
      <c r="V737" s="2" t="str">
        <f t="shared" si="124"/>
        <v>INCIDENTS</v>
      </c>
      <c r="W737" s="16" t="str">
        <f t="shared" si="122"/>
        <v/>
      </c>
    </row>
    <row r="738" spans="2:23" x14ac:dyDescent="0.2">
      <c r="B738" s="59" t="str">
        <f>IF(Collage!B731="","",Collage!B731)</f>
        <v/>
      </c>
      <c r="C738" s="59" t="str">
        <f>IF(Collage!C731="","",Collage!C731)</f>
        <v/>
      </c>
      <c r="D738" s="35" t="str">
        <f>IF(Collage!D731="","",Collage!D731)</f>
        <v/>
      </c>
      <c r="E738" s="29"/>
      <c r="F738" s="10"/>
      <c r="G738" s="11"/>
      <c r="H738" s="13" t="str">
        <f t="shared" si="118"/>
        <v/>
      </c>
      <c r="I738" s="8" t="str">
        <f>IF(B738&lt;&gt;"",SUMIF($V$23:$V$598,V738,$H$23:$H$598)/SUMIF($V$23:$V$598,V738,$O$23:O1313),IF(O738&lt;&gt;"",SUMIF($S$23:$S$598,S738,$H$23:$H$598)/O738,""))</f>
        <v/>
      </c>
      <c r="J738" s="12"/>
      <c r="K738" s="19" t="str">
        <f t="shared" si="116"/>
        <v/>
      </c>
      <c r="L738" s="19" t="str">
        <f t="shared" si="119"/>
        <v/>
      </c>
      <c r="M738" s="19" t="str">
        <f t="shared" si="120"/>
        <v/>
      </c>
      <c r="N738" s="19" t="str">
        <f t="shared" si="117"/>
        <v/>
      </c>
      <c r="O738" s="9" t="str">
        <f t="shared" si="125"/>
        <v/>
      </c>
      <c r="S738" s="2" t="str">
        <f t="shared" si="123"/>
        <v>INDEX</v>
      </c>
      <c r="T738" s="18" t="str">
        <f t="shared" si="121"/>
        <v/>
      </c>
      <c r="V738" s="2" t="str">
        <f t="shared" si="124"/>
        <v>INCIDENTS</v>
      </c>
      <c r="W738" s="16" t="str">
        <f t="shared" si="122"/>
        <v/>
      </c>
    </row>
    <row r="739" spans="2:23" x14ac:dyDescent="0.2">
      <c r="B739" s="59" t="str">
        <f>IF(Collage!B732="","",Collage!B732)</f>
        <v/>
      </c>
      <c r="C739" s="59" t="str">
        <f>IF(Collage!C732="","",Collage!C732)</f>
        <v/>
      </c>
      <c r="D739" s="35" t="str">
        <f>IF(Collage!D732="","",Collage!D732)</f>
        <v/>
      </c>
      <c r="E739" s="29"/>
      <c r="F739" s="10"/>
      <c r="G739" s="11"/>
      <c r="H739" s="13" t="str">
        <f t="shared" si="118"/>
        <v/>
      </c>
      <c r="I739" s="8" t="str">
        <f>IF(B739&lt;&gt;"",SUMIF($V$23:$V$598,V739,$H$23:$H$598)/SUMIF($V$23:$V$598,V739,$O$23:O1314),IF(O739&lt;&gt;"",SUMIF($S$23:$S$598,S739,$H$23:$H$598)/O739,""))</f>
        <v/>
      </c>
      <c r="J739" s="12"/>
      <c r="K739" s="19" t="str">
        <f t="shared" si="116"/>
        <v/>
      </c>
      <c r="L739" s="19" t="str">
        <f t="shared" si="119"/>
        <v/>
      </c>
      <c r="M739" s="19" t="str">
        <f t="shared" si="120"/>
        <v/>
      </c>
      <c r="N739" s="19" t="str">
        <f t="shared" si="117"/>
        <v/>
      </c>
      <c r="O739" s="9" t="str">
        <f t="shared" si="125"/>
        <v/>
      </c>
      <c r="S739" s="2" t="str">
        <f t="shared" si="123"/>
        <v>INDEX</v>
      </c>
      <c r="T739" s="18" t="str">
        <f t="shared" si="121"/>
        <v/>
      </c>
      <c r="V739" s="2" t="str">
        <f t="shared" si="124"/>
        <v>INCIDENTS</v>
      </c>
      <c r="W739" s="16" t="str">
        <f t="shared" si="122"/>
        <v/>
      </c>
    </row>
    <row r="740" spans="2:23" x14ac:dyDescent="0.2">
      <c r="B740" s="59" t="str">
        <f>IF(Collage!B733="","",Collage!B733)</f>
        <v/>
      </c>
      <c r="C740" s="59" t="str">
        <f>IF(Collage!C733="","",Collage!C733)</f>
        <v/>
      </c>
      <c r="D740" s="35" t="str">
        <f>IF(Collage!D733="","",Collage!D733)</f>
        <v/>
      </c>
      <c r="E740" s="29"/>
      <c r="F740" s="10"/>
      <c r="G740" s="11"/>
      <c r="H740" s="13" t="str">
        <f t="shared" si="118"/>
        <v/>
      </c>
      <c r="I740" s="8" t="str">
        <f>IF(B740&lt;&gt;"",SUMIF($V$23:$V$598,V740,$H$23:$H$598)/SUMIF($V$23:$V$598,V740,$O$23:O1315),IF(O740&lt;&gt;"",SUMIF($S$23:$S$598,S740,$H$23:$H$598)/O740,""))</f>
        <v/>
      </c>
      <c r="J740" s="12"/>
      <c r="K740" s="19" t="str">
        <f t="shared" ref="K740:K803" si="126">IF(D740&lt;&gt;"",IF(E740="X",1,0),"")</f>
        <v/>
      </c>
      <c r="L740" s="19" t="str">
        <f t="shared" si="119"/>
        <v/>
      </c>
      <c r="M740" s="19" t="str">
        <f t="shared" si="120"/>
        <v/>
      </c>
      <c r="N740" s="19" t="str">
        <f t="shared" ref="N740:N803" si="127">IF(D740&lt;&gt;"",SUM(K740:M740),IF(O740&lt;&gt;"","Procédures :",""))</f>
        <v/>
      </c>
      <c r="O740" s="9" t="str">
        <f t="shared" si="125"/>
        <v/>
      </c>
      <c r="S740" s="2" t="str">
        <f t="shared" si="123"/>
        <v>INDEX</v>
      </c>
      <c r="T740" s="18" t="str">
        <f t="shared" si="121"/>
        <v/>
      </c>
      <c r="V740" s="2" t="str">
        <f t="shared" si="124"/>
        <v>INCIDENTS</v>
      </c>
      <c r="W740" s="16" t="str">
        <f t="shared" si="122"/>
        <v/>
      </c>
    </row>
    <row r="741" spans="2:23" x14ac:dyDescent="0.2">
      <c r="B741" s="59" t="str">
        <f>IF(Collage!B734="","",Collage!B734)</f>
        <v/>
      </c>
      <c r="C741" s="59" t="str">
        <f>IF(Collage!C734="","",Collage!C734)</f>
        <v/>
      </c>
      <c r="D741" s="35" t="str">
        <f>IF(Collage!D734="","",Collage!D734)</f>
        <v/>
      </c>
      <c r="E741" s="29"/>
      <c r="F741" s="10"/>
      <c r="G741" s="11"/>
      <c r="H741" s="13" t="str">
        <f t="shared" si="118"/>
        <v/>
      </c>
      <c r="I741" s="8" t="str">
        <f>IF(B741&lt;&gt;"",SUMIF($V$23:$V$598,V741,$H$23:$H$598)/SUMIF($V$23:$V$598,V741,$O$23:O1316),IF(O741&lt;&gt;"",SUMIF($S$23:$S$598,S741,$H$23:$H$598)/O741,""))</f>
        <v/>
      </c>
      <c r="J741" s="12"/>
      <c r="K741" s="19" t="str">
        <f t="shared" si="126"/>
        <v/>
      </c>
      <c r="L741" s="19" t="str">
        <f t="shared" si="119"/>
        <v/>
      </c>
      <c r="M741" s="19" t="str">
        <f t="shared" si="120"/>
        <v/>
      </c>
      <c r="N741" s="19" t="str">
        <f t="shared" si="127"/>
        <v/>
      </c>
      <c r="O741" s="9" t="str">
        <f t="shared" si="125"/>
        <v/>
      </c>
      <c r="S741" s="2" t="str">
        <f t="shared" si="123"/>
        <v>INDEX</v>
      </c>
      <c r="T741" s="18" t="str">
        <f t="shared" si="121"/>
        <v/>
      </c>
      <c r="V741" s="2" t="str">
        <f t="shared" si="124"/>
        <v>INCIDENTS</v>
      </c>
      <c r="W741" s="16" t="str">
        <f t="shared" si="122"/>
        <v/>
      </c>
    </row>
    <row r="742" spans="2:23" x14ac:dyDescent="0.2">
      <c r="B742" s="59" t="str">
        <f>IF(Collage!B735="","",Collage!B735)</f>
        <v/>
      </c>
      <c r="C742" s="59" t="str">
        <f>IF(Collage!C735="","",Collage!C735)</f>
        <v/>
      </c>
      <c r="D742" s="35" t="str">
        <f>IF(Collage!D735="","",Collage!D735)</f>
        <v/>
      </c>
      <c r="E742" s="29"/>
      <c r="F742" s="10"/>
      <c r="G742" s="11"/>
      <c r="H742" s="13" t="str">
        <f t="shared" si="118"/>
        <v/>
      </c>
      <c r="I742" s="8" t="str">
        <f>IF(B742&lt;&gt;"",SUMIF($V$23:$V$598,V742,$H$23:$H$598)/SUMIF($V$23:$V$598,V742,$O$23:O1317),IF(O742&lt;&gt;"",SUMIF($S$23:$S$598,S742,$H$23:$H$598)/O742,""))</f>
        <v/>
      </c>
      <c r="J742" s="12"/>
      <c r="K742" s="19" t="str">
        <f t="shared" si="126"/>
        <v/>
      </c>
      <c r="L742" s="19" t="str">
        <f t="shared" si="119"/>
        <v/>
      </c>
      <c r="M742" s="19" t="str">
        <f t="shared" si="120"/>
        <v/>
      </c>
      <c r="N742" s="19" t="str">
        <f t="shared" si="127"/>
        <v/>
      </c>
      <c r="O742" s="9" t="str">
        <f t="shared" si="125"/>
        <v/>
      </c>
      <c r="S742" s="2" t="str">
        <f t="shared" si="123"/>
        <v>INDEX</v>
      </c>
      <c r="T742" s="18" t="str">
        <f t="shared" si="121"/>
        <v/>
      </c>
      <c r="V742" s="2" t="str">
        <f t="shared" si="124"/>
        <v>INCIDENTS</v>
      </c>
      <c r="W742" s="16" t="str">
        <f t="shared" si="122"/>
        <v/>
      </c>
    </row>
    <row r="743" spans="2:23" x14ac:dyDescent="0.2">
      <c r="B743" s="59" t="str">
        <f>IF(Collage!B736="","",Collage!B736)</f>
        <v/>
      </c>
      <c r="C743" s="59" t="str">
        <f>IF(Collage!C736="","",Collage!C736)</f>
        <v/>
      </c>
      <c r="D743" s="35" t="str">
        <f>IF(Collage!D736="","",Collage!D736)</f>
        <v/>
      </c>
      <c r="E743" s="29"/>
      <c r="F743" s="10"/>
      <c r="G743" s="11"/>
      <c r="H743" s="13" t="str">
        <f t="shared" si="118"/>
        <v/>
      </c>
      <c r="I743" s="8" t="str">
        <f>IF(B743&lt;&gt;"",SUMIF($V$23:$V$598,V743,$H$23:$H$598)/SUMIF($V$23:$V$598,V743,$O$23:O1318),IF(O743&lt;&gt;"",SUMIF($S$23:$S$598,S743,$H$23:$H$598)/O743,""))</f>
        <v/>
      </c>
      <c r="J743" s="12"/>
      <c r="K743" s="19" t="str">
        <f t="shared" si="126"/>
        <v/>
      </c>
      <c r="L743" s="19" t="str">
        <f t="shared" si="119"/>
        <v/>
      </c>
      <c r="M743" s="19" t="str">
        <f t="shared" si="120"/>
        <v/>
      </c>
      <c r="N743" s="19" t="str">
        <f t="shared" si="127"/>
        <v/>
      </c>
      <c r="O743" s="9" t="str">
        <f t="shared" si="125"/>
        <v/>
      </c>
      <c r="S743" s="2" t="str">
        <f t="shared" si="123"/>
        <v>INDEX</v>
      </c>
      <c r="T743" s="18" t="str">
        <f t="shared" si="121"/>
        <v/>
      </c>
      <c r="V743" s="2" t="str">
        <f t="shared" si="124"/>
        <v>INCIDENTS</v>
      </c>
      <c r="W743" s="16" t="str">
        <f t="shared" si="122"/>
        <v/>
      </c>
    </row>
    <row r="744" spans="2:23" x14ac:dyDescent="0.2">
      <c r="B744" s="59" t="str">
        <f>IF(Collage!B737="","",Collage!B737)</f>
        <v/>
      </c>
      <c r="C744" s="59" t="str">
        <f>IF(Collage!C737="","",Collage!C737)</f>
        <v/>
      </c>
      <c r="D744" s="35" t="str">
        <f>IF(Collage!D737="","",Collage!D737)</f>
        <v/>
      </c>
      <c r="E744" s="29"/>
      <c r="F744" s="10"/>
      <c r="G744" s="11"/>
      <c r="H744" s="13" t="str">
        <f t="shared" si="118"/>
        <v/>
      </c>
      <c r="I744" s="8" t="str">
        <f>IF(B744&lt;&gt;"",SUMIF($V$23:$V$598,V744,$H$23:$H$598)/SUMIF($V$23:$V$598,V744,$O$23:O1319),IF(O744&lt;&gt;"",SUMIF($S$23:$S$598,S744,$H$23:$H$598)/O744,""))</f>
        <v/>
      </c>
      <c r="J744" s="12"/>
      <c r="K744" s="19" t="str">
        <f t="shared" si="126"/>
        <v/>
      </c>
      <c r="L744" s="19" t="str">
        <f t="shared" si="119"/>
        <v/>
      </c>
      <c r="M744" s="19" t="str">
        <f t="shared" si="120"/>
        <v/>
      </c>
      <c r="N744" s="19" t="str">
        <f t="shared" si="127"/>
        <v/>
      </c>
      <c r="O744" s="9" t="str">
        <f t="shared" si="125"/>
        <v/>
      </c>
      <c r="S744" s="2" t="str">
        <f t="shared" si="123"/>
        <v>INDEX</v>
      </c>
      <c r="T744" s="18" t="str">
        <f t="shared" si="121"/>
        <v/>
      </c>
      <c r="V744" s="2" t="str">
        <f t="shared" si="124"/>
        <v>INCIDENTS</v>
      </c>
      <c r="W744" s="16" t="str">
        <f t="shared" si="122"/>
        <v/>
      </c>
    </row>
    <row r="745" spans="2:23" x14ac:dyDescent="0.2">
      <c r="B745" s="59" t="str">
        <f>IF(Collage!B738="","",Collage!B738)</f>
        <v/>
      </c>
      <c r="C745" s="59" t="str">
        <f>IF(Collage!C738="","",Collage!C738)</f>
        <v/>
      </c>
      <c r="D745" s="35" t="str">
        <f>IF(Collage!D738="","",Collage!D738)</f>
        <v/>
      </c>
      <c r="E745" s="29"/>
      <c r="F745" s="10"/>
      <c r="G745" s="11"/>
      <c r="H745" s="13" t="str">
        <f t="shared" si="118"/>
        <v/>
      </c>
      <c r="I745" s="8" t="str">
        <f>IF(B745&lt;&gt;"",SUMIF($V$23:$V$598,V745,$H$23:$H$598)/SUMIF($V$23:$V$598,V745,$O$23:O1320),IF(O745&lt;&gt;"",SUMIF($S$23:$S$598,S745,$H$23:$H$598)/O745,""))</f>
        <v/>
      </c>
      <c r="J745" s="12"/>
      <c r="K745" s="19" t="str">
        <f t="shared" si="126"/>
        <v/>
      </c>
      <c r="L745" s="19" t="str">
        <f t="shared" si="119"/>
        <v/>
      </c>
      <c r="M745" s="19" t="str">
        <f t="shared" si="120"/>
        <v/>
      </c>
      <c r="N745" s="19" t="str">
        <f t="shared" si="127"/>
        <v/>
      </c>
      <c r="O745" s="9" t="str">
        <f t="shared" si="125"/>
        <v/>
      </c>
      <c r="S745" s="2" t="str">
        <f t="shared" si="123"/>
        <v>INDEX</v>
      </c>
      <c r="T745" s="18" t="str">
        <f t="shared" si="121"/>
        <v/>
      </c>
      <c r="V745" s="2" t="str">
        <f t="shared" si="124"/>
        <v>INCIDENTS</v>
      </c>
      <c r="W745" s="16" t="str">
        <f t="shared" si="122"/>
        <v/>
      </c>
    </row>
    <row r="746" spans="2:23" x14ac:dyDescent="0.2">
      <c r="B746" s="59" t="str">
        <f>IF(Collage!B739="","",Collage!B739)</f>
        <v/>
      </c>
      <c r="C746" s="59" t="str">
        <f>IF(Collage!C739="","",Collage!C739)</f>
        <v/>
      </c>
      <c r="D746" s="35" t="str">
        <f>IF(Collage!D739="","",Collage!D739)</f>
        <v/>
      </c>
      <c r="E746" s="29"/>
      <c r="F746" s="10"/>
      <c r="G746" s="11"/>
      <c r="H746" s="13" t="str">
        <f t="shared" si="118"/>
        <v/>
      </c>
      <c r="I746" s="8" t="str">
        <f>IF(B746&lt;&gt;"",SUMIF($V$23:$V$598,V746,$H$23:$H$598)/SUMIF($V$23:$V$598,V746,$O$23:O1321),IF(O746&lt;&gt;"",SUMIF($S$23:$S$598,S746,$H$23:$H$598)/O746,""))</f>
        <v/>
      </c>
      <c r="J746" s="12"/>
      <c r="K746" s="19" t="str">
        <f t="shared" si="126"/>
        <v/>
      </c>
      <c r="L746" s="19" t="str">
        <f t="shared" si="119"/>
        <v/>
      </c>
      <c r="M746" s="19" t="str">
        <f t="shared" si="120"/>
        <v/>
      </c>
      <c r="N746" s="19" t="str">
        <f t="shared" si="127"/>
        <v/>
      </c>
      <c r="O746" s="9" t="str">
        <f t="shared" si="125"/>
        <v/>
      </c>
      <c r="S746" s="2" t="str">
        <f t="shared" si="123"/>
        <v>INDEX</v>
      </c>
      <c r="T746" s="18" t="str">
        <f t="shared" si="121"/>
        <v/>
      </c>
      <c r="V746" s="2" t="str">
        <f t="shared" si="124"/>
        <v>INCIDENTS</v>
      </c>
      <c r="W746" s="16" t="str">
        <f t="shared" si="122"/>
        <v/>
      </c>
    </row>
    <row r="747" spans="2:23" x14ac:dyDescent="0.2">
      <c r="B747" s="59" t="str">
        <f>IF(Collage!B740="","",Collage!B740)</f>
        <v/>
      </c>
      <c r="C747" s="59" t="str">
        <f>IF(Collage!C740="","",Collage!C740)</f>
        <v/>
      </c>
      <c r="D747" s="35" t="str">
        <f>IF(Collage!D740="","",Collage!D740)</f>
        <v/>
      </c>
      <c r="E747" s="29"/>
      <c r="F747" s="10"/>
      <c r="G747" s="11"/>
      <c r="H747" s="13" t="str">
        <f t="shared" si="118"/>
        <v/>
      </c>
      <c r="I747" s="8" t="str">
        <f>IF(B747&lt;&gt;"",SUMIF($V$23:$V$598,V747,$H$23:$H$598)/SUMIF($V$23:$V$598,V747,$O$23:O1322),IF(O747&lt;&gt;"",SUMIF($S$23:$S$598,S747,$H$23:$H$598)/O747,""))</f>
        <v/>
      </c>
      <c r="J747" s="12"/>
      <c r="K747" s="19" t="str">
        <f t="shared" si="126"/>
        <v/>
      </c>
      <c r="L747" s="19" t="str">
        <f t="shared" si="119"/>
        <v/>
      </c>
      <c r="M747" s="19" t="str">
        <f t="shared" si="120"/>
        <v/>
      </c>
      <c r="N747" s="19" t="str">
        <f t="shared" si="127"/>
        <v/>
      </c>
      <c r="O747" s="9" t="str">
        <f t="shared" si="125"/>
        <v/>
      </c>
      <c r="S747" s="2" t="str">
        <f t="shared" si="123"/>
        <v>INDEX</v>
      </c>
      <c r="T747" s="18" t="str">
        <f t="shared" si="121"/>
        <v/>
      </c>
      <c r="V747" s="2" t="str">
        <f t="shared" si="124"/>
        <v>INCIDENTS</v>
      </c>
      <c r="W747" s="16" t="str">
        <f t="shared" si="122"/>
        <v/>
      </c>
    </row>
    <row r="748" spans="2:23" x14ac:dyDescent="0.2">
      <c r="B748" s="59" t="str">
        <f>IF(Collage!B741="","",Collage!B741)</f>
        <v/>
      </c>
      <c r="C748" s="59" t="str">
        <f>IF(Collage!C741="","",Collage!C741)</f>
        <v/>
      </c>
      <c r="D748" s="35" t="str">
        <f>IF(Collage!D741="","",Collage!D741)</f>
        <v/>
      </c>
      <c r="E748" s="29"/>
      <c r="F748" s="10"/>
      <c r="G748" s="11"/>
      <c r="H748" s="13" t="str">
        <f t="shared" si="118"/>
        <v/>
      </c>
      <c r="I748" s="8" t="str">
        <f>IF(B748&lt;&gt;"",SUMIF($V$23:$V$598,V748,$H$23:$H$598)/SUMIF($V$23:$V$598,V748,$O$23:O1323),IF(O748&lt;&gt;"",SUMIF($S$23:$S$598,S748,$H$23:$H$598)/O748,""))</f>
        <v/>
      </c>
      <c r="J748" s="12"/>
      <c r="K748" s="19" t="str">
        <f t="shared" si="126"/>
        <v/>
      </c>
      <c r="L748" s="19" t="str">
        <f t="shared" si="119"/>
        <v/>
      </c>
      <c r="M748" s="19" t="str">
        <f t="shared" si="120"/>
        <v/>
      </c>
      <c r="N748" s="19" t="str">
        <f t="shared" si="127"/>
        <v/>
      </c>
      <c r="O748" s="9" t="str">
        <f t="shared" si="125"/>
        <v/>
      </c>
      <c r="S748" s="2" t="str">
        <f t="shared" si="123"/>
        <v>INDEX</v>
      </c>
      <c r="T748" s="18" t="str">
        <f t="shared" si="121"/>
        <v/>
      </c>
      <c r="V748" s="2" t="str">
        <f t="shared" si="124"/>
        <v>INCIDENTS</v>
      </c>
      <c r="W748" s="16" t="str">
        <f t="shared" si="122"/>
        <v/>
      </c>
    </row>
    <row r="749" spans="2:23" x14ac:dyDescent="0.2">
      <c r="B749" s="59" t="str">
        <f>IF(Collage!B742="","",Collage!B742)</f>
        <v/>
      </c>
      <c r="C749" s="59" t="str">
        <f>IF(Collage!C742="","",Collage!C742)</f>
        <v/>
      </c>
      <c r="D749" s="35" t="str">
        <f>IF(Collage!D742="","",Collage!D742)</f>
        <v/>
      </c>
      <c r="E749" s="29"/>
      <c r="F749" s="10"/>
      <c r="G749" s="11"/>
      <c r="H749" s="13" t="str">
        <f t="shared" si="118"/>
        <v/>
      </c>
      <c r="I749" s="8" t="str">
        <f>IF(B749&lt;&gt;"",SUMIF($V$23:$V$598,V749,$H$23:$H$598)/SUMIF($V$23:$V$598,V749,$O$23:O1324),IF(O749&lt;&gt;"",SUMIF($S$23:$S$598,S749,$H$23:$H$598)/O749,""))</f>
        <v/>
      </c>
      <c r="J749" s="12"/>
      <c r="K749" s="19" t="str">
        <f t="shared" si="126"/>
        <v/>
      </c>
      <c r="L749" s="19" t="str">
        <f t="shared" si="119"/>
        <v/>
      </c>
      <c r="M749" s="19" t="str">
        <f t="shared" si="120"/>
        <v/>
      </c>
      <c r="N749" s="19" t="str">
        <f t="shared" si="127"/>
        <v/>
      </c>
      <c r="O749" s="9" t="str">
        <f t="shared" si="125"/>
        <v/>
      </c>
      <c r="S749" s="2" t="str">
        <f t="shared" si="123"/>
        <v>INDEX</v>
      </c>
      <c r="T749" s="18" t="str">
        <f t="shared" si="121"/>
        <v/>
      </c>
      <c r="V749" s="2" t="str">
        <f t="shared" si="124"/>
        <v>INCIDENTS</v>
      </c>
      <c r="W749" s="16" t="str">
        <f t="shared" si="122"/>
        <v/>
      </c>
    </row>
    <row r="750" spans="2:23" x14ac:dyDescent="0.2">
      <c r="B750" s="59" t="str">
        <f>IF(Collage!B743="","",Collage!B743)</f>
        <v/>
      </c>
      <c r="C750" s="59" t="str">
        <f>IF(Collage!C743="","",Collage!C743)</f>
        <v/>
      </c>
      <c r="D750" s="35" t="str">
        <f>IF(Collage!D743="","",Collage!D743)</f>
        <v/>
      </c>
      <c r="E750" s="29"/>
      <c r="F750" s="10"/>
      <c r="G750" s="11"/>
      <c r="H750" s="13" t="str">
        <f t="shared" si="118"/>
        <v/>
      </c>
      <c r="I750" s="8" t="str">
        <f>IF(B750&lt;&gt;"",SUMIF($V$23:$V$598,V750,$H$23:$H$598)/SUMIF($V$23:$V$598,V750,$O$23:O1325),IF(O750&lt;&gt;"",SUMIF($S$23:$S$598,S750,$H$23:$H$598)/O750,""))</f>
        <v/>
      </c>
      <c r="J750" s="12"/>
      <c r="K750" s="19" t="str">
        <f t="shared" si="126"/>
        <v/>
      </c>
      <c r="L750" s="19" t="str">
        <f t="shared" si="119"/>
        <v/>
      </c>
      <c r="M750" s="19" t="str">
        <f t="shared" si="120"/>
        <v/>
      </c>
      <c r="N750" s="19" t="str">
        <f t="shared" si="127"/>
        <v/>
      </c>
      <c r="O750" s="9" t="str">
        <f t="shared" si="125"/>
        <v/>
      </c>
      <c r="S750" s="2" t="str">
        <f t="shared" si="123"/>
        <v>INDEX</v>
      </c>
      <c r="T750" s="18" t="str">
        <f t="shared" si="121"/>
        <v/>
      </c>
      <c r="V750" s="2" t="str">
        <f t="shared" si="124"/>
        <v>INCIDENTS</v>
      </c>
      <c r="W750" s="16" t="str">
        <f t="shared" si="122"/>
        <v/>
      </c>
    </row>
    <row r="751" spans="2:23" x14ac:dyDescent="0.2">
      <c r="B751" s="59" t="str">
        <f>IF(Collage!B744="","",Collage!B744)</f>
        <v/>
      </c>
      <c r="C751" s="59" t="str">
        <f>IF(Collage!C744="","",Collage!C744)</f>
        <v/>
      </c>
      <c r="D751" s="35" t="str">
        <f>IF(Collage!D744="","",Collage!D744)</f>
        <v/>
      </c>
      <c r="E751" s="29"/>
      <c r="F751" s="10"/>
      <c r="G751" s="11"/>
      <c r="H751" s="13" t="str">
        <f t="shared" si="118"/>
        <v/>
      </c>
      <c r="I751" s="8" t="str">
        <f>IF(B751&lt;&gt;"",SUMIF($V$23:$V$598,V751,$H$23:$H$598)/SUMIF($V$23:$V$598,V751,$O$23:O1326),IF(O751&lt;&gt;"",SUMIF($S$23:$S$598,S751,$H$23:$H$598)/O751,""))</f>
        <v/>
      </c>
      <c r="J751" s="12"/>
      <c r="K751" s="19" t="str">
        <f t="shared" si="126"/>
        <v/>
      </c>
      <c r="L751" s="19" t="str">
        <f t="shared" si="119"/>
        <v/>
      </c>
      <c r="M751" s="19" t="str">
        <f t="shared" si="120"/>
        <v/>
      </c>
      <c r="N751" s="19" t="str">
        <f t="shared" si="127"/>
        <v/>
      </c>
      <c r="O751" s="9" t="str">
        <f t="shared" si="125"/>
        <v/>
      </c>
      <c r="S751" s="2" t="str">
        <f t="shared" si="123"/>
        <v>INDEX</v>
      </c>
      <c r="T751" s="18" t="str">
        <f t="shared" si="121"/>
        <v/>
      </c>
      <c r="V751" s="2" t="str">
        <f t="shared" si="124"/>
        <v>INCIDENTS</v>
      </c>
      <c r="W751" s="16" t="str">
        <f t="shared" si="122"/>
        <v/>
      </c>
    </row>
    <row r="752" spans="2:23" x14ac:dyDescent="0.2">
      <c r="B752" s="59" t="str">
        <f>IF(Collage!B745="","",Collage!B745)</f>
        <v/>
      </c>
      <c r="C752" s="59" t="str">
        <f>IF(Collage!C745="","",Collage!C745)</f>
        <v/>
      </c>
      <c r="D752" s="35" t="str">
        <f>IF(Collage!D745="","",Collage!D745)</f>
        <v/>
      </c>
      <c r="E752" s="29"/>
      <c r="F752" s="10"/>
      <c r="G752" s="11"/>
      <c r="H752" s="13" t="str">
        <f t="shared" si="118"/>
        <v/>
      </c>
      <c r="I752" s="8" t="str">
        <f>IF(B752&lt;&gt;"",SUMIF($V$23:$V$598,V752,$H$23:$H$598)/SUMIF($V$23:$V$598,V752,$O$23:O1327),IF(O752&lt;&gt;"",SUMIF($S$23:$S$598,S752,$H$23:$H$598)/O752,""))</f>
        <v/>
      </c>
      <c r="J752" s="12"/>
      <c r="K752" s="19" t="str">
        <f t="shared" si="126"/>
        <v/>
      </c>
      <c r="L752" s="19" t="str">
        <f t="shared" si="119"/>
        <v/>
      </c>
      <c r="M752" s="19" t="str">
        <f t="shared" si="120"/>
        <v/>
      </c>
      <c r="N752" s="19" t="str">
        <f t="shared" si="127"/>
        <v/>
      </c>
      <c r="O752" s="9" t="str">
        <f t="shared" si="125"/>
        <v/>
      </c>
      <c r="S752" s="2" t="str">
        <f t="shared" si="123"/>
        <v>INDEX</v>
      </c>
      <c r="T752" s="18" t="str">
        <f t="shared" si="121"/>
        <v/>
      </c>
      <c r="V752" s="2" t="str">
        <f t="shared" si="124"/>
        <v>INCIDENTS</v>
      </c>
      <c r="W752" s="16" t="str">
        <f t="shared" si="122"/>
        <v/>
      </c>
    </row>
    <row r="753" spans="2:23" x14ac:dyDescent="0.2">
      <c r="B753" s="59" t="str">
        <f>IF(Collage!B746="","",Collage!B746)</f>
        <v/>
      </c>
      <c r="C753" s="59" t="str">
        <f>IF(Collage!C746="","",Collage!C746)</f>
        <v/>
      </c>
      <c r="D753" s="35" t="str">
        <f>IF(Collage!D746="","",Collage!D746)</f>
        <v/>
      </c>
      <c r="E753" s="29"/>
      <c r="F753" s="10"/>
      <c r="G753" s="11"/>
      <c r="H753" s="13" t="str">
        <f t="shared" si="118"/>
        <v/>
      </c>
      <c r="I753" s="8" t="str">
        <f>IF(B753&lt;&gt;"",SUMIF($V$23:$V$598,V753,$H$23:$H$598)/SUMIF($V$23:$V$598,V753,$O$23:O1328),IF(O753&lt;&gt;"",SUMIF($S$23:$S$598,S753,$H$23:$H$598)/O753,""))</f>
        <v/>
      </c>
      <c r="J753" s="12"/>
      <c r="K753" s="19" t="str">
        <f t="shared" si="126"/>
        <v/>
      </c>
      <c r="L753" s="19" t="str">
        <f t="shared" si="119"/>
        <v/>
      </c>
      <c r="M753" s="19" t="str">
        <f t="shared" si="120"/>
        <v/>
      </c>
      <c r="N753" s="19" t="str">
        <f t="shared" si="127"/>
        <v/>
      </c>
      <c r="O753" s="9" t="str">
        <f t="shared" si="125"/>
        <v/>
      </c>
      <c r="S753" s="2" t="str">
        <f t="shared" si="123"/>
        <v>INDEX</v>
      </c>
      <c r="T753" s="18" t="str">
        <f t="shared" si="121"/>
        <v/>
      </c>
      <c r="V753" s="2" t="str">
        <f t="shared" si="124"/>
        <v>INCIDENTS</v>
      </c>
      <c r="W753" s="16" t="str">
        <f t="shared" si="122"/>
        <v/>
      </c>
    </row>
    <row r="754" spans="2:23" x14ac:dyDescent="0.2">
      <c r="B754" s="59" t="str">
        <f>IF(Collage!B747="","",Collage!B747)</f>
        <v/>
      </c>
      <c r="C754" s="59" t="str">
        <f>IF(Collage!C747="","",Collage!C747)</f>
        <v/>
      </c>
      <c r="D754" s="35" t="str">
        <f>IF(Collage!D747="","",Collage!D747)</f>
        <v/>
      </c>
      <c r="E754" s="29"/>
      <c r="F754" s="10"/>
      <c r="G754" s="11"/>
      <c r="H754" s="13" t="str">
        <f t="shared" si="118"/>
        <v/>
      </c>
      <c r="I754" s="8" t="str">
        <f>IF(B754&lt;&gt;"",SUMIF($V$23:$V$598,V754,$H$23:$H$598)/SUMIF($V$23:$V$598,V754,$O$23:O1329),IF(O754&lt;&gt;"",SUMIF($S$23:$S$598,S754,$H$23:$H$598)/O754,""))</f>
        <v/>
      </c>
      <c r="J754" s="12"/>
      <c r="K754" s="19" t="str">
        <f t="shared" si="126"/>
        <v/>
      </c>
      <c r="L754" s="19" t="str">
        <f t="shared" si="119"/>
        <v/>
      </c>
      <c r="M754" s="19" t="str">
        <f t="shared" si="120"/>
        <v/>
      </c>
      <c r="N754" s="19" t="str">
        <f t="shared" si="127"/>
        <v/>
      </c>
      <c r="O754" s="9" t="str">
        <f t="shared" si="125"/>
        <v/>
      </c>
      <c r="S754" s="2" t="str">
        <f t="shared" si="123"/>
        <v>INDEX</v>
      </c>
      <c r="T754" s="18" t="str">
        <f t="shared" si="121"/>
        <v/>
      </c>
      <c r="V754" s="2" t="str">
        <f t="shared" si="124"/>
        <v>INCIDENTS</v>
      </c>
      <c r="W754" s="16" t="str">
        <f t="shared" si="122"/>
        <v/>
      </c>
    </row>
    <row r="755" spans="2:23" x14ac:dyDescent="0.2">
      <c r="B755" s="59" t="str">
        <f>IF(Collage!B748="","",Collage!B748)</f>
        <v/>
      </c>
      <c r="C755" s="59" t="str">
        <f>IF(Collage!C748="","",Collage!C748)</f>
        <v/>
      </c>
      <c r="D755" s="35" t="str">
        <f>IF(Collage!D748="","",Collage!D748)</f>
        <v/>
      </c>
      <c r="E755" s="29"/>
      <c r="F755" s="10"/>
      <c r="G755" s="11"/>
      <c r="H755" s="13" t="str">
        <f t="shared" si="118"/>
        <v/>
      </c>
      <c r="I755" s="8" t="str">
        <f>IF(B755&lt;&gt;"",SUMIF($V$23:$V$598,V755,$H$23:$H$598)/SUMIF($V$23:$V$598,V755,$O$23:O1330),IF(O755&lt;&gt;"",SUMIF($S$23:$S$598,S755,$H$23:$H$598)/O755,""))</f>
        <v/>
      </c>
      <c r="J755" s="12"/>
      <c r="K755" s="19" t="str">
        <f t="shared" si="126"/>
        <v/>
      </c>
      <c r="L755" s="19" t="str">
        <f t="shared" si="119"/>
        <v/>
      </c>
      <c r="M755" s="19" t="str">
        <f t="shared" si="120"/>
        <v/>
      </c>
      <c r="N755" s="19" t="str">
        <f t="shared" si="127"/>
        <v/>
      </c>
      <c r="O755" s="9" t="str">
        <f t="shared" si="125"/>
        <v/>
      </c>
      <c r="S755" s="2" t="str">
        <f t="shared" si="123"/>
        <v>INDEX</v>
      </c>
      <c r="T755" s="18" t="str">
        <f t="shared" si="121"/>
        <v/>
      </c>
      <c r="V755" s="2" t="str">
        <f t="shared" si="124"/>
        <v>INCIDENTS</v>
      </c>
      <c r="W755" s="16" t="str">
        <f t="shared" si="122"/>
        <v/>
      </c>
    </row>
    <row r="756" spans="2:23" x14ac:dyDescent="0.2">
      <c r="B756" s="59" t="str">
        <f>IF(Collage!B749="","",Collage!B749)</f>
        <v/>
      </c>
      <c r="C756" s="59" t="str">
        <f>IF(Collage!C749="","",Collage!C749)</f>
        <v/>
      </c>
      <c r="D756" s="35" t="str">
        <f>IF(Collage!D749="","",Collage!D749)</f>
        <v/>
      </c>
      <c r="E756" s="29"/>
      <c r="F756" s="10"/>
      <c r="G756" s="11"/>
      <c r="H756" s="13" t="str">
        <f t="shared" si="118"/>
        <v/>
      </c>
      <c r="I756" s="8" t="str">
        <f>IF(B756&lt;&gt;"",SUMIF($V$23:$V$598,V756,$H$23:$H$598)/SUMIF($V$23:$V$598,V756,$O$23:O1331),IF(O756&lt;&gt;"",SUMIF($S$23:$S$598,S756,$H$23:$H$598)/O756,""))</f>
        <v/>
      </c>
      <c r="J756" s="12"/>
      <c r="K756" s="19" t="str">
        <f t="shared" si="126"/>
        <v/>
      </c>
      <c r="L756" s="19" t="str">
        <f t="shared" si="119"/>
        <v/>
      </c>
      <c r="M756" s="19" t="str">
        <f t="shared" si="120"/>
        <v/>
      </c>
      <c r="N756" s="19" t="str">
        <f t="shared" si="127"/>
        <v/>
      </c>
      <c r="O756" s="9" t="str">
        <f t="shared" si="125"/>
        <v/>
      </c>
      <c r="S756" s="2" t="str">
        <f t="shared" si="123"/>
        <v>INDEX</v>
      </c>
      <c r="T756" s="18" t="str">
        <f t="shared" si="121"/>
        <v/>
      </c>
      <c r="V756" s="2" t="str">
        <f t="shared" si="124"/>
        <v>INCIDENTS</v>
      </c>
      <c r="W756" s="16" t="str">
        <f t="shared" si="122"/>
        <v/>
      </c>
    </row>
    <row r="757" spans="2:23" x14ac:dyDescent="0.2">
      <c r="B757" s="59" t="str">
        <f>IF(Collage!B750="","",Collage!B750)</f>
        <v/>
      </c>
      <c r="C757" s="59" t="str">
        <f>IF(Collage!C750="","",Collage!C750)</f>
        <v/>
      </c>
      <c r="D757" s="35" t="str">
        <f>IF(Collage!D750="","",Collage!D750)</f>
        <v/>
      </c>
      <c r="E757" s="29"/>
      <c r="F757" s="10"/>
      <c r="G757" s="11"/>
      <c r="H757" s="13" t="str">
        <f t="shared" si="118"/>
        <v/>
      </c>
      <c r="I757" s="8" t="str">
        <f>IF(B757&lt;&gt;"",SUMIF($V$23:$V$598,V757,$H$23:$H$598)/SUMIF($V$23:$V$598,V757,$O$23:O1332),IF(O757&lt;&gt;"",SUMIF($S$23:$S$598,S757,$H$23:$H$598)/O757,""))</f>
        <v/>
      </c>
      <c r="J757" s="12"/>
      <c r="K757" s="19" t="str">
        <f t="shared" si="126"/>
        <v/>
      </c>
      <c r="L757" s="19" t="str">
        <f t="shared" si="119"/>
        <v/>
      </c>
      <c r="M757" s="19" t="str">
        <f t="shared" si="120"/>
        <v/>
      </c>
      <c r="N757" s="19" t="str">
        <f t="shared" si="127"/>
        <v/>
      </c>
      <c r="O757" s="9" t="str">
        <f t="shared" si="125"/>
        <v/>
      </c>
      <c r="S757" s="2" t="str">
        <f t="shared" si="123"/>
        <v>INDEX</v>
      </c>
      <c r="T757" s="18" t="str">
        <f t="shared" si="121"/>
        <v/>
      </c>
      <c r="V757" s="2" t="str">
        <f t="shared" si="124"/>
        <v>INCIDENTS</v>
      </c>
      <c r="W757" s="16" t="str">
        <f t="shared" si="122"/>
        <v/>
      </c>
    </row>
    <row r="758" spans="2:23" x14ac:dyDescent="0.2">
      <c r="B758" s="59" t="str">
        <f>IF(Collage!B751="","",Collage!B751)</f>
        <v/>
      </c>
      <c r="C758" s="59" t="str">
        <f>IF(Collage!C751="","",Collage!C751)</f>
        <v/>
      </c>
      <c r="D758" s="35" t="str">
        <f>IF(Collage!D751="","",Collage!D751)</f>
        <v/>
      </c>
      <c r="E758" s="29"/>
      <c r="F758" s="10"/>
      <c r="G758" s="11"/>
      <c r="H758" s="13" t="str">
        <f t="shared" si="118"/>
        <v/>
      </c>
      <c r="I758" s="8" t="str">
        <f>IF(B758&lt;&gt;"",SUMIF($V$23:$V$598,V758,$H$23:$H$598)/SUMIF($V$23:$V$598,V758,$O$23:O1333),IF(O758&lt;&gt;"",SUMIF($S$23:$S$598,S758,$H$23:$H$598)/O758,""))</f>
        <v/>
      </c>
      <c r="J758" s="12"/>
      <c r="K758" s="19" t="str">
        <f t="shared" si="126"/>
        <v/>
      </c>
      <c r="L758" s="19" t="str">
        <f t="shared" si="119"/>
        <v/>
      </c>
      <c r="M758" s="19" t="str">
        <f t="shared" si="120"/>
        <v/>
      </c>
      <c r="N758" s="19" t="str">
        <f t="shared" si="127"/>
        <v/>
      </c>
      <c r="O758" s="9" t="str">
        <f t="shared" si="125"/>
        <v/>
      </c>
      <c r="S758" s="2" t="str">
        <f t="shared" si="123"/>
        <v>INDEX</v>
      </c>
      <c r="T758" s="18" t="str">
        <f t="shared" si="121"/>
        <v/>
      </c>
      <c r="V758" s="2" t="str">
        <f t="shared" si="124"/>
        <v>INCIDENTS</v>
      </c>
      <c r="W758" s="16" t="str">
        <f t="shared" si="122"/>
        <v/>
      </c>
    </row>
    <row r="759" spans="2:23" x14ac:dyDescent="0.2">
      <c r="B759" s="59" t="str">
        <f>IF(Collage!B752="","",Collage!B752)</f>
        <v/>
      </c>
      <c r="C759" s="59" t="str">
        <f>IF(Collage!C752="","",Collage!C752)</f>
        <v/>
      </c>
      <c r="D759" s="35" t="str">
        <f>IF(Collage!D752="","",Collage!D752)</f>
        <v/>
      </c>
      <c r="E759" s="29"/>
      <c r="F759" s="10"/>
      <c r="G759" s="11"/>
      <c r="H759" s="13" t="str">
        <f t="shared" si="118"/>
        <v/>
      </c>
      <c r="I759" s="8" t="str">
        <f>IF(B759&lt;&gt;"",SUMIF($V$23:$V$598,V759,$H$23:$H$598)/SUMIF($V$23:$V$598,V759,$O$23:O1334),IF(O759&lt;&gt;"",SUMIF($S$23:$S$598,S759,$H$23:$H$598)/O759,""))</f>
        <v/>
      </c>
      <c r="J759" s="12"/>
      <c r="K759" s="19" t="str">
        <f t="shared" si="126"/>
        <v/>
      </c>
      <c r="L759" s="19" t="str">
        <f t="shared" si="119"/>
        <v/>
      </c>
      <c r="M759" s="19" t="str">
        <f t="shared" si="120"/>
        <v/>
      </c>
      <c r="N759" s="19" t="str">
        <f t="shared" si="127"/>
        <v/>
      </c>
      <c r="O759" s="9" t="str">
        <f t="shared" si="125"/>
        <v/>
      </c>
      <c r="S759" s="2" t="str">
        <f t="shared" si="123"/>
        <v>INDEX</v>
      </c>
      <c r="T759" s="18" t="str">
        <f t="shared" si="121"/>
        <v/>
      </c>
      <c r="V759" s="2" t="str">
        <f t="shared" si="124"/>
        <v>INCIDENTS</v>
      </c>
      <c r="W759" s="16" t="str">
        <f t="shared" si="122"/>
        <v/>
      </c>
    </row>
    <row r="760" spans="2:23" x14ac:dyDescent="0.2">
      <c r="B760" s="59" t="str">
        <f>IF(Collage!B753="","",Collage!B753)</f>
        <v/>
      </c>
      <c r="C760" s="59" t="str">
        <f>IF(Collage!C753="","",Collage!C753)</f>
        <v/>
      </c>
      <c r="D760" s="35" t="str">
        <f>IF(Collage!D753="","",Collage!D753)</f>
        <v/>
      </c>
      <c r="E760" s="29"/>
      <c r="F760" s="10"/>
      <c r="G760" s="11"/>
      <c r="H760" s="13" t="str">
        <f t="shared" si="118"/>
        <v/>
      </c>
      <c r="I760" s="8" t="str">
        <f>IF(B760&lt;&gt;"",SUMIF($V$23:$V$598,V760,$H$23:$H$598)/SUMIF($V$23:$V$598,V760,$O$23:O1335),IF(O760&lt;&gt;"",SUMIF($S$23:$S$598,S760,$H$23:$H$598)/O760,""))</f>
        <v/>
      </c>
      <c r="J760" s="12"/>
      <c r="K760" s="19" t="str">
        <f t="shared" si="126"/>
        <v/>
      </c>
      <c r="L760" s="19" t="str">
        <f t="shared" si="119"/>
        <v/>
      </c>
      <c r="M760" s="19" t="str">
        <f t="shared" si="120"/>
        <v/>
      </c>
      <c r="N760" s="19" t="str">
        <f t="shared" si="127"/>
        <v/>
      </c>
      <c r="O760" s="9" t="str">
        <f t="shared" si="125"/>
        <v/>
      </c>
      <c r="S760" s="2" t="str">
        <f t="shared" si="123"/>
        <v>INDEX</v>
      </c>
      <c r="T760" s="18" t="str">
        <f t="shared" si="121"/>
        <v/>
      </c>
      <c r="V760" s="2" t="str">
        <f t="shared" si="124"/>
        <v>INCIDENTS</v>
      </c>
      <c r="W760" s="16" t="str">
        <f t="shared" si="122"/>
        <v/>
      </c>
    </row>
    <row r="761" spans="2:23" x14ac:dyDescent="0.2">
      <c r="B761" s="59" t="str">
        <f>IF(Collage!B754="","",Collage!B754)</f>
        <v/>
      </c>
      <c r="C761" s="59" t="str">
        <f>IF(Collage!C754="","",Collage!C754)</f>
        <v/>
      </c>
      <c r="D761" s="35" t="str">
        <f>IF(Collage!D754="","",Collage!D754)</f>
        <v/>
      </c>
      <c r="E761" s="29"/>
      <c r="F761" s="10"/>
      <c r="G761" s="11"/>
      <c r="H761" s="13" t="str">
        <f t="shared" si="118"/>
        <v/>
      </c>
      <c r="I761" s="8" t="str">
        <f>IF(B761&lt;&gt;"",SUMIF($V$23:$V$598,V761,$H$23:$H$598)/SUMIF($V$23:$V$598,V761,$O$23:O1336),IF(O761&lt;&gt;"",SUMIF($S$23:$S$598,S761,$H$23:$H$598)/O761,""))</f>
        <v/>
      </c>
      <c r="J761" s="12"/>
      <c r="K761" s="19" t="str">
        <f t="shared" si="126"/>
        <v/>
      </c>
      <c r="L761" s="19" t="str">
        <f t="shared" si="119"/>
        <v/>
      </c>
      <c r="M761" s="19" t="str">
        <f t="shared" si="120"/>
        <v/>
      </c>
      <c r="N761" s="19" t="str">
        <f t="shared" si="127"/>
        <v/>
      </c>
      <c r="O761" s="9" t="str">
        <f t="shared" si="125"/>
        <v/>
      </c>
      <c r="S761" s="2" t="str">
        <f t="shared" si="123"/>
        <v>INDEX</v>
      </c>
      <c r="T761" s="18" t="str">
        <f t="shared" si="121"/>
        <v/>
      </c>
      <c r="V761" s="2" t="str">
        <f t="shared" si="124"/>
        <v>INCIDENTS</v>
      </c>
      <c r="W761" s="16" t="str">
        <f t="shared" si="122"/>
        <v/>
      </c>
    </row>
    <row r="762" spans="2:23" x14ac:dyDescent="0.2">
      <c r="B762" s="59" t="str">
        <f>IF(Collage!B755="","",Collage!B755)</f>
        <v/>
      </c>
      <c r="C762" s="59" t="str">
        <f>IF(Collage!C755="","",Collage!C755)</f>
        <v/>
      </c>
      <c r="D762" s="35" t="str">
        <f>IF(Collage!D755="","",Collage!D755)</f>
        <v/>
      </c>
      <c r="E762" s="29"/>
      <c r="F762" s="10"/>
      <c r="G762" s="11"/>
      <c r="H762" s="13" t="str">
        <f t="shared" si="118"/>
        <v/>
      </c>
      <c r="I762" s="8" t="str">
        <f>IF(B762&lt;&gt;"",SUMIF($V$23:$V$598,V762,$H$23:$H$598)/SUMIF($V$23:$V$598,V762,$O$23:O1337),IF(O762&lt;&gt;"",SUMIF($S$23:$S$598,S762,$H$23:$H$598)/O762,""))</f>
        <v/>
      </c>
      <c r="J762" s="12"/>
      <c r="K762" s="19" t="str">
        <f t="shared" si="126"/>
        <v/>
      </c>
      <c r="L762" s="19" t="str">
        <f t="shared" si="119"/>
        <v/>
      </c>
      <c r="M762" s="19" t="str">
        <f t="shared" si="120"/>
        <v/>
      </c>
      <c r="N762" s="19" t="str">
        <f t="shared" si="127"/>
        <v/>
      </c>
      <c r="O762" s="9" t="str">
        <f t="shared" si="125"/>
        <v/>
      </c>
      <c r="S762" s="2" t="str">
        <f t="shared" si="123"/>
        <v>INDEX</v>
      </c>
      <c r="T762" s="18" t="str">
        <f t="shared" si="121"/>
        <v/>
      </c>
      <c r="V762" s="2" t="str">
        <f t="shared" si="124"/>
        <v>INCIDENTS</v>
      </c>
      <c r="W762" s="16" t="str">
        <f t="shared" si="122"/>
        <v/>
      </c>
    </row>
    <row r="763" spans="2:23" x14ac:dyDescent="0.2">
      <c r="B763" s="59" t="str">
        <f>IF(Collage!B756="","",Collage!B756)</f>
        <v/>
      </c>
      <c r="C763" s="59" t="str">
        <f>IF(Collage!C756="","",Collage!C756)</f>
        <v/>
      </c>
      <c r="D763" s="35" t="str">
        <f>IF(Collage!D756="","",Collage!D756)</f>
        <v/>
      </c>
      <c r="E763" s="29"/>
      <c r="F763" s="10"/>
      <c r="G763" s="11"/>
      <c r="H763" s="13" t="str">
        <f t="shared" si="118"/>
        <v/>
      </c>
      <c r="I763" s="8" t="str">
        <f>IF(B763&lt;&gt;"",SUMIF($V$23:$V$598,V763,$H$23:$H$598)/SUMIF($V$23:$V$598,V763,$O$23:O1338),IF(O763&lt;&gt;"",SUMIF($S$23:$S$598,S763,$H$23:$H$598)/O763,""))</f>
        <v/>
      </c>
      <c r="J763" s="12"/>
      <c r="K763" s="19" t="str">
        <f t="shared" si="126"/>
        <v/>
      </c>
      <c r="L763" s="19" t="str">
        <f t="shared" si="119"/>
        <v/>
      </c>
      <c r="M763" s="19" t="str">
        <f t="shared" si="120"/>
        <v/>
      </c>
      <c r="N763" s="19" t="str">
        <f t="shared" si="127"/>
        <v/>
      </c>
      <c r="O763" s="9" t="str">
        <f t="shared" si="125"/>
        <v/>
      </c>
      <c r="S763" s="2" t="str">
        <f t="shared" si="123"/>
        <v>INDEX</v>
      </c>
      <c r="T763" s="18" t="str">
        <f t="shared" si="121"/>
        <v/>
      </c>
      <c r="V763" s="2" t="str">
        <f t="shared" si="124"/>
        <v>INCIDENTS</v>
      </c>
      <c r="W763" s="16" t="str">
        <f t="shared" si="122"/>
        <v/>
      </c>
    </row>
    <row r="764" spans="2:23" x14ac:dyDescent="0.2">
      <c r="B764" s="59" t="str">
        <f>IF(Collage!B757="","",Collage!B757)</f>
        <v/>
      </c>
      <c r="C764" s="59" t="str">
        <f>IF(Collage!C757="","",Collage!C757)</f>
        <v/>
      </c>
      <c r="D764" s="35" t="str">
        <f>IF(Collage!D757="","",Collage!D757)</f>
        <v/>
      </c>
      <c r="E764" s="29"/>
      <c r="F764" s="10"/>
      <c r="G764" s="11"/>
      <c r="H764" s="13" t="str">
        <f t="shared" si="118"/>
        <v/>
      </c>
      <c r="I764" s="8" t="str">
        <f>IF(B764&lt;&gt;"",SUMIF($V$23:$V$598,V764,$H$23:$H$598)/SUMIF($V$23:$V$598,V764,$O$23:O1339),IF(O764&lt;&gt;"",SUMIF($S$23:$S$598,S764,$H$23:$H$598)/O764,""))</f>
        <v/>
      </c>
      <c r="J764" s="12"/>
      <c r="K764" s="19" t="str">
        <f t="shared" si="126"/>
        <v/>
      </c>
      <c r="L764" s="19" t="str">
        <f t="shared" si="119"/>
        <v/>
      </c>
      <c r="M764" s="19" t="str">
        <f t="shared" si="120"/>
        <v/>
      </c>
      <c r="N764" s="19" t="str">
        <f t="shared" si="127"/>
        <v/>
      </c>
      <c r="O764" s="9" t="str">
        <f t="shared" si="125"/>
        <v/>
      </c>
      <c r="S764" s="2" t="str">
        <f t="shared" si="123"/>
        <v>INDEX</v>
      </c>
      <c r="T764" s="18" t="str">
        <f t="shared" si="121"/>
        <v/>
      </c>
      <c r="V764" s="2" t="str">
        <f t="shared" si="124"/>
        <v>INCIDENTS</v>
      </c>
      <c r="W764" s="16" t="str">
        <f t="shared" si="122"/>
        <v/>
      </c>
    </row>
    <row r="765" spans="2:23" x14ac:dyDescent="0.2">
      <c r="B765" s="59" t="str">
        <f>IF(Collage!B758="","",Collage!B758)</f>
        <v/>
      </c>
      <c r="C765" s="59" t="str">
        <f>IF(Collage!C758="","",Collage!C758)</f>
        <v/>
      </c>
      <c r="D765" s="35" t="str">
        <f>IF(Collage!D758="","",Collage!D758)</f>
        <v/>
      </c>
      <c r="E765" s="29"/>
      <c r="F765" s="10"/>
      <c r="G765" s="11"/>
      <c r="H765" s="13" t="str">
        <f t="shared" si="118"/>
        <v/>
      </c>
      <c r="I765" s="8" t="str">
        <f>IF(B765&lt;&gt;"",SUMIF($V$23:$V$598,V765,$H$23:$H$598)/SUMIF($V$23:$V$598,V765,$O$23:O1340),IF(O765&lt;&gt;"",SUMIF($S$23:$S$598,S765,$H$23:$H$598)/O765,""))</f>
        <v/>
      </c>
      <c r="J765" s="12"/>
      <c r="K765" s="19" t="str">
        <f t="shared" si="126"/>
        <v/>
      </c>
      <c r="L765" s="19" t="str">
        <f t="shared" si="119"/>
        <v/>
      </c>
      <c r="M765" s="19" t="str">
        <f t="shared" si="120"/>
        <v/>
      </c>
      <c r="N765" s="19" t="str">
        <f t="shared" si="127"/>
        <v/>
      </c>
      <c r="O765" s="9" t="str">
        <f t="shared" si="125"/>
        <v/>
      </c>
      <c r="S765" s="2" t="str">
        <f t="shared" si="123"/>
        <v>INDEX</v>
      </c>
      <c r="T765" s="18" t="str">
        <f t="shared" si="121"/>
        <v/>
      </c>
      <c r="V765" s="2" t="str">
        <f t="shared" si="124"/>
        <v>INCIDENTS</v>
      </c>
      <c r="W765" s="16" t="str">
        <f t="shared" si="122"/>
        <v/>
      </c>
    </row>
    <row r="766" spans="2:23" x14ac:dyDescent="0.2">
      <c r="B766" s="59" t="str">
        <f>IF(Collage!B759="","",Collage!B759)</f>
        <v/>
      </c>
      <c r="C766" s="59" t="str">
        <f>IF(Collage!C759="","",Collage!C759)</f>
        <v/>
      </c>
      <c r="D766" s="35" t="str">
        <f>IF(Collage!D759="","",Collage!D759)</f>
        <v/>
      </c>
      <c r="E766" s="29"/>
      <c r="F766" s="10"/>
      <c r="G766" s="11"/>
      <c r="H766" s="13" t="str">
        <f t="shared" si="118"/>
        <v/>
      </c>
      <c r="I766" s="8" t="str">
        <f>IF(B766&lt;&gt;"",SUMIF($V$23:$V$598,V766,$H$23:$H$598)/SUMIF($V$23:$V$598,V766,$O$23:O1341),IF(O766&lt;&gt;"",SUMIF($S$23:$S$598,S766,$H$23:$H$598)/O766,""))</f>
        <v/>
      </c>
      <c r="J766" s="12"/>
      <c r="K766" s="19" t="str">
        <f t="shared" si="126"/>
        <v/>
      </c>
      <c r="L766" s="19" t="str">
        <f t="shared" si="119"/>
        <v/>
      </c>
      <c r="M766" s="19" t="str">
        <f t="shared" si="120"/>
        <v/>
      </c>
      <c r="N766" s="19" t="str">
        <f t="shared" si="127"/>
        <v/>
      </c>
      <c r="O766" s="9" t="str">
        <f t="shared" si="125"/>
        <v/>
      </c>
      <c r="S766" s="2" t="str">
        <f t="shared" si="123"/>
        <v>INDEX</v>
      </c>
      <c r="T766" s="18" t="str">
        <f t="shared" si="121"/>
        <v/>
      </c>
      <c r="V766" s="2" t="str">
        <f t="shared" si="124"/>
        <v>INCIDENTS</v>
      </c>
      <c r="W766" s="16" t="str">
        <f t="shared" si="122"/>
        <v/>
      </c>
    </row>
    <row r="767" spans="2:23" x14ac:dyDescent="0.2">
      <c r="B767" s="59" t="str">
        <f>IF(Collage!B760="","",Collage!B760)</f>
        <v/>
      </c>
      <c r="C767" s="59" t="str">
        <f>IF(Collage!C760="","",Collage!C760)</f>
        <v/>
      </c>
      <c r="D767" s="35" t="str">
        <f>IF(Collage!D760="","",Collage!D760)</f>
        <v/>
      </c>
      <c r="E767" s="29"/>
      <c r="F767" s="10"/>
      <c r="G767" s="11"/>
      <c r="H767" s="13" t="str">
        <f t="shared" si="118"/>
        <v/>
      </c>
      <c r="I767" s="8" t="str">
        <f>IF(B767&lt;&gt;"",SUMIF($V$23:$V$598,V767,$H$23:$H$598)/SUMIF($V$23:$V$598,V767,$O$23:O1342),IF(O767&lt;&gt;"",SUMIF($S$23:$S$598,S767,$H$23:$H$598)/O767,""))</f>
        <v/>
      </c>
      <c r="J767" s="12"/>
      <c r="K767" s="19" t="str">
        <f t="shared" si="126"/>
        <v/>
      </c>
      <c r="L767" s="19" t="str">
        <f t="shared" si="119"/>
        <v/>
      </c>
      <c r="M767" s="19" t="str">
        <f t="shared" si="120"/>
        <v/>
      </c>
      <c r="N767" s="19" t="str">
        <f t="shared" si="127"/>
        <v/>
      </c>
      <c r="O767" s="9" t="str">
        <f t="shared" si="125"/>
        <v/>
      </c>
      <c r="S767" s="2" t="str">
        <f t="shared" si="123"/>
        <v>INDEX</v>
      </c>
      <c r="T767" s="18" t="str">
        <f t="shared" si="121"/>
        <v/>
      </c>
      <c r="V767" s="2" t="str">
        <f t="shared" si="124"/>
        <v>INCIDENTS</v>
      </c>
      <c r="W767" s="16" t="str">
        <f t="shared" si="122"/>
        <v/>
      </c>
    </row>
    <row r="768" spans="2:23" x14ac:dyDescent="0.2">
      <c r="B768" s="59" t="str">
        <f>IF(Collage!B761="","",Collage!B761)</f>
        <v/>
      </c>
      <c r="C768" s="59" t="str">
        <f>IF(Collage!C761="","",Collage!C761)</f>
        <v/>
      </c>
      <c r="D768" s="35" t="str">
        <f>IF(Collage!D761="","",Collage!D761)</f>
        <v/>
      </c>
      <c r="E768" s="29"/>
      <c r="F768" s="10"/>
      <c r="G768" s="11"/>
      <c r="H768" s="13" t="str">
        <f t="shared" si="118"/>
        <v/>
      </c>
      <c r="I768" s="8" t="str">
        <f>IF(B768&lt;&gt;"",SUMIF($V$23:$V$598,V768,$H$23:$H$598)/SUMIF($V$23:$V$598,V768,$O$23:O1343),IF(O768&lt;&gt;"",SUMIF($S$23:$S$598,S768,$H$23:$H$598)/O768,""))</f>
        <v/>
      </c>
      <c r="J768" s="12"/>
      <c r="K768" s="19" t="str">
        <f t="shared" si="126"/>
        <v/>
      </c>
      <c r="L768" s="19" t="str">
        <f t="shared" si="119"/>
        <v/>
      </c>
      <c r="M768" s="19" t="str">
        <f t="shared" si="120"/>
        <v/>
      </c>
      <c r="N768" s="19" t="str">
        <f t="shared" si="127"/>
        <v/>
      </c>
      <c r="O768" s="9" t="str">
        <f t="shared" si="125"/>
        <v/>
      </c>
      <c r="S768" s="2" t="str">
        <f t="shared" si="123"/>
        <v>INDEX</v>
      </c>
      <c r="T768" s="18" t="str">
        <f t="shared" si="121"/>
        <v/>
      </c>
      <c r="V768" s="2" t="str">
        <f t="shared" si="124"/>
        <v>INCIDENTS</v>
      </c>
      <c r="W768" s="16" t="str">
        <f t="shared" si="122"/>
        <v/>
      </c>
    </row>
    <row r="769" spans="2:23" x14ac:dyDescent="0.2">
      <c r="B769" s="59" t="str">
        <f>IF(Collage!B762="","",Collage!B762)</f>
        <v/>
      </c>
      <c r="C769" s="59" t="str">
        <f>IF(Collage!C762="","",Collage!C762)</f>
        <v/>
      </c>
      <c r="D769" s="35" t="str">
        <f>IF(Collage!D762="","",Collage!D762)</f>
        <v/>
      </c>
      <c r="E769" s="29"/>
      <c r="F769" s="10"/>
      <c r="G769" s="11"/>
      <c r="H769" s="13" t="str">
        <f t="shared" si="118"/>
        <v/>
      </c>
      <c r="I769" s="8" t="str">
        <f>IF(B769&lt;&gt;"",SUMIF($V$23:$V$598,V769,$H$23:$H$598)/SUMIF($V$23:$V$598,V769,$O$23:O1344),IF(O769&lt;&gt;"",SUMIF($S$23:$S$598,S769,$H$23:$H$598)/O769,""))</f>
        <v/>
      </c>
      <c r="J769" s="12"/>
      <c r="K769" s="19" t="str">
        <f t="shared" si="126"/>
        <v/>
      </c>
      <c r="L769" s="19" t="str">
        <f t="shared" si="119"/>
        <v/>
      </c>
      <c r="M769" s="19" t="str">
        <f t="shared" si="120"/>
        <v/>
      </c>
      <c r="N769" s="19" t="str">
        <f t="shared" si="127"/>
        <v/>
      </c>
      <c r="O769" s="9" t="str">
        <f t="shared" si="125"/>
        <v/>
      </c>
      <c r="S769" s="2" t="str">
        <f t="shared" si="123"/>
        <v>INDEX</v>
      </c>
      <c r="T769" s="18" t="str">
        <f t="shared" si="121"/>
        <v/>
      </c>
      <c r="V769" s="2" t="str">
        <f t="shared" si="124"/>
        <v>INCIDENTS</v>
      </c>
      <c r="W769" s="16" t="str">
        <f t="shared" si="122"/>
        <v/>
      </c>
    </row>
    <row r="770" spans="2:23" x14ac:dyDescent="0.2">
      <c r="B770" s="59" t="str">
        <f>IF(Collage!B763="","",Collage!B763)</f>
        <v/>
      </c>
      <c r="C770" s="59" t="str">
        <f>IF(Collage!C763="","",Collage!C763)</f>
        <v/>
      </c>
      <c r="D770" s="35" t="str">
        <f>IF(Collage!D763="","",Collage!D763)</f>
        <v/>
      </c>
      <c r="E770" s="29"/>
      <c r="F770" s="10"/>
      <c r="G770" s="11"/>
      <c r="H770" s="13" t="str">
        <f t="shared" si="118"/>
        <v/>
      </c>
      <c r="I770" s="8" t="str">
        <f>IF(B770&lt;&gt;"",SUMIF($V$23:$V$598,V770,$H$23:$H$598)/SUMIF($V$23:$V$598,V770,$O$23:O1345),IF(O770&lt;&gt;"",SUMIF($S$23:$S$598,S770,$H$23:$H$598)/O770,""))</f>
        <v/>
      </c>
      <c r="J770" s="12"/>
      <c r="K770" s="19" t="str">
        <f t="shared" si="126"/>
        <v/>
      </c>
      <c r="L770" s="19" t="str">
        <f t="shared" si="119"/>
        <v/>
      </c>
      <c r="M770" s="19" t="str">
        <f t="shared" si="120"/>
        <v/>
      </c>
      <c r="N770" s="19" t="str">
        <f t="shared" si="127"/>
        <v/>
      </c>
      <c r="O770" s="9" t="str">
        <f t="shared" si="125"/>
        <v/>
      </c>
      <c r="S770" s="2" t="str">
        <f t="shared" si="123"/>
        <v>INDEX</v>
      </c>
      <c r="T770" s="18" t="str">
        <f t="shared" si="121"/>
        <v/>
      </c>
      <c r="V770" s="2" t="str">
        <f t="shared" si="124"/>
        <v>INCIDENTS</v>
      </c>
      <c r="W770" s="16" t="str">
        <f t="shared" si="122"/>
        <v/>
      </c>
    </row>
    <row r="771" spans="2:23" x14ac:dyDescent="0.2">
      <c r="B771" s="59" t="str">
        <f>IF(Collage!B764="","",Collage!B764)</f>
        <v/>
      </c>
      <c r="C771" s="59" t="str">
        <f>IF(Collage!C764="","",Collage!C764)</f>
        <v/>
      </c>
      <c r="D771" s="35" t="str">
        <f>IF(Collage!D764="","",Collage!D764)</f>
        <v/>
      </c>
      <c r="E771" s="29"/>
      <c r="F771" s="10"/>
      <c r="G771" s="11"/>
      <c r="H771" s="13" t="str">
        <f t="shared" si="118"/>
        <v/>
      </c>
      <c r="I771" s="8" t="str">
        <f>IF(B771&lt;&gt;"",SUMIF($V$23:$V$598,V771,$H$23:$H$598)/SUMIF($V$23:$V$598,V771,$O$23:O1346),IF(O771&lt;&gt;"",SUMIF($S$23:$S$598,S771,$H$23:$H$598)/O771,""))</f>
        <v/>
      </c>
      <c r="J771" s="12"/>
      <c r="K771" s="19" t="str">
        <f t="shared" si="126"/>
        <v/>
      </c>
      <c r="L771" s="19" t="str">
        <f t="shared" si="119"/>
        <v/>
      </c>
      <c r="M771" s="19" t="str">
        <f t="shared" si="120"/>
        <v/>
      </c>
      <c r="N771" s="19" t="str">
        <f t="shared" si="127"/>
        <v/>
      </c>
      <c r="O771" s="9" t="str">
        <f t="shared" si="125"/>
        <v/>
      </c>
      <c r="S771" s="2" t="str">
        <f t="shared" si="123"/>
        <v>INDEX</v>
      </c>
      <c r="T771" s="18" t="str">
        <f t="shared" si="121"/>
        <v/>
      </c>
      <c r="V771" s="2" t="str">
        <f t="shared" si="124"/>
        <v>INCIDENTS</v>
      </c>
      <c r="W771" s="16" t="str">
        <f t="shared" si="122"/>
        <v/>
      </c>
    </row>
    <row r="772" spans="2:23" x14ac:dyDescent="0.2">
      <c r="B772" s="59" t="str">
        <f>IF(Collage!B765="","",Collage!B765)</f>
        <v/>
      </c>
      <c r="C772" s="59" t="str">
        <f>IF(Collage!C765="","",Collage!C765)</f>
        <v/>
      </c>
      <c r="D772" s="35" t="str">
        <f>IF(Collage!D765="","",Collage!D765)</f>
        <v/>
      </c>
      <c r="E772" s="29"/>
      <c r="F772" s="10"/>
      <c r="G772" s="11"/>
      <c r="H772" s="13" t="str">
        <f t="shared" si="118"/>
        <v/>
      </c>
      <c r="I772" s="8" t="str">
        <f>IF(B772&lt;&gt;"",SUMIF($V$23:$V$598,V772,$H$23:$H$598)/SUMIF($V$23:$V$598,V772,$O$23:O1347),IF(O772&lt;&gt;"",SUMIF($S$23:$S$598,S772,$H$23:$H$598)/O772,""))</f>
        <v/>
      </c>
      <c r="J772" s="12"/>
      <c r="K772" s="19" t="str">
        <f t="shared" si="126"/>
        <v/>
      </c>
      <c r="L772" s="19" t="str">
        <f t="shared" si="119"/>
        <v/>
      </c>
      <c r="M772" s="19" t="str">
        <f t="shared" si="120"/>
        <v/>
      </c>
      <c r="N772" s="19" t="str">
        <f t="shared" si="127"/>
        <v/>
      </c>
      <c r="O772" s="9" t="str">
        <f t="shared" si="125"/>
        <v/>
      </c>
      <c r="S772" s="2" t="str">
        <f t="shared" si="123"/>
        <v>INDEX</v>
      </c>
      <c r="T772" s="18" t="str">
        <f t="shared" si="121"/>
        <v/>
      </c>
      <c r="V772" s="2" t="str">
        <f t="shared" si="124"/>
        <v>INCIDENTS</v>
      </c>
      <c r="W772" s="16" t="str">
        <f t="shared" si="122"/>
        <v/>
      </c>
    </row>
    <row r="773" spans="2:23" x14ac:dyDescent="0.2">
      <c r="B773" s="59" t="str">
        <f>IF(Collage!B766="","",Collage!B766)</f>
        <v/>
      </c>
      <c r="C773" s="59" t="str">
        <f>IF(Collage!C766="","",Collage!C766)</f>
        <v/>
      </c>
      <c r="D773" s="35" t="str">
        <f>IF(Collage!D766="","",Collage!D766)</f>
        <v/>
      </c>
      <c r="E773" s="29"/>
      <c r="F773" s="10"/>
      <c r="G773" s="11"/>
      <c r="H773" s="13" t="str">
        <f t="shared" si="118"/>
        <v/>
      </c>
      <c r="I773" s="8" t="str">
        <f>IF(B773&lt;&gt;"",SUMIF($V$23:$V$598,V773,$H$23:$H$598)/SUMIF($V$23:$V$598,V773,$O$23:O1348),IF(O773&lt;&gt;"",SUMIF($S$23:$S$598,S773,$H$23:$H$598)/O773,""))</f>
        <v/>
      </c>
      <c r="J773" s="12"/>
      <c r="K773" s="19" t="str">
        <f t="shared" si="126"/>
        <v/>
      </c>
      <c r="L773" s="19" t="str">
        <f t="shared" si="119"/>
        <v/>
      </c>
      <c r="M773" s="19" t="str">
        <f t="shared" si="120"/>
        <v/>
      </c>
      <c r="N773" s="19" t="str">
        <f t="shared" si="127"/>
        <v/>
      </c>
      <c r="O773" s="9" t="str">
        <f t="shared" si="125"/>
        <v/>
      </c>
      <c r="S773" s="2" t="str">
        <f t="shared" si="123"/>
        <v>INDEX</v>
      </c>
      <c r="T773" s="18" t="str">
        <f t="shared" si="121"/>
        <v/>
      </c>
      <c r="V773" s="2" t="str">
        <f t="shared" si="124"/>
        <v>INCIDENTS</v>
      </c>
      <c r="W773" s="16" t="str">
        <f t="shared" si="122"/>
        <v/>
      </c>
    </row>
    <row r="774" spans="2:23" x14ac:dyDescent="0.2">
      <c r="B774" s="59" t="str">
        <f>IF(Collage!B767="","",Collage!B767)</f>
        <v/>
      </c>
      <c r="C774" s="59" t="str">
        <f>IF(Collage!C767="","",Collage!C767)</f>
        <v/>
      </c>
      <c r="D774" s="35" t="str">
        <f>IF(Collage!D767="","",Collage!D767)</f>
        <v/>
      </c>
      <c r="E774" s="29"/>
      <c r="F774" s="10"/>
      <c r="G774" s="11"/>
      <c r="H774" s="13" t="str">
        <f t="shared" si="118"/>
        <v/>
      </c>
      <c r="I774" s="8" t="str">
        <f>IF(B774&lt;&gt;"",SUMIF($V$23:$V$598,V774,$H$23:$H$598)/SUMIF($V$23:$V$598,V774,$O$23:O1349),IF(O774&lt;&gt;"",SUMIF($S$23:$S$598,S774,$H$23:$H$598)/O774,""))</f>
        <v/>
      </c>
      <c r="J774" s="12"/>
      <c r="K774" s="19" t="str">
        <f t="shared" si="126"/>
        <v/>
      </c>
      <c r="L774" s="19" t="str">
        <f t="shared" si="119"/>
        <v/>
      </c>
      <c r="M774" s="19" t="str">
        <f t="shared" si="120"/>
        <v/>
      </c>
      <c r="N774" s="19" t="str">
        <f t="shared" si="127"/>
        <v/>
      </c>
      <c r="O774" s="9" t="str">
        <f t="shared" si="125"/>
        <v/>
      </c>
      <c r="S774" s="2" t="str">
        <f t="shared" si="123"/>
        <v>INDEX</v>
      </c>
      <c r="T774" s="18" t="str">
        <f t="shared" si="121"/>
        <v/>
      </c>
      <c r="V774" s="2" t="str">
        <f t="shared" si="124"/>
        <v>INCIDENTS</v>
      </c>
      <c r="W774" s="16" t="str">
        <f t="shared" si="122"/>
        <v/>
      </c>
    </row>
    <row r="775" spans="2:23" x14ac:dyDescent="0.2">
      <c r="B775" s="59" t="str">
        <f>IF(Collage!B768="","",Collage!B768)</f>
        <v/>
      </c>
      <c r="C775" s="59" t="str">
        <f>IF(Collage!C768="","",Collage!C768)</f>
        <v/>
      </c>
      <c r="D775" s="35" t="str">
        <f>IF(Collage!D768="","",Collage!D768)</f>
        <v/>
      </c>
      <c r="E775" s="29"/>
      <c r="F775" s="10"/>
      <c r="G775" s="11"/>
      <c r="H775" s="13" t="str">
        <f t="shared" si="118"/>
        <v/>
      </c>
      <c r="I775" s="8" t="str">
        <f>IF(B775&lt;&gt;"",SUMIF($V$23:$V$598,V775,$H$23:$H$598)/SUMIF($V$23:$V$598,V775,$O$23:O1350),IF(O775&lt;&gt;"",SUMIF($S$23:$S$598,S775,$H$23:$H$598)/O775,""))</f>
        <v/>
      </c>
      <c r="J775" s="12"/>
      <c r="K775" s="19" t="str">
        <f t="shared" si="126"/>
        <v/>
      </c>
      <c r="L775" s="19" t="str">
        <f t="shared" si="119"/>
        <v/>
      </c>
      <c r="M775" s="19" t="str">
        <f t="shared" si="120"/>
        <v/>
      </c>
      <c r="N775" s="19" t="str">
        <f t="shared" si="127"/>
        <v/>
      </c>
      <c r="O775" s="9" t="str">
        <f t="shared" si="125"/>
        <v/>
      </c>
      <c r="S775" s="2" t="str">
        <f t="shared" si="123"/>
        <v>INDEX</v>
      </c>
      <c r="T775" s="18" t="str">
        <f t="shared" si="121"/>
        <v/>
      </c>
      <c r="V775" s="2" t="str">
        <f t="shared" si="124"/>
        <v>INCIDENTS</v>
      </c>
      <c r="W775" s="16" t="str">
        <f t="shared" si="122"/>
        <v/>
      </c>
    </row>
    <row r="776" spans="2:23" x14ac:dyDescent="0.2">
      <c r="B776" s="59" t="str">
        <f>IF(Collage!B769="","",Collage!B769)</f>
        <v/>
      </c>
      <c r="C776" s="59" t="str">
        <f>IF(Collage!C769="","",Collage!C769)</f>
        <v/>
      </c>
      <c r="D776" s="35" t="str">
        <f>IF(Collage!D769="","",Collage!D769)</f>
        <v/>
      </c>
      <c r="E776" s="29"/>
      <c r="F776" s="10"/>
      <c r="G776" s="11"/>
      <c r="H776" s="13" t="str">
        <f t="shared" si="118"/>
        <v/>
      </c>
      <c r="I776" s="8" t="str">
        <f>IF(B776&lt;&gt;"",SUMIF($V$23:$V$598,V776,$H$23:$H$598)/SUMIF($V$23:$V$598,V776,$O$23:O1351),IF(O776&lt;&gt;"",SUMIF($S$23:$S$598,S776,$H$23:$H$598)/O776,""))</f>
        <v/>
      </c>
      <c r="J776" s="12"/>
      <c r="K776" s="19" t="str">
        <f t="shared" si="126"/>
        <v/>
      </c>
      <c r="L776" s="19" t="str">
        <f t="shared" si="119"/>
        <v/>
      </c>
      <c r="M776" s="19" t="str">
        <f t="shared" si="120"/>
        <v/>
      </c>
      <c r="N776" s="19" t="str">
        <f t="shared" si="127"/>
        <v/>
      </c>
      <c r="O776" s="9" t="str">
        <f t="shared" si="125"/>
        <v/>
      </c>
      <c r="S776" s="2" t="str">
        <f t="shared" si="123"/>
        <v>INDEX</v>
      </c>
      <c r="T776" s="18" t="str">
        <f t="shared" si="121"/>
        <v/>
      </c>
      <c r="V776" s="2" t="str">
        <f t="shared" si="124"/>
        <v>INCIDENTS</v>
      </c>
      <c r="W776" s="16" t="str">
        <f t="shared" si="122"/>
        <v/>
      </c>
    </row>
    <row r="777" spans="2:23" x14ac:dyDescent="0.2">
      <c r="B777" s="59" t="str">
        <f>IF(Collage!B770="","",Collage!B770)</f>
        <v/>
      </c>
      <c r="C777" s="59" t="str">
        <f>IF(Collage!C770="","",Collage!C770)</f>
        <v/>
      </c>
      <c r="D777" s="35" t="str">
        <f>IF(Collage!D770="","",Collage!D770)</f>
        <v/>
      </c>
      <c r="E777" s="29"/>
      <c r="F777" s="10"/>
      <c r="G777" s="11"/>
      <c r="H777" s="13" t="str">
        <f t="shared" si="118"/>
        <v/>
      </c>
      <c r="I777" s="8" t="str">
        <f>IF(B777&lt;&gt;"",SUMIF($V$23:$V$598,V777,$H$23:$H$598)/SUMIF($V$23:$V$598,V777,$O$23:O1352),IF(O777&lt;&gt;"",SUMIF($S$23:$S$598,S777,$H$23:$H$598)/O777,""))</f>
        <v/>
      </c>
      <c r="J777" s="12"/>
      <c r="K777" s="19" t="str">
        <f t="shared" si="126"/>
        <v/>
      </c>
      <c r="L777" s="19" t="str">
        <f t="shared" si="119"/>
        <v/>
      </c>
      <c r="M777" s="19" t="str">
        <f t="shared" si="120"/>
        <v/>
      </c>
      <c r="N777" s="19" t="str">
        <f t="shared" si="127"/>
        <v/>
      </c>
      <c r="O777" s="9" t="str">
        <f t="shared" si="125"/>
        <v/>
      </c>
      <c r="S777" s="2" t="str">
        <f t="shared" si="123"/>
        <v>INDEX</v>
      </c>
      <c r="T777" s="18" t="str">
        <f t="shared" si="121"/>
        <v/>
      </c>
      <c r="V777" s="2" t="str">
        <f t="shared" si="124"/>
        <v>INCIDENTS</v>
      </c>
      <c r="W777" s="16" t="str">
        <f t="shared" si="122"/>
        <v/>
      </c>
    </row>
    <row r="778" spans="2:23" x14ac:dyDescent="0.2">
      <c r="B778" s="59" t="str">
        <f>IF(Collage!B771="","",Collage!B771)</f>
        <v/>
      </c>
      <c r="C778" s="59" t="str">
        <f>IF(Collage!C771="","",Collage!C771)</f>
        <v/>
      </c>
      <c r="D778" s="35" t="str">
        <f>IF(Collage!D771="","",Collage!D771)</f>
        <v/>
      </c>
      <c r="E778" s="29"/>
      <c r="F778" s="10"/>
      <c r="G778" s="11"/>
      <c r="H778" s="13" t="str">
        <f t="shared" si="118"/>
        <v/>
      </c>
      <c r="I778" s="8" t="str">
        <f>IF(B778&lt;&gt;"",SUMIF($V$23:$V$598,V778,$H$23:$H$598)/SUMIF($V$23:$V$598,V778,$O$23:O1353),IF(O778&lt;&gt;"",SUMIF($S$23:$S$598,S778,$H$23:$H$598)/O778,""))</f>
        <v/>
      </c>
      <c r="J778" s="12"/>
      <c r="K778" s="19" t="str">
        <f t="shared" si="126"/>
        <v/>
      </c>
      <c r="L778" s="19" t="str">
        <f t="shared" si="119"/>
        <v/>
      </c>
      <c r="M778" s="19" t="str">
        <f t="shared" si="120"/>
        <v/>
      </c>
      <c r="N778" s="19" t="str">
        <f t="shared" si="127"/>
        <v/>
      </c>
      <c r="O778" s="9" t="str">
        <f t="shared" si="125"/>
        <v/>
      </c>
      <c r="S778" s="2" t="str">
        <f t="shared" si="123"/>
        <v>INDEX</v>
      </c>
      <c r="T778" s="18" t="str">
        <f t="shared" si="121"/>
        <v/>
      </c>
      <c r="V778" s="2" t="str">
        <f t="shared" si="124"/>
        <v>INCIDENTS</v>
      </c>
      <c r="W778" s="16" t="str">
        <f t="shared" si="122"/>
        <v/>
      </c>
    </row>
    <row r="779" spans="2:23" x14ac:dyDescent="0.2">
      <c r="B779" s="59" t="str">
        <f>IF(Collage!B772="","",Collage!B772)</f>
        <v/>
      </c>
      <c r="C779" s="59" t="str">
        <f>IF(Collage!C772="","",Collage!C772)</f>
        <v/>
      </c>
      <c r="D779" s="35" t="str">
        <f>IF(Collage!D772="","",Collage!D772)</f>
        <v/>
      </c>
      <c r="E779" s="29"/>
      <c r="F779" s="10"/>
      <c r="G779" s="11"/>
      <c r="H779" s="13" t="str">
        <f t="shared" si="118"/>
        <v/>
      </c>
      <c r="I779" s="8" t="str">
        <f>IF(B779&lt;&gt;"",SUMIF($V$23:$V$598,V779,$H$23:$H$598)/SUMIF($V$23:$V$598,V779,$O$23:O1354),IF(O779&lt;&gt;"",SUMIF($S$23:$S$598,S779,$H$23:$H$598)/O779,""))</f>
        <v/>
      </c>
      <c r="J779" s="12"/>
      <c r="K779" s="19" t="str">
        <f t="shared" si="126"/>
        <v/>
      </c>
      <c r="L779" s="19" t="str">
        <f t="shared" si="119"/>
        <v/>
      </c>
      <c r="M779" s="19" t="str">
        <f t="shared" si="120"/>
        <v/>
      </c>
      <c r="N779" s="19" t="str">
        <f t="shared" si="127"/>
        <v/>
      </c>
      <c r="O779" s="9" t="str">
        <f t="shared" si="125"/>
        <v/>
      </c>
      <c r="S779" s="2" t="str">
        <f t="shared" si="123"/>
        <v>INDEX</v>
      </c>
      <c r="T779" s="18" t="str">
        <f t="shared" si="121"/>
        <v/>
      </c>
      <c r="V779" s="2" t="str">
        <f t="shared" si="124"/>
        <v>INCIDENTS</v>
      </c>
      <c r="W779" s="16" t="str">
        <f t="shared" si="122"/>
        <v/>
      </c>
    </row>
    <row r="780" spans="2:23" x14ac:dyDescent="0.2">
      <c r="B780" s="59" t="str">
        <f>IF(Collage!B773="","",Collage!B773)</f>
        <v/>
      </c>
      <c r="C780" s="59" t="str">
        <f>IF(Collage!C773="","",Collage!C773)</f>
        <v/>
      </c>
      <c r="D780" s="35" t="str">
        <f>IF(Collage!D773="","",Collage!D773)</f>
        <v/>
      </c>
      <c r="E780" s="29"/>
      <c r="F780" s="10"/>
      <c r="G780" s="11"/>
      <c r="H780" s="13" t="str">
        <f t="shared" si="118"/>
        <v/>
      </c>
      <c r="I780" s="8" t="str">
        <f>IF(B780&lt;&gt;"",SUMIF($V$23:$V$598,V780,$H$23:$H$598)/SUMIF($V$23:$V$598,V780,$O$23:O1355),IF(O780&lt;&gt;"",SUMIF($S$23:$S$598,S780,$H$23:$H$598)/O780,""))</f>
        <v/>
      </c>
      <c r="J780" s="12"/>
      <c r="K780" s="19" t="str">
        <f t="shared" si="126"/>
        <v/>
      </c>
      <c r="L780" s="19" t="str">
        <f t="shared" si="119"/>
        <v/>
      </c>
      <c r="M780" s="19" t="str">
        <f t="shared" si="120"/>
        <v/>
      </c>
      <c r="N780" s="19" t="str">
        <f t="shared" si="127"/>
        <v/>
      </c>
      <c r="O780" s="9" t="str">
        <f t="shared" si="125"/>
        <v/>
      </c>
      <c r="S780" s="2" t="str">
        <f t="shared" si="123"/>
        <v>INDEX</v>
      </c>
      <c r="T780" s="18" t="str">
        <f t="shared" si="121"/>
        <v/>
      </c>
      <c r="V780" s="2" t="str">
        <f t="shared" si="124"/>
        <v>INCIDENTS</v>
      </c>
      <c r="W780" s="16" t="str">
        <f t="shared" si="122"/>
        <v/>
      </c>
    </row>
    <row r="781" spans="2:23" x14ac:dyDescent="0.2">
      <c r="B781" s="59" t="str">
        <f>IF(Collage!B774="","",Collage!B774)</f>
        <v/>
      </c>
      <c r="C781" s="59" t="str">
        <f>IF(Collage!C774="","",Collage!C774)</f>
        <v/>
      </c>
      <c r="D781" s="35" t="str">
        <f>IF(Collage!D774="","",Collage!D774)</f>
        <v/>
      </c>
      <c r="E781" s="29"/>
      <c r="F781" s="10"/>
      <c r="G781" s="11"/>
      <c r="H781" s="13" t="str">
        <f t="shared" si="118"/>
        <v/>
      </c>
      <c r="I781" s="8" t="str">
        <f>IF(B781&lt;&gt;"",SUMIF($V$23:$V$598,V781,$H$23:$H$598)/SUMIF($V$23:$V$598,V781,$O$23:O1356),IF(O781&lt;&gt;"",SUMIF($S$23:$S$598,S781,$H$23:$H$598)/O781,""))</f>
        <v/>
      </c>
      <c r="J781" s="12"/>
      <c r="K781" s="19" t="str">
        <f t="shared" si="126"/>
        <v/>
      </c>
      <c r="L781" s="19" t="str">
        <f t="shared" si="119"/>
        <v/>
      </c>
      <c r="M781" s="19" t="str">
        <f t="shared" si="120"/>
        <v/>
      </c>
      <c r="N781" s="19" t="str">
        <f t="shared" si="127"/>
        <v/>
      </c>
      <c r="O781" s="9" t="str">
        <f t="shared" si="125"/>
        <v/>
      </c>
      <c r="S781" s="2" t="str">
        <f t="shared" si="123"/>
        <v>INDEX</v>
      </c>
      <c r="T781" s="18" t="str">
        <f t="shared" si="121"/>
        <v/>
      </c>
      <c r="V781" s="2" t="str">
        <f t="shared" si="124"/>
        <v>INCIDENTS</v>
      </c>
      <c r="W781" s="16" t="str">
        <f t="shared" si="122"/>
        <v/>
      </c>
    </row>
    <row r="782" spans="2:23" x14ac:dyDescent="0.2">
      <c r="B782" s="59" t="str">
        <f>IF(Collage!B775="","",Collage!B775)</f>
        <v/>
      </c>
      <c r="C782" s="59" t="str">
        <f>IF(Collage!C775="","",Collage!C775)</f>
        <v/>
      </c>
      <c r="D782" s="35" t="str">
        <f>IF(Collage!D775="","",Collage!D775)</f>
        <v/>
      </c>
      <c r="E782" s="29"/>
      <c r="F782" s="10"/>
      <c r="G782" s="11"/>
      <c r="H782" s="13" t="str">
        <f t="shared" si="118"/>
        <v/>
      </c>
      <c r="I782" s="8" t="str">
        <f>IF(B782&lt;&gt;"",SUMIF($V$23:$V$598,V782,$H$23:$H$598)/SUMIF($V$23:$V$598,V782,$O$23:O1357),IF(O782&lt;&gt;"",SUMIF($S$23:$S$598,S782,$H$23:$H$598)/O782,""))</f>
        <v/>
      </c>
      <c r="J782" s="12"/>
      <c r="K782" s="19" t="str">
        <f t="shared" si="126"/>
        <v/>
      </c>
      <c r="L782" s="19" t="str">
        <f t="shared" si="119"/>
        <v/>
      </c>
      <c r="M782" s="19" t="str">
        <f t="shared" si="120"/>
        <v/>
      </c>
      <c r="N782" s="19" t="str">
        <f t="shared" si="127"/>
        <v/>
      </c>
      <c r="O782" s="9" t="str">
        <f t="shared" si="125"/>
        <v/>
      </c>
      <c r="S782" s="2" t="str">
        <f t="shared" si="123"/>
        <v>INDEX</v>
      </c>
      <c r="T782" s="18" t="str">
        <f t="shared" si="121"/>
        <v/>
      </c>
      <c r="V782" s="2" t="str">
        <f t="shared" si="124"/>
        <v>INCIDENTS</v>
      </c>
      <c r="W782" s="16" t="str">
        <f t="shared" si="122"/>
        <v/>
      </c>
    </row>
    <row r="783" spans="2:23" x14ac:dyDescent="0.2">
      <c r="B783" s="59" t="str">
        <f>IF(Collage!B776="","",Collage!B776)</f>
        <v/>
      </c>
      <c r="C783" s="59" t="str">
        <f>IF(Collage!C776="","",Collage!C776)</f>
        <v/>
      </c>
      <c r="D783" s="35" t="str">
        <f>IF(Collage!D776="","",Collage!D776)</f>
        <v/>
      </c>
      <c r="E783" s="29"/>
      <c r="F783" s="10"/>
      <c r="G783" s="11"/>
      <c r="H783" s="13" t="str">
        <f t="shared" si="118"/>
        <v/>
      </c>
      <c r="I783" s="8" t="str">
        <f>IF(B783&lt;&gt;"",SUMIF($V$23:$V$598,V783,$H$23:$H$598)/SUMIF($V$23:$V$598,V783,$O$23:O1358),IF(O783&lt;&gt;"",SUMIF($S$23:$S$598,S783,$H$23:$H$598)/O783,""))</f>
        <v/>
      </c>
      <c r="J783" s="12"/>
      <c r="K783" s="19" t="str">
        <f t="shared" si="126"/>
        <v/>
      </c>
      <c r="L783" s="19" t="str">
        <f t="shared" si="119"/>
        <v/>
      </c>
      <c r="M783" s="19" t="str">
        <f t="shared" si="120"/>
        <v/>
      </c>
      <c r="N783" s="19" t="str">
        <f t="shared" si="127"/>
        <v/>
      </c>
      <c r="O783" s="9" t="str">
        <f t="shared" si="125"/>
        <v/>
      </c>
      <c r="S783" s="2" t="str">
        <f t="shared" si="123"/>
        <v>INDEX</v>
      </c>
      <c r="T783" s="18" t="str">
        <f t="shared" si="121"/>
        <v/>
      </c>
      <c r="V783" s="2" t="str">
        <f t="shared" si="124"/>
        <v>INCIDENTS</v>
      </c>
      <c r="W783" s="16" t="str">
        <f t="shared" si="122"/>
        <v/>
      </c>
    </row>
    <row r="784" spans="2:23" x14ac:dyDescent="0.2">
      <c r="B784" s="59" t="str">
        <f>IF(Collage!B777="","",Collage!B777)</f>
        <v/>
      </c>
      <c r="C784" s="59" t="str">
        <f>IF(Collage!C777="","",Collage!C777)</f>
        <v/>
      </c>
      <c r="D784" s="35" t="str">
        <f>IF(Collage!D777="","",Collage!D777)</f>
        <v/>
      </c>
      <c r="E784" s="29"/>
      <c r="F784" s="10"/>
      <c r="G784" s="11"/>
      <c r="H784" s="13" t="str">
        <f t="shared" si="118"/>
        <v/>
      </c>
      <c r="I784" s="8" t="str">
        <f>IF(B784&lt;&gt;"",SUMIF($V$23:$V$598,V784,$H$23:$H$598)/SUMIF($V$23:$V$598,V784,$O$23:O1359),IF(O784&lt;&gt;"",SUMIF($S$23:$S$598,S784,$H$23:$H$598)/O784,""))</f>
        <v/>
      </c>
      <c r="J784" s="12"/>
      <c r="K784" s="19" t="str">
        <f t="shared" si="126"/>
        <v/>
      </c>
      <c r="L784" s="19" t="str">
        <f t="shared" si="119"/>
        <v/>
      </c>
      <c r="M784" s="19" t="str">
        <f t="shared" si="120"/>
        <v/>
      </c>
      <c r="N784" s="19" t="str">
        <f t="shared" si="127"/>
        <v/>
      </c>
      <c r="O784" s="9" t="str">
        <f t="shared" si="125"/>
        <v/>
      </c>
      <c r="S784" s="2" t="str">
        <f t="shared" si="123"/>
        <v>INDEX</v>
      </c>
      <c r="T784" s="18" t="str">
        <f t="shared" si="121"/>
        <v/>
      </c>
      <c r="V784" s="2" t="str">
        <f t="shared" si="124"/>
        <v>INCIDENTS</v>
      </c>
      <c r="W784" s="16" t="str">
        <f t="shared" si="122"/>
        <v/>
      </c>
    </row>
    <row r="785" spans="2:23" x14ac:dyDescent="0.2">
      <c r="B785" s="59" t="str">
        <f>IF(Collage!B778="","",Collage!B778)</f>
        <v/>
      </c>
      <c r="C785" s="59" t="str">
        <f>IF(Collage!C778="","",Collage!C778)</f>
        <v/>
      </c>
      <c r="D785" s="35" t="str">
        <f>IF(Collage!D778="","",Collage!D778)</f>
        <v/>
      </c>
      <c r="E785" s="29"/>
      <c r="F785" s="10"/>
      <c r="G785" s="11"/>
      <c r="H785" s="13" t="str">
        <f t="shared" si="118"/>
        <v/>
      </c>
      <c r="I785" s="8" t="str">
        <f>IF(B785&lt;&gt;"",SUMIF($V$23:$V$598,V785,$H$23:$H$598)/SUMIF($V$23:$V$598,V785,$O$23:O1360),IF(O785&lt;&gt;"",SUMIF($S$23:$S$598,S785,$H$23:$H$598)/O785,""))</f>
        <v/>
      </c>
      <c r="J785" s="12"/>
      <c r="K785" s="19" t="str">
        <f t="shared" si="126"/>
        <v/>
      </c>
      <c r="L785" s="19" t="str">
        <f t="shared" si="119"/>
        <v/>
      </c>
      <c r="M785" s="19" t="str">
        <f t="shared" si="120"/>
        <v/>
      </c>
      <c r="N785" s="19" t="str">
        <f t="shared" si="127"/>
        <v/>
      </c>
      <c r="O785" s="9" t="str">
        <f t="shared" si="125"/>
        <v/>
      </c>
      <c r="S785" s="2" t="str">
        <f t="shared" si="123"/>
        <v>INDEX</v>
      </c>
      <c r="T785" s="18" t="str">
        <f t="shared" si="121"/>
        <v/>
      </c>
      <c r="V785" s="2" t="str">
        <f t="shared" si="124"/>
        <v>INCIDENTS</v>
      </c>
      <c r="W785" s="16" t="str">
        <f t="shared" si="122"/>
        <v/>
      </c>
    </row>
    <row r="786" spans="2:23" x14ac:dyDescent="0.2">
      <c r="B786" s="59" t="str">
        <f>IF(Collage!B779="","",Collage!B779)</f>
        <v/>
      </c>
      <c r="C786" s="59" t="str">
        <f>IF(Collage!C779="","",Collage!C779)</f>
        <v/>
      </c>
      <c r="D786" s="35" t="str">
        <f>IF(Collage!D779="","",Collage!D779)</f>
        <v/>
      </c>
      <c r="E786" s="29"/>
      <c r="F786" s="10"/>
      <c r="G786" s="11"/>
      <c r="H786" s="13" t="str">
        <f t="shared" si="118"/>
        <v/>
      </c>
      <c r="I786" s="8" t="str">
        <f>IF(B786&lt;&gt;"",SUMIF($V$23:$V$598,V786,$H$23:$H$598)/SUMIF($V$23:$V$598,V786,$O$23:O1361),IF(O786&lt;&gt;"",SUMIF($S$23:$S$598,S786,$H$23:$H$598)/O786,""))</f>
        <v/>
      </c>
      <c r="J786" s="12"/>
      <c r="K786" s="19" t="str">
        <f t="shared" si="126"/>
        <v/>
      </c>
      <c r="L786" s="19" t="str">
        <f t="shared" si="119"/>
        <v/>
      </c>
      <c r="M786" s="19" t="str">
        <f t="shared" si="120"/>
        <v/>
      </c>
      <c r="N786" s="19" t="str">
        <f t="shared" si="127"/>
        <v/>
      </c>
      <c r="O786" s="9" t="str">
        <f t="shared" si="125"/>
        <v/>
      </c>
      <c r="S786" s="2" t="str">
        <f t="shared" si="123"/>
        <v>INDEX</v>
      </c>
      <c r="T786" s="18" t="str">
        <f t="shared" si="121"/>
        <v/>
      </c>
      <c r="V786" s="2" t="str">
        <f t="shared" si="124"/>
        <v>INCIDENTS</v>
      </c>
      <c r="W786" s="16" t="str">
        <f t="shared" si="122"/>
        <v/>
      </c>
    </row>
    <row r="787" spans="2:23" x14ac:dyDescent="0.2">
      <c r="B787" s="59" t="str">
        <f>IF(Collage!B780="","",Collage!B780)</f>
        <v/>
      </c>
      <c r="C787" s="59" t="str">
        <f>IF(Collage!C780="","",Collage!C780)</f>
        <v/>
      </c>
      <c r="D787" s="35" t="str">
        <f>IF(Collage!D780="","",Collage!D780)</f>
        <v/>
      </c>
      <c r="E787" s="29"/>
      <c r="F787" s="10"/>
      <c r="G787" s="11"/>
      <c r="H787" s="13" t="str">
        <f t="shared" si="118"/>
        <v/>
      </c>
      <c r="I787" s="8" t="str">
        <f>IF(B787&lt;&gt;"",SUMIF($V$23:$V$598,V787,$H$23:$H$598)/SUMIF($V$23:$V$598,V787,$O$23:O1362),IF(O787&lt;&gt;"",SUMIF($S$23:$S$598,S787,$H$23:$H$598)/O787,""))</f>
        <v/>
      </c>
      <c r="J787" s="12"/>
      <c r="K787" s="19" t="str">
        <f t="shared" si="126"/>
        <v/>
      </c>
      <c r="L787" s="19" t="str">
        <f t="shared" si="119"/>
        <v/>
      </c>
      <c r="M787" s="19" t="str">
        <f t="shared" si="120"/>
        <v/>
      </c>
      <c r="N787" s="19" t="str">
        <f t="shared" si="127"/>
        <v/>
      </c>
      <c r="O787" s="9" t="str">
        <f t="shared" si="125"/>
        <v/>
      </c>
      <c r="S787" s="2" t="str">
        <f t="shared" si="123"/>
        <v>INDEX</v>
      </c>
      <c r="T787" s="18" t="str">
        <f t="shared" si="121"/>
        <v/>
      </c>
      <c r="V787" s="2" t="str">
        <f t="shared" si="124"/>
        <v>INCIDENTS</v>
      </c>
      <c r="W787" s="16" t="str">
        <f t="shared" si="122"/>
        <v/>
      </c>
    </row>
    <row r="788" spans="2:23" x14ac:dyDescent="0.2">
      <c r="B788" s="59" t="str">
        <f>IF(Collage!B781="","",Collage!B781)</f>
        <v/>
      </c>
      <c r="C788" s="59" t="str">
        <f>IF(Collage!C781="","",Collage!C781)</f>
        <v/>
      </c>
      <c r="D788" s="35" t="str">
        <f>IF(Collage!D781="","",Collage!D781)</f>
        <v/>
      </c>
      <c r="E788" s="29"/>
      <c r="F788" s="10"/>
      <c r="G788" s="11"/>
      <c r="H788" s="13" t="str">
        <f t="shared" si="118"/>
        <v/>
      </c>
      <c r="I788" s="8" t="str">
        <f>IF(B788&lt;&gt;"",SUMIF($V$23:$V$598,V788,$H$23:$H$598)/SUMIF($V$23:$V$598,V788,$O$23:O1363),IF(O788&lt;&gt;"",SUMIF($S$23:$S$598,S788,$H$23:$H$598)/O788,""))</f>
        <v/>
      </c>
      <c r="J788" s="12"/>
      <c r="K788" s="19" t="str">
        <f t="shared" si="126"/>
        <v/>
      </c>
      <c r="L788" s="19" t="str">
        <f t="shared" si="119"/>
        <v/>
      </c>
      <c r="M788" s="19" t="str">
        <f t="shared" si="120"/>
        <v/>
      </c>
      <c r="N788" s="19" t="str">
        <f t="shared" si="127"/>
        <v/>
      </c>
      <c r="O788" s="9" t="str">
        <f t="shared" si="125"/>
        <v/>
      </c>
      <c r="S788" s="2" t="str">
        <f t="shared" si="123"/>
        <v>INDEX</v>
      </c>
      <c r="T788" s="18" t="str">
        <f t="shared" si="121"/>
        <v/>
      </c>
      <c r="V788" s="2" t="str">
        <f t="shared" si="124"/>
        <v>INCIDENTS</v>
      </c>
      <c r="W788" s="16" t="str">
        <f t="shared" si="122"/>
        <v/>
      </c>
    </row>
    <row r="789" spans="2:23" x14ac:dyDescent="0.2">
      <c r="B789" s="59" t="str">
        <f>IF(Collage!B782="","",Collage!B782)</f>
        <v/>
      </c>
      <c r="C789" s="59" t="str">
        <f>IF(Collage!C782="","",Collage!C782)</f>
        <v/>
      </c>
      <c r="D789" s="35" t="str">
        <f>IF(Collage!D782="","",Collage!D782)</f>
        <v/>
      </c>
      <c r="E789" s="29"/>
      <c r="F789" s="10"/>
      <c r="G789" s="11"/>
      <c r="H789" s="13" t="str">
        <f t="shared" si="118"/>
        <v/>
      </c>
      <c r="I789" s="8" t="str">
        <f>IF(B789&lt;&gt;"",SUMIF($V$23:$V$598,V789,$H$23:$H$598)/SUMIF($V$23:$V$598,V789,$O$23:O1364),IF(O789&lt;&gt;"",SUMIF($S$23:$S$598,S789,$H$23:$H$598)/O789,""))</f>
        <v/>
      </c>
      <c r="J789" s="12"/>
      <c r="K789" s="19" t="str">
        <f t="shared" si="126"/>
        <v/>
      </c>
      <c r="L789" s="19" t="str">
        <f t="shared" si="119"/>
        <v/>
      </c>
      <c r="M789" s="19" t="str">
        <f t="shared" si="120"/>
        <v/>
      </c>
      <c r="N789" s="19" t="str">
        <f t="shared" si="127"/>
        <v/>
      </c>
      <c r="O789" s="9" t="str">
        <f t="shared" si="125"/>
        <v/>
      </c>
      <c r="S789" s="2" t="str">
        <f t="shared" si="123"/>
        <v>INDEX</v>
      </c>
      <c r="T789" s="18" t="str">
        <f t="shared" si="121"/>
        <v/>
      </c>
      <c r="V789" s="2" t="str">
        <f t="shared" si="124"/>
        <v>INCIDENTS</v>
      </c>
      <c r="W789" s="16" t="str">
        <f t="shared" si="122"/>
        <v/>
      </c>
    </row>
    <row r="790" spans="2:23" x14ac:dyDescent="0.2">
      <c r="B790" s="59" t="str">
        <f>IF(Collage!B783="","",Collage!B783)</f>
        <v/>
      </c>
      <c r="C790" s="59" t="str">
        <f>IF(Collage!C783="","",Collage!C783)</f>
        <v/>
      </c>
      <c r="D790" s="35" t="str">
        <f>IF(Collage!D783="","",Collage!D783)</f>
        <v/>
      </c>
      <c r="E790" s="29"/>
      <c r="F790" s="10"/>
      <c r="G790" s="11"/>
      <c r="H790" s="13" t="str">
        <f t="shared" si="118"/>
        <v/>
      </c>
      <c r="I790" s="8" t="str">
        <f>IF(B790&lt;&gt;"",SUMIF($V$23:$V$598,V790,$H$23:$H$598)/SUMIF($V$23:$V$598,V790,$O$23:O1365),IF(O790&lt;&gt;"",SUMIF($S$23:$S$598,S790,$H$23:$H$598)/O790,""))</f>
        <v/>
      </c>
      <c r="J790" s="12"/>
      <c r="K790" s="19" t="str">
        <f t="shared" si="126"/>
        <v/>
      </c>
      <c r="L790" s="19" t="str">
        <f t="shared" si="119"/>
        <v/>
      </c>
      <c r="M790" s="19" t="str">
        <f t="shared" si="120"/>
        <v/>
      </c>
      <c r="N790" s="19" t="str">
        <f t="shared" si="127"/>
        <v/>
      </c>
      <c r="O790" s="9" t="str">
        <f t="shared" si="125"/>
        <v/>
      </c>
      <c r="S790" s="2" t="str">
        <f t="shared" si="123"/>
        <v>INDEX</v>
      </c>
      <c r="T790" s="18" t="str">
        <f t="shared" si="121"/>
        <v/>
      </c>
      <c r="V790" s="2" t="str">
        <f t="shared" si="124"/>
        <v>INCIDENTS</v>
      </c>
      <c r="W790" s="16" t="str">
        <f t="shared" si="122"/>
        <v/>
      </c>
    </row>
    <row r="791" spans="2:23" x14ac:dyDescent="0.2">
      <c r="B791" s="59" t="str">
        <f>IF(Collage!B784="","",Collage!B784)</f>
        <v/>
      </c>
      <c r="C791" s="59" t="str">
        <f>IF(Collage!C784="","",Collage!C784)</f>
        <v/>
      </c>
      <c r="D791" s="35" t="str">
        <f>IF(Collage!D784="","",Collage!D784)</f>
        <v/>
      </c>
      <c r="E791" s="29"/>
      <c r="F791" s="10"/>
      <c r="G791" s="11"/>
      <c r="H791" s="13" t="str">
        <f t="shared" ref="H791:H854" si="128">IF(D791="","",SUM(N791/3))</f>
        <v/>
      </c>
      <c r="I791" s="8" t="str">
        <f>IF(B791&lt;&gt;"",SUMIF($V$23:$V$598,V791,$H$23:$H$598)/SUMIF($V$23:$V$598,V791,$O$23:O1366),IF(O791&lt;&gt;"",SUMIF($S$23:$S$598,S791,$H$23:$H$598)/O791,""))</f>
        <v/>
      </c>
      <c r="J791" s="12"/>
      <c r="K791" s="19" t="str">
        <f t="shared" si="126"/>
        <v/>
      </c>
      <c r="L791" s="19" t="str">
        <f t="shared" ref="L791:L854" si="129">IF($D791&lt;&gt;"",IF($F791="X",1,0),"")</f>
        <v/>
      </c>
      <c r="M791" s="19" t="str">
        <f t="shared" ref="M791:M854" si="130">IF($D791&lt;&gt;"",IF($G791="X",1,0),"")</f>
        <v/>
      </c>
      <c r="N791" s="19" t="str">
        <f t="shared" si="127"/>
        <v/>
      </c>
      <c r="O791" s="9" t="str">
        <f t="shared" si="125"/>
        <v/>
      </c>
      <c r="S791" s="2" t="str">
        <f t="shared" si="123"/>
        <v>INDEX</v>
      </c>
      <c r="T791" s="18" t="str">
        <f t="shared" ref="T791:T854" si="131">IF(C791&lt;&gt;"",I791,"")</f>
        <v/>
      </c>
      <c r="V791" s="2" t="str">
        <f t="shared" si="124"/>
        <v>INCIDENTS</v>
      </c>
      <c r="W791" s="16" t="str">
        <f t="shared" ref="W791:W854" si="132">IF(B791&lt;&gt;"",I791,"")</f>
        <v/>
      </c>
    </row>
    <row r="792" spans="2:23" x14ac:dyDescent="0.2">
      <c r="B792" s="59" t="str">
        <f>IF(Collage!B785="","",Collage!B785)</f>
        <v/>
      </c>
      <c r="C792" s="59" t="str">
        <f>IF(Collage!C785="","",Collage!C785)</f>
        <v/>
      </c>
      <c r="D792" s="35" t="str">
        <f>IF(Collage!D785="","",Collage!D785)</f>
        <v/>
      </c>
      <c r="E792" s="29"/>
      <c r="F792" s="10"/>
      <c r="G792" s="11"/>
      <c r="H792" s="13" t="str">
        <f t="shared" si="128"/>
        <v/>
      </c>
      <c r="I792" s="8" t="str">
        <f>IF(B792&lt;&gt;"",SUMIF($V$23:$V$598,V792,$H$23:$H$598)/SUMIF($V$23:$V$598,V792,$O$23:O1367),IF(O792&lt;&gt;"",SUMIF($S$23:$S$598,S792,$H$23:$H$598)/O792,""))</f>
        <v/>
      </c>
      <c r="J792" s="12"/>
      <c r="K792" s="19" t="str">
        <f t="shared" si="126"/>
        <v/>
      </c>
      <c r="L792" s="19" t="str">
        <f t="shared" si="129"/>
        <v/>
      </c>
      <c r="M792" s="19" t="str">
        <f t="shared" si="130"/>
        <v/>
      </c>
      <c r="N792" s="19" t="str">
        <f t="shared" si="127"/>
        <v/>
      </c>
      <c r="O792" s="9" t="str">
        <f t="shared" si="125"/>
        <v/>
      </c>
      <c r="S792" s="2" t="str">
        <f t="shared" ref="S792:S855" si="133">IF(C792&lt;&gt;"",C792,IF(V792=V791,S791,""))</f>
        <v>INDEX</v>
      </c>
      <c r="T792" s="18" t="str">
        <f t="shared" si="131"/>
        <v/>
      </c>
      <c r="V792" s="2" t="str">
        <f t="shared" ref="V792:V855" si="134">IF(B792="",V791,B792)</f>
        <v>INCIDENTS</v>
      </c>
      <c r="W792" s="16" t="str">
        <f t="shared" si="132"/>
        <v/>
      </c>
    </row>
    <row r="793" spans="2:23" x14ac:dyDescent="0.2">
      <c r="B793" s="59" t="str">
        <f>IF(Collage!B786="","",Collage!B786)</f>
        <v/>
      </c>
      <c r="C793" s="59" t="str">
        <f>IF(Collage!C786="","",Collage!C786)</f>
        <v/>
      </c>
      <c r="D793" s="35" t="str">
        <f>IF(Collage!D786="","",Collage!D786)</f>
        <v/>
      </c>
      <c r="E793" s="29"/>
      <c r="F793" s="10"/>
      <c r="G793" s="11"/>
      <c r="H793" s="13" t="str">
        <f t="shared" si="128"/>
        <v/>
      </c>
      <c r="I793" s="8" t="str">
        <f>IF(B793&lt;&gt;"",SUMIF($V$23:$V$598,V793,$H$23:$H$598)/SUMIF($V$23:$V$598,V793,$O$23:O1368),IF(O793&lt;&gt;"",SUMIF($S$23:$S$598,S793,$H$23:$H$598)/O793,""))</f>
        <v/>
      </c>
      <c r="J793" s="12"/>
      <c r="K793" s="19" t="str">
        <f t="shared" si="126"/>
        <v/>
      </c>
      <c r="L793" s="19" t="str">
        <f t="shared" si="129"/>
        <v/>
      </c>
      <c r="M793" s="19" t="str">
        <f t="shared" si="130"/>
        <v/>
      </c>
      <c r="N793" s="19" t="str">
        <f t="shared" si="127"/>
        <v/>
      </c>
      <c r="O793" s="9" t="str">
        <f t="shared" ref="O793:O856" si="135">IF(C793="","",IF(S792&lt;&gt;S793,SUMPRODUCT((D793:D1269&lt;&gt;"")*(S793:S1269=S793)),""))</f>
        <v/>
      </c>
      <c r="S793" s="2" t="str">
        <f t="shared" si="133"/>
        <v>INDEX</v>
      </c>
      <c r="T793" s="18" t="str">
        <f t="shared" si="131"/>
        <v/>
      </c>
      <c r="V793" s="2" t="str">
        <f t="shared" si="134"/>
        <v>INCIDENTS</v>
      </c>
      <c r="W793" s="16" t="str">
        <f t="shared" si="132"/>
        <v/>
      </c>
    </row>
    <row r="794" spans="2:23" x14ac:dyDescent="0.2">
      <c r="B794" s="59" t="str">
        <f>IF(Collage!B787="","",Collage!B787)</f>
        <v/>
      </c>
      <c r="C794" s="59" t="str">
        <f>IF(Collage!C787="","",Collage!C787)</f>
        <v/>
      </c>
      <c r="D794" s="35" t="str">
        <f>IF(Collage!D787="","",Collage!D787)</f>
        <v/>
      </c>
      <c r="E794" s="29"/>
      <c r="F794" s="10"/>
      <c r="G794" s="11"/>
      <c r="H794" s="13" t="str">
        <f t="shared" si="128"/>
        <v/>
      </c>
      <c r="I794" s="8" t="str">
        <f>IF(B794&lt;&gt;"",SUMIF($V$23:$V$598,V794,$H$23:$H$598)/SUMIF($V$23:$V$598,V794,$O$23:O1369),IF(O794&lt;&gt;"",SUMIF($S$23:$S$598,S794,$H$23:$H$598)/O794,""))</f>
        <v/>
      </c>
      <c r="J794" s="12"/>
      <c r="K794" s="19" t="str">
        <f t="shared" si="126"/>
        <v/>
      </c>
      <c r="L794" s="19" t="str">
        <f t="shared" si="129"/>
        <v/>
      </c>
      <c r="M794" s="19" t="str">
        <f t="shared" si="130"/>
        <v/>
      </c>
      <c r="N794" s="19" t="str">
        <f t="shared" si="127"/>
        <v/>
      </c>
      <c r="O794" s="9" t="str">
        <f t="shared" si="135"/>
        <v/>
      </c>
      <c r="S794" s="2" t="str">
        <f t="shared" si="133"/>
        <v>INDEX</v>
      </c>
      <c r="T794" s="18" t="str">
        <f t="shared" si="131"/>
        <v/>
      </c>
      <c r="V794" s="2" t="str">
        <f t="shared" si="134"/>
        <v>INCIDENTS</v>
      </c>
      <c r="W794" s="16" t="str">
        <f t="shared" si="132"/>
        <v/>
      </c>
    </row>
    <row r="795" spans="2:23" x14ac:dyDescent="0.2">
      <c r="B795" s="59" t="str">
        <f>IF(Collage!B788="","",Collage!B788)</f>
        <v/>
      </c>
      <c r="C795" s="59" t="str">
        <f>IF(Collage!C788="","",Collage!C788)</f>
        <v/>
      </c>
      <c r="D795" s="35" t="str">
        <f>IF(Collage!D788="","",Collage!D788)</f>
        <v/>
      </c>
      <c r="E795" s="29"/>
      <c r="F795" s="10"/>
      <c r="G795" s="11"/>
      <c r="H795" s="13" t="str">
        <f t="shared" si="128"/>
        <v/>
      </c>
      <c r="I795" s="8" t="str">
        <f>IF(B795&lt;&gt;"",SUMIF($V$23:$V$598,V795,$H$23:$H$598)/SUMIF($V$23:$V$598,V795,$O$23:O1370),IF(O795&lt;&gt;"",SUMIF($S$23:$S$598,S795,$H$23:$H$598)/O795,""))</f>
        <v/>
      </c>
      <c r="J795" s="12"/>
      <c r="K795" s="19" t="str">
        <f t="shared" si="126"/>
        <v/>
      </c>
      <c r="L795" s="19" t="str">
        <f t="shared" si="129"/>
        <v/>
      </c>
      <c r="M795" s="19" t="str">
        <f t="shared" si="130"/>
        <v/>
      </c>
      <c r="N795" s="19" t="str">
        <f t="shared" si="127"/>
        <v/>
      </c>
      <c r="O795" s="9" t="str">
        <f t="shared" si="135"/>
        <v/>
      </c>
      <c r="S795" s="2" t="str">
        <f t="shared" si="133"/>
        <v>INDEX</v>
      </c>
      <c r="T795" s="18" t="str">
        <f t="shared" si="131"/>
        <v/>
      </c>
      <c r="V795" s="2" t="str">
        <f t="shared" si="134"/>
        <v>INCIDENTS</v>
      </c>
      <c r="W795" s="16" t="str">
        <f t="shared" si="132"/>
        <v/>
      </c>
    </row>
    <row r="796" spans="2:23" x14ac:dyDescent="0.2">
      <c r="B796" s="59" t="str">
        <f>IF(Collage!B789="","",Collage!B789)</f>
        <v/>
      </c>
      <c r="C796" s="59" t="str">
        <f>IF(Collage!C789="","",Collage!C789)</f>
        <v/>
      </c>
      <c r="D796" s="35" t="str">
        <f>IF(Collage!D789="","",Collage!D789)</f>
        <v/>
      </c>
      <c r="E796" s="29"/>
      <c r="F796" s="10"/>
      <c r="G796" s="11"/>
      <c r="H796" s="13" t="str">
        <f t="shared" si="128"/>
        <v/>
      </c>
      <c r="I796" s="8" t="str">
        <f>IF(B796&lt;&gt;"",SUMIF($V$23:$V$598,V796,$H$23:$H$598)/SUMIF($V$23:$V$598,V796,$O$23:O1371),IF(O796&lt;&gt;"",SUMIF($S$23:$S$598,S796,$H$23:$H$598)/O796,""))</f>
        <v/>
      </c>
      <c r="J796" s="12"/>
      <c r="K796" s="19" t="str">
        <f t="shared" si="126"/>
        <v/>
      </c>
      <c r="L796" s="19" t="str">
        <f t="shared" si="129"/>
        <v/>
      </c>
      <c r="M796" s="19" t="str">
        <f t="shared" si="130"/>
        <v/>
      </c>
      <c r="N796" s="19" t="str">
        <f t="shared" si="127"/>
        <v/>
      </c>
      <c r="O796" s="9" t="str">
        <f t="shared" si="135"/>
        <v/>
      </c>
      <c r="S796" s="2" t="str">
        <f t="shared" si="133"/>
        <v>INDEX</v>
      </c>
      <c r="T796" s="18" t="str">
        <f t="shared" si="131"/>
        <v/>
      </c>
      <c r="V796" s="2" t="str">
        <f t="shared" si="134"/>
        <v>INCIDENTS</v>
      </c>
      <c r="W796" s="16" t="str">
        <f t="shared" si="132"/>
        <v/>
      </c>
    </row>
    <row r="797" spans="2:23" x14ac:dyDescent="0.2">
      <c r="B797" s="59" t="str">
        <f>IF(Collage!B790="","",Collage!B790)</f>
        <v/>
      </c>
      <c r="C797" s="59" t="str">
        <f>IF(Collage!C790="","",Collage!C790)</f>
        <v/>
      </c>
      <c r="D797" s="35" t="str">
        <f>IF(Collage!D790="","",Collage!D790)</f>
        <v/>
      </c>
      <c r="E797" s="29"/>
      <c r="F797" s="10"/>
      <c r="G797" s="11"/>
      <c r="H797" s="13" t="str">
        <f t="shared" si="128"/>
        <v/>
      </c>
      <c r="I797" s="8" t="str">
        <f>IF(B797&lt;&gt;"",SUMIF($V$23:$V$598,V797,$H$23:$H$598)/SUMIF($V$23:$V$598,V797,$O$23:O1372),IF(O797&lt;&gt;"",SUMIF($S$23:$S$598,S797,$H$23:$H$598)/O797,""))</f>
        <v/>
      </c>
      <c r="J797" s="12"/>
      <c r="K797" s="19" t="str">
        <f t="shared" si="126"/>
        <v/>
      </c>
      <c r="L797" s="19" t="str">
        <f t="shared" si="129"/>
        <v/>
      </c>
      <c r="M797" s="19" t="str">
        <f t="shared" si="130"/>
        <v/>
      </c>
      <c r="N797" s="19" t="str">
        <f t="shared" si="127"/>
        <v/>
      </c>
      <c r="O797" s="9" t="str">
        <f t="shared" si="135"/>
        <v/>
      </c>
      <c r="S797" s="2" t="str">
        <f t="shared" si="133"/>
        <v>INDEX</v>
      </c>
      <c r="T797" s="18" t="str">
        <f t="shared" si="131"/>
        <v/>
      </c>
      <c r="V797" s="2" t="str">
        <f t="shared" si="134"/>
        <v>INCIDENTS</v>
      </c>
      <c r="W797" s="16" t="str">
        <f t="shared" si="132"/>
        <v/>
      </c>
    </row>
    <row r="798" spans="2:23" x14ac:dyDescent="0.2">
      <c r="B798" s="59" t="str">
        <f>IF(Collage!B791="","",Collage!B791)</f>
        <v/>
      </c>
      <c r="C798" s="59" t="str">
        <f>IF(Collage!C791="","",Collage!C791)</f>
        <v/>
      </c>
      <c r="D798" s="35" t="str">
        <f>IF(Collage!D791="","",Collage!D791)</f>
        <v/>
      </c>
      <c r="E798" s="29"/>
      <c r="F798" s="10"/>
      <c r="G798" s="11"/>
      <c r="H798" s="13" t="str">
        <f t="shared" si="128"/>
        <v/>
      </c>
      <c r="I798" s="8" t="str">
        <f>IF(B798&lt;&gt;"",SUMIF($V$23:$V$598,V798,$H$23:$H$598)/SUMIF($V$23:$V$598,V798,$O$23:O1373),IF(O798&lt;&gt;"",SUMIF($S$23:$S$598,S798,$H$23:$H$598)/O798,""))</f>
        <v/>
      </c>
      <c r="J798" s="12"/>
      <c r="K798" s="19" t="str">
        <f t="shared" si="126"/>
        <v/>
      </c>
      <c r="L798" s="19" t="str">
        <f t="shared" si="129"/>
        <v/>
      </c>
      <c r="M798" s="19" t="str">
        <f t="shared" si="130"/>
        <v/>
      </c>
      <c r="N798" s="19" t="str">
        <f t="shared" si="127"/>
        <v/>
      </c>
      <c r="O798" s="9" t="str">
        <f t="shared" si="135"/>
        <v/>
      </c>
      <c r="S798" s="2" t="str">
        <f t="shared" si="133"/>
        <v>INDEX</v>
      </c>
      <c r="T798" s="18" t="str">
        <f t="shared" si="131"/>
        <v/>
      </c>
      <c r="V798" s="2" t="str">
        <f t="shared" si="134"/>
        <v>INCIDENTS</v>
      </c>
      <c r="W798" s="16" t="str">
        <f t="shared" si="132"/>
        <v/>
      </c>
    </row>
    <row r="799" spans="2:23" x14ac:dyDescent="0.2">
      <c r="B799" s="59" t="str">
        <f>IF(Collage!B792="","",Collage!B792)</f>
        <v/>
      </c>
      <c r="C799" s="59" t="str">
        <f>IF(Collage!C792="","",Collage!C792)</f>
        <v/>
      </c>
      <c r="D799" s="35" t="str">
        <f>IF(Collage!D792="","",Collage!D792)</f>
        <v/>
      </c>
      <c r="E799" s="29"/>
      <c r="F799" s="10"/>
      <c r="G799" s="11"/>
      <c r="H799" s="13" t="str">
        <f t="shared" si="128"/>
        <v/>
      </c>
      <c r="I799" s="8" t="str">
        <f>IF(B799&lt;&gt;"",SUMIF($V$23:$V$598,V799,$H$23:$H$598)/SUMIF($V$23:$V$598,V799,$O$23:O1374),IF(O799&lt;&gt;"",SUMIF($S$23:$S$598,S799,$H$23:$H$598)/O799,""))</f>
        <v/>
      </c>
      <c r="J799" s="12"/>
      <c r="K799" s="19" t="str">
        <f t="shared" si="126"/>
        <v/>
      </c>
      <c r="L799" s="19" t="str">
        <f t="shared" si="129"/>
        <v/>
      </c>
      <c r="M799" s="19" t="str">
        <f t="shared" si="130"/>
        <v/>
      </c>
      <c r="N799" s="19" t="str">
        <f t="shared" si="127"/>
        <v/>
      </c>
      <c r="O799" s="9" t="str">
        <f t="shared" si="135"/>
        <v/>
      </c>
      <c r="S799" s="2" t="str">
        <f t="shared" si="133"/>
        <v>INDEX</v>
      </c>
      <c r="T799" s="18" t="str">
        <f t="shared" si="131"/>
        <v/>
      </c>
      <c r="V799" s="2" t="str">
        <f t="shared" si="134"/>
        <v>INCIDENTS</v>
      </c>
      <c r="W799" s="16" t="str">
        <f t="shared" si="132"/>
        <v/>
      </c>
    </row>
    <row r="800" spans="2:23" x14ac:dyDescent="0.2">
      <c r="B800" s="59" t="str">
        <f>IF(Collage!B793="","",Collage!B793)</f>
        <v/>
      </c>
      <c r="C800" s="59" t="str">
        <f>IF(Collage!C793="","",Collage!C793)</f>
        <v/>
      </c>
      <c r="D800" s="35" t="str">
        <f>IF(Collage!D793="","",Collage!D793)</f>
        <v/>
      </c>
      <c r="E800" s="29"/>
      <c r="F800" s="10"/>
      <c r="G800" s="11"/>
      <c r="H800" s="13" t="str">
        <f t="shared" si="128"/>
        <v/>
      </c>
      <c r="I800" s="8" t="str">
        <f>IF(B800&lt;&gt;"",SUMIF($V$23:$V$598,V800,$H$23:$H$598)/SUMIF($V$23:$V$598,V800,$O$23:O1375),IF(O800&lt;&gt;"",SUMIF($S$23:$S$598,S800,$H$23:$H$598)/O800,""))</f>
        <v/>
      </c>
      <c r="J800" s="12"/>
      <c r="K800" s="19" t="str">
        <f t="shared" si="126"/>
        <v/>
      </c>
      <c r="L800" s="19" t="str">
        <f t="shared" si="129"/>
        <v/>
      </c>
      <c r="M800" s="19" t="str">
        <f t="shared" si="130"/>
        <v/>
      </c>
      <c r="N800" s="19" t="str">
        <f t="shared" si="127"/>
        <v/>
      </c>
      <c r="O800" s="9" t="str">
        <f t="shared" si="135"/>
        <v/>
      </c>
      <c r="S800" s="2" t="str">
        <f t="shared" si="133"/>
        <v>INDEX</v>
      </c>
      <c r="T800" s="18" t="str">
        <f t="shared" si="131"/>
        <v/>
      </c>
      <c r="V800" s="2" t="str">
        <f t="shared" si="134"/>
        <v>INCIDENTS</v>
      </c>
      <c r="W800" s="16" t="str">
        <f t="shared" si="132"/>
        <v/>
      </c>
    </row>
    <row r="801" spans="2:23" x14ac:dyDescent="0.2">
      <c r="B801" s="59" t="str">
        <f>IF(Collage!B794="","",Collage!B794)</f>
        <v/>
      </c>
      <c r="C801" s="59" t="str">
        <f>IF(Collage!C794="","",Collage!C794)</f>
        <v/>
      </c>
      <c r="D801" s="35" t="str">
        <f>IF(Collage!D794="","",Collage!D794)</f>
        <v/>
      </c>
      <c r="E801" s="29"/>
      <c r="F801" s="10"/>
      <c r="G801" s="11"/>
      <c r="H801" s="13" t="str">
        <f t="shared" si="128"/>
        <v/>
      </c>
      <c r="I801" s="8" t="str">
        <f>IF(B801&lt;&gt;"",SUMIF($V$23:$V$598,V801,$H$23:$H$598)/SUMIF($V$23:$V$598,V801,$O$23:O1376),IF(O801&lt;&gt;"",SUMIF($S$23:$S$598,S801,$H$23:$H$598)/O801,""))</f>
        <v/>
      </c>
      <c r="J801" s="12"/>
      <c r="K801" s="19" t="str">
        <f t="shared" si="126"/>
        <v/>
      </c>
      <c r="L801" s="19" t="str">
        <f t="shared" si="129"/>
        <v/>
      </c>
      <c r="M801" s="19" t="str">
        <f t="shared" si="130"/>
        <v/>
      </c>
      <c r="N801" s="19" t="str">
        <f t="shared" si="127"/>
        <v/>
      </c>
      <c r="O801" s="9" t="str">
        <f t="shared" si="135"/>
        <v/>
      </c>
      <c r="S801" s="2" t="str">
        <f t="shared" si="133"/>
        <v>INDEX</v>
      </c>
      <c r="T801" s="18" t="str">
        <f t="shared" si="131"/>
        <v/>
      </c>
      <c r="V801" s="2" t="str">
        <f t="shared" si="134"/>
        <v>INCIDENTS</v>
      </c>
      <c r="W801" s="16" t="str">
        <f t="shared" si="132"/>
        <v/>
      </c>
    </row>
    <row r="802" spans="2:23" x14ac:dyDescent="0.2">
      <c r="B802" s="59" t="str">
        <f>IF(Collage!B795="","",Collage!B795)</f>
        <v/>
      </c>
      <c r="C802" s="59" t="str">
        <f>IF(Collage!C795="","",Collage!C795)</f>
        <v/>
      </c>
      <c r="D802" s="35" t="str">
        <f>IF(Collage!D795="","",Collage!D795)</f>
        <v/>
      </c>
      <c r="E802" s="29"/>
      <c r="F802" s="10"/>
      <c r="G802" s="11"/>
      <c r="H802" s="13" t="str">
        <f t="shared" si="128"/>
        <v/>
      </c>
      <c r="I802" s="8" t="str">
        <f>IF(B802&lt;&gt;"",SUMIF($V$23:$V$598,V802,$H$23:$H$598)/SUMIF($V$23:$V$598,V802,$O$23:O1377),IF(O802&lt;&gt;"",SUMIF($S$23:$S$598,S802,$H$23:$H$598)/O802,""))</f>
        <v/>
      </c>
      <c r="J802" s="12"/>
      <c r="K802" s="19" t="str">
        <f t="shared" si="126"/>
        <v/>
      </c>
      <c r="L802" s="19" t="str">
        <f t="shared" si="129"/>
        <v/>
      </c>
      <c r="M802" s="19" t="str">
        <f t="shared" si="130"/>
        <v/>
      </c>
      <c r="N802" s="19" t="str">
        <f t="shared" si="127"/>
        <v/>
      </c>
      <c r="O802" s="9" t="str">
        <f t="shared" si="135"/>
        <v/>
      </c>
      <c r="S802" s="2" t="str">
        <f t="shared" si="133"/>
        <v>INDEX</v>
      </c>
      <c r="T802" s="18" t="str">
        <f t="shared" si="131"/>
        <v/>
      </c>
      <c r="V802" s="2" t="str">
        <f t="shared" si="134"/>
        <v>INCIDENTS</v>
      </c>
      <c r="W802" s="16" t="str">
        <f t="shared" si="132"/>
        <v/>
      </c>
    </row>
    <row r="803" spans="2:23" x14ac:dyDescent="0.2">
      <c r="B803" s="59" t="str">
        <f>IF(Collage!B796="","",Collage!B796)</f>
        <v/>
      </c>
      <c r="C803" s="59" t="str">
        <f>IF(Collage!C796="","",Collage!C796)</f>
        <v/>
      </c>
      <c r="D803" s="35" t="str">
        <f>IF(Collage!D796="","",Collage!D796)</f>
        <v/>
      </c>
      <c r="E803" s="29"/>
      <c r="F803" s="10"/>
      <c r="G803" s="11"/>
      <c r="H803" s="13" t="str">
        <f t="shared" si="128"/>
        <v/>
      </c>
      <c r="I803" s="8" t="str">
        <f>IF(B803&lt;&gt;"",SUMIF($V$23:$V$598,V803,$H$23:$H$598)/SUMIF($V$23:$V$598,V803,$O$23:O1378),IF(O803&lt;&gt;"",SUMIF($S$23:$S$598,S803,$H$23:$H$598)/O803,""))</f>
        <v/>
      </c>
      <c r="J803" s="12"/>
      <c r="K803" s="19" t="str">
        <f t="shared" si="126"/>
        <v/>
      </c>
      <c r="L803" s="19" t="str">
        <f t="shared" si="129"/>
        <v/>
      </c>
      <c r="M803" s="19" t="str">
        <f t="shared" si="130"/>
        <v/>
      </c>
      <c r="N803" s="19" t="str">
        <f t="shared" si="127"/>
        <v/>
      </c>
      <c r="O803" s="9" t="str">
        <f t="shared" si="135"/>
        <v/>
      </c>
      <c r="S803" s="2" t="str">
        <f t="shared" si="133"/>
        <v>INDEX</v>
      </c>
      <c r="T803" s="18" t="str">
        <f t="shared" si="131"/>
        <v/>
      </c>
      <c r="V803" s="2" t="str">
        <f t="shared" si="134"/>
        <v>INCIDENTS</v>
      </c>
      <c r="W803" s="16" t="str">
        <f t="shared" si="132"/>
        <v/>
      </c>
    </row>
    <row r="804" spans="2:23" x14ac:dyDescent="0.2">
      <c r="B804" s="59" t="str">
        <f>IF(Collage!B797="","",Collage!B797)</f>
        <v/>
      </c>
      <c r="C804" s="59" t="str">
        <f>IF(Collage!C797="","",Collage!C797)</f>
        <v/>
      </c>
      <c r="D804" s="35" t="str">
        <f>IF(Collage!D797="","",Collage!D797)</f>
        <v/>
      </c>
      <c r="E804" s="29"/>
      <c r="F804" s="10"/>
      <c r="G804" s="11"/>
      <c r="H804" s="13" t="str">
        <f t="shared" si="128"/>
        <v/>
      </c>
      <c r="I804" s="8" t="str">
        <f>IF(B804&lt;&gt;"",SUMIF($V$23:$V$598,V804,$H$23:$H$598)/SUMIF($V$23:$V$598,V804,$O$23:O1379),IF(O804&lt;&gt;"",SUMIF($S$23:$S$598,S804,$H$23:$H$598)/O804,""))</f>
        <v/>
      </c>
      <c r="J804" s="12"/>
      <c r="K804" s="19" t="str">
        <f t="shared" ref="K804:K867" si="136">IF(D804&lt;&gt;"",IF(E804="X",1,0),"")</f>
        <v/>
      </c>
      <c r="L804" s="19" t="str">
        <f t="shared" si="129"/>
        <v/>
      </c>
      <c r="M804" s="19" t="str">
        <f t="shared" si="130"/>
        <v/>
      </c>
      <c r="N804" s="19" t="str">
        <f t="shared" ref="N804:N867" si="137">IF(D804&lt;&gt;"",SUM(K804:M804),IF(O804&lt;&gt;"","Procédures :",""))</f>
        <v/>
      </c>
      <c r="O804" s="9" t="str">
        <f t="shared" si="135"/>
        <v/>
      </c>
      <c r="S804" s="2" t="str">
        <f t="shared" si="133"/>
        <v>INDEX</v>
      </c>
      <c r="T804" s="18" t="str">
        <f t="shared" si="131"/>
        <v/>
      </c>
      <c r="V804" s="2" t="str">
        <f t="shared" si="134"/>
        <v>INCIDENTS</v>
      </c>
      <c r="W804" s="16" t="str">
        <f t="shared" si="132"/>
        <v/>
      </c>
    </row>
    <row r="805" spans="2:23" x14ac:dyDescent="0.2">
      <c r="B805" s="59" t="str">
        <f>IF(Collage!B798="","",Collage!B798)</f>
        <v/>
      </c>
      <c r="C805" s="59" t="str">
        <f>IF(Collage!C798="","",Collage!C798)</f>
        <v/>
      </c>
      <c r="D805" s="35" t="str">
        <f>IF(Collage!D798="","",Collage!D798)</f>
        <v/>
      </c>
      <c r="E805" s="29"/>
      <c r="F805" s="10"/>
      <c r="G805" s="11"/>
      <c r="H805" s="13" t="str">
        <f t="shared" si="128"/>
        <v/>
      </c>
      <c r="I805" s="8" t="str">
        <f>IF(B805&lt;&gt;"",SUMIF($V$23:$V$598,V805,$H$23:$H$598)/SUMIF($V$23:$V$598,V805,$O$23:O1380),IF(O805&lt;&gt;"",SUMIF($S$23:$S$598,S805,$H$23:$H$598)/O805,""))</f>
        <v/>
      </c>
      <c r="J805" s="12"/>
      <c r="K805" s="19" t="str">
        <f t="shared" si="136"/>
        <v/>
      </c>
      <c r="L805" s="19" t="str">
        <f t="shared" si="129"/>
        <v/>
      </c>
      <c r="M805" s="19" t="str">
        <f t="shared" si="130"/>
        <v/>
      </c>
      <c r="N805" s="19" t="str">
        <f t="shared" si="137"/>
        <v/>
      </c>
      <c r="O805" s="9" t="str">
        <f t="shared" si="135"/>
        <v/>
      </c>
      <c r="S805" s="2" t="str">
        <f t="shared" si="133"/>
        <v>INDEX</v>
      </c>
      <c r="T805" s="18" t="str">
        <f t="shared" si="131"/>
        <v/>
      </c>
      <c r="V805" s="2" t="str">
        <f t="shared" si="134"/>
        <v>INCIDENTS</v>
      </c>
      <c r="W805" s="16" t="str">
        <f t="shared" si="132"/>
        <v/>
      </c>
    </row>
    <row r="806" spans="2:23" x14ac:dyDescent="0.2">
      <c r="B806" s="59" t="str">
        <f>IF(Collage!B799="","",Collage!B799)</f>
        <v/>
      </c>
      <c r="C806" s="59" t="str">
        <f>IF(Collage!C799="","",Collage!C799)</f>
        <v/>
      </c>
      <c r="D806" s="35" t="str">
        <f>IF(Collage!D799="","",Collage!D799)</f>
        <v/>
      </c>
      <c r="E806" s="29"/>
      <c r="F806" s="10"/>
      <c r="G806" s="11"/>
      <c r="H806" s="13" t="str">
        <f t="shared" si="128"/>
        <v/>
      </c>
      <c r="I806" s="8" t="str">
        <f>IF(B806&lt;&gt;"",SUMIF($V$23:$V$598,V806,$H$23:$H$598)/SUMIF($V$23:$V$598,V806,$O$23:O1381),IF(O806&lt;&gt;"",SUMIF($S$23:$S$598,S806,$H$23:$H$598)/O806,""))</f>
        <v/>
      </c>
      <c r="J806" s="12"/>
      <c r="K806" s="19" t="str">
        <f t="shared" si="136"/>
        <v/>
      </c>
      <c r="L806" s="19" t="str">
        <f t="shared" si="129"/>
        <v/>
      </c>
      <c r="M806" s="19" t="str">
        <f t="shared" si="130"/>
        <v/>
      </c>
      <c r="N806" s="19" t="str">
        <f t="shared" si="137"/>
        <v/>
      </c>
      <c r="O806" s="9" t="str">
        <f t="shared" si="135"/>
        <v/>
      </c>
      <c r="S806" s="2" t="str">
        <f t="shared" si="133"/>
        <v>INDEX</v>
      </c>
      <c r="T806" s="18" t="str">
        <f t="shared" si="131"/>
        <v/>
      </c>
      <c r="V806" s="2" t="str">
        <f t="shared" si="134"/>
        <v>INCIDENTS</v>
      </c>
      <c r="W806" s="16" t="str">
        <f t="shared" si="132"/>
        <v/>
      </c>
    </row>
    <row r="807" spans="2:23" x14ac:dyDescent="0.2">
      <c r="B807" s="59" t="str">
        <f>IF(Collage!B800="","",Collage!B800)</f>
        <v/>
      </c>
      <c r="C807" s="59" t="str">
        <f>IF(Collage!C800="","",Collage!C800)</f>
        <v/>
      </c>
      <c r="D807" s="35" t="str">
        <f>IF(Collage!D800="","",Collage!D800)</f>
        <v/>
      </c>
      <c r="E807" s="29"/>
      <c r="F807" s="10"/>
      <c r="G807" s="11"/>
      <c r="H807" s="13" t="str">
        <f t="shared" si="128"/>
        <v/>
      </c>
      <c r="I807" s="8" t="str">
        <f>IF(B807&lt;&gt;"",SUMIF($V$23:$V$598,V807,$H$23:$H$598)/SUMIF($V$23:$V$598,V807,$O$23:O1382),IF(O807&lt;&gt;"",SUMIF($S$23:$S$598,S807,$H$23:$H$598)/O807,""))</f>
        <v/>
      </c>
      <c r="J807" s="12"/>
      <c r="K807" s="19" t="str">
        <f t="shared" si="136"/>
        <v/>
      </c>
      <c r="L807" s="19" t="str">
        <f t="shared" si="129"/>
        <v/>
      </c>
      <c r="M807" s="19" t="str">
        <f t="shared" si="130"/>
        <v/>
      </c>
      <c r="N807" s="19" t="str">
        <f t="shared" si="137"/>
        <v/>
      </c>
      <c r="O807" s="9" t="str">
        <f t="shared" si="135"/>
        <v/>
      </c>
      <c r="S807" s="2" t="str">
        <f t="shared" si="133"/>
        <v>INDEX</v>
      </c>
      <c r="T807" s="18" t="str">
        <f t="shared" si="131"/>
        <v/>
      </c>
      <c r="V807" s="2" t="str">
        <f t="shared" si="134"/>
        <v>INCIDENTS</v>
      </c>
      <c r="W807" s="16" t="str">
        <f t="shared" si="132"/>
        <v/>
      </c>
    </row>
    <row r="808" spans="2:23" x14ac:dyDescent="0.2">
      <c r="B808" s="59" t="str">
        <f>IF(Collage!B801="","",Collage!B801)</f>
        <v/>
      </c>
      <c r="C808" s="59" t="str">
        <f>IF(Collage!C801="","",Collage!C801)</f>
        <v/>
      </c>
      <c r="D808" s="35" t="str">
        <f>IF(Collage!D801="","",Collage!D801)</f>
        <v/>
      </c>
      <c r="E808" s="29"/>
      <c r="F808" s="10"/>
      <c r="G808" s="11"/>
      <c r="H808" s="13" t="str">
        <f t="shared" si="128"/>
        <v/>
      </c>
      <c r="I808" s="8" t="str">
        <f>IF(B808&lt;&gt;"",SUMIF($V$23:$V$598,V808,$H$23:$H$598)/SUMIF($V$23:$V$598,V808,$O$23:O1383),IF(O808&lt;&gt;"",SUMIF($S$23:$S$598,S808,$H$23:$H$598)/O808,""))</f>
        <v/>
      </c>
      <c r="J808" s="12"/>
      <c r="K808" s="19" t="str">
        <f t="shared" si="136"/>
        <v/>
      </c>
      <c r="L808" s="19" t="str">
        <f t="shared" si="129"/>
        <v/>
      </c>
      <c r="M808" s="19" t="str">
        <f t="shared" si="130"/>
        <v/>
      </c>
      <c r="N808" s="19" t="str">
        <f t="shared" si="137"/>
        <v/>
      </c>
      <c r="O808" s="9" t="str">
        <f t="shared" si="135"/>
        <v/>
      </c>
      <c r="S808" s="2" t="str">
        <f t="shared" si="133"/>
        <v>INDEX</v>
      </c>
      <c r="T808" s="18" t="str">
        <f t="shared" si="131"/>
        <v/>
      </c>
      <c r="V808" s="2" t="str">
        <f t="shared" si="134"/>
        <v>INCIDENTS</v>
      </c>
      <c r="W808" s="16" t="str">
        <f t="shared" si="132"/>
        <v/>
      </c>
    </row>
    <row r="809" spans="2:23" x14ac:dyDescent="0.2">
      <c r="B809" s="59" t="str">
        <f>IF(Collage!B802="","",Collage!B802)</f>
        <v/>
      </c>
      <c r="C809" s="59" t="str">
        <f>IF(Collage!C802="","",Collage!C802)</f>
        <v/>
      </c>
      <c r="D809" s="35" t="str">
        <f>IF(Collage!D802="","",Collage!D802)</f>
        <v/>
      </c>
      <c r="E809" s="29"/>
      <c r="F809" s="10"/>
      <c r="G809" s="11"/>
      <c r="H809" s="13" t="str">
        <f t="shared" si="128"/>
        <v/>
      </c>
      <c r="I809" s="8" t="str">
        <f>IF(B809&lt;&gt;"",SUMIF($V$23:$V$598,V809,$H$23:$H$598)/SUMIF($V$23:$V$598,V809,$O$23:O1384),IF(O809&lt;&gt;"",SUMIF($S$23:$S$598,S809,$H$23:$H$598)/O809,""))</f>
        <v/>
      </c>
      <c r="J809" s="12"/>
      <c r="K809" s="19" t="str">
        <f t="shared" si="136"/>
        <v/>
      </c>
      <c r="L809" s="19" t="str">
        <f t="shared" si="129"/>
        <v/>
      </c>
      <c r="M809" s="19" t="str">
        <f t="shared" si="130"/>
        <v/>
      </c>
      <c r="N809" s="19" t="str">
        <f t="shared" si="137"/>
        <v/>
      </c>
      <c r="O809" s="9" t="str">
        <f t="shared" si="135"/>
        <v/>
      </c>
      <c r="S809" s="2" t="str">
        <f t="shared" si="133"/>
        <v>INDEX</v>
      </c>
      <c r="T809" s="18" t="str">
        <f t="shared" si="131"/>
        <v/>
      </c>
      <c r="V809" s="2" t="str">
        <f t="shared" si="134"/>
        <v>INCIDENTS</v>
      </c>
      <c r="W809" s="16" t="str">
        <f t="shared" si="132"/>
        <v/>
      </c>
    </row>
    <row r="810" spans="2:23" x14ac:dyDescent="0.2">
      <c r="B810" s="59" t="str">
        <f>IF(Collage!B803="","",Collage!B803)</f>
        <v/>
      </c>
      <c r="C810" s="59" t="str">
        <f>IF(Collage!C803="","",Collage!C803)</f>
        <v/>
      </c>
      <c r="D810" s="35" t="str">
        <f>IF(Collage!D803="","",Collage!D803)</f>
        <v/>
      </c>
      <c r="E810" s="29"/>
      <c r="F810" s="10"/>
      <c r="G810" s="11"/>
      <c r="H810" s="13" t="str">
        <f t="shared" si="128"/>
        <v/>
      </c>
      <c r="I810" s="8" t="str">
        <f>IF(B810&lt;&gt;"",SUMIF($V$23:$V$598,V810,$H$23:$H$598)/SUMIF($V$23:$V$598,V810,$O$23:O1385),IF(O810&lt;&gt;"",SUMIF($S$23:$S$598,S810,$H$23:$H$598)/O810,""))</f>
        <v/>
      </c>
      <c r="J810" s="12"/>
      <c r="K810" s="19" t="str">
        <f t="shared" si="136"/>
        <v/>
      </c>
      <c r="L810" s="19" t="str">
        <f t="shared" si="129"/>
        <v/>
      </c>
      <c r="M810" s="19" t="str">
        <f t="shared" si="130"/>
        <v/>
      </c>
      <c r="N810" s="19" t="str">
        <f t="shared" si="137"/>
        <v/>
      </c>
      <c r="O810" s="9" t="str">
        <f t="shared" si="135"/>
        <v/>
      </c>
      <c r="S810" s="2" t="str">
        <f t="shared" si="133"/>
        <v>INDEX</v>
      </c>
      <c r="T810" s="18" t="str">
        <f t="shared" si="131"/>
        <v/>
      </c>
      <c r="V810" s="2" t="str">
        <f t="shared" si="134"/>
        <v>INCIDENTS</v>
      </c>
      <c r="W810" s="16" t="str">
        <f t="shared" si="132"/>
        <v/>
      </c>
    </row>
    <row r="811" spans="2:23" x14ac:dyDescent="0.2">
      <c r="B811" s="59" t="str">
        <f>IF(Collage!B804="","",Collage!B804)</f>
        <v/>
      </c>
      <c r="C811" s="59" t="str">
        <f>IF(Collage!C804="","",Collage!C804)</f>
        <v/>
      </c>
      <c r="D811" s="35" t="str">
        <f>IF(Collage!D804="","",Collage!D804)</f>
        <v/>
      </c>
      <c r="E811" s="29"/>
      <c r="F811" s="10"/>
      <c r="G811" s="11"/>
      <c r="H811" s="13" t="str">
        <f t="shared" si="128"/>
        <v/>
      </c>
      <c r="I811" s="8" t="str">
        <f>IF(B811&lt;&gt;"",SUMIF($V$23:$V$598,V811,$H$23:$H$598)/SUMIF($V$23:$V$598,V811,$O$23:O1386),IF(O811&lt;&gt;"",SUMIF($S$23:$S$598,S811,$H$23:$H$598)/O811,""))</f>
        <v/>
      </c>
      <c r="J811" s="12"/>
      <c r="K811" s="19" t="str">
        <f t="shared" si="136"/>
        <v/>
      </c>
      <c r="L811" s="19" t="str">
        <f t="shared" si="129"/>
        <v/>
      </c>
      <c r="M811" s="19" t="str">
        <f t="shared" si="130"/>
        <v/>
      </c>
      <c r="N811" s="19" t="str">
        <f t="shared" si="137"/>
        <v/>
      </c>
      <c r="O811" s="9" t="str">
        <f t="shared" si="135"/>
        <v/>
      </c>
      <c r="S811" s="2" t="str">
        <f t="shared" si="133"/>
        <v>INDEX</v>
      </c>
      <c r="T811" s="18" t="str">
        <f t="shared" si="131"/>
        <v/>
      </c>
      <c r="V811" s="2" t="str">
        <f t="shared" si="134"/>
        <v>INCIDENTS</v>
      </c>
      <c r="W811" s="16" t="str">
        <f t="shared" si="132"/>
        <v/>
      </c>
    </row>
    <row r="812" spans="2:23" x14ac:dyDescent="0.2">
      <c r="B812" s="59" t="str">
        <f>IF(Collage!B805="","",Collage!B805)</f>
        <v/>
      </c>
      <c r="C812" s="59" t="str">
        <f>IF(Collage!C805="","",Collage!C805)</f>
        <v/>
      </c>
      <c r="D812" s="35" t="str">
        <f>IF(Collage!D805="","",Collage!D805)</f>
        <v/>
      </c>
      <c r="E812" s="29"/>
      <c r="F812" s="10"/>
      <c r="G812" s="11"/>
      <c r="H812" s="13" t="str">
        <f t="shared" si="128"/>
        <v/>
      </c>
      <c r="I812" s="8" t="str">
        <f>IF(B812&lt;&gt;"",SUMIF($V$23:$V$598,V812,$H$23:$H$598)/SUMIF($V$23:$V$598,V812,$O$23:O1387),IF(O812&lt;&gt;"",SUMIF($S$23:$S$598,S812,$H$23:$H$598)/O812,""))</f>
        <v/>
      </c>
      <c r="J812" s="12"/>
      <c r="K812" s="19" t="str">
        <f t="shared" si="136"/>
        <v/>
      </c>
      <c r="L812" s="19" t="str">
        <f t="shared" si="129"/>
        <v/>
      </c>
      <c r="M812" s="19" t="str">
        <f t="shared" si="130"/>
        <v/>
      </c>
      <c r="N812" s="19" t="str">
        <f t="shared" si="137"/>
        <v/>
      </c>
      <c r="O812" s="9" t="str">
        <f t="shared" si="135"/>
        <v/>
      </c>
      <c r="S812" s="2" t="str">
        <f t="shared" si="133"/>
        <v>INDEX</v>
      </c>
      <c r="T812" s="18" t="str">
        <f t="shared" si="131"/>
        <v/>
      </c>
      <c r="V812" s="2" t="str">
        <f t="shared" si="134"/>
        <v>INCIDENTS</v>
      </c>
      <c r="W812" s="16" t="str">
        <f t="shared" si="132"/>
        <v/>
      </c>
    </row>
    <row r="813" spans="2:23" x14ac:dyDescent="0.2">
      <c r="B813" s="59" t="str">
        <f>IF(Collage!B806="","",Collage!B806)</f>
        <v/>
      </c>
      <c r="C813" s="59" t="str">
        <f>IF(Collage!C806="","",Collage!C806)</f>
        <v/>
      </c>
      <c r="D813" s="35" t="str">
        <f>IF(Collage!D806="","",Collage!D806)</f>
        <v/>
      </c>
      <c r="E813" s="29"/>
      <c r="F813" s="10"/>
      <c r="G813" s="11"/>
      <c r="H813" s="13" t="str">
        <f t="shared" si="128"/>
        <v/>
      </c>
      <c r="I813" s="8" t="str">
        <f>IF(B813&lt;&gt;"",SUMIF($V$23:$V$598,V813,$H$23:$H$598)/SUMIF($V$23:$V$598,V813,$O$23:O1388),IF(O813&lt;&gt;"",SUMIF($S$23:$S$598,S813,$H$23:$H$598)/O813,""))</f>
        <v/>
      </c>
      <c r="J813" s="12"/>
      <c r="K813" s="19" t="str">
        <f t="shared" si="136"/>
        <v/>
      </c>
      <c r="L813" s="19" t="str">
        <f t="shared" si="129"/>
        <v/>
      </c>
      <c r="M813" s="19" t="str">
        <f t="shared" si="130"/>
        <v/>
      </c>
      <c r="N813" s="19" t="str">
        <f t="shared" si="137"/>
        <v/>
      </c>
      <c r="O813" s="9" t="str">
        <f t="shared" si="135"/>
        <v/>
      </c>
      <c r="S813" s="2" t="str">
        <f t="shared" si="133"/>
        <v>INDEX</v>
      </c>
      <c r="T813" s="18" t="str">
        <f t="shared" si="131"/>
        <v/>
      </c>
      <c r="V813" s="2" t="str">
        <f t="shared" si="134"/>
        <v>INCIDENTS</v>
      </c>
      <c r="W813" s="16" t="str">
        <f t="shared" si="132"/>
        <v/>
      </c>
    </row>
    <row r="814" spans="2:23" x14ac:dyDescent="0.2">
      <c r="B814" s="59" t="str">
        <f>IF(Collage!B807="","",Collage!B807)</f>
        <v/>
      </c>
      <c r="C814" s="59" t="str">
        <f>IF(Collage!C807="","",Collage!C807)</f>
        <v/>
      </c>
      <c r="D814" s="35" t="str">
        <f>IF(Collage!D807="","",Collage!D807)</f>
        <v/>
      </c>
      <c r="E814" s="29"/>
      <c r="F814" s="10"/>
      <c r="G814" s="11"/>
      <c r="H814" s="13" t="str">
        <f t="shared" si="128"/>
        <v/>
      </c>
      <c r="I814" s="8" t="str">
        <f>IF(B814&lt;&gt;"",SUMIF($V$23:$V$598,V814,$H$23:$H$598)/SUMIF($V$23:$V$598,V814,$O$23:O1389),IF(O814&lt;&gt;"",SUMIF($S$23:$S$598,S814,$H$23:$H$598)/O814,""))</f>
        <v/>
      </c>
      <c r="J814" s="12"/>
      <c r="K814" s="19" t="str">
        <f t="shared" si="136"/>
        <v/>
      </c>
      <c r="L814" s="19" t="str">
        <f t="shared" si="129"/>
        <v/>
      </c>
      <c r="M814" s="19" t="str">
        <f t="shared" si="130"/>
        <v/>
      </c>
      <c r="N814" s="19" t="str">
        <f t="shared" si="137"/>
        <v/>
      </c>
      <c r="O814" s="9" t="str">
        <f t="shared" si="135"/>
        <v/>
      </c>
      <c r="S814" s="2" t="str">
        <f t="shared" si="133"/>
        <v>INDEX</v>
      </c>
      <c r="T814" s="18" t="str">
        <f t="shared" si="131"/>
        <v/>
      </c>
      <c r="V814" s="2" t="str">
        <f t="shared" si="134"/>
        <v>INCIDENTS</v>
      </c>
      <c r="W814" s="16" t="str">
        <f t="shared" si="132"/>
        <v/>
      </c>
    </row>
    <row r="815" spans="2:23" x14ac:dyDescent="0.2">
      <c r="B815" s="59" t="str">
        <f>IF(Collage!B808="","",Collage!B808)</f>
        <v/>
      </c>
      <c r="C815" s="59" t="str">
        <f>IF(Collage!C808="","",Collage!C808)</f>
        <v/>
      </c>
      <c r="D815" s="35" t="str">
        <f>IF(Collage!D808="","",Collage!D808)</f>
        <v/>
      </c>
      <c r="E815" s="29"/>
      <c r="F815" s="10"/>
      <c r="G815" s="11"/>
      <c r="H815" s="13" t="str">
        <f t="shared" si="128"/>
        <v/>
      </c>
      <c r="I815" s="8" t="str">
        <f>IF(B815&lt;&gt;"",SUMIF($V$23:$V$598,V815,$H$23:$H$598)/SUMIF($V$23:$V$598,V815,$O$23:O1390),IF(O815&lt;&gt;"",SUMIF($S$23:$S$598,S815,$H$23:$H$598)/O815,""))</f>
        <v/>
      </c>
      <c r="J815" s="12"/>
      <c r="K815" s="19" t="str">
        <f t="shared" si="136"/>
        <v/>
      </c>
      <c r="L815" s="19" t="str">
        <f t="shared" si="129"/>
        <v/>
      </c>
      <c r="M815" s="19" t="str">
        <f t="shared" si="130"/>
        <v/>
      </c>
      <c r="N815" s="19" t="str">
        <f t="shared" si="137"/>
        <v/>
      </c>
      <c r="O815" s="9" t="str">
        <f t="shared" si="135"/>
        <v/>
      </c>
      <c r="S815" s="2" t="str">
        <f t="shared" si="133"/>
        <v>INDEX</v>
      </c>
      <c r="T815" s="18" t="str">
        <f t="shared" si="131"/>
        <v/>
      </c>
      <c r="V815" s="2" t="str">
        <f t="shared" si="134"/>
        <v>INCIDENTS</v>
      </c>
      <c r="W815" s="16" t="str">
        <f t="shared" si="132"/>
        <v/>
      </c>
    </row>
    <row r="816" spans="2:23" x14ac:dyDescent="0.2">
      <c r="B816" s="59" t="str">
        <f>IF(Collage!B809="","",Collage!B809)</f>
        <v/>
      </c>
      <c r="C816" s="59" t="str">
        <f>IF(Collage!C809="","",Collage!C809)</f>
        <v/>
      </c>
      <c r="D816" s="35" t="str">
        <f>IF(Collage!D809="","",Collage!D809)</f>
        <v/>
      </c>
      <c r="E816" s="29"/>
      <c r="F816" s="10"/>
      <c r="G816" s="11"/>
      <c r="H816" s="13" t="str">
        <f t="shared" si="128"/>
        <v/>
      </c>
      <c r="I816" s="8" t="str">
        <f>IF(B816&lt;&gt;"",SUMIF($V$23:$V$598,V816,$H$23:$H$598)/SUMIF($V$23:$V$598,V816,$O$23:O1391),IF(O816&lt;&gt;"",SUMIF($S$23:$S$598,S816,$H$23:$H$598)/O816,""))</f>
        <v/>
      </c>
      <c r="J816" s="12"/>
      <c r="K816" s="19" t="str">
        <f t="shared" si="136"/>
        <v/>
      </c>
      <c r="L816" s="19" t="str">
        <f t="shared" si="129"/>
        <v/>
      </c>
      <c r="M816" s="19" t="str">
        <f t="shared" si="130"/>
        <v/>
      </c>
      <c r="N816" s="19" t="str">
        <f t="shared" si="137"/>
        <v/>
      </c>
      <c r="O816" s="9" t="str">
        <f t="shared" si="135"/>
        <v/>
      </c>
      <c r="S816" s="2" t="str">
        <f t="shared" si="133"/>
        <v>INDEX</v>
      </c>
      <c r="T816" s="18" t="str">
        <f t="shared" si="131"/>
        <v/>
      </c>
      <c r="V816" s="2" t="str">
        <f t="shared" si="134"/>
        <v>INCIDENTS</v>
      </c>
      <c r="W816" s="16" t="str">
        <f t="shared" si="132"/>
        <v/>
      </c>
    </row>
    <row r="817" spans="2:23" x14ac:dyDescent="0.2">
      <c r="B817" s="59" t="str">
        <f>IF(Collage!B810="","",Collage!B810)</f>
        <v/>
      </c>
      <c r="C817" s="59" t="str">
        <f>IF(Collage!C810="","",Collage!C810)</f>
        <v/>
      </c>
      <c r="D817" s="35" t="str">
        <f>IF(Collage!D810="","",Collage!D810)</f>
        <v/>
      </c>
      <c r="E817" s="29"/>
      <c r="F817" s="10"/>
      <c r="G817" s="11"/>
      <c r="H817" s="13" t="str">
        <f t="shared" si="128"/>
        <v/>
      </c>
      <c r="I817" s="8" t="str">
        <f>IF(B817&lt;&gt;"",SUMIF($V$23:$V$598,V817,$H$23:$H$598)/SUMIF($V$23:$V$598,V817,$O$23:O1392),IF(O817&lt;&gt;"",SUMIF($S$23:$S$598,S817,$H$23:$H$598)/O817,""))</f>
        <v/>
      </c>
      <c r="J817" s="12"/>
      <c r="K817" s="19" t="str">
        <f t="shared" si="136"/>
        <v/>
      </c>
      <c r="L817" s="19" t="str">
        <f t="shared" si="129"/>
        <v/>
      </c>
      <c r="M817" s="19" t="str">
        <f t="shared" si="130"/>
        <v/>
      </c>
      <c r="N817" s="19" t="str">
        <f t="shared" si="137"/>
        <v/>
      </c>
      <c r="O817" s="9" t="str">
        <f t="shared" si="135"/>
        <v/>
      </c>
      <c r="S817" s="2" t="str">
        <f t="shared" si="133"/>
        <v>INDEX</v>
      </c>
      <c r="T817" s="18" t="str">
        <f t="shared" si="131"/>
        <v/>
      </c>
      <c r="V817" s="2" t="str">
        <f t="shared" si="134"/>
        <v>INCIDENTS</v>
      </c>
      <c r="W817" s="16" t="str">
        <f t="shared" si="132"/>
        <v/>
      </c>
    </row>
    <row r="818" spans="2:23" x14ac:dyDescent="0.2">
      <c r="B818" s="59" t="str">
        <f>IF(Collage!B811="","",Collage!B811)</f>
        <v/>
      </c>
      <c r="C818" s="59" t="str">
        <f>IF(Collage!C811="","",Collage!C811)</f>
        <v/>
      </c>
      <c r="D818" s="35" t="str">
        <f>IF(Collage!D811="","",Collage!D811)</f>
        <v/>
      </c>
      <c r="E818" s="29"/>
      <c r="F818" s="10"/>
      <c r="G818" s="11"/>
      <c r="H818" s="13" t="str">
        <f t="shared" si="128"/>
        <v/>
      </c>
      <c r="I818" s="8" t="str">
        <f>IF(B818&lt;&gt;"",SUMIF($V$23:$V$598,V818,$H$23:$H$598)/SUMIF($V$23:$V$598,V818,$O$23:O1393),IF(O818&lt;&gt;"",SUMIF($S$23:$S$598,S818,$H$23:$H$598)/O818,""))</f>
        <v/>
      </c>
      <c r="J818" s="12"/>
      <c r="K818" s="19" t="str">
        <f t="shared" si="136"/>
        <v/>
      </c>
      <c r="L818" s="19" t="str">
        <f t="shared" si="129"/>
        <v/>
      </c>
      <c r="M818" s="19" t="str">
        <f t="shared" si="130"/>
        <v/>
      </c>
      <c r="N818" s="19" t="str">
        <f t="shared" si="137"/>
        <v/>
      </c>
      <c r="O818" s="9" t="str">
        <f t="shared" si="135"/>
        <v/>
      </c>
      <c r="S818" s="2" t="str">
        <f t="shared" si="133"/>
        <v>INDEX</v>
      </c>
      <c r="T818" s="18" t="str">
        <f t="shared" si="131"/>
        <v/>
      </c>
      <c r="V818" s="2" t="str">
        <f t="shared" si="134"/>
        <v>INCIDENTS</v>
      </c>
      <c r="W818" s="16" t="str">
        <f t="shared" si="132"/>
        <v/>
      </c>
    </row>
    <row r="819" spans="2:23" x14ac:dyDescent="0.2">
      <c r="B819" s="59" t="str">
        <f>IF(Collage!B812="","",Collage!B812)</f>
        <v/>
      </c>
      <c r="C819" s="59" t="str">
        <f>IF(Collage!C812="","",Collage!C812)</f>
        <v/>
      </c>
      <c r="D819" s="35" t="str">
        <f>IF(Collage!D812="","",Collage!D812)</f>
        <v/>
      </c>
      <c r="E819" s="29"/>
      <c r="F819" s="10"/>
      <c r="G819" s="11"/>
      <c r="H819" s="13" t="str">
        <f t="shared" si="128"/>
        <v/>
      </c>
      <c r="I819" s="8" t="str">
        <f>IF(B819&lt;&gt;"",SUMIF($V$23:$V$598,V819,$H$23:$H$598)/SUMIF($V$23:$V$598,V819,$O$23:O1394),IF(O819&lt;&gt;"",SUMIF($S$23:$S$598,S819,$H$23:$H$598)/O819,""))</f>
        <v/>
      </c>
      <c r="J819" s="12"/>
      <c r="K819" s="19" t="str">
        <f t="shared" si="136"/>
        <v/>
      </c>
      <c r="L819" s="19" t="str">
        <f t="shared" si="129"/>
        <v/>
      </c>
      <c r="M819" s="19" t="str">
        <f t="shared" si="130"/>
        <v/>
      </c>
      <c r="N819" s="19" t="str">
        <f t="shared" si="137"/>
        <v/>
      </c>
      <c r="O819" s="9" t="str">
        <f t="shared" si="135"/>
        <v/>
      </c>
      <c r="S819" s="2" t="str">
        <f t="shared" si="133"/>
        <v>INDEX</v>
      </c>
      <c r="T819" s="18" t="str">
        <f t="shared" si="131"/>
        <v/>
      </c>
      <c r="V819" s="2" t="str">
        <f t="shared" si="134"/>
        <v>INCIDENTS</v>
      </c>
      <c r="W819" s="16" t="str">
        <f t="shared" si="132"/>
        <v/>
      </c>
    </row>
    <row r="820" spans="2:23" x14ac:dyDescent="0.2">
      <c r="B820" s="59" t="str">
        <f>IF(Collage!B813="","",Collage!B813)</f>
        <v/>
      </c>
      <c r="C820" s="59" t="str">
        <f>IF(Collage!C813="","",Collage!C813)</f>
        <v/>
      </c>
      <c r="D820" s="35" t="str">
        <f>IF(Collage!D813="","",Collage!D813)</f>
        <v/>
      </c>
      <c r="E820" s="29"/>
      <c r="F820" s="10"/>
      <c r="G820" s="11"/>
      <c r="H820" s="13" t="str">
        <f t="shared" si="128"/>
        <v/>
      </c>
      <c r="I820" s="8" t="str">
        <f>IF(B820&lt;&gt;"",SUMIF($V$23:$V$598,V820,$H$23:$H$598)/SUMIF($V$23:$V$598,V820,$O$23:O1395),IF(O820&lt;&gt;"",SUMIF($S$23:$S$598,S820,$H$23:$H$598)/O820,""))</f>
        <v/>
      </c>
      <c r="J820" s="12"/>
      <c r="K820" s="19" t="str">
        <f t="shared" si="136"/>
        <v/>
      </c>
      <c r="L820" s="19" t="str">
        <f t="shared" si="129"/>
        <v/>
      </c>
      <c r="M820" s="19" t="str">
        <f t="shared" si="130"/>
        <v/>
      </c>
      <c r="N820" s="19" t="str">
        <f t="shared" si="137"/>
        <v/>
      </c>
      <c r="O820" s="9" t="str">
        <f t="shared" si="135"/>
        <v/>
      </c>
      <c r="S820" s="2" t="str">
        <f t="shared" si="133"/>
        <v>INDEX</v>
      </c>
      <c r="T820" s="18" t="str">
        <f t="shared" si="131"/>
        <v/>
      </c>
      <c r="V820" s="2" t="str">
        <f t="shared" si="134"/>
        <v>INCIDENTS</v>
      </c>
      <c r="W820" s="16" t="str">
        <f t="shared" si="132"/>
        <v/>
      </c>
    </row>
    <row r="821" spans="2:23" x14ac:dyDescent="0.2">
      <c r="B821" s="59" t="str">
        <f>IF(Collage!B814="","",Collage!B814)</f>
        <v/>
      </c>
      <c r="C821" s="59" t="str">
        <f>IF(Collage!C814="","",Collage!C814)</f>
        <v/>
      </c>
      <c r="D821" s="35" t="str">
        <f>IF(Collage!D814="","",Collage!D814)</f>
        <v/>
      </c>
      <c r="E821" s="29"/>
      <c r="F821" s="10"/>
      <c r="G821" s="11"/>
      <c r="H821" s="13" t="str">
        <f t="shared" si="128"/>
        <v/>
      </c>
      <c r="I821" s="8" t="str">
        <f>IF(B821&lt;&gt;"",SUMIF($V$23:$V$598,V821,$H$23:$H$598)/SUMIF($V$23:$V$598,V821,$O$23:O1396),IF(O821&lt;&gt;"",SUMIF($S$23:$S$598,S821,$H$23:$H$598)/O821,""))</f>
        <v/>
      </c>
      <c r="J821" s="12"/>
      <c r="K821" s="19" t="str">
        <f t="shared" si="136"/>
        <v/>
      </c>
      <c r="L821" s="19" t="str">
        <f t="shared" si="129"/>
        <v/>
      </c>
      <c r="M821" s="19" t="str">
        <f t="shared" si="130"/>
        <v/>
      </c>
      <c r="N821" s="19" t="str">
        <f t="shared" si="137"/>
        <v/>
      </c>
      <c r="O821" s="9" t="str">
        <f t="shared" si="135"/>
        <v/>
      </c>
      <c r="S821" s="2" t="str">
        <f t="shared" si="133"/>
        <v>INDEX</v>
      </c>
      <c r="T821" s="18" t="str">
        <f t="shared" si="131"/>
        <v/>
      </c>
      <c r="V821" s="2" t="str">
        <f t="shared" si="134"/>
        <v>INCIDENTS</v>
      </c>
      <c r="W821" s="16" t="str">
        <f t="shared" si="132"/>
        <v/>
      </c>
    </row>
    <row r="822" spans="2:23" x14ac:dyDescent="0.2">
      <c r="B822" s="59" t="str">
        <f>IF(Collage!B815="","",Collage!B815)</f>
        <v/>
      </c>
      <c r="C822" s="59" t="str">
        <f>IF(Collage!C815="","",Collage!C815)</f>
        <v/>
      </c>
      <c r="D822" s="35" t="str">
        <f>IF(Collage!D815="","",Collage!D815)</f>
        <v/>
      </c>
      <c r="E822" s="29"/>
      <c r="F822" s="10"/>
      <c r="G822" s="11"/>
      <c r="H822" s="13" t="str">
        <f t="shared" si="128"/>
        <v/>
      </c>
      <c r="I822" s="8" t="str">
        <f>IF(B822&lt;&gt;"",SUMIF($V$23:$V$598,V822,$H$23:$H$598)/SUMIF($V$23:$V$598,V822,$O$23:O1397),IF(O822&lt;&gt;"",SUMIF($S$23:$S$598,S822,$H$23:$H$598)/O822,""))</f>
        <v/>
      </c>
      <c r="J822" s="12"/>
      <c r="K822" s="19" t="str">
        <f t="shared" si="136"/>
        <v/>
      </c>
      <c r="L822" s="19" t="str">
        <f t="shared" si="129"/>
        <v/>
      </c>
      <c r="M822" s="19" t="str">
        <f t="shared" si="130"/>
        <v/>
      </c>
      <c r="N822" s="19" t="str">
        <f t="shared" si="137"/>
        <v/>
      </c>
      <c r="O822" s="9" t="str">
        <f t="shared" si="135"/>
        <v/>
      </c>
      <c r="S822" s="2" t="str">
        <f t="shared" si="133"/>
        <v>INDEX</v>
      </c>
      <c r="T822" s="18" t="str">
        <f t="shared" si="131"/>
        <v/>
      </c>
      <c r="V822" s="2" t="str">
        <f t="shared" si="134"/>
        <v>INCIDENTS</v>
      </c>
      <c r="W822" s="16" t="str">
        <f t="shared" si="132"/>
        <v/>
      </c>
    </row>
    <row r="823" spans="2:23" x14ac:dyDescent="0.2">
      <c r="B823" s="59" t="str">
        <f>IF(Collage!B816="","",Collage!B816)</f>
        <v/>
      </c>
      <c r="C823" s="59" t="str">
        <f>IF(Collage!C816="","",Collage!C816)</f>
        <v/>
      </c>
      <c r="D823" s="35" t="str">
        <f>IF(Collage!D816="","",Collage!D816)</f>
        <v/>
      </c>
      <c r="E823" s="29"/>
      <c r="F823" s="10"/>
      <c r="G823" s="11"/>
      <c r="H823" s="13" t="str">
        <f t="shared" si="128"/>
        <v/>
      </c>
      <c r="I823" s="8" t="str">
        <f>IF(B823&lt;&gt;"",SUMIF($V$23:$V$598,V823,$H$23:$H$598)/SUMIF($V$23:$V$598,V823,$O$23:O1398),IF(O823&lt;&gt;"",SUMIF($S$23:$S$598,S823,$H$23:$H$598)/O823,""))</f>
        <v/>
      </c>
      <c r="J823" s="12"/>
      <c r="K823" s="19" t="str">
        <f t="shared" si="136"/>
        <v/>
      </c>
      <c r="L823" s="19" t="str">
        <f t="shared" si="129"/>
        <v/>
      </c>
      <c r="M823" s="19" t="str">
        <f t="shared" si="130"/>
        <v/>
      </c>
      <c r="N823" s="19" t="str">
        <f t="shared" si="137"/>
        <v/>
      </c>
      <c r="O823" s="9" t="str">
        <f t="shared" si="135"/>
        <v/>
      </c>
      <c r="S823" s="2" t="str">
        <f t="shared" si="133"/>
        <v>INDEX</v>
      </c>
      <c r="T823" s="18" t="str">
        <f t="shared" si="131"/>
        <v/>
      </c>
      <c r="V823" s="2" t="str">
        <f t="shared" si="134"/>
        <v>INCIDENTS</v>
      </c>
      <c r="W823" s="16" t="str">
        <f t="shared" si="132"/>
        <v/>
      </c>
    </row>
    <row r="824" spans="2:23" x14ac:dyDescent="0.2">
      <c r="B824" s="59" t="str">
        <f>IF(Collage!B817="","",Collage!B817)</f>
        <v/>
      </c>
      <c r="C824" s="59" t="str">
        <f>IF(Collage!C817="","",Collage!C817)</f>
        <v/>
      </c>
      <c r="D824" s="35" t="str">
        <f>IF(Collage!D817="","",Collage!D817)</f>
        <v/>
      </c>
      <c r="E824" s="29"/>
      <c r="F824" s="10"/>
      <c r="G824" s="11"/>
      <c r="H824" s="13" t="str">
        <f t="shared" si="128"/>
        <v/>
      </c>
      <c r="I824" s="8" t="str">
        <f>IF(B824&lt;&gt;"",SUMIF($V$23:$V$598,V824,$H$23:$H$598)/SUMIF($V$23:$V$598,V824,$O$23:O1399),IF(O824&lt;&gt;"",SUMIF($S$23:$S$598,S824,$H$23:$H$598)/O824,""))</f>
        <v/>
      </c>
      <c r="J824" s="12"/>
      <c r="K824" s="19" t="str">
        <f t="shared" si="136"/>
        <v/>
      </c>
      <c r="L824" s="19" t="str">
        <f t="shared" si="129"/>
        <v/>
      </c>
      <c r="M824" s="19" t="str">
        <f t="shared" si="130"/>
        <v/>
      </c>
      <c r="N824" s="19" t="str">
        <f t="shared" si="137"/>
        <v/>
      </c>
      <c r="O824" s="9" t="str">
        <f t="shared" si="135"/>
        <v/>
      </c>
      <c r="S824" s="2" t="str">
        <f t="shared" si="133"/>
        <v>INDEX</v>
      </c>
      <c r="T824" s="18" t="str">
        <f t="shared" si="131"/>
        <v/>
      </c>
      <c r="V824" s="2" t="str">
        <f t="shared" si="134"/>
        <v>INCIDENTS</v>
      </c>
      <c r="W824" s="16" t="str">
        <f t="shared" si="132"/>
        <v/>
      </c>
    </row>
    <row r="825" spans="2:23" x14ac:dyDescent="0.2">
      <c r="B825" s="59" t="str">
        <f>IF(Collage!B818="","",Collage!B818)</f>
        <v/>
      </c>
      <c r="C825" s="59" t="str">
        <f>IF(Collage!C818="","",Collage!C818)</f>
        <v/>
      </c>
      <c r="D825" s="35" t="str">
        <f>IF(Collage!D818="","",Collage!D818)</f>
        <v/>
      </c>
      <c r="E825" s="29"/>
      <c r="F825" s="10"/>
      <c r="G825" s="11"/>
      <c r="H825" s="13" t="str">
        <f t="shared" si="128"/>
        <v/>
      </c>
      <c r="I825" s="8" t="str">
        <f>IF(B825&lt;&gt;"",SUMIF($V$23:$V$598,V825,$H$23:$H$598)/SUMIF($V$23:$V$598,V825,$O$23:O1400),IF(O825&lt;&gt;"",SUMIF($S$23:$S$598,S825,$H$23:$H$598)/O825,""))</f>
        <v/>
      </c>
      <c r="J825" s="12"/>
      <c r="K825" s="19" t="str">
        <f t="shared" si="136"/>
        <v/>
      </c>
      <c r="L825" s="19" t="str">
        <f t="shared" si="129"/>
        <v/>
      </c>
      <c r="M825" s="19" t="str">
        <f t="shared" si="130"/>
        <v/>
      </c>
      <c r="N825" s="19" t="str">
        <f t="shared" si="137"/>
        <v/>
      </c>
      <c r="O825" s="9" t="str">
        <f t="shared" si="135"/>
        <v/>
      </c>
      <c r="S825" s="2" t="str">
        <f t="shared" si="133"/>
        <v>INDEX</v>
      </c>
      <c r="T825" s="18" t="str">
        <f t="shared" si="131"/>
        <v/>
      </c>
      <c r="V825" s="2" t="str">
        <f t="shared" si="134"/>
        <v>INCIDENTS</v>
      </c>
      <c r="W825" s="16" t="str">
        <f t="shared" si="132"/>
        <v/>
      </c>
    </row>
    <row r="826" spans="2:23" x14ac:dyDescent="0.2">
      <c r="B826" s="59" t="str">
        <f>IF(Collage!B819="","",Collage!B819)</f>
        <v/>
      </c>
      <c r="C826" s="59" t="str">
        <f>IF(Collage!C819="","",Collage!C819)</f>
        <v/>
      </c>
      <c r="D826" s="35" t="str">
        <f>IF(Collage!D819="","",Collage!D819)</f>
        <v/>
      </c>
      <c r="E826" s="29"/>
      <c r="F826" s="10"/>
      <c r="G826" s="11"/>
      <c r="H826" s="13" t="str">
        <f t="shared" si="128"/>
        <v/>
      </c>
      <c r="I826" s="8" t="str">
        <f>IF(B826&lt;&gt;"",SUMIF($V$23:$V$598,V826,$H$23:$H$598)/SUMIF($V$23:$V$598,V826,$O$23:O1401),IF(O826&lt;&gt;"",SUMIF($S$23:$S$598,S826,$H$23:$H$598)/O826,""))</f>
        <v/>
      </c>
      <c r="J826" s="12"/>
      <c r="K826" s="19" t="str">
        <f t="shared" si="136"/>
        <v/>
      </c>
      <c r="L826" s="19" t="str">
        <f t="shared" si="129"/>
        <v/>
      </c>
      <c r="M826" s="19" t="str">
        <f t="shared" si="130"/>
        <v/>
      </c>
      <c r="N826" s="19" t="str">
        <f t="shared" si="137"/>
        <v/>
      </c>
      <c r="O826" s="9" t="str">
        <f t="shared" si="135"/>
        <v/>
      </c>
      <c r="S826" s="2" t="str">
        <f t="shared" si="133"/>
        <v>INDEX</v>
      </c>
      <c r="T826" s="18" t="str">
        <f t="shared" si="131"/>
        <v/>
      </c>
      <c r="V826" s="2" t="str">
        <f t="shared" si="134"/>
        <v>INCIDENTS</v>
      </c>
      <c r="W826" s="16" t="str">
        <f t="shared" si="132"/>
        <v/>
      </c>
    </row>
    <row r="827" spans="2:23" x14ac:dyDescent="0.2">
      <c r="B827" s="59" t="str">
        <f>IF(Collage!B820="","",Collage!B820)</f>
        <v/>
      </c>
      <c r="C827" s="59" t="str">
        <f>IF(Collage!C820="","",Collage!C820)</f>
        <v/>
      </c>
      <c r="D827" s="35" t="str">
        <f>IF(Collage!D820="","",Collage!D820)</f>
        <v/>
      </c>
      <c r="E827" s="29"/>
      <c r="F827" s="10"/>
      <c r="G827" s="11"/>
      <c r="H827" s="13" t="str">
        <f t="shared" si="128"/>
        <v/>
      </c>
      <c r="I827" s="8" t="str">
        <f>IF(B827&lt;&gt;"",SUMIF($V$23:$V$598,V827,$H$23:$H$598)/SUMIF($V$23:$V$598,V827,$O$23:O1402),IF(O827&lt;&gt;"",SUMIF($S$23:$S$598,S827,$H$23:$H$598)/O827,""))</f>
        <v/>
      </c>
      <c r="J827" s="12"/>
      <c r="K827" s="19" t="str">
        <f t="shared" si="136"/>
        <v/>
      </c>
      <c r="L827" s="19" t="str">
        <f t="shared" si="129"/>
        <v/>
      </c>
      <c r="M827" s="19" t="str">
        <f t="shared" si="130"/>
        <v/>
      </c>
      <c r="N827" s="19" t="str">
        <f t="shared" si="137"/>
        <v/>
      </c>
      <c r="O827" s="9" t="str">
        <f t="shared" si="135"/>
        <v/>
      </c>
      <c r="S827" s="2" t="str">
        <f t="shared" si="133"/>
        <v>INDEX</v>
      </c>
      <c r="T827" s="18" t="str">
        <f t="shared" si="131"/>
        <v/>
      </c>
      <c r="V827" s="2" t="str">
        <f t="shared" si="134"/>
        <v>INCIDENTS</v>
      </c>
      <c r="W827" s="16" t="str">
        <f t="shared" si="132"/>
        <v/>
      </c>
    </row>
    <row r="828" spans="2:23" x14ac:dyDescent="0.2">
      <c r="B828" s="59" t="str">
        <f>IF(Collage!B821="","",Collage!B821)</f>
        <v/>
      </c>
      <c r="C828" s="59" t="str">
        <f>IF(Collage!C821="","",Collage!C821)</f>
        <v/>
      </c>
      <c r="D828" s="35" t="str">
        <f>IF(Collage!D821="","",Collage!D821)</f>
        <v/>
      </c>
      <c r="E828" s="29"/>
      <c r="F828" s="10"/>
      <c r="G828" s="11"/>
      <c r="H828" s="13" t="str">
        <f t="shared" si="128"/>
        <v/>
      </c>
      <c r="I828" s="8" t="str">
        <f>IF(B828&lt;&gt;"",SUMIF($V$23:$V$598,V828,$H$23:$H$598)/SUMIF($V$23:$V$598,V828,$O$23:O1403),IF(O828&lt;&gt;"",SUMIF($S$23:$S$598,S828,$H$23:$H$598)/O828,""))</f>
        <v/>
      </c>
      <c r="J828" s="12"/>
      <c r="K828" s="19" t="str">
        <f t="shared" si="136"/>
        <v/>
      </c>
      <c r="L828" s="19" t="str">
        <f t="shared" si="129"/>
        <v/>
      </c>
      <c r="M828" s="19" t="str">
        <f t="shared" si="130"/>
        <v/>
      </c>
      <c r="N828" s="19" t="str">
        <f t="shared" si="137"/>
        <v/>
      </c>
      <c r="O828" s="9" t="str">
        <f t="shared" si="135"/>
        <v/>
      </c>
      <c r="S828" s="2" t="str">
        <f t="shared" si="133"/>
        <v>INDEX</v>
      </c>
      <c r="T828" s="18" t="str">
        <f t="shared" si="131"/>
        <v/>
      </c>
      <c r="V828" s="2" t="str">
        <f t="shared" si="134"/>
        <v>INCIDENTS</v>
      </c>
      <c r="W828" s="16" t="str">
        <f t="shared" si="132"/>
        <v/>
      </c>
    </row>
    <row r="829" spans="2:23" x14ac:dyDescent="0.2">
      <c r="B829" s="59" t="str">
        <f>IF(Collage!B822="","",Collage!B822)</f>
        <v/>
      </c>
      <c r="C829" s="59" t="str">
        <f>IF(Collage!C822="","",Collage!C822)</f>
        <v/>
      </c>
      <c r="D829" s="35" t="str">
        <f>IF(Collage!D822="","",Collage!D822)</f>
        <v/>
      </c>
      <c r="E829" s="29"/>
      <c r="F829" s="10"/>
      <c r="G829" s="11"/>
      <c r="H829" s="13" t="str">
        <f t="shared" si="128"/>
        <v/>
      </c>
      <c r="I829" s="8" t="str">
        <f>IF(B829&lt;&gt;"",SUMIF($V$23:$V$598,V829,$H$23:$H$598)/SUMIF($V$23:$V$598,V829,$O$23:O1404),IF(O829&lt;&gt;"",SUMIF($S$23:$S$598,S829,$H$23:$H$598)/O829,""))</f>
        <v/>
      </c>
      <c r="J829" s="12"/>
      <c r="K829" s="19" t="str">
        <f t="shared" si="136"/>
        <v/>
      </c>
      <c r="L829" s="19" t="str">
        <f t="shared" si="129"/>
        <v/>
      </c>
      <c r="M829" s="19" t="str">
        <f t="shared" si="130"/>
        <v/>
      </c>
      <c r="N829" s="19" t="str">
        <f t="shared" si="137"/>
        <v/>
      </c>
      <c r="O829" s="9" t="str">
        <f t="shared" si="135"/>
        <v/>
      </c>
      <c r="S829" s="2" t="str">
        <f t="shared" si="133"/>
        <v>INDEX</v>
      </c>
      <c r="T829" s="18" t="str">
        <f t="shared" si="131"/>
        <v/>
      </c>
      <c r="V829" s="2" t="str">
        <f t="shared" si="134"/>
        <v>INCIDENTS</v>
      </c>
      <c r="W829" s="16" t="str">
        <f t="shared" si="132"/>
        <v/>
      </c>
    </row>
    <row r="830" spans="2:23" x14ac:dyDescent="0.2">
      <c r="B830" s="59" t="str">
        <f>IF(Collage!B823="","",Collage!B823)</f>
        <v/>
      </c>
      <c r="C830" s="59" t="str">
        <f>IF(Collage!C823="","",Collage!C823)</f>
        <v/>
      </c>
      <c r="D830" s="35" t="str">
        <f>IF(Collage!D823="","",Collage!D823)</f>
        <v/>
      </c>
      <c r="E830" s="29"/>
      <c r="F830" s="10"/>
      <c r="G830" s="11"/>
      <c r="H830" s="13" t="str">
        <f t="shared" si="128"/>
        <v/>
      </c>
      <c r="I830" s="8" t="str">
        <f>IF(B830&lt;&gt;"",SUMIF($V$23:$V$598,V830,$H$23:$H$598)/SUMIF($V$23:$V$598,V830,$O$23:O1405),IF(O830&lt;&gt;"",SUMIF($S$23:$S$598,S830,$H$23:$H$598)/O830,""))</f>
        <v/>
      </c>
      <c r="J830" s="12"/>
      <c r="K830" s="19" t="str">
        <f t="shared" si="136"/>
        <v/>
      </c>
      <c r="L830" s="19" t="str">
        <f t="shared" si="129"/>
        <v/>
      </c>
      <c r="M830" s="19" t="str">
        <f t="shared" si="130"/>
        <v/>
      </c>
      <c r="N830" s="19" t="str">
        <f t="shared" si="137"/>
        <v/>
      </c>
      <c r="O830" s="9" t="str">
        <f t="shared" si="135"/>
        <v/>
      </c>
      <c r="S830" s="2" t="str">
        <f t="shared" si="133"/>
        <v>INDEX</v>
      </c>
      <c r="T830" s="18" t="str">
        <f t="shared" si="131"/>
        <v/>
      </c>
      <c r="V830" s="2" t="str">
        <f t="shared" si="134"/>
        <v>INCIDENTS</v>
      </c>
      <c r="W830" s="16" t="str">
        <f t="shared" si="132"/>
        <v/>
      </c>
    </row>
    <row r="831" spans="2:23" x14ac:dyDescent="0.2">
      <c r="B831" s="59" t="str">
        <f>IF(Collage!B824="","",Collage!B824)</f>
        <v/>
      </c>
      <c r="C831" s="59" t="str">
        <f>IF(Collage!C824="","",Collage!C824)</f>
        <v/>
      </c>
      <c r="D831" s="35" t="str">
        <f>IF(Collage!D824="","",Collage!D824)</f>
        <v/>
      </c>
      <c r="E831" s="29"/>
      <c r="F831" s="10"/>
      <c r="G831" s="11"/>
      <c r="H831" s="13" t="str">
        <f t="shared" si="128"/>
        <v/>
      </c>
      <c r="I831" s="8" t="str">
        <f>IF(B831&lt;&gt;"",SUMIF($V$23:$V$598,V831,$H$23:$H$598)/SUMIF($V$23:$V$598,V831,$O$23:O1406),IF(O831&lt;&gt;"",SUMIF($S$23:$S$598,S831,$H$23:$H$598)/O831,""))</f>
        <v/>
      </c>
      <c r="J831" s="12"/>
      <c r="K831" s="19" t="str">
        <f t="shared" si="136"/>
        <v/>
      </c>
      <c r="L831" s="19" t="str">
        <f t="shared" si="129"/>
        <v/>
      </c>
      <c r="M831" s="19" t="str">
        <f t="shared" si="130"/>
        <v/>
      </c>
      <c r="N831" s="19" t="str">
        <f t="shared" si="137"/>
        <v/>
      </c>
      <c r="O831" s="9" t="str">
        <f t="shared" si="135"/>
        <v/>
      </c>
      <c r="S831" s="2" t="str">
        <f t="shared" si="133"/>
        <v>INDEX</v>
      </c>
      <c r="T831" s="18" t="str">
        <f t="shared" si="131"/>
        <v/>
      </c>
      <c r="V831" s="2" t="str">
        <f t="shared" si="134"/>
        <v>INCIDENTS</v>
      </c>
      <c r="W831" s="16" t="str">
        <f t="shared" si="132"/>
        <v/>
      </c>
    </row>
    <row r="832" spans="2:23" x14ac:dyDescent="0.2">
      <c r="B832" s="59" t="str">
        <f>IF(Collage!B825="","",Collage!B825)</f>
        <v/>
      </c>
      <c r="C832" s="59" t="str">
        <f>IF(Collage!C825="","",Collage!C825)</f>
        <v/>
      </c>
      <c r="D832" s="35" t="str">
        <f>IF(Collage!D825="","",Collage!D825)</f>
        <v/>
      </c>
      <c r="E832" s="29"/>
      <c r="F832" s="10"/>
      <c r="G832" s="11"/>
      <c r="H832" s="13" t="str">
        <f t="shared" si="128"/>
        <v/>
      </c>
      <c r="I832" s="8" t="str">
        <f>IF(B832&lt;&gt;"",SUMIF($V$23:$V$598,V832,$H$23:$H$598)/SUMIF($V$23:$V$598,V832,$O$23:O1407),IF(O832&lt;&gt;"",SUMIF($S$23:$S$598,S832,$H$23:$H$598)/O832,""))</f>
        <v/>
      </c>
      <c r="J832" s="12"/>
      <c r="K832" s="19" t="str">
        <f t="shared" si="136"/>
        <v/>
      </c>
      <c r="L832" s="19" t="str">
        <f t="shared" si="129"/>
        <v/>
      </c>
      <c r="M832" s="19" t="str">
        <f t="shared" si="130"/>
        <v/>
      </c>
      <c r="N832" s="19" t="str">
        <f t="shared" si="137"/>
        <v/>
      </c>
      <c r="O832" s="9" t="str">
        <f t="shared" si="135"/>
        <v/>
      </c>
      <c r="S832" s="2" t="str">
        <f t="shared" si="133"/>
        <v>INDEX</v>
      </c>
      <c r="T832" s="18" t="str">
        <f t="shared" si="131"/>
        <v/>
      </c>
      <c r="V832" s="2" t="str">
        <f t="shared" si="134"/>
        <v>INCIDENTS</v>
      </c>
      <c r="W832" s="16" t="str">
        <f t="shared" si="132"/>
        <v/>
      </c>
    </row>
    <row r="833" spans="2:23" x14ac:dyDescent="0.2">
      <c r="B833" s="59" t="str">
        <f>IF(Collage!B826="","",Collage!B826)</f>
        <v/>
      </c>
      <c r="C833" s="59" t="str">
        <f>IF(Collage!C826="","",Collage!C826)</f>
        <v/>
      </c>
      <c r="D833" s="35" t="str">
        <f>IF(Collage!D826="","",Collage!D826)</f>
        <v/>
      </c>
      <c r="E833" s="29"/>
      <c r="F833" s="10"/>
      <c r="G833" s="11"/>
      <c r="H833" s="13" t="str">
        <f t="shared" si="128"/>
        <v/>
      </c>
      <c r="I833" s="8" t="str">
        <f>IF(B833&lt;&gt;"",SUMIF($V$23:$V$598,V833,$H$23:$H$598)/SUMIF($V$23:$V$598,V833,$O$23:O1408),IF(O833&lt;&gt;"",SUMIF($S$23:$S$598,S833,$H$23:$H$598)/O833,""))</f>
        <v/>
      </c>
      <c r="J833" s="12"/>
      <c r="K833" s="19" t="str">
        <f t="shared" si="136"/>
        <v/>
      </c>
      <c r="L833" s="19" t="str">
        <f t="shared" si="129"/>
        <v/>
      </c>
      <c r="M833" s="19" t="str">
        <f t="shared" si="130"/>
        <v/>
      </c>
      <c r="N833" s="19" t="str">
        <f t="shared" si="137"/>
        <v/>
      </c>
      <c r="O833" s="9" t="str">
        <f t="shared" si="135"/>
        <v/>
      </c>
      <c r="S833" s="2" t="str">
        <f t="shared" si="133"/>
        <v>INDEX</v>
      </c>
      <c r="T833" s="18" t="str">
        <f t="shared" si="131"/>
        <v/>
      </c>
      <c r="V833" s="2" t="str">
        <f t="shared" si="134"/>
        <v>INCIDENTS</v>
      </c>
      <c r="W833" s="16" t="str">
        <f t="shared" si="132"/>
        <v/>
      </c>
    </row>
    <row r="834" spans="2:23" x14ac:dyDescent="0.2">
      <c r="B834" s="59" t="str">
        <f>IF(Collage!B827="","",Collage!B827)</f>
        <v/>
      </c>
      <c r="C834" s="59" t="str">
        <f>IF(Collage!C827="","",Collage!C827)</f>
        <v/>
      </c>
      <c r="D834" s="35" t="str">
        <f>IF(Collage!D827="","",Collage!D827)</f>
        <v/>
      </c>
      <c r="E834" s="29"/>
      <c r="F834" s="10"/>
      <c r="G834" s="11"/>
      <c r="H834" s="13" t="str">
        <f t="shared" si="128"/>
        <v/>
      </c>
      <c r="I834" s="8" t="str">
        <f>IF(B834&lt;&gt;"",SUMIF($V$23:$V$598,V834,$H$23:$H$598)/SUMIF($V$23:$V$598,V834,$O$23:O1409),IF(O834&lt;&gt;"",SUMIF($S$23:$S$598,S834,$H$23:$H$598)/O834,""))</f>
        <v/>
      </c>
      <c r="J834" s="12"/>
      <c r="K834" s="19" t="str">
        <f t="shared" si="136"/>
        <v/>
      </c>
      <c r="L834" s="19" t="str">
        <f t="shared" si="129"/>
        <v/>
      </c>
      <c r="M834" s="19" t="str">
        <f t="shared" si="130"/>
        <v/>
      </c>
      <c r="N834" s="19" t="str">
        <f t="shared" si="137"/>
        <v/>
      </c>
      <c r="O834" s="9" t="str">
        <f t="shared" si="135"/>
        <v/>
      </c>
      <c r="S834" s="2" t="str">
        <f t="shared" si="133"/>
        <v>INDEX</v>
      </c>
      <c r="T834" s="18" t="str">
        <f t="shared" si="131"/>
        <v/>
      </c>
      <c r="V834" s="2" t="str">
        <f t="shared" si="134"/>
        <v>INCIDENTS</v>
      </c>
      <c r="W834" s="16" t="str">
        <f t="shared" si="132"/>
        <v/>
      </c>
    </row>
    <row r="835" spans="2:23" x14ac:dyDescent="0.2">
      <c r="B835" s="59" t="str">
        <f>IF(Collage!B828="","",Collage!B828)</f>
        <v/>
      </c>
      <c r="C835" s="59" t="str">
        <f>IF(Collage!C828="","",Collage!C828)</f>
        <v/>
      </c>
      <c r="D835" s="35" t="str">
        <f>IF(Collage!D828="","",Collage!D828)</f>
        <v/>
      </c>
      <c r="E835" s="29"/>
      <c r="F835" s="10"/>
      <c r="G835" s="11"/>
      <c r="H835" s="13" t="str">
        <f t="shared" si="128"/>
        <v/>
      </c>
      <c r="I835" s="8" t="str">
        <f>IF(B835&lt;&gt;"",SUMIF($V$23:$V$598,V835,$H$23:$H$598)/SUMIF($V$23:$V$598,V835,$O$23:O1410),IF(O835&lt;&gt;"",SUMIF($S$23:$S$598,S835,$H$23:$H$598)/O835,""))</f>
        <v/>
      </c>
      <c r="J835" s="12"/>
      <c r="K835" s="19" t="str">
        <f t="shared" si="136"/>
        <v/>
      </c>
      <c r="L835" s="19" t="str">
        <f t="shared" si="129"/>
        <v/>
      </c>
      <c r="M835" s="19" t="str">
        <f t="shared" si="130"/>
        <v/>
      </c>
      <c r="N835" s="19" t="str">
        <f t="shared" si="137"/>
        <v/>
      </c>
      <c r="O835" s="9" t="str">
        <f t="shared" si="135"/>
        <v/>
      </c>
      <c r="S835" s="2" t="str">
        <f t="shared" si="133"/>
        <v>INDEX</v>
      </c>
      <c r="T835" s="18" t="str">
        <f t="shared" si="131"/>
        <v/>
      </c>
      <c r="V835" s="2" t="str">
        <f t="shared" si="134"/>
        <v>INCIDENTS</v>
      </c>
      <c r="W835" s="16" t="str">
        <f t="shared" si="132"/>
        <v/>
      </c>
    </row>
    <row r="836" spans="2:23" x14ac:dyDescent="0.2">
      <c r="B836" s="59" t="str">
        <f>IF(Collage!B829="","",Collage!B829)</f>
        <v/>
      </c>
      <c r="C836" s="59" t="str">
        <f>IF(Collage!C829="","",Collage!C829)</f>
        <v/>
      </c>
      <c r="D836" s="35" t="str">
        <f>IF(Collage!D829="","",Collage!D829)</f>
        <v/>
      </c>
      <c r="E836" s="29"/>
      <c r="F836" s="10"/>
      <c r="G836" s="11"/>
      <c r="H836" s="13" t="str">
        <f t="shared" si="128"/>
        <v/>
      </c>
      <c r="I836" s="8" t="str">
        <f>IF(B836&lt;&gt;"",SUMIF($V$23:$V$598,V836,$H$23:$H$598)/SUMIF($V$23:$V$598,V836,$O$23:O1411),IF(O836&lt;&gt;"",SUMIF($S$23:$S$598,S836,$H$23:$H$598)/O836,""))</f>
        <v/>
      </c>
      <c r="J836" s="12"/>
      <c r="K836" s="19" t="str">
        <f t="shared" si="136"/>
        <v/>
      </c>
      <c r="L836" s="19" t="str">
        <f t="shared" si="129"/>
        <v/>
      </c>
      <c r="M836" s="19" t="str">
        <f t="shared" si="130"/>
        <v/>
      </c>
      <c r="N836" s="19" t="str">
        <f t="shared" si="137"/>
        <v/>
      </c>
      <c r="O836" s="9" t="str">
        <f t="shared" si="135"/>
        <v/>
      </c>
      <c r="S836" s="2" t="str">
        <f t="shared" si="133"/>
        <v>INDEX</v>
      </c>
      <c r="T836" s="18" t="str">
        <f t="shared" si="131"/>
        <v/>
      </c>
      <c r="V836" s="2" t="str">
        <f t="shared" si="134"/>
        <v>INCIDENTS</v>
      </c>
      <c r="W836" s="16" t="str">
        <f t="shared" si="132"/>
        <v/>
      </c>
    </row>
    <row r="837" spans="2:23" x14ac:dyDescent="0.2">
      <c r="B837" s="59" t="str">
        <f>IF(Collage!B830="","",Collage!B830)</f>
        <v/>
      </c>
      <c r="C837" s="59" t="str">
        <f>IF(Collage!C830="","",Collage!C830)</f>
        <v/>
      </c>
      <c r="D837" s="35" t="str">
        <f>IF(Collage!D830="","",Collage!D830)</f>
        <v/>
      </c>
      <c r="E837" s="29"/>
      <c r="F837" s="10"/>
      <c r="G837" s="11"/>
      <c r="H837" s="13" t="str">
        <f t="shared" si="128"/>
        <v/>
      </c>
      <c r="I837" s="8" t="str">
        <f>IF(B837&lt;&gt;"",SUMIF($V$23:$V$598,V837,$H$23:$H$598)/SUMIF($V$23:$V$598,V837,$O$23:O1412),IF(O837&lt;&gt;"",SUMIF($S$23:$S$598,S837,$H$23:$H$598)/O837,""))</f>
        <v/>
      </c>
      <c r="J837" s="12"/>
      <c r="K837" s="19" t="str">
        <f t="shared" si="136"/>
        <v/>
      </c>
      <c r="L837" s="19" t="str">
        <f t="shared" si="129"/>
        <v/>
      </c>
      <c r="M837" s="19" t="str">
        <f t="shared" si="130"/>
        <v/>
      </c>
      <c r="N837" s="19" t="str">
        <f t="shared" si="137"/>
        <v/>
      </c>
      <c r="O837" s="9" t="str">
        <f t="shared" si="135"/>
        <v/>
      </c>
      <c r="S837" s="2" t="str">
        <f t="shared" si="133"/>
        <v>INDEX</v>
      </c>
      <c r="T837" s="18" t="str">
        <f t="shared" si="131"/>
        <v/>
      </c>
      <c r="V837" s="2" t="str">
        <f t="shared" si="134"/>
        <v>INCIDENTS</v>
      </c>
      <c r="W837" s="16" t="str">
        <f t="shared" si="132"/>
        <v/>
      </c>
    </row>
    <row r="838" spans="2:23" x14ac:dyDescent="0.2">
      <c r="B838" s="59" t="str">
        <f>IF(Collage!B831="","",Collage!B831)</f>
        <v/>
      </c>
      <c r="C838" s="59" t="str">
        <f>IF(Collage!C831="","",Collage!C831)</f>
        <v/>
      </c>
      <c r="D838" s="35" t="str">
        <f>IF(Collage!D831="","",Collage!D831)</f>
        <v/>
      </c>
      <c r="E838" s="29"/>
      <c r="F838" s="10"/>
      <c r="G838" s="11"/>
      <c r="H838" s="13" t="str">
        <f t="shared" si="128"/>
        <v/>
      </c>
      <c r="I838" s="8" t="str">
        <f>IF(B838&lt;&gt;"",SUMIF($V$23:$V$598,V838,$H$23:$H$598)/SUMIF($V$23:$V$598,V838,$O$23:O1413),IF(O838&lt;&gt;"",SUMIF($S$23:$S$598,S838,$H$23:$H$598)/O838,""))</f>
        <v/>
      </c>
      <c r="J838" s="12"/>
      <c r="K838" s="19" t="str">
        <f t="shared" si="136"/>
        <v/>
      </c>
      <c r="L838" s="19" t="str">
        <f t="shared" si="129"/>
        <v/>
      </c>
      <c r="M838" s="19" t="str">
        <f t="shared" si="130"/>
        <v/>
      </c>
      <c r="N838" s="19" t="str">
        <f t="shared" si="137"/>
        <v/>
      </c>
      <c r="O838" s="9" t="str">
        <f t="shared" si="135"/>
        <v/>
      </c>
      <c r="S838" s="2" t="str">
        <f t="shared" si="133"/>
        <v>INDEX</v>
      </c>
      <c r="T838" s="18" t="str">
        <f t="shared" si="131"/>
        <v/>
      </c>
      <c r="V838" s="2" t="str">
        <f t="shared" si="134"/>
        <v>INCIDENTS</v>
      </c>
      <c r="W838" s="16" t="str">
        <f t="shared" si="132"/>
        <v/>
      </c>
    </row>
    <row r="839" spans="2:23" x14ac:dyDescent="0.2">
      <c r="B839" s="59" t="str">
        <f>IF(Collage!B832="","",Collage!B832)</f>
        <v/>
      </c>
      <c r="C839" s="59" t="str">
        <f>IF(Collage!C832="","",Collage!C832)</f>
        <v/>
      </c>
      <c r="D839" s="35" t="str">
        <f>IF(Collage!D832="","",Collage!D832)</f>
        <v/>
      </c>
      <c r="E839" s="29"/>
      <c r="F839" s="10"/>
      <c r="G839" s="11"/>
      <c r="H839" s="13" t="str">
        <f t="shared" si="128"/>
        <v/>
      </c>
      <c r="I839" s="8" t="str">
        <f>IF(B839&lt;&gt;"",SUMIF($V$23:$V$598,V839,$H$23:$H$598)/SUMIF($V$23:$V$598,V839,$O$23:O1414),IF(O839&lt;&gt;"",SUMIF($S$23:$S$598,S839,$H$23:$H$598)/O839,""))</f>
        <v/>
      </c>
      <c r="J839" s="12"/>
      <c r="K839" s="19" t="str">
        <f t="shared" si="136"/>
        <v/>
      </c>
      <c r="L839" s="19" t="str">
        <f t="shared" si="129"/>
        <v/>
      </c>
      <c r="M839" s="19" t="str">
        <f t="shared" si="130"/>
        <v/>
      </c>
      <c r="N839" s="19" t="str">
        <f t="shared" si="137"/>
        <v/>
      </c>
      <c r="O839" s="9" t="str">
        <f t="shared" si="135"/>
        <v/>
      </c>
      <c r="S839" s="2" t="str">
        <f t="shared" si="133"/>
        <v>INDEX</v>
      </c>
      <c r="T839" s="18" t="str">
        <f t="shared" si="131"/>
        <v/>
      </c>
      <c r="V839" s="2" t="str">
        <f t="shared" si="134"/>
        <v>INCIDENTS</v>
      </c>
      <c r="W839" s="16" t="str">
        <f t="shared" si="132"/>
        <v/>
      </c>
    </row>
    <row r="840" spans="2:23" x14ac:dyDescent="0.2">
      <c r="B840" s="59" t="str">
        <f>IF(Collage!B833="","",Collage!B833)</f>
        <v/>
      </c>
      <c r="C840" s="59" t="str">
        <f>IF(Collage!C833="","",Collage!C833)</f>
        <v/>
      </c>
      <c r="D840" s="35" t="str">
        <f>IF(Collage!D833="","",Collage!D833)</f>
        <v/>
      </c>
      <c r="E840" s="29"/>
      <c r="F840" s="10"/>
      <c r="G840" s="11"/>
      <c r="H840" s="13" t="str">
        <f t="shared" si="128"/>
        <v/>
      </c>
      <c r="I840" s="8" t="str">
        <f>IF(B840&lt;&gt;"",SUMIF($V$23:$V$598,V840,$H$23:$H$598)/SUMIF($V$23:$V$598,V840,$O$23:O1415),IF(O840&lt;&gt;"",SUMIF($S$23:$S$598,S840,$H$23:$H$598)/O840,""))</f>
        <v/>
      </c>
      <c r="J840" s="12"/>
      <c r="K840" s="19" t="str">
        <f t="shared" si="136"/>
        <v/>
      </c>
      <c r="L840" s="19" t="str">
        <f t="shared" si="129"/>
        <v/>
      </c>
      <c r="M840" s="19" t="str">
        <f t="shared" si="130"/>
        <v/>
      </c>
      <c r="N840" s="19" t="str">
        <f t="shared" si="137"/>
        <v/>
      </c>
      <c r="O840" s="9" t="str">
        <f t="shared" si="135"/>
        <v/>
      </c>
      <c r="S840" s="2" t="str">
        <f t="shared" si="133"/>
        <v>INDEX</v>
      </c>
      <c r="T840" s="18" t="str">
        <f t="shared" si="131"/>
        <v/>
      </c>
      <c r="V840" s="2" t="str">
        <f t="shared" si="134"/>
        <v>INCIDENTS</v>
      </c>
      <c r="W840" s="16" t="str">
        <f t="shared" si="132"/>
        <v/>
      </c>
    </row>
    <row r="841" spans="2:23" x14ac:dyDescent="0.2">
      <c r="B841" s="59" t="str">
        <f>IF(Collage!B834="","",Collage!B834)</f>
        <v/>
      </c>
      <c r="C841" s="59" t="str">
        <f>IF(Collage!C834="","",Collage!C834)</f>
        <v/>
      </c>
      <c r="D841" s="35" t="str">
        <f>IF(Collage!D834="","",Collage!D834)</f>
        <v/>
      </c>
      <c r="E841" s="29"/>
      <c r="F841" s="10"/>
      <c r="G841" s="11"/>
      <c r="H841" s="13" t="str">
        <f t="shared" si="128"/>
        <v/>
      </c>
      <c r="I841" s="8" t="str">
        <f>IF(B841&lt;&gt;"",SUMIF($V$23:$V$598,V841,$H$23:$H$598)/SUMIF($V$23:$V$598,V841,$O$23:O1416),IF(O841&lt;&gt;"",SUMIF($S$23:$S$598,S841,$H$23:$H$598)/O841,""))</f>
        <v/>
      </c>
      <c r="J841" s="12"/>
      <c r="K841" s="19" t="str">
        <f t="shared" si="136"/>
        <v/>
      </c>
      <c r="L841" s="19" t="str">
        <f t="shared" si="129"/>
        <v/>
      </c>
      <c r="M841" s="19" t="str">
        <f t="shared" si="130"/>
        <v/>
      </c>
      <c r="N841" s="19" t="str">
        <f t="shared" si="137"/>
        <v/>
      </c>
      <c r="O841" s="9" t="str">
        <f t="shared" si="135"/>
        <v/>
      </c>
      <c r="S841" s="2" t="str">
        <f t="shared" si="133"/>
        <v>INDEX</v>
      </c>
      <c r="T841" s="18" t="str">
        <f t="shared" si="131"/>
        <v/>
      </c>
      <c r="V841" s="2" t="str">
        <f t="shared" si="134"/>
        <v>INCIDENTS</v>
      </c>
      <c r="W841" s="16" t="str">
        <f t="shared" si="132"/>
        <v/>
      </c>
    </row>
    <row r="842" spans="2:23" x14ac:dyDescent="0.2">
      <c r="B842" s="59" t="str">
        <f>IF(Collage!B835="","",Collage!B835)</f>
        <v/>
      </c>
      <c r="C842" s="59" t="str">
        <f>IF(Collage!C835="","",Collage!C835)</f>
        <v/>
      </c>
      <c r="D842" s="35" t="str">
        <f>IF(Collage!D835="","",Collage!D835)</f>
        <v/>
      </c>
      <c r="E842" s="29"/>
      <c r="F842" s="10"/>
      <c r="G842" s="11"/>
      <c r="H842" s="13" t="str">
        <f t="shared" si="128"/>
        <v/>
      </c>
      <c r="I842" s="8" t="str">
        <f>IF(B842&lt;&gt;"",SUMIF($V$23:$V$598,V842,$H$23:$H$598)/SUMIF($V$23:$V$598,V842,$O$23:O1417),IF(O842&lt;&gt;"",SUMIF($S$23:$S$598,S842,$H$23:$H$598)/O842,""))</f>
        <v/>
      </c>
      <c r="J842" s="12"/>
      <c r="K842" s="19" t="str">
        <f t="shared" si="136"/>
        <v/>
      </c>
      <c r="L842" s="19" t="str">
        <f t="shared" si="129"/>
        <v/>
      </c>
      <c r="M842" s="19" t="str">
        <f t="shared" si="130"/>
        <v/>
      </c>
      <c r="N842" s="19" t="str">
        <f t="shared" si="137"/>
        <v/>
      </c>
      <c r="O842" s="9" t="str">
        <f t="shared" si="135"/>
        <v/>
      </c>
      <c r="S842" s="2" t="str">
        <f t="shared" si="133"/>
        <v>INDEX</v>
      </c>
      <c r="T842" s="18" t="str">
        <f t="shared" si="131"/>
        <v/>
      </c>
      <c r="V842" s="2" t="str">
        <f t="shared" si="134"/>
        <v>INCIDENTS</v>
      </c>
      <c r="W842" s="16" t="str">
        <f t="shared" si="132"/>
        <v/>
      </c>
    </row>
    <row r="843" spans="2:23" x14ac:dyDescent="0.2">
      <c r="B843" s="59" t="str">
        <f>IF(Collage!B836="","",Collage!B836)</f>
        <v/>
      </c>
      <c r="C843" s="59" t="str">
        <f>IF(Collage!C836="","",Collage!C836)</f>
        <v/>
      </c>
      <c r="D843" s="35" t="str">
        <f>IF(Collage!D836="","",Collage!D836)</f>
        <v/>
      </c>
      <c r="E843" s="29"/>
      <c r="F843" s="10"/>
      <c r="G843" s="11"/>
      <c r="H843" s="13" t="str">
        <f t="shared" si="128"/>
        <v/>
      </c>
      <c r="I843" s="8" t="str">
        <f>IF(B843&lt;&gt;"",SUMIF($V$23:$V$598,V843,$H$23:$H$598)/SUMIF($V$23:$V$598,V843,$O$23:O1418),IF(O843&lt;&gt;"",SUMIF($S$23:$S$598,S843,$H$23:$H$598)/O843,""))</f>
        <v/>
      </c>
      <c r="J843" s="12"/>
      <c r="K843" s="19" t="str">
        <f t="shared" si="136"/>
        <v/>
      </c>
      <c r="L843" s="19" t="str">
        <f t="shared" si="129"/>
        <v/>
      </c>
      <c r="M843" s="19" t="str">
        <f t="shared" si="130"/>
        <v/>
      </c>
      <c r="N843" s="19" t="str">
        <f t="shared" si="137"/>
        <v/>
      </c>
      <c r="O843" s="9" t="str">
        <f t="shared" si="135"/>
        <v/>
      </c>
      <c r="S843" s="2" t="str">
        <f t="shared" si="133"/>
        <v>INDEX</v>
      </c>
      <c r="T843" s="18" t="str">
        <f t="shared" si="131"/>
        <v/>
      </c>
      <c r="V843" s="2" t="str">
        <f t="shared" si="134"/>
        <v>INCIDENTS</v>
      </c>
      <c r="W843" s="16" t="str">
        <f t="shared" si="132"/>
        <v/>
      </c>
    </row>
    <row r="844" spans="2:23" x14ac:dyDescent="0.2">
      <c r="B844" s="59" t="str">
        <f>IF(Collage!B837="","",Collage!B837)</f>
        <v/>
      </c>
      <c r="C844" s="59" t="str">
        <f>IF(Collage!C837="","",Collage!C837)</f>
        <v/>
      </c>
      <c r="D844" s="35" t="str">
        <f>IF(Collage!D837="","",Collage!D837)</f>
        <v/>
      </c>
      <c r="E844" s="29"/>
      <c r="F844" s="10"/>
      <c r="G844" s="11"/>
      <c r="H844" s="13" t="str">
        <f t="shared" si="128"/>
        <v/>
      </c>
      <c r="I844" s="8" t="str">
        <f>IF(B844&lt;&gt;"",SUMIF($V$23:$V$598,V844,$H$23:$H$598)/SUMIF($V$23:$V$598,V844,$O$23:O1419),IF(O844&lt;&gt;"",SUMIF($S$23:$S$598,S844,$H$23:$H$598)/O844,""))</f>
        <v/>
      </c>
      <c r="J844" s="12"/>
      <c r="K844" s="19" t="str">
        <f t="shared" si="136"/>
        <v/>
      </c>
      <c r="L844" s="19" t="str">
        <f t="shared" si="129"/>
        <v/>
      </c>
      <c r="M844" s="19" t="str">
        <f t="shared" si="130"/>
        <v/>
      </c>
      <c r="N844" s="19" t="str">
        <f t="shared" si="137"/>
        <v/>
      </c>
      <c r="O844" s="9" t="str">
        <f t="shared" si="135"/>
        <v/>
      </c>
      <c r="S844" s="2" t="str">
        <f t="shared" si="133"/>
        <v>INDEX</v>
      </c>
      <c r="T844" s="18" t="str">
        <f t="shared" si="131"/>
        <v/>
      </c>
      <c r="V844" s="2" t="str">
        <f t="shared" si="134"/>
        <v>INCIDENTS</v>
      </c>
      <c r="W844" s="16" t="str">
        <f t="shared" si="132"/>
        <v/>
      </c>
    </row>
    <row r="845" spans="2:23" x14ac:dyDescent="0.2">
      <c r="B845" s="59" t="str">
        <f>IF(Collage!B838="","",Collage!B838)</f>
        <v/>
      </c>
      <c r="C845" s="59" t="str">
        <f>IF(Collage!C838="","",Collage!C838)</f>
        <v/>
      </c>
      <c r="D845" s="35" t="str">
        <f>IF(Collage!D838="","",Collage!D838)</f>
        <v/>
      </c>
      <c r="E845" s="29"/>
      <c r="F845" s="10"/>
      <c r="G845" s="11"/>
      <c r="H845" s="13" t="str">
        <f t="shared" si="128"/>
        <v/>
      </c>
      <c r="I845" s="8" t="str">
        <f>IF(B845&lt;&gt;"",SUMIF($V$23:$V$598,V845,$H$23:$H$598)/SUMIF($V$23:$V$598,V845,$O$23:O1420),IF(O845&lt;&gt;"",SUMIF($S$23:$S$598,S845,$H$23:$H$598)/O845,""))</f>
        <v/>
      </c>
      <c r="J845" s="12"/>
      <c r="K845" s="19" t="str">
        <f t="shared" si="136"/>
        <v/>
      </c>
      <c r="L845" s="19" t="str">
        <f t="shared" si="129"/>
        <v/>
      </c>
      <c r="M845" s="19" t="str">
        <f t="shared" si="130"/>
        <v/>
      </c>
      <c r="N845" s="19" t="str">
        <f t="shared" si="137"/>
        <v/>
      </c>
      <c r="O845" s="9" t="str">
        <f t="shared" si="135"/>
        <v/>
      </c>
      <c r="S845" s="2" t="str">
        <f t="shared" si="133"/>
        <v>INDEX</v>
      </c>
      <c r="T845" s="18" t="str">
        <f t="shared" si="131"/>
        <v/>
      </c>
      <c r="V845" s="2" t="str">
        <f t="shared" si="134"/>
        <v>INCIDENTS</v>
      </c>
      <c r="W845" s="16" t="str">
        <f t="shared" si="132"/>
        <v/>
      </c>
    </row>
    <row r="846" spans="2:23" x14ac:dyDescent="0.2">
      <c r="B846" s="59" t="str">
        <f>IF(Collage!B839="","",Collage!B839)</f>
        <v/>
      </c>
      <c r="C846" s="59" t="str">
        <f>IF(Collage!C839="","",Collage!C839)</f>
        <v/>
      </c>
      <c r="D846" s="35" t="str">
        <f>IF(Collage!D839="","",Collage!D839)</f>
        <v/>
      </c>
      <c r="E846" s="29"/>
      <c r="F846" s="10"/>
      <c r="G846" s="11"/>
      <c r="H846" s="13" t="str">
        <f t="shared" si="128"/>
        <v/>
      </c>
      <c r="I846" s="8" t="str">
        <f>IF(B846&lt;&gt;"",SUMIF($V$23:$V$598,V846,$H$23:$H$598)/SUMIF($V$23:$V$598,V846,$O$23:O1421),IF(O846&lt;&gt;"",SUMIF($S$23:$S$598,S846,$H$23:$H$598)/O846,""))</f>
        <v/>
      </c>
      <c r="J846" s="12"/>
      <c r="K846" s="19" t="str">
        <f t="shared" si="136"/>
        <v/>
      </c>
      <c r="L846" s="19" t="str">
        <f t="shared" si="129"/>
        <v/>
      </c>
      <c r="M846" s="19" t="str">
        <f t="shared" si="130"/>
        <v/>
      </c>
      <c r="N846" s="19" t="str">
        <f t="shared" si="137"/>
        <v/>
      </c>
      <c r="O846" s="9" t="str">
        <f t="shared" si="135"/>
        <v/>
      </c>
      <c r="S846" s="2" t="str">
        <f t="shared" si="133"/>
        <v>INDEX</v>
      </c>
      <c r="T846" s="18" t="str">
        <f t="shared" si="131"/>
        <v/>
      </c>
      <c r="V846" s="2" t="str">
        <f t="shared" si="134"/>
        <v>INCIDENTS</v>
      </c>
      <c r="W846" s="16" t="str">
        <f t="shared" si="132"/>
        <v/>
      </c>
    </row>
    <row r="847" spans="2:23" x14ac:dyDescent="0.2">
      <c r="B847" s="59" t="str">
        <f>IF(Collage!B840="","",Collage!B840)</f>
        <v/>
      </c>
      <c r="C847" s="59" t="str">
        <f>IF(Collage!C840="","",Collage!C840)</f>
        <v/>
      </c>
      <c r="D847" s="35" t="str">
        <f>IF(Collage!D840="","",Collage!D840)</f>
        <v/>
      </c>
      <c r="E847" s="29"/>
      <c r="F847" s="10"/>
      <c r="G847" s="11"/>
      <c r="H847" s="13" t="str">
        <f t="shared" si="128"/>
        <v/>
      </c>
      <c r="I847" s="8" t="str">
        <f>IF(B847&lt;&gt;"",SUMIF($V$23:$V$598,V847,$H$23:$H$598)/SUMIF($V$23:$V$598,V847,$O$23:O1422),IF(O847&lt;&gt;"",SUMIF($S$23:$S$598,S847,$H$23:$H$598)/O847,""))</f>
        <v/>
      </c>
      <c r="J847" s="12"/>
      <c r="K847" s="19" t="str">
        <f t="shared" si="136"/>
        <v/>
      </c>
      <c r="L847" s="19" t="str">
        <f t="shared" si="129"/>
        <v/>
      </c>
      <c r="M847" s="19" t="str">
        <f t="shared" si="130"/>
        <v/>
      </c>
      <c r="N847" s="19" t="str">
        <f t="shared" si="137"/>
        <v/>
      </c>
      <c r="O847" s="9" t="str">
        <f t="shared" si="135"/>
        <v/>
      </c>
      <c r="S847" s="2" t="str">
        <f t="shared" si="133"/>
        <v>INDEX</v>
      </c>
      <c r="T847" s="18" t="str">
        <f t="shared" si="131"/>
        <v/>
      </c>
      <c r="V847" s="2" t="str">
        <f t="shared" si="134"/>
        <v>INCIDENTS</v>
      </c>
      <c r="W847" s="16" t="str">
        <f t="shared" si="132"/>
        <v/>
      </c>
    </row>
    <row r="848" spans="2:23" x14ac:dyDescent="0.2">
      <c r="B848" s="59" t="str">
        <f>IF(Collage!B841="","",Collage!B841)</f>
        <v/>
      </c>
      <c r="C848" s="59" t="str">
        <f>IF(Collage!C841="","",Collage!C841)</f>
        <v/>
      </c>
      <c r="D848" s="35" t="str">
        <f>IF(Collage!D841="","",Collage!D841)</f>
        <v/>
      </c>
      <c r="E848" s="29"/>
      <c r="F848" s="10"/>
      <c r="G848" s="11"/>
      <c r="H848" s="13" t="str">
        <f t="shared" si="128"/>
        <v/>
      </c>
      <c r="I848" s="8" t="str">
        <f>IF(B848&lt;&gt;"",SUMIF($V$23:$V$598,V848,$H$23:$H$598)/SUMIF($V$23:$V$598,V848,$O$23:O1423),IF(O848&lt;&gt;"",SUMIF($S$23:$S$598,S848,$H$23:$H$598)/O848,""))</f>
        <v/>
      </c>
      <c r="J848" s="12"/>
      <c r="K848" s="19" t="str">
        <f t="shared" si="136"/>
        <v/>
      </c>
      <c r="L848" s="19" t="str">
        <f t="shared" si="129"/>
        <v/>
      </c>
      <c r="M848" s="19" t="str">
        <f t="shared" si="130"/>
        <v/>
      </c>
      <c r="N848" s="19" t="str">
        <f t="shared" si="137"/>
        <v/>
      </c>
      <c r="O848" s="9" t="str">
        <f t="shared" si="135"/>
        <v/>
      </c>
      <c r="S848" s="2" t="str">
        <f t="shared" si="133"/>
        <v>INDEX</v>
      </c>
      <c r="T848" s="18" t="str">
        <f t="shared" si="131"/>
        <v/>
      </c>
      <c r="V848" s="2" t="str">
        <f t="shared" si="134"/>
        <v>INCIDENTS</v>
      </c>
      <c r="W848" s="16" t="str">
        <f t="shared" si="132"/>
        <v/>
      </c>
    </row>
    <row r="849" spans="2:23" x14ac:dyDescent="0.2">
      <c r="B849" s="59" t="str">
        <f>IF(Collage!B842="","",Collage!B842)</f>
        <v/>
      </c>
      <c r="C849" s="59" t="str">
        <f>IF(Collage!C842="","",Collage!C842)</f>
        <v/>
      </c>
      <c r="D849" s="35" t="str">
        <f>IF(Collage!D842="","",Collage!D842)</f>
        <v/>
      </c>
      <c r="E849" s="29"/>
      <c r="F849" s="10"/>
      <c r="G849" s="11"/>
      <c r="H849" s="13" t="str">
        <f t="shared" si="128"/>
        <v/>
      </c>
      <c r="I849" s="8" t="str">
        <f>IF(B849&lt;&gt;"",SUMIF($V$23:$V$598,V849,$H$23:$H$598)/SUMIF($V$23:$V$598,V849,$O$23:O1424),IF(O849&lt;&gt;"",SUMIF($S$23:$S$598,S849,$H$23:$H$598)/O849,""))</f>
        <v/>
      </c>
      <c r="J849" s="12"/>
      <c r="K849" s="19" t="str">
        <f t="shared" si="136"/>
        <v/>
      </c>
      <c r="L849" s="19" t="str">
        <f t="shared" si="129"/>
        <v/>
      </c>
      <c r="M849" s="19" t="str">
        <f t="shared" si="130"/>
        <v/>
      </c>
      <c r="N849" s="19" t="str">
        <f t="shared" si="137"/>
        <v/>
      </c>
      <c r="O849" s="9" t="str">
        <f t="shared" si="135"/>
        <v/>
      </c>
      <c r="S849" s="2" t="str">
        <f t="shared" si="133"/>
        <v>INDEX</v>
      </c>
      <c r="T849" s="18" t="str">
        <f t="shared" si="131"/>
        <v/>
      </c>
      <c r="V849" s="2" t="str">
        <f t="shared" si="134"/>
        <v>INCIDENTS</v>
      </c>
      <c r="W849" s="16" t="str">
        <f t="shared" si="132"/>
        <v/>
      </c>
    </row>
    <row r="850" spans="2:23" x14ac:dyDescent="0.2">
      <c r="B850" s="59" t="str">
        <f>IF(Collage!B843="","",Collage!B843)</f>
        <v/>
      </c>
      <c r="C850" s="59" t="str">
        <f>IF(Collage!C843="","",Collage!C843)</f>
        <v/>
      </c>
      <c r="D850" s="35" t="str">
        <f>IF(Collage!D843="","",Collage!D843)</f>
        <v/>
      </c>
      <c r="E850" s="29"/>
      <c r="F850" s="10"/>
      <c r="G850" s="11"/>
      <c r="H850" s="13" t="str">
        <f t="shared" si="128"/>
        <v/>
      </c>
      <c r="I850" s="8" t="str">
        <f>IF(B850&lt;&gt;"",SUMIF($V$23:$V$598,V850,$H$23:$H$598)/SUMIF($V$23:$V$598,V850,$O$23:O1425),IF(O850&lt;&gt;"",SUMIF($S$23:$S$598,S850,$H$23:$H$598)/O850,""))</f>
        <v/>
      </c>
      <c r="J850" s="12"/>
      <c r="K850" s="19" t="str">
        <f t="shared" si="136"/>
        <v/>
      </c>
      <c r="L850" s="19" t="str">
        <f t="shared" si="129"/>
        <v/>
      </c>
      <c r="M850" s="19" t="str">
        <f t="shared" si="130"/>
        <v/>
      </c>
      <c r="N850" s="19" t="str">
        <f t="shared" si="137"/>
        <v/>
      </c>
      <c r="O850" s="9" t="str">
        <f t="shared" si="135"/>
        <v/>
      </c>
      <c r="S850" s="2" t="str">
        <f t="shared" si="133"/>
        <v>INDEX</v>
      </c>
      <c r="T850" s="18" t="str">
        <f t="shared" si="131"/>
        <v/>
      </c>
      <c r="V850" s="2" t="str">
        <f t="shared" si="134"/>
        <v>INCIDENTS</v>
      </c>
      <c r="W850" s="16" t="str">
        <f t="shared" si="132"/>
        <v/>
      </c>
    </row>
    <row r="851" spans="2:23" x14ac:dyDescent="0.2">
      <c r="B851" s="59" t="str">
        <f>IF(Collage!B844="","",Collage!B844)</f>
        <v/>
      </c>
      <c r="C851" s="59" t="str">
        <f>IF(Collage!C844="","",Collage!C844)</f>
        <v/>
      </c>
      <c r="D851" s="35" t="str">
        <f>IF(Collage!D844="","",Collage!D844)</f>
        <v/>
      </c>
      <c r="E851" s="29"/>
      <c r="F851" s="10"/>
      <c r="G851" s="11"/>
      <c r="H851" s="13" t="str">
        <f t="shared" si="128"/>
        <v/>
      </c>
      <c r="I851" s="8" t="str">
        <f>IF(B851&lt;&gt;"",SUMIF($V$23:$V$598,V851,$H$23:$H$598)/SUMIF($V$23:$V$598,V851,$O$23:O1426),IF(O851&lt;&gt;"",SUMIF($S$23:$S$598,S851,$H$23:$H$598)/O851,""))</f>
        <v/>
      </c>
      <c r="J851" s="12"/>
      <c r="K851" s="19" t="str">
        <f t="shared" si="136"/>
        <v/>
      </c>
      <c r="L851" s="19" t="str">
        <f t="shared" si="129"/>
        <v/>
      </c>
      <c r="M851" s="19" t="str">
        <f t="shared" si="130"/>
        <v/>
      </c>
      <c r="N851" s="19" t="str">
        <f t="shared" si="137"/>
        <v/>
      </c>
      <c r="O851" s="9" t="str">
        <f t="shared" si="135"/>
        <v/>
      </c>
      <c r="S851" s="2" t="str">
        <f t="shared" si="133"/>
        <v>INDEX</v>
      </c>
      <c r="T851" s="18" t="str">
        <f t="shared" si="131"/>
        <v/>
      </c>
      <c r="V851" s="2" t="str">
        <f t="shared" si="134"/>
        <v>INCIDENTS</v>
      </c>
      <c r="W851" s="16" t="str">
        <f t="shared" si="132"/>
        <v/>
      </c>
    </row>
    <row r="852" spans="2:23" x14ac:dyDescent="0.2">
      <c r="B852" s="59" t="str">
        <f>IF(Collage!B845="","",Collage!B845)</f>
        <v/>
      </c>
      <c r="C852" s="59" t="str">
        <f>IF(Collage!C845="","",Collage!C845)</f>
        <v/>
      </c>
      <c r="D852" s="35" t="str">
        <f>IF(Collage!D845="","",Collage!D845)</f>
        <v/>
      </c>
      <c r="E852" s="29"/>
      <c r="F852" s="10"/>
      <c r="G852" s="11"/>
      <c r="H852" s="13" t="str">
        <f t="shared" si="128"/>
        <v/>
      </c>
      <c r="I852" s="8" t="str">
        <f>IF(B852&lt;&gt;"",SUMIF($V$23:$V$598,V852,$H$23:$H$598)/SUMIF($V$23:$V$598,V852,$O$23:O1427),IF(O852&lt;&gt;"",SUMIF($S$23:$S$598,S852,$H$23:$H$598)/O852,""))</f>
        <v/>
      </c>
      <c r="J852" s="12"/>
      <c r="K852" s="19" t="str">
        <f t="shared" si="136"/>
        <v/>
      </c>
      <c r="L852" s="19" t="str">
        <f t="shared" si="129"/>
        <v/>
      </c>
      <c r="M852" s="19" t="str">
        <f t="shared" si="130"/>
        <v/>
      </c>
      <c r="N852" s="19" t="str">
        <f t="shared" si="137"/>
        <v/>
      </c>
      <c r="O852" s="9" t="str">
        <f t="shared" si="135"/>
        <v/>
      </c>
      <c r="S852" s="2" t="str">
        <f t="shared" si="133"/>
        <v>INDEX</v>
      </c>
      <c r="T852" s="18" t="str">
        <f t="shared" si="131"/>
        <v/>
      </c>
      <c r="V852" s="2" t="str">
        <f t="shared" si="134"/>
        <v>INCIDENTS</v>
      </c>
      <c r="W852" s="16" t="str">
        <f t="shared" si="132"/>
        <v/>
      </c>
    </row>
    <row r="853" spans="2:23" x14ac:dyDescent="0.2">
      <c r="B853" s="59" t="str">
        <f>IF(Collage!B846="","",Collage!B846)</f>
        <v/>
      </c>
      <c r="C853" s="59" t="str">
        <f>IF(Collage!C846="","",Collage!C846)</f>
        <v/>
      </c>
      <c r="D853" s="35" t="str">
        <f>IF(Collage!D846="","",Collage!D846)</f>
        <v/>
      </c>
      <c r="E853" s="29"/>
      <c r="F853" s="10"/>
      <c r="G853" s="11"/>
      <c r="H853" s="13" t="str">
        <f t="shared" si="128"/>
        <v/>
      </c>
      <c r="I853" s="8" t="str">
        <f>IF(B853&lt;&gt;"",SUMIF($V$23:$V$598,V853,$H$23:$H$598)/SUMIF($V$23:$V$598,V853,$O$23:O1428),IF(O853&lt;&gt;"",SUMIF($S$23:$S$598,S853,$H$23:$H$598)/O853,""))</f>
        <v/>
      </c>
      <c r="J853" s="12"/>
      <c r="K853" s="19" t="str">
        <f t="shared" si="136"/>
        <v/>
      </c>
      <c r="L853" s="19" t="str">
        <f t="shared" si="129"/>
        <v/>
      </c>
      <c r="M853" s="19" t="str">
        <f t="shared" si="130"/>
        <v/>
      </c>
      <c r="N853" s="19" t="str">
        <f t="shared" si="137"/>
        <v/>
      </c>
      <c r="O853" s="9" t="str">
        <f t="shared" si="135"/>
        <v/>
      </c>
      <c r="S853" s="2" t="str">
        <f t="shared" si="133"/>
        <v>INDEX</v>
      </c>
      <c r="T853" s="18" t="str">
        <f t="shared" si="131"/>
        <v/>
      </c>
      <c r="V853" s="2" t="str">
        <f t="shared" si="134"/>
        <v>INCIDENTS</v>
      </c>
      <c r="W853" s="16" t="str">
        <f t="shared" si="132"/>
        <v/>
      </c>
    </row>
    <row r="854" spans="2:23" x14ac:dyDescent="0.2">
      <c r="B854" s="59" t="str">
        <f>IF(Collage!B847="","",Collage!B847)</f>
        <v/>
      </c>
      <c r="C854" s="59" t="str">
        <f>IF(Collage!C847="","",Collage!C847)</f>
        <v/>
      </c>
      <c r="D854" s="35" t="str">
        <f>IF(Collage!D847="","",Collage!D847)</f>
        <v/>
      </c>
      <c r="E854" s="29"/>
      <c r="F854" s="10"/>
      <c r="G854" s="11"/>
      <c r="H854" s="13" t="str">
        <f t="shared" si="128"/>
        <v/>
      </c>
      <c r="I854" s="8" t="str">
        <f>IF(B854&lt;&gt;"",SUMIF($V$23:$V$598,V854,$H$23:$H$598)/SUMIF($V$23:$V$598,V854,$O$23:O1429),IF(O854&lt;&gt;"",SUMIF($S$23:$S$598,S854,$H$23:$H$598)/O854,""))</f>
        <v/>
      </c>
      <c r="J854" s="12"/>
      <c r="K854" s="19" t="str">
        <f t="shared" si="136"/>
        <v/>
      </c>
      <c r="L854" s="19" t="str">
        <f t="shared" si="129"/>
        <v/>
      </c>
      <c r="M854" s="19" t="str">
        <f t="shared" si="130"/>
        <v/>
      </c>
      <c r="N854" s="19" t="str">
        <f t="shared" si="137"/>
        <v/>
      </c>
      <c r="O854" s="9" t="str">
        <f t="shared" si="135"/>
        <v/>
      </c>
      <c r="S854" s="2" t="str">
        <f t="shared" si="133"/>
        <v>INDEX</v>
      </c>
      <c r="T854" s="18" t="str">
        <f t="shared" si="131"/>
        <v/>
      </c>
      <c r="V854" s="2" t="str">
        <f t="shared" si="134"/>
        <v>INCIDENTS</v>
      </c>
      <c r="W854" s="16" t="str">
        <f t="shared" si="132"/>
        <v/>
      </c>
    </row>
    <row r="855" spans="2:23" x14ac:dyDescent="0.2">
      <c r="B855" s="59" t="str">
        <f>IF(Collage!B848="","",Collage!B848)</f>
        <v/>
      </c>
      <c r="C855" s="59" t="str">
        <f>IF(Collage!C848="","",Collage!C848)</f>
        <v/>
      </c>
      <c r="D855" s="35" t="str">
        <f>IF(Collage!D848="","",Collage!D848)</f>
        <v/>
      </c>
      <c r="E855" s="29"/>
      <c r="F855" s="10"/>
      <c r="G855" s="11"/>
      <c r="H855" s="13" t="str">
        <f t="shared" ref="H855:H918" si="138">IF(D855="","",SUM(N855/3))</f>
        <v/>
      </c>
      <c r="I855" s="8" t="str">
        <f>IF(B855&lt;&gt;"",SUMIF($V$23:$V$598,V855,$H$23:$H$598)/SUMIF($V$23:$V$598,V855,$O$23:O1430),IF(O855&lt;&gt;"",SUMIF($S$23:$S$598,S855,$H$23:$H$598)/O855,""))</f>
        <v/>
      </c>
      <c r="J855" s="12"/>
      <c r="K855" s="19" t="str">
        <f t="shared" si="136"/>
        <v/>
      </c>
      <c r="L855" s="19" t="str">
        <f t="shared" ref="L855:L918" si="139">IF($D855&lt;&gt;"",IF($F855="X",1,0),"")</f>
        <v/>
      </c>
      <c r="M855" s="19" t="str">
        <f t="shared" ref="M855:M918" si="140">IF($D855&lt;&gt;"",IF($G855="X",1,0),"")</f>
        <v/>
      </c>
      <c r="N855" s="19" t="str">
        <f t="shared" si="137"/>
        <v/>
      </c>
      <c r="O855" s="9" t="str">
        <f t="shared" si="135"/>
        <v/>
      </c>
      <c r="S855" s="2" t="str">
        <f t="shared" si="133"/>
        <v>INDEX</v>
      </c>
      <c r="T855" s="18" t="str">
        <f t="shared" ref="T855:T918" si="141">IF(C855&lt;&gt;"",I855,"")</f>
        <v/>
      </c>
      <c r="V855" s="2" t="str">
        <f t="shared" si="134"/>
        <v>INCIDENTS</v>
      </c>
      <c r="W855" s="16" t="str">
        <f t="shared" ref="W855:W918" si="142">IF(B855&lt;&gt;"",I855,"")</f>
        <v/>
      </c>
    </row>
    <row r="856" spans="2:23" x14ac:dyDescent="0.2">
      <c r="B856" s="59" t="str">
        <f>IF(Collage!B849="","",Collage!B849)</f>
        <v/>
      </c>
      <c r="C856" s="59" t="str">
        <f>IF(Collage!C849="","",Collage!C849)</f>
        <v/>
      </c>
      <c r="D856" s="35" t="str">
        <f>IF(Collage!D849="","",Collage!D849)</f>
        <v/>
      </c>
      <c r="E856" s="29"/>
      <c r="F856" s="10"/>
      <c r="G856" s="11"/>
      <c r="H856" s="13" t="str">
        <f t="shared" si="138"/>
        <v/>
      </c>
      <c r="I856" s="8" t="str">
        <f>IF(B856&lt;&gt;"",SUMIF($V$23:$V$598,V856,$H$23:$H$598)/SUMIF($V$23:$V$598,V856,$O$23:O1431),IF(O856&lt;&gt;"",SUMIF($S$23:$S$598,S856,$H$23:$H$598)/O856,""))</f>
        <v/>
      </c>
      <c r="J856" s="12"/>
      <c r="K856" s="19" t="str">
        <f t="shared" si="136"/>
        <v/>
      </c>
      <c r="L856" s="19" t="str">
        <f t="shared" si="139"/>
        <v/>
      </c>
      <c r="M856" s="19" t="str">
        <f t="shared" si="140"/>
        <v/>
      </c>
      <c r="N856" s="19" t="str">
        <f t="shared" si="137"/>
        <v/>
      </c>
      <c r="O856" s="9" t="str">
        <f t="shared" si="135"/>
        <v/>
      </c>
      <c r="S856" s="2" t="str">
        <f t="shared" ref="S856:S919" si="143">IF(C856&lt;&gt;"",C856,IF(V856=V855,S855,""))</f>
        <v>INDEX</v>
      </c>
      <c r="T856" s="18" t="str">
        <f t="shared" si="141"/>
        <v/>
      </c>
      <c r="V856" s="2" t="str">
        <f t="shared" ref="V856:V919" si="144">IF(B856="",V855,B856)</f>
        <v>INCIDENTS</v>
      </c>
      <c r="W856" s="16" t="str">
        <f t="shared" si="142"/>
        <v/>
      </c>
    </row>
    <row r="857" spans="2:23" x14ac:dyDescent="0.2">
      <c r="B857" s="59" t="str">
        <f>IF(Collage!B850="","",Collage!B850)</f>
        <v/>
      </c>
      <c r="C857" s="59" t="str">
        <f>IF(Collage!C850="","",Collage!C850)</f>
        <v/>
      </c>
      <c r="D857" s="35" t="str">
        <f>IF(Collage!D850="","",Collage!D850)</f>
        <v/>
      </c>
      <c r="E857" s="29"/>
      <c r="F857" s="10"/>
      <c r="G857" s="11"/>
      <c r="H857" s="13" t="str">
        <f t="shared" si="138"/>
        <v/>
      </c>
      <c r="I857" s="8" t="str">
        <f>IF(B857&lt;&gt;"",SUMIF($V$23:$V$598,V857,$H$23:$H$598)/SUMIF($V$23:$V$598,V857,$O$23:O1432),IF(O857&lt;&gt;"",SUMIF($S$23:$S$598,S857,$H$23:$H$598)/O857,""))</f>
        <v/>
      </c>
      <c r="J857" s="12"/>
      <c r="K857" s="19" t="str">
        <f t="shared" si="136"/>
        <v/>
      </c>
      <c r="L857" s="19" t="str">
        <f t="shared" si="139"/>
        <v/>
      </c>
      <c r="M857" s="19" t="str">
        <f t="shared" si="140"/>
        <v/>
      </c>
      <c r="N857" s="19" t="str">
        <f t="shared" si="137"/>
        <v/>
      </c>
      <c r="O857" s="9" t="str">
        <f t="shared" ref="O857:O920" si="145">IF(C857="","",IF(S856&lt;&gt;S857,SUMPRODUCT((D857:D1333&lt;&gt;"")*(S857:S1333=S857)),""))</f>
        <v/>
      </c>
      <c r="S857" s="2" t="str">
        <f t="shared" si="143"/>
        <v>INDEX</v>
      </c>
      <c r="T857" s="18" t="str">
        <f t="shared" si="141"/>
        <v/>
      </c>
      <c r="V857" s="2" t="str">
        <f t="shared" si="144"/>
        <v>INCIDENTS</v>
      </c>
      <c r="W857" s="16" t="str">
        <f t="shared" si="142"/>
        <v/>
      </c>
    </row>
    <row r="858" spans="2:23" x14ac:dyDescent="0.2">
      <c r="B858" s="59" t="str">
        <f>IF(Collage!B851="","",Collage!B851)</f>
        <v/>
      </c>
      <c r="C858" s="59" t="str">
        <f>IF(Collage!C851="","",Collage!C851)</f>
        <v/>
      </c>
      <c r="D858" s="35" t="str">
        <f>IF(Collage!D851="","",Collage!D851)</f>
        <v/>
      </c>
      <c r="E858" s="29"/>
      <c r="F858" s="10"/>
      <c r="G858" s="11"/>
      <c r="H858" s="13" t="str">
        <f t="shared" si="138"/>
        <v/>
      </c>
      <c r="I858" s="8" t="str">
        <f>IF(B858&lt;&gt;"",SUMIF($V$23:$V$598,V858,$H$23:$H$598)/SUMIF($V$23:$V$598,V858,$O$23:O1433),IF(O858&lt;&gt;"",SUMIF($S$23:$S$598,S858,$H$23:$H$598)/O858,""))</f>
        <v/>
      </c>
      <c r="J858" s="12"/>
      <c r="K858" s="19" t="str">
        <f t="shared" si="136"/>
        <v/>
      </c>
      <c r="L858" s="19" t="str">
        <f t="shared" si="139"/>
        <v/>
      </c>
      <c r="M858" s="19" t="str">
        <f t="shared" si="140"/>
        <v/>
      </c>
      <c r="N858" s="19" t="str">
        <f t="shared" si="137"/>
        <v/>
      </c>
      <c r="O858" s="9" t="str">
        <f t="shared" si="145"/>
        <v/>
      </c>
      <c r="S858" s="2" t="str">
        <f t="shared" si="143"/>
        <v>INDEX</v>
      </c>
      <c r="T858" s="18" t="str">
        <f t="shared" si="141"/>
        <v/>
      </c>
      <c r="V858" s="2" t="str">
        <f t="shared" si="144"/>
        <v>INCIDENTS</v>
      </c>
      <c r="W858" s="16" t="str">
        <f t="shared" si="142"/>
        <v/>
      </c>
    </row>
    <row r="859" spans="2:23" x14ac:dyDescent="0.2">
      <c r="B859" s="59" t="str">
        <f>IF(Collage!B852="","",Collage!B852)</f>
        <v/>
      </c>
      <c r="C859" s="59" t="str">
        <f>IF(Collage!C852="","",Collage!C852)</f>
        <v/>
      </c>
      <c r="D859" s="35" t="str">
        <f>IF(Collage!D852="","",Collage!D852)</f>
        <v/>
      </c>
      <c r="E859" s="29"/>
      <c r="F859" s="10"/>
      <c r="G859" s="11"/>
      <c r="H859" s="13" t="str">
        <f t="shared" si="138"/>
        <v/>
      </c>
      <c r="I859" s="8" t="str">
        <f>IF(B859&lt;&gt;"",SUMIF($V$23:$V$598,V859,$H$23:$H$598)/SUMIF($V$23:$V$598,V859,$O$23:O1434),IF(O859&lt;&gt;"",SUMIF($S$23:$S$598,S859,$H$23:$H$598)/O859,""))</f>
        <v/>
      </c>
      <c r="J859" s="12"/>
      <c r="K859" s="19" t="str">
        <f t="shared" si="136"/>
        <v/>
      </c>
      <c r="L859" s="19" t="str">
        <f t="shared" si="139"/>
        <v/>
      </c>
      <c r="M859" s="19" t="str">
        <f t="shared" si="140"/>
        <v/>
      </c>
      <c r="N859" s="19" t="str">
        <f t="shared" si="137"/>
        <v/>
      </c>
      <c r="O859" s="9" t="str">
        <f t="shared" si="145"/>
        <v/>
      </c>
      <c r="S859" s="2" t="str">
        <f t="shared" si="143"/>
        <v>INDEX</v>
      </c>
      <c r="T859" s="18" t="str">
        <f t="shared" si="141"/>
        <v/>
      </c>
      <c r="V859" s="2" t="str">
        <f t="shared" si="144"/>
        <v>INCIDENTS</v>
      </c>
      <c r="W859" s="16" t="str">
        <f t="shared" si="142"/>
        <v/>
      </c>
    </row>
    <row r="860" spans="2:23" x14ac:dyDescent="0.2">
      <c r="B860" s="59" t="str">
        <f>IF(Collage!B853="","",Collage!B853)</f>
        <v/>
      </c>
      <c r="C860" s="59" t="str">
        <f>IF(Collage!C853="","",Collage!C853)</f>
        <v/>
      </c>
      <c r="D860" s="35" t="str">
        <f>IF(Collage!D853="","",Collage!D853)</f>
        <v/>
      </c>
      <c r="E860" s="29"/>
      <c r="F860" s="10"/>
      <c r="G860" s="11"/>
      <c r="H860" s="13" t="str">
        <f t="shared" si="138"/>
        <v/>
      </c>
      <c r="I860" s="8" t="str">
        <f>IF(B860&lt;&gt;"",SUMIF($V$23:$V$598,V860,$H$23:$H$598)/SUMIF($V$23:$V$598,V860,$O$23:O1435),IF(O860&lt;&gt;"",SUMIF($S$23:$S$598,S860,$H$23:$H$598)/O860,""))</f>
        <v/>
      </c>
      <c r="J860" s="12"/>
      <c r="K860" s="19" t="str">
        <f t="shared" si="136"/>
        <v/>
      </c>
      <c r="L860" s="19" t="str">
        <f t="shared" si="139"/>
        <v/>
      </c>
      <c r="M860" s="19" t="str">
        <f t="shared" si="140"/>
        <v/>
      </c>
      <c r="N860" s="19" t="str">
        <f t="shared" si="137"/>
        <v/>
      </c>
      <c r="O860" s="9" t="str">
        <f t="shared" si="145"/>
        <v/>
      </c>
      <c r="S860" s="2" t="str">
        <f t="shared" si="143"/>
        <v>INDEX</v>
      </c>
      <c r="T860" s="18" t="str">
        <f t="shared" si="141"/>
        <v/>
      </c>
      <c r="V860" s="2" t="str">
        <f t="shared" si="144"/>
        <v>INCIDENTS</v>
      </c>
      <c r="W860" s="16" t="str">
        <f t="shared" si="142"/>
        <v/>
      </c>
    </row>
    <row r="861" spans="2:23" x14ac:dyDescent="0.2">
      <c r="B861" s="59" t="str">
        <f>IF(Collage!B854="","",Collage!B854)</f>
        <v/>
      </c>
      <c r="C861" s="59" t="str">
        <f>IF(Collage!C854="","",Collage!C854)</f>
        <v/>
      </c>
      <c r="D861" s="35" t="str">
        <f>IF(Collage!D854="","",Collage!D854)</f>
        <v/>
      </c>
      <c r="E861" s="29"/>
      <c r="F861" s="10"/>
      <c r="G861" s="11"/>
      <c r="H861" s="13" t="str">
        <f t="shared" si="138"/>
        <v/>
      </c>
      <c r="I861" s="8" t="str">
        <f>IF(B861&lt;&gt;"",SUMIF($V$23:$V$598,V861,$H$23:$H$598)/SUMIF($V$23:$V$598,V861,$O$23:O1436),IF(O861&lt;&gt;"",SUMIF($S$23:$S$598,S861,$H$23:$H$598)/O861,""))</f>
        <v/>
      </c>
      <c r="J861" s="12"/>
      <c r="K861" s="19" t="str">
        <f t="shared" si="136"/>
        <v/>
      </c>
      <c r="L861" s="19" t="str">
        <f t="shared" si="139"/>
        <v/>
      </c>
      <c r="M861" s="19" t="str">
        <f t="shared" si="140"/>
        <v/>
      </c>
      <c r="N861" s="19" t="str">
        <f t="shared" si="137"/>
        <v/>
      </c>
      <c r="O861" s="9" t="str">
        <f t="shared" si="145"/>
        <v/>
      </c>
      <c r="S861" s="2" t="str">
        <f t="shared" si="143"/>
        <v>INDEX</v>
      </c>
      <c r="T861" s="18" t="str">
        <f t="shared" si="141"/>
        <v/>
      </c>
      <c r="V861" s="2" t="str">
        <f t="shared" si="144"/>
        <v>INCIDENTS</v>
      </c>
      <c r="W861" s="16" t="str">
        <f t="shared" si="142"/>
        <v/>
      </c>
    </row>
    <row r="862" spans="2:23" x14ac:dyDescent="0.2">
      <c r="B862" s="59" t="str">
        <f>IF(Collage!B855="","",Collage!B855)</f>
        <v/>
      </c>
      <c r="C862" s="59" t="str">
        <f>IF(Collage!C855="","",Collage!C855)</f>
        <v/>
      </c>
      <c r="D862" s="35" t="str">
        <f>IF(Collage!D855="","",Collage!D855)</f>
        <v/>
      </c>
      <c r="E862" s="29"/>
      <c r="F862" s="10"/>
      <c r="G862" s="11"/>
      <c r="H862" s="13" t="str">
        <f t="shared" si="138"/>
        <v/>
      </c>
      <c r="I862" s="8" t="str">
        <f>IF(B862&lt;&gt;"",SUMIF($V$23:$V$598,V862,$H$23:$H$598)/SUMIF($V$23:$V$598,V862,$O$23:O1437),IF(O862&lt;&gt;"",SUMIF($S$23:$S$598,S862,$H$23:$H$598)/O862,""))</f>
        <v/>
      </c>
      <c r="J862" s="12"/>
      <c r="K862" s="19" t="str">
        <f t="shared" si="136"/>
        <v/>
      </c>
      <c r="L862" s="19" t="str">
        <f t="shared" si="139"/>
        <v/>
      </c>
      <c r="M862" s="19" t="str">
        <f t="shared" si="140"/>
        <v/>
      </c>
      <c r="N862" s="19" t="str">
        <f t="shared" si="137"/>
        <v/>
      </c>
      <c r="O862" s="9" t="str">
        <f t="shared" si="145"/>
        <v/>
      </c>
      <c r="S862" s="2" t="str">
        <f t="shared" si="143"/>
        <v>INDEX</v>
      </c>
      <c r="T862" s="18" t="str">
        <f t="shared" si="141"/>
        <v/>
      </c>
      <c r="V862" s="2" t="str">
        <f t="shared" si="144"/>
        <v>INCIDENTS</v>
      </c>
      <c r="W862" s="16" t="str">
        <f t="shared" si="142"/>
        <v/>
      </c>
    </row>
    <row r="863" spans="2:23" x14ac:dyDescent="0.2">
      <c r="B863" s="59" t="str">
        <f>IF(Collage!B856="","",Collage!B856)</f>
        <v/>
      </c>
      <c r="C863" s="59" t="str">
        <f>IF(Collage!C856="","",Collage!C856)</f>
        <v/>
      </c>
      <c r="D863" s="35" t="str">
        <f>IF(Collage!D856="","",Collage!D856)</f>
        <v/>
      </c>
      <c r="E863" s="29"/>
      <c r="F863" s="10"/>
      <c r="G863" s="11"/>
      <c r="H863" s="13" t="str">
        <f t="shared" si="138"/>
        <v/>
      </c>
      <c r="I863" s="8" t="str">
        <f>IF(B863&lt;&gt;"",SUMIF($V$23:$V$598,V863,$H$23:$H$598)/SUMIF($V$23:$V$598,V863,$O$23:O1438),IF(O863&lt;&gt;"",SUMIF($S$23:$S$598,S863,$H$23:$H$598)/O863,""))</f>
        <v/>
      </c>
      <c r="J863" s="12"/>
      <c r="K863" s="19" t="str">
        <f t="shared" si="136"/>
        <v/>
      </c>
      <c r="L863" s="19" t="str">
        <f t="shared" si="139"/>
        <v/>
      </c>
      <c r="M863" s="19" t="str">
        <f t="shared" si="140"/>
        <v/>
      </c>
      <c r="N863" s="19" t="str">
        <f t="shared" si="137"/>
        <v/>
      </c>
      <c r="O863" s="9" t="str">
        <f t="shared" si="145"/>
        <v/>
      </c>
      <c r="S863" s="2" t="str">
        <f t="shared" si="143"/>
        <v>INDEX</v>
      </c>
      <c r="T863" s="18" t="str">
        <f t="shared" si="141"/>
        <v/>
      </c>
      <c r="V863" s="2" t="str">
        <f t="shared" si="144"/>
        <v>INCIDENTS</v>
      </c>
      <c r="W863" s="16" t="str">
        <f t="shared" si="142"/>
        <v/>
      </c>
    </row>
    <row r="864" spans="2:23" x14ac:dyDescent="0.2">
      <c r="B864" s="59" t="str">
        <f>IF(Collage!B857="","",Collage!B857)</f>
        <v/>
      </c>
      <c r="C864" s="59" t="str">
        <f>IF(Collage!C857="","",Collage!C857)</f>
        <v/>
      </c>
      <c r="D864" s="35" t="str">
        <f>IF(Collage!D857="","",Collage!D857)</f>
        <v/>
      </c>
      <c r="E864" s="29"/>
      <c r="F864" s="10"/>
      <c r="G864" s="11"/>
      <c r="H864" s="13" t="str">
        <f t="shared" si="138"/>
        <v/>
      </c>
      <c r="I864" s="8" t="str">
        <f>IF(B864&lt;&gt;"",SUMIF($V$23:$V$598,V864,$H$23:$H$598)/SUMIF($V$23:$V$598,V864,$O$23:O1439),IF(O864&lt;&gt;"",SUMIF($S$23:$S$598,S864,$H$23:$H$598)/O864,""))</f>
        <v/>
      </c>
      <c r="J864" s="12"/>
      <c r="K864" s="19" t="str">
        <f t="shared" si="136"/>
        <v/>
      </c>
      <c r="L864" s="19" t="str">
        <f t="shared" si="139"/>
        <v/>
      </c>
      <c r="M864" s="19" t="str">
        <f t="shared" si="140"/>
        <v/>
      </c>
      <c r="N864" s="19" t="str">
        <f t="shared" si="137"/>
        <v/>
      </c>
      <c r="O864" s="9" t="str">
        <f t="shared" si="145"/>
        <v/>
      </c>
      <c r="S864" s="2" t="str">
        <f t="shared" si="143"/>
        <v>INDEX</v>
      </c>
      <c r="T864" s="18" t="str">
        <f t="shared" si="141"/>
        <v/>
      </c>
      <c r="V864" s="2" t="str">
        <f t="shared" si="144"/>
        <v>INCIDENTS</v>
      </c>
      <c r="W864" s="16" t="str">
        <f t="shared" si="142"/>
        <v/>
      </c>
    </row>
    <row r="865" spans="2:23" x14ac:dyDescent="0.2">
      <c r="B865" s="59" t="str">
        <f>IF(Collage!B858="","",Collage!B858)</f>
        <v/>
      </c>
      <c r="C865" s="59" t="str">
        <f>IF(Collage!C858="","",Collage!C858)</f>
        <v/>
      </c>
      <c r="D865" s="35" t="str">
        <f>IF(Collage!D858="","",Collage!D858)</f>
        <v/>
      </c>
      <c r="E865" s="29"/>
      <c r="F865" s="10"/>
      <c r="G865" s="11"/>
      <c r="H865" s="13" t="str">
        <f t="shared" si="138"/>
        <v/>
      </c>
      <c r="I865" s="8" t="str">
        <f>IF(B865&lt;&gt;"",SUMIF($V$23:$V$598,V865,$H$23:$H$598)/SUMIF($V$23:$V$598,V865,$O$23:O1440),IF(O865&lt;&gt;"",SUMIF($S$23:$S$598,S865,$H$23:$H$598)/O865,""))</f>
        <v/>
      </c>
      <c r="J865" s="12"/>
      <c r="K865" s="19" t="str">
        <f t="shared" si="136"/>
        <v/>
      </c>
      <c r="L865" s="19" t="str">
        <f t="shared" si="139"/>
        <v/>
      </c>
      <c r="M865" s="19" t="str">
        <f t="shared" si="140"/>
        <v/>
      </c>
      <c r="N865" s="19" t="str">
        <f t="shared" si="137"/>
        <v/>
      </c>
      <c r="O865" s="9" t="str">
        <f t="shared" si="145"/>
        <v/>
      </c>
      <c r="S865" s="2" t="str">
        <f t="shared" si="143"/>
        <v>INDEX</v>
      </c>
      <c r="T865" s="18" t="str">
        <f t="shared" si="141"/>
        <v/>
      </c>
      <c r="V865" s="2" t="str">
        <f t="shared" si="144"/>
        <v>INCIDENTS</v>
      </c>
      <c r="W865" s="16" t="str">
        <f t="shared" si="142"/>
        <v/>
      </c>
    </row>
    <row r="866" spans="2:23" x14ac:dyDescent="0.2">
      <c r="B866" s="59" t="str">
        <f>IF(Collage!B859="","",Collage!B859)</f>
        <v/>
      </c>
      <c r="C866" s="59" t="str">
        <f>IF(Collage!C859="","",Collage!C859)</f>
        <v/>
      </c>
      <c r="D866" s="35" t="str">
        <f>IF(Collage!D859="","",Collage!D859)</f>
        <v/>
      </c>
      <c r="E866" s="29"/>
      <c r="F866" s="10"/>
      <c r="G866" s="11"/>
      <c r="H866" s="13" t="str">
        <f t="shared" si="138"/>
        <v/>
      </c>
      <c r="I866" s="8" t="str">
        <f>IF(B866&lt;&gt;"",SUMIF($V$23:$V$598,V866,$H$23:$H$598)/SUMIF($V$23:$V$598,V866,$O$23:O1441),IF(O866&lt;&gt;"",SUMIF($S$23:$S$598,S866,$H$23:$H$598)/O866,""))</f>
        <v/>
      </c>
      <c r="J866" s="12"/>
      <c r="K866" s="19" t="str">
        <f t="shared" si="136"/>
        <v/>
      </c>
      <c r="L866" s="19" t="str">
        <f t="shared" si="139"/>
        <v/>
      </c>
      <c r="M866" s="19" t="str">
        <f t="shared" si="140"/>
        <v/>
      </c>
      <c r="N866" s="19" t="str">
        <f t="shared" si="137"/>
        <v/>
      </c>
      <c r="O866" s="9" t="str">
        <f t="shared" si="145"/>
        <v/>
      </c>
      <c r="S866" s="2" t="str">
        <f t="shared" si="143"/>
        <v>INDEX</v>
      </c>
      <c r="T866" s="18" t="str">
        <f t="shared" si="141"/>
        <v/>
      </c>
      <c r="V866" s="2" t="str">
        <f t="shared" si="144"/>
        <v>INCIDENTS</v>
      </c>
      <c r="W866" s="16" t="str">
        <f t="shared" si="142"/>
        <v/>
      </c>
    </row>
    <row r="867" spans="2:23" x14ac:dyDescent="0.2">
      <c r="B867" s="59" t="str">
        <f>IF(Collage!B860="","",Collage!B860)</f>
        <v/>
      </c>
      <c r="C867" s="59" t="str">
        <f>IF(Collage!C860="","",Collage!C860)</f>
        <v/>
      </c>
      <c r="D867" s="35" t="str">
        <f>IF(Collage!D860="","",Collage!D860)</f>
        <v/>
      </c>
      <c r="E867" s="29"/>
      <c r="F867" s="10"/>
      <c r="G867" s="11"/>
      <c r="H867" s="13" t="str">
        <f t="shared" si="138"/>
        <v/>
      </c>
      <c r="I867" s="8" t="str">
        <f>IF(B867&lt;&gt;"",SUMIF($V$23:$V$598,V867,$H$23:$H$598)/SUMIF($V$23:$V$598,V867,$O$23:O1442),IF(O867&lt;&gt;"",SUMIF($S$23:$S$598,S867,$H$23:$H$598)/O867,""))</f>
        <v/>
      </c>
      <c r="J867" s="12"/>
      <c r="K867" s="19" t="str">
        <f t="shared" si="136"/>
        <v/>
      </c>
      <c r="L867" s="19" t="str">
        <f t="shared" si="139"/>
        <v/>
      </c>
      <c r="M867" s="19" t="str">
        <f t="shared" si="140"/>
        <v/>
      </c>
      <c r="N867" s="19" t="str">
        <f t="shared" si="137"/>
        <v/>
      </c>
      <c r="O867" s="9" t="str">
        <f t="shared" si="145"/>
        <v/>
      </c>
      <c r="S867" s="2" t="str">
        <f t="shared" si="143"/>
        <v>INDEX</v>
      </c>
      <c r="T867" s="18" t="str">
        <f t="shared" si="141"/>
        <v/>
      </c>
      <c r="V867" s="2" t="str">
        <f t="shared" si="144"/>
        <v>INCIDENTS</v>
      </c>
      <c r="W867" s="16" t="str">
        <f t="shared" si="142"/>
        <v/>
      </c>
    </row>
    <row r="868" spans="2:23" x14ac:dyDescent="0.2">
      <c r="B868" s="59" t="str">
        <f>IF(Collage!B861="","",Collage!B861)</f>
        <v/>
      </c>
      <c r="C868" s="59" t="str">
        <f>IF(Collage!C861="","",Collage!C861)</f>
        <v/>
      </c>
      <c r="D868" s="35" t="str">
        <f>IF(Collage!D861="","",Collage!D861)</f>
        <v/>
      </c>
      <c r="E868" s="29"/>
      <c r="F868" s="10"/>
      <c r="G868" s="11"/>
      <c r="H868" s="13" t="str">
        <f t="shared" si="138"/>
        <v/>
      </c>
      <c r="I868" s="8" t="str">
        <f>IF(B868&lt;&gt;"",SUMIF($V$23:$V$598,V868,$H$23:$H$598)/SUMIF($V$23:$V$598,V868,$O$23:O1443),IF(O868&lt;&gt;"",SUMIF($S$23:$S$598,S868,$H$23:$H$598)/O868,""))</f>
        <v/>
      </c>
      <c r="J868" s="12"/>
      <c r="K868" s="19" t="str">
        <f t="shared" ref="K868:K931" si="146">IF(D868&lt;&gt;"",IF(E868="X",1,0),"")</f>
        <v/>
      </c>
      <c r="L868" s="19" t="str">
        <f t="shared" si="139"/>
        <v/>
      </c>
      <c r="M868" s="19" t="str">
        <f t="shared" si="140"/>
        <v/>
      </c>
      <c r="N868" s="19" t="str">
        <f t="shared" ref="N868:N931" si="147">IF(D868&lt;&gt;"",SUM(K868:M868),IF(O868&lt;&gt;"","Procédures :",""))</f>
        <v/>
      </c>
      <c r="O868" s="9" t="str">
        <f t="shared" si="145"/>
        <v/>
      </c>
      <c r="S868" s="2" t="str">
        <f t="shared" si="143"/>
        <v>INDEX</v>
      </c>
      <c r="T868" s="18" t="str">
        <f t="shared" si="141"/>
        <v/>
      </c>
      <c r="V868" s="2" t="str">
        <f t="shared" si="144"/>
        <v>INCIDENTS</v>
      </c>
      <c r="W868" s="16" t="str">
        <f t="shared" si="142"/>
        <v/>
      </c>
    </row>
    <row r="869" spans="2:23" x14ac:dyDescent="0.2">
      <c r="B869" s="59" t="str">
        <f>IF(Collage!B862="","",Collage!B862)</f>
        <v/>
      </c>
      <c r="C869" s="59" t="str">
        <f>IF(Collage!C862="","",Collage!C862)</f>
        <v/>
      </c>
      <c r="D869" s="35" t="str">
        <f>IF(Collage!D862="","",Collage!D862)</f>
        <v/>
      </c>
      <c r="E869" s="29"/>
      <c r="F869" s="10"/>
      <c r="G869" s="11"/>
      <c r="H869" s="13" t="str">
        <f t="shared" si="138"/>
        <v/>
      </c>
      <c r="I869" s="8" t="str">
        <f>IF(B869&lt;&gt;"",SUMIF($V$23:$V$598,V869,$H$23:$H$598)/SUMIF($V$23:$V$598,V869,$O$23:O1444),IF(O869&lt;&gt;"",SUMIF($S$23:$S$598,S869,$H$23:$H$598)/O869,""))</f>
        <v/>
      </c>
      <c r="J869" s="12"/>
      <c r="K869" s="19" t="str">
        <f t="shared" si="146"/>
        <v/>
      </c>
      <c r="L869" s="19" t="str">
        <f t="shared" si="139"/>
        <v/>
      </c>
      <c r="M869" s="19" t="str">
        <f t="shared" si="140"/>
        <v/>
      </c>
      <c r="N869" s="19" t="str">
        <f t="shared" si="147"/>
        <v/>
      </c>
      <c r="O869" s="9" t="str">
        <f t="shared" si="145"/>
        <v/>
      </c>
      <c r="S869" s="2" t="str">
        <f t="shared" si="143"/>
        <v>INDEX</v>
      </c>
      <c r="T869" s="18" t="str">
        <f t="shared" si="141"/>
        <v/>
      </c>
      <c r="V869" s="2" t="str">
        <f t="shared" si="144"/>
        <v>INCIDENTS</v>
      </c>
      <c r="W869" s="16" t="str">
        <f t="shared" si="142"/>
        <v/>
      </c>
    </row>
    <row r="870" spans="2:23" x14ac:dyDescent="0.2">
      <c r="B870" s="59" t="str">
        <f>IF(Collage!B863="","",Collage!B863)</f>
        <v/>
      </c>
      <c r="C870" s="59" t="str">
        <f>IF(Collage!C863="","",Collage!C863)</f>
        <v/>
      </c>
      <c r="D870" s="35" t="str">
        <f>IF(Collage!D863="","",Collage!D863)</f>
        <v/>
      </c>
      <c r="E870" s="29"/>
      <c r="F870" s="10"/>
      <c r="G870" s="11"/>
      <c r="H870" s="13" t="str">
        <f t="shared" si="138"/>
        <v/>
      </c>
      <c r="I870" s="8" t="str">
        <f>IF(B870&lt;&gt;"",SUMIF($V$23:$V$598,V870,$H$23:$H$598)/SUMIF($V$23:$V$598,V870,$O$23:O1445),IF(O870&lt;&gt;"",SUMIF($S$23:$S$598,S870,$H$23:$H$598)/O870,""))</f>
        <v/>
      </c>
      <c r="J870" s="12"/>
      <c r="K870" s="19" t="str">
        <f t="shared" si="146"/>
        <v/>
      </c>
      <c r="L870" s="19" t="str">
        <f t="shared" si="139"/>
        <v/>
      </c>
      <c r="M870" s="19" t="str">
        <f t="shared" si="140"/>
        <v/>
      </c>
      <c r="N870" s="19" t="str">
        <f t="shared" si="147"/>
        <v/>
      </c>
      <c r="O870" s="9" t="str">
        <f t="shared" si="145"/>
        <v/>
      </c>
      <c r="S870" s="2" t="str">
        <f t="shared" si="143"/>
        <v>INDEX</v>
      </c>
      <c r="T870" s="18" t="str">
        <f t="shared" si="141"/>
        <v/>
      </c>
      <c r="V870" s="2" t="str">
        <f t="shared" si="144"/>
        <v>INCIDENTS</v>
      </c>
      <c r="W870" s="16" t="str">
        <f t="shared" si="142"/>
        <v/>
      </c>
    </row>
    <row r="871" spans="2:23" x14ac:dyDescent="0.2">
      <c r="B871" s="59" t="str">
        <f>IF(Collage!B864="","",Collage!B864)</f>
        <v/>
      </c>
      <c r="C871" s="59" t="str">
        <f>IF(Collage!C864="","",Collage!C864)</f>
        <v/>
      </c>
      <c r="D871" s="35" t="str">
        <f>IF(Collage!D864="","",Collage!D864)</f>
        <v/>
      </c>
      <c r="E871" s="29"/>
      <c r="F871" s="10"/>
      <c r="G871" s="11"/>
      <c r="H871" s="13" t="str">
        <f t="shared" si="138"/>
        <v/>
      </c>
      <c r="I871" s="8" t="str">
        <f>IF(B871&lt;&gt;"",SUMIF($V$23:$V$598,V871,$H$23:$H$598)/SUMIF($V$23:$V$598,V871,$O$23:O1446),IF(O871&lt;&gt;"",SUMIF($S$23:$S$598,S871,$H$23:$H$598)/O871,""))</f>
        <v/>
      </c>
      <c r="J871" s="12"/>
      <c r="K871" s="19" t="str">
        <f t="shared" si="146"/>
        <v/>
      </c>
      <c r="L871" s="19" t="str">
        <f t="shared" si="139"/>
        <v/>
      </c>
      <c r="M871" s="19" t="str">
        <f t="shared" si="140"/>
        <v/>
      </c>
      <c r="N871" s="19" t="str">
        <f t="shared" si="147"/>
        <v/>
      </c>
      <c r="O871" s="9" t="str">
        <f t="shared" si="145"/>
        <v/>
      </c>
      <c r="S871" s="2" t="str">
        <f t="shared" si="143"/>
        <v>INDEX</v>
      </c>
      <c r="T871" s="18" t="str">
        <f t="shared" si="141"/>
        <v/>
      </c>
      <c r="V871" s="2" t="str">
        <f t="shared" si="144"/>
        <v>INCIDENTS</v>
      </c>
      <c r="W871" s="16" t="str">
        <f t="shared" si="142"/>
        <v/>
      </c>
    </row>
    <row r="872" spans="2:23" x14ac:dyDescent="0.2">
      <c r="B872" s="59" t="str">
        <f>IF(Collage!B865="","",Collage!B865)</f>
        <v/>
      </c>
      <c r="C872" s="59" t="str">
        <f>IF(Collage!C865="","",Collage!C865)</f>
        <v/>
      </c>
      <c r="D872" s="35" t="str">
        <f>IF(Collage!D865="","",Collage!D865)</f>
        <v/>
      </c>
      <c r="E872" s="29"/>
      <c r="F872" s="10"/>
      <c r="G872" s="11"/>
      <c r="H872" s="13" t="str">
        <f t="shared" si="138"/>
        <v/>
      </c>
      <c r="I872" s="8" t="str">
        <f>IF(B872&lt;&gt;"",SUMIF($V$23:$V$598,V872,$H$23:$H$598)/SUMIF($V$23:$V$598,V872,$O$23:O1447),IF(O872&lt;&gt;"",SUMIF($S$23:$S$598,S872,$H$23:$H$598)/O872,""))</f>
        <v/>
      </c>
      <c r="J872" s="12"/>
      <c r="K872" s="19" t="str">
        <f t="shared" si="146"/>
        <v/>
      </c>
      <c r="L872" s="19" t="str">
        <f t="shared" si="139"/>
        <v/>
      </c>
      <c r="M872" s="19" t="str">
        <f t="shared" si="140"/>
        <v/>
      </c>
      <c r="N872" s="19" t="str">
        <f t="shared" si="147"/>
        <v/>
      </c>
      <c r="O872" s="9" t="str">
        <f t="shared" si="145"/>
        <v/>
      </c>
      <c r="S872" s="2" t="str">
        <f t="shared" si="143"/>
        <v>INDEX</v>
      </c>
      <c r="T872" s="18" t="str">
        <f t="shared" si="141"/>
        <v/>
      </c>
      <c r="V872" s="2" t="str">
        <f t="shared" si="144"/>
        <v>INCIDENTS</v>
      </c>
      <c r="W872" s="16" t="str">
        <f t="shared" si="142"/>
        <v/>
      </c>
    </row>
    <row r="873" spans="2:23" x14ac:dyDescent="0.2">
      <c r="B873" s="59" t="str">
        <f>IF(Collage!B866="","",Collage!B866)</f>
        <v/>
      </c>
      <c r="C873" s="59" t="str">
        <f>IF(Collage!C866="","",Collage!C866)</f>
        <v/>
      </c>
      <c r="D873" s="35" t="str">
        <f>IF(Collage!D866="","",Collage!D866)</f>
        <v/>
      </c>
      <c r="E873" s="29"/>
      <c r="F873" s="10"/>
      <c r="G873" s="11"/>
      <c r="H873" s="13" t="str">
        <f t="shared" si="138"/>
        <v/>
      </c>
      <c r="I873" s="8" t="str">
        <f>IF(B873&lt;&gt;"",SUMIF($V$23:$V$598,V873,$H$23:$H$598)/SUMIF($V$23:$V$598,V873,$O$23:O1448),IF(O873&lt;&gt;"",SUMIF($S$23:$S$598,S873,$H$23:$H$598)/O873,""))</f>
        <v/>
      </c>
      <c r="J873" s="12"/>
      <c r="K873" s="19" t="str">
        <f t="shared" si="146"/>
        <v/>
      </c>
      <c r="L873" s="19" t="str">
        <f t="shared" si="139"/>
        <v/>
      </c>
      <c r="M873" s="19" t="str">
        <f t="shared" si="140"/>
        <v/>
      </c>
      <c r="N873" s="19" t="str">
        <f t="shared" si="147"/>
        <v/>
      </c>
      <c r="O873" s="9" t="str">
        <f t="shared" si="145"/>
        <v/>
      </c>
      <c r="S873" s="2" t="str">
        <f t="shared" si="143"/>
        <v>INDEX</v>
      </c>
      <c r="T873" s="18" t="str">
        <f t="shared" si="141"/>
        <v/>
      </c>
      <c r="V873" s="2" t="str">
        <f t="shared" si="144"/>
        <v>INCIDENTS</v>
      </c>
      <c r="W873" s="16" t="str">
        <f t="shared" si="142"/>
        <v/>
      </c>
    </row>
    <row r="874" spans="2:23" x14ac:dyDescent="0.2">
      <c r="B874" s="59" t="str">
        <f>IF(Collage!B867="","",Collage!B867)</f>
        <v/>
      </c>
      <c r="C874" s="59" t="str">
        <f>IF(Collage!C867="","",Collage!C867)</f>
        <v/>
      </c>
      <c r="D874" s="35" t="str">
        <f>IF(Collage!D867="","",Collage!D867)</f>
        <v/>
      </c>
      <c r="E874" s="29"/>
      <c r="F874" s="10"/>
      <c r="G874" s="11"/>
      <c r="H874" s="13" t="str">
        <f t="shared" si="138"/>
        <v/>
      </c>
      <c r="I874" s="8" t="str">
        <f>IF(B874&lt;&gt;"",SUMIF($V$23:$V$598,V874,$H$23:$H$598)/SUMIF($V$23:$V$598,V874,$O$23:O1449),IF(O874&lt;&gt;"",SUMIF($S$23:$S$598,S874,$H$23:$H$598)/O874,""))</f>
        <v/>
      </c>
      <c r="J874" s="12"/>
      <c r="K874" s="19" t="str">
        <f t="shared" si="146"/>
        <v/>
      </c>
      <c r="L874" s="19" t="str">
        <f t="shared" si="139"/>
        <v/>
      </c>
      <c r="M874" s="19" t="str">
        <f t="shared" si="140"/>
        <v/>
      </c>
      <c r="N874" s="19" t="str">
        <f t="shared" si="147"/>
        <v/>
      </c>
      <c r="O874" s="9" t="str">
        <f t="shared" si="145"/>
        <v/>
      </c>
      <c r="S874" s="2" t="str">
        <f t="shared" si="143"/>
        <v>INDEX</v>
      </c>
      <c r="T874" s="18" t="str">
        <f t="shared" si="141"/>
        <v/>
      </c>
      <c r="V874" s="2" t="str">
        <f t="shared" si="144"/>
        <v>INCIDENTS</v>
      </c>
      <c r="W874" s="16" t="str">
        <f t="shared" si="142"/>
        <v/>
      </c>
    </row>
    <row r="875" spans="2:23" x14ac:dyDescent="0.2">
      <c r="B875" s="59" t="str">
        <f>IF(Collage!B868="","",Collage!B868)</f>
        <v/>
      </c>
      <c r="C875" s="59" t="str">
        <f>IF(Collage!C868="","",Collage!C868)</f>
        <v/>
      </c>
      <c r="D875" s="35" t="str">
        <f>IF(Collage!D868="","",Collage!D868)</f>
        <v/>
      </c>
      <c r="E875" s="29"/>
      <c r="F875" s="10"/>
      <c r="G875" s="11"/>
      <c r="H875" s="13" t="str">
        <f t="shared" si="138"/>
        <v/>
      </c>
      <c r="I875" s="8" t="str">
        <f>IF(B875&lt;&gt;"",SUMIF($V$23:$V$598,V875,$H$23:$H$598)/SUMIF($V$23:$V$598,V875,$O$23:O1450),IF(O875&lt;&gt;"",SUMIF($S$23:$S$598,S875,$H$23:$H$598)/O875,""))</f>
        <v/>
      </c>
      <c r="J875" s="12"/>
      <c r="K875" s="19" t="str">
        <f t="shared" si="146"/>
        <v/>
      </c>
      <c r="L875" s="19" t="str">
        <f t="shared" si="139"/>
        <v/>
      </c>
      <c r="M875" s="19" t="str">
        <f t="shared" si="140"/>
        <v/>
      </c>
      <c r="N875" s="19" t="str">
        <f t="shared" si="147"/>
        <v/>
      </c>
      <c r="O875" s="9" t="str">
        <f t="shared" si="145"/>
        <v/>
      </c>
      <c r="S875" s="2" t="str">
        <f t="shared" si="143"/>
        <v>INDEX</v>
      </c>
      <c r="T875" s="18" t="str">
        <f t="shared" si="141"/>
        <v/>
      </c>
      <c r="V875" s="2" t="str">
        <f t="shared" si="144"/>
        <v>INCIDENTS</v>
      </c>
      <c r="W875" s="16" t="str">
        <f t="shared" si="142"/>
        <v/>
      </c>
    </row>
    <row r="876" spans="2:23" x14ac:dyDescent="0.2">
      <c r="B876" s="59" t="str">
        <f>IF(Collage!B869="","",Collage!B869)</f>
        <v/>
      </c>
      <c r="C876" s="59" t="str">
        <f>IF(Collage!C869="","",Collage!C869)</f>
        <v/>
      </c>
      <c r="D876" s="35" t="str">
        <f>IF(Collage!D869="","",Collage!D869)</f>
        <v/>
      </c>
      <c r="E876" s="29"/>
      <c r="F876" s="10"/>
      <c r="G876" s="11"/>
      <c r="H876" s="13" t="str">
        <f t="shared" si="138"/>
        <v/>
      </c>
      <c r="I876" s="8" t="str">
        <f>IF(B876&lt;&gt;"",SUMIF($V$23:$V$598,V876,$H$23:$H$598)/SUMIF($V$23:$V$598,V876,$O$23:O1451),IF(O876&lt;&gt;"",SUMIF($S$23:$S$598,S876,$H$23:$H$598)/O876,""))</f>
        <v/>
      </c>
      <c r="J876" s="12"/>
      <c r="K876" s="19" t="str">
        <f t="shared" si="146"/>
        <v/>
      </c>
      <c r="L876" s="19" t="str">
        <f t="shared" si="139"/>
        <v/>
      </c>
      <c r="M876" s="19" t="str">
        <f t="shared" si="140"/>
        <v/>
      </c>
      <c r="N876" s="19" t="str">
        <f t="shared" si="147"/>
        <v/>
      </c>
      <c r="O876" s="9" t="str">
        <f t="shared" si="145"/>
        <v/>
      </c>
      <c r="S876" s="2" t="str">
        <f t="shared" si="143"/>
        <v>INDEX</v>
      </c>
      <c r="T876" s="18" t="str">
        <f t="shared" si="141"/>
        <v/>
      </c>
      <c r="V876" s="2" t="str">
        <f t="shared" si="144"/>
        <v>INCIDENTS</v>
      </c>
      <c r="W876" s="16" t="str">
        <f t="shared" si="142"/>
        <v/>
      </c>
    </row>
    <row r="877" spans="2:23" x14ac:dyDescent="0.2">
      <c r="B877" s="59" t="str">
        <f>IF(Collage!B870="","",Collage!B870)</f>
        <v/>
      </c>
      <c r="C877" s="59" t="str">
        <f>IF(Collage!C870="","",Collage!C870)</f>
        <v/>
      </c>
      <c r="D877" s="35" t="str">
        <f>IF(Collage!D870="","",Collage!D870)</f>
        <v/>
      </c>
      <c r="E877" s="29"/>
      <c r="F877" s="10"/>
      <c r="G877" s="11"/>
      <c r="H877" s="13" t="str">
        <f t="shared" si="138"/>
        <v/>
      </c>
      <c r="I877" s="8" t="str">
        <f>IF(B877&lt;&gt;"",SUMIF($V$23:$V$598,V877,$H$23:$H$598)/SUMIF($V$23:$V$598,V877,$O$23:O1452),IF(O877&lt;&gt;"",SUMIF($S$23:$S$598,S877,$H$23:$H$598)/O877,""))</f>
        <v/>
      </c>
      <c r="J877" s="12"/>
      <c r="K877" s="19" t="str">
        <f t="shared" si="146"/>
        <v/>
      </c>
      <c r="L877" s="19" t="str">
        <f t="shared" si="139"/>
        <v/>
      </c>
      <c r="M877" s="19" t="str">
        <f t="shared" si="140"/>
        <v/>
      </c>
      <c r="N877" s="19" t="str">
        <f t="shared" si="147"/>
        <v/>
      </c>
      <c r="O877" s="9" t="str">
        <f t="shared" si="145"/>
        <v/>
      </c>
      <c r="S877" s="2" t="str">
        <f t="shared" si="143"/>
        <v>INDEX</v>
      </c>
      <c r="T877" s="18" t="str">
        <f t="shared" si="141"/>
        <v/>
      </c>
      <c r="V877" s="2" t="str">
        <f t="shared" si="144"/>
        <v>INCIDENTS</v>
      </c>
      <c r="W877" s="16" t="str">
        <f t="shared" si="142"/>
        <v/>
      </c>
    </row>
    <row r="878" spans="2:23" x14ac:dyDescent="0.2">
      <c r="B878" s="59" t="str">
        <f>IF(Collage!B871="","",Collage!B871)</f>
        <v/>
      </c>
      <c r="C878" s="59" t="str">
        <f>IF(Collage!C871="","",Collage!C871)</f>
        <v/>
      </c>
      <c r="D878" s="35" t="str">
        <f>IF(Collage!D871="","",Collage!D871)</f>
        <v/>
      </c>
      <c r="E878" s="29"/>
      <c r="F878" s="10"/>
      <c r="G878" s="11"/>
      <c r="H878" s="13" t="str">
        <f t="shared" si="138"/>
        <v/>
      </c>
      <c r="I878" s="8" t="str">
        <f>IF(B878&lt;&gt;"",SUMIF($V$23:$V$598,V878,$H$23:$H$598)/SUMIF($V$23:$V$598,V878,$O$23:O1453),IF(O878&lt;&gt;"",SUMIF($S$23:$S$598,S878,$H$23:$H$598)/O878,""))</f>
        <v/>
      </c>
      <c r="J878" s="12"/>
      <c r="K878" s="19" t="str">
        <f t="shared" si="146"/>
        <v/>
      </c>
      <c r="L878" s="19" t="str">
        <f t="shared" si="139"/>
        <v/>
      </c>
      <c r="M878" s="19" t="str">
        <f t="shared" si="140"/>
        <v/>
      </c>
      <c r="N878" s="19" t="str">
        <f t="shared" si="147"/>
        <v/>
      </c>
      <c r="O878" s="9" t="str">
        <f t="shared" si="145"/>
        <v/>
      </c>
      <c r="S878" s="2" t="str">
        <f t="shared" si="143"/>
        <v>INDEX</v>
      </c>
      <c r="T878" s="18" t="str">
        <f t="shared" si="141"/>
        <v/>
      </c>
      <c r="V878" s="2" t="str">
        <f t="shared" si="144"/>
        <v>INCIDENTS</v>
      </c>
      <c r="W878" s="16" t="str">
        <f t="shared" si="142"/>
        <v/>
      </c>
    </row>
    <row r="879" spans="2:23" x14ac:dyDescent="0.2">
      <c r="B879" s="59" t="str">
        <f>IF(Collage!B872="","",Collage!B872)</f>
        <v/>
      </c>
      <c r="C879" s="59" t="str">
        <f>IF(Collage!C872="","",Collage!C872)</f>
        <v/>
      </c>
      <c r="D879" s="35" t="str">
        <f>IF(Collage!D872="","",Collage!D872)</f>
        <v/>
      </c>
      <c r="E879" s="29"/>
      <c r="F879" s="10"/>
      <c r="G879" s="11"/>
      <c r="H879" s="13" t="str">
        <f t="shared" si="138"/>
        <v/>
      </c>
      <c r="I879" s="8" t="str">
        <f>IF(B879&lt;&gt;"",SUMIF($V$23:$V$598,V879,$H$23:$H$598)/SUMIF($V$23:$V$598,V879,$O$23:O1454),IF(O879&lt;&gt;"",SUMIF($S$23:$S$598,S879,$H$23:$H$598)/O879,""))</f>
        <v/>
      </c>
      <c r="J879" s="12"/>
      <c r="K879" s="19" t="str">
        <f t="shared" si="146"/>
        <v/>
      </c>
      <c r="L879" s="19" t="str">
        <f t="shared" si="139"/>
        <v/>
      </c>
      <c r="M879" s="19" t="str">
        <f t="shared" si="140"/>
        <v/>
      </c>
      <c r="N879" s="19" t="str">
        <f t="shared" si="147"/>
        <v/>
      </c>
      <c r="O879" s="9" t="str">
        <f t="shared" si="145"/>
        <v/>
      </c>
      <c r="S879" s="2" t="str">
        <f t="shared" si="143"/>
        <v>INDEX</v>
      </c>
      <c r="T879" s="18" t="str">
        <f t="shared" si="141"/>
        <v/>
      </c>
      <c r="V879" s="2" t="str">
        <f t="shared" si="144"/>
        <v>INCIDENTS</v>
      </c>
      <c r="W879" s="16" t="str">
        <f t="shared" si="142"/>
        <v/>
      </c>
    </row>
    <row r="880" spans="2:23" x14ac:dyDescent="0.2">
      <c r="B880" s="59" t="str">
        <f>IF(Collage!B873="","",Collage!B873)</f>
        <v/>
      </c>
      <c r="C880" s="59" t="str">
        <f>IF(Collage!C873="","",Collage!C873)</f>
        <v/>
      </c>
      <c r="D880" s="35" t="str">
        <f>IF(Collage!D873="","",Collage!D873)</f>
        <v/>
      </c>
      <c r="E880" s="29"/>
      <c r="F880" s="10"/>
      <c r="G880" s="11"/>
      <c r="H880" s="13" t="str">
        <f t="shared" si="138"/>
        <v/>
      </c>
      <c r="I880" s="8" t="str">
        <f>IF(B880&lt;&gt;"",SUMIF($V$23:$V$598,V880,$H$23:$H$598)/SUMIF($V$23:$V$598,V880,$O$23:O1455),IF(O880&lt;&gt;"",SUMIF($S$23:$S$598,S880,$H$23:$H$598)/O880,""))</f>
        <v/>
      </c>
      <c r="J880" s="12"/>
      <c r="K880" s="19" t="str">
        <f t="shared" si="146"/>
        <v/>
      </c>
      <c r="L880" s="19" t="str">
        <f t="shared" si="139"/>
        <v/>
      </c>
      <c r="M880" s="19" t="str">
        <f t="shared" si="140"/>
        <v/>
      </c>
      <c r="N880" s="19" t="str">
        <f t="shared" si="147"/>
        <v/>
      </c>
      <c r="O880" s="9" t="str">
        <f t="shared" si="145"/>
        <v/>
      </c>
      <c r="S880" s="2" t="str">
        <f t="shared" si="143"/>
        <v>INDEX</v>
      </c>
      <c r="T880" s="18" t="str">
        <f t="shared" si="141"/>
        <v/>
      </c>
      <c r="V880" s="2" t="str">
        <f t="shared" si="144"/>
        <v>INCIDENTS</v>
      </c>
      <c r="W880" s="16" t="str">
        <f t="shared" si="142"/>
        <v/>
      </c>
    </row>
    <row r="881" spans="2:23" x14ac:dyDescent="0.2">
      <c r="B881" s="59" t="str">
        <f>IF(Collage!B874="","",Collage!B874)</f>
        <v/>
      </c>
      <c r="C881" s="59" t="str">
        <f>IF(Collage!C874="","",Collage!C874)</f>
        <v/>
      </c>
      <c r="D881" s="35" t="str">
        <f>IF(Collage!D874="","",Collage!D874)</f>
        <v/>
      </c>
      <c r="E881" s="29"/>
      <c r="F881" s="10"/>
      <c r="G881" s="11"/>
      <c r="H881" s="13" t="str">
        <f t="shared" si="138"/>
        <v/>
      </c>
      <c r="I881" s="8" t="str">
        <f>IF(B881&lt;&gt;"",SUMIF($V$23:$V$598,V881,$H$23:$H$598)/SUMIF($V$23:$V$598,V881,$O$23:O1456),IF(O881&lt;&gt;"",SUMIF($S$23:$S$598,S881,$H$23:$H$598)/O881,""))</f>
        <v/>
      </c>
      <c r="J881" s="12"/>
      <c r="K881" s="19" t="str">
        <f t="shared" si="146"/>
        <v/>
      </c>
      <c r="L881" s="19" t="str">
        <f t="shared" si="139"/>
        <v/>
      </c>
      <c r="M881" s="19" t="str">
        <f t="shared" si="140"/>
        <v/>
      </c>
      <c r="N881" s="19" t="str">
        <f t="shared" si="147"/>
        <v/>
      </c>
      <c r="O881" s="9" t="str">
        <f t="shared" si="145"/>
        <v/>
      </c>
      <c r="S881" s="2" t="str">
        <f t="shared" si="143"/>
        <v>INDEX</v>
      </c>
      <c r="T881" s="18" t="str">
        <f t="shared" si="141"/>
        <v/>
      </c>
      <c r="V881" s="2" t="str">
        <f t="shared" si="144"/>
        <v>INCIDENTS</v>
      </c>
      <c r="W881" s="16" t="str">
        <f t="shared" si="142"/>
        <v/>
      </c>
    </row>
    <row r="882" spans="2:23" x14ac:dyDescent="0.2">
      <c r="B882" s="59" t="str">
        <f>IF(Collage!B875="","",Collage!B875)</f>
        <v/>
      </c>
      <c r="C882" s="59" t="str">
        <f>IF(Collage!C875="","",Collage!C875)</f>
        <v/>
      </c>
      <c r="D882" s="35" t="str">
        <f>IF(Collage!D875="","",Collage!D875)</f>
        <v/>
      </c>
      <c r="E882" s="29"/>
      <c r="F882" s="10"/>
      <c r="G882" s="11"/>
      <c r="H882" s="13" t="str">
        <f t="shared" si="138"/>
        <v/>
      </c>
      <c r="I882" s="8" t="str">
        <f>IF(B882&lt;&gt;"",SUMIF($V$23:$V$598,V882,$H$23:$H$598)/SUMIF($V$23:$V$598,V882,$O$23:O1457),IF(O882&lt;&gt;"",SUMIF($S$23:$S$598,S882,$H$23:$H$598)/O882,""))</f>
        <v/>
      </c>
      <c r="J882" s="12"/>
      <c r="K882" s="19" t="str">
        <f t="shared" si="146"/>
        <v/>
      </c>
      <c r="L882" s="19" t="str">
        <f t="shared" si="139"/>
        <v/>
      </c>
      <c r="M882" s="19" t="str">
        <f t="shared" si="140"/>
        <v/>
      </c>
      <c r="N882" s="19" t="str">
        <f t="shared" si="147"/>
        <v/>
      </c>
      <c r="O882" s="9" t="str">
        <f t="shared" si="145"/>
        <v/>
      </c>
      <c r="S882" s="2" t="str">
        <f t="shared" si="143"/>
        <v>INDEX</v>
      </c>
      <c r="T882" s="18" t="str">
        <f t="shared" si="141"/>
        <v/>
      </c>
      <c r="V882" s="2" t="str">
        <f t="shared" si="144"/>
        <v>INCIDENTS</v>
      </c>
      <c r="W882" s="16" t="str">
        <f t="shared" si="142"/>
        <v/>
      </c>
    </row>
    <row r="883" spans="2:23" x14ac:dyDescent="0.2">
      <c r="B883" s="59" t="str">
        <f>IF(Collage!B876="","",Collage!B876)</f>
        <v/>
      </c>
      <c r="C883" s="59" t="str">
        <f>IF(Collage!C876="","",Collage!C876)</f>
        <v/>
      </c>
      <c r="D883" s="35" t="str">
        <f>IF(Collage!D876="","",Collage!D876)</f>
        <v/>
      </c>
      <c r="E883" s="29"/>
      <c r="F883" s="10"/>
      <c r="G883" s="11"/>
      <c r="H883" s="13" t="str">
        <f t="shared" si="138"/>
        <v/>
      </c>
      <c r="I883" s="8" t="str">
        <f>IF(B883&lt;&gt;"",SUMIF($V$23:$V$598,V883,$H$23:$H$598)/SUMIF($V$23:$V$598,V883,$O$23:O1458),IF(O883&lt;&gt;"",SUMIF($S$23:$S$598,S883,$H$23:$H$598)/O883,""))</f>
        <v/>
      </c>
      <c r="J883" s="12"/>
      <c r="K883" s="19" t="str">
        <f t="shared" si="146"/>
        <v/>
      </c>
      <c r="L883" s="19" t="str">
        <f t="shared" si="139"/>
        <v/>
      </c>
      <c r="M883" s="19" t="str">
        <f t="shared" si="140"/>
        <v/>
      </c>
      <c r="N883" s="19" t="str">
        <f t="shared" si="147"/>
        <v/>
      </c>
      <c r="O883" s="9" t="str">
        <f t="shared" si="145"/>
        <v/>
      </c>
      <c r="S883" s="2" t="str">
        <f t="shared" si="143"/>
        <v>INDEX</v>
      </c>
      <c r="T883" s="18" t="str">
        <f t="shared" si="141"/>
        <v/>
      </c>
      <c r="V883" s="2" t="str">
        <f t="shared" si="144"/>
        <v>INCIDENTS</v>
      </c>
      <c r="W883" s="16" t="str">
        <f t="shared" si="142"/>
        <v/>
      </c>
    </row>
    <row r="884" spans="2:23" x14ac:dyDescent="0.2">
      <c r="B884" s="59" t="str">
        <f>IF(Collage!B877="","",Collage!B877)</f>
        <v/>
      </c>
      <c r="C884" s="59" t="str">
        <f>IF(Collage!C877="","",Collage!C877)</f>
        <v/>
      </c>
      <c r="D884" s="35" t="str">
        <f>IF(Collage!D877="","",Collage!D877)</f>
        <v/>
      </c>
      <c r="E884" s="29"/>
      <c r="F884" s="10"/>
      <c r="G884" s="11"/>
      <c r="H884" s="13" t="str">
        <f t="shared" si="138"/>
        <v/>
      </c>
      <c r="I884" s="8" t="str">
        <f>IF(B884&lt;&gt;"",SUMIF($V$23:$V$598,V884,$H$23:$H$598)/SUMIF($V$23:$V$598,V884,$O$23:O1459),IF(O884&lt;&gt;"",SUMIF($S$23:$S$598,S884,$H$23:$H$598)/O884,""))</f>
        <v/>
      </c>
      <c r="J884" s="12"/>
      <c r="K884" s="19" t="str">
        <f t="shared" si="146"/>
        <v/>
      </c>
      <c r="L884" s="19" t="str">
        <f t="shared" si="139"/>
        <v/>
      </c>
      <c r="M884" s="19" t="str">
        <f t="shared" si="140"/>
        <v/>
      </c>
      <c r="N884" s="19" t="str">
        <f t="shared" si="147"/>
        <v/>
      </c>
      <c r="O884" s="9" t="str">
        <f t="shared" si="145"/>
        <v/>
      </c>
      <c r="S884" s="2" t="str">
        <f t="shared" si="143"/>
        <v>INDEX</v>
      </c>
      <c r="T884" s="18" t="str">
        <f t="shared" si="141"/>
        <v/>
      </c>
      <c r="V884" s="2" t="str">
        <f t="shared" si="144"/>
        <v>INCIDENTS</v>
      </c>
      <c r="W884" s="16" t="str">
        <f t="shared" si="142"/>
        <v/>
      </c>
    </row>
    <row r="885" spans="2:23" x14ac:dyDescent="0.2">
      <c r="B885" s="59" t="str">
        <f>IF(Collage!B878="","",Collage!B878)</f>
        <v/>
      </c>
      <c r="C885" s="59" t="str">
        <f>IF(Collage!C878="","",Collage!C878)</f>
        <v/>
      </c>
      <c r="D885" s="35" t="str">
        <f>IF(Collage!D878="","",Collage!D878)</f>
        <v/>
      </c>
      <c r="E885" s="29"/>
      <c r="F885" s="10"/>
      <c r="G885" s="11"/>
      <c r="H885" s="13" t="str">
        <f t="shared" si="138"/>
        <v/>
      </c>
      <c r="I885" s="8" t="str">
        <f>IF(B885&lt;&gt;"",SUMIF($V$23:$V$598,V885,$H$23:$H$598)/SUMIF($V$23:$V$598,V885,$O$23:O1460),IF(O885&lt;&gt;"",SUMIF($S$23:$S$598,S885,$H$23:$H$598)/O885,""))</f>
        <v/>
      </c>
      <c r="J885" s="12"/>
      <c r="K885" s="19" t="str">
        <f t="shared" si="146"/>
        <v/>
      </c>
      <c r="L885" s="19" t="str">
        <f t="shared" si="139"/>
        <v/>
      </c>
      <c r="M885" s="19" t="str">
        <f t="shared" si="140"/>
        <v/>
      </c>
      <c r="N885" s="19" t="str">
        <f t="shared" si="147"/>
        <v/>
      </c>
      <c r="O885" s="9" t="str">
        <f t="shared" si="145"/>
        <v/>
      </c>
      <c r="S885" s="2" t="str">
        <f t="shared" si="143"/>
        <v>INDEX</v>
      </c>
      <c r="T885" s="18" t="str">
        <f t="shared" si="141"/>
        <v/>
      </c>
      <c r="V885" s="2" t="str">
        <f t="shared" si="144"/>
        <v>INCIDENTS</v>
      </c>
      <c r="W885" s="16" t="str">
        <f t="shared" si="142"/>
        <v/>
      </c>
    </row>
    <row r="886" spans="2:23" x14ac:dyDescent="0.2">
      <c r="B886" s="59" t="str">
        <f>IF(Collage!B879="","",Collage!B879)</f>
        <v/>
      </c>
      <c r="C886" s="59" t="str">
        <f>IF(Collage!C879="","",Collage!C879)</f>
        <v/>
      </c>
      <c r="D886" s="35" t="str">
        <f>IF(Collage!D879="","",Collage!D879)</f>
        <v/>
      </c>
      <c r="E886" s="29"/>
      <c r="F886" s="10"/>
      <c r="G886" s="11"/>
      <c r="H886" s="13" t="str">
        <f t="shared" si="138"/>
        <v/>
      </c>
      <c r="I886" s="8" t="str">
        <f>IF(B886&lt;&gt;"",SUMIF($V$23:$V$598,V886,$H$23:$H$598)/SUMIF($V$23:$V$598,V886,$O$23:O1461),IF(O886&lt;&gt;"",SUMIF($S$23:$S$598,S886,$H$23:$H$598)/O886,""))</f>
        <v/>
      </c>
      <c r="J886" s="12"/>
      <c r="K886" s="19" t="str">
        <f t="shared" si="146"/>
        <v/>
      </c>
      <c r="L886" s="19" t="str">
        <f t="shared" si="139"/>
        <v/>
      </c>
      <c r="M886" s="19" t="str">
        <f t="shared" si="140"/>
        <v/>
      </c>
      <c r="N886" s="19" t="str">
        <f t="shared" si="147"/>
        <v/>
      </c>
      <c r="O886" s="9" t="str">
        <f t="shared" si="145"/>
        <v/>
      </c>
      <c r="S886" s="2" t="str">
        <f t="shared" si="143"/>
        <v>INDEX</v>
      </c>
      <c r="T886" s="18" t="str">
        <f t="shared" si="141"/>
        <v/>
      </c>
      <c r="V886" s="2" t="str">
        <f t="shared" si="144"/>
        <v>INCIDENTS</v>
      </c>
      <c r="W886" s="16" t="str">
        <f t="shared" si="142"/>
        <v/>
      </c>
    </row>
    <row r="887" spans="2:23" x14ac:dyDescent="0.2">
      <c r="B887" s="59" t="str">
        <f>IF(Collage!B880="","",Collage!B880)</f>
        <v/>
      </c>
      <c r="C887" s="59" t="str">
        <f>IF(Collage!C880="","",Collage!C880)</f>
        <v/>
      </c>
      <c r="D887" s="35" t="str">
        <f>IF(Collage!D880="","",Collage!D880)</f>
        <v/>
      </c>
      <c r="E887" s="29"/>
      <c r="F887" s="10"/>
      <c r="G887" s="11"/>
      <c r="H887" s="13" t="str">
        <f t="shared" si="138"/>
        <v/>
      </c>
      <c r="I887" s="8" t="str">
        <f>IF(B887&lt;&gt;"",SUMIF($V$23:$V$598,V887,$H$23:$H$598)/SUMIF($V$23:$V$598,V887,$O$23:O1462),IF(O887&lt;&gt;"",SUMIF($S$23:$S$598,S887,$H$23:$H$598)/O887,""))</f>
        <v/>
      </c>
      <c r="J887" s="12"/>
      <c r="K887" s="19" t="str">
        <f t="shared" si="146"/>
        <v/>
      </c>
      <c r="L887" s="19" t="str">
        <f t="shared" si="139"/>
        <v/>
      </c>
      <c r="M887" s="19" t="str">
        <f t="shared" si="140"/>
        <v/>
      </c>
      <c r="N887" s="19" t="str">
        <f t="shared" si="147"/>
        <v/>
      </c>
      <c r="O887" s="9" t="str">
        <f t="shared" si="145"/>
        <v/>
      </c>
      <c r="S887" s="2" t="str">
        <f t="shared" si="143"/>
        <v>INDEX</v>
      </c>
      <c r="T887" s="18" t="str">
        <f t="shared" si="141"/>
        <v/>
      </c>
      <c r="V887" s="2" t="str">
        <f t="shared" si="144"/>
        <v>INCIDENTS</v>
      </c>
      <c r="W887" s="16" t="str">
        <f t="shared" si="142"/>
        <v/>
      </c>
    </row>
    <row r="888" spans="2:23" x14ac:dyDescent="0.2">
      <c r="B888" s="59" t="str">
        <f>IF(Collage!B881="","",Collage!B881)</f>
        <v/>
      </c>
      <c r="C888" s="59" t="str">
        <f>IF(Collage!C881="","",Collage!C881)</f>
        <v/>
      </c>
      <c r="D888" s="35" t="str">
        <f>IF(Collage!D881="","",Collage!D881)</f>
        <v/>
      </c>
      <c r="E888" s="29"/>
      <c r="F888" s="10"/>
      <c r="G888" s="11"/>
      <c r="H888" s="13" t="str">
        <f t="shared" si="138"/>
        <v/>
      </c>
      <c r="I888" s="8" t="str">
        <f>IF(B888&lt;&gt;"",SUMIF($V$23:$V$598,V888,$H$23:$H$598)/SUMIF($V$23:$V$598,V888,$O$23:O1463),IF(O888&lt;&gt;"",SUMIF($S$23:$S$598,S888,$H$23:$H$598)/O888,""))</f>
        <v/>
      </c>
      <c r="J888" s="12"/>
      <c r="K888" s="19" t="str">
        <f t="shared" si="146"/>
        <v/>
      </c>
      <c r="L888" s="19" t="str">
        <f t="shared" si="139"/>
        <v/>
      </c>
      <c r="M888" s="19" t="str">
        <f t="shared" si="140"/>
        <v/>
      </c>
      <c r="N888" s="19" t="str">
        <f t="shared" si="147"/>
        <v/>
      </c>
      <c r="O888" s="9" t="str">
        <f t="shared" si="145"/>
        <v/>
      </c>
      <c r="S888" s="2" t="str">
        <f t="shared" si="143"/>
        <v>INDEX</v>
      </c>
      <c r="T888" s="18" t="str">
        <f t="shared" si="141"/>
        <v/>
      </c>
      <c r="V888" s="2" t="str">
        <f t="shared" si="144"/>
        <v>INCIDENTS</v>
      </c>
      <c r="W888" s="16" t="str">
        <f t="shared" si="142"/>
        <v/>
      </c>
    </row>
    <row r="889" spans="2:23" x14ac:dyDescent="0.2">
      <c r="B889" s="59" t="str">
        <f>IF(Collage!B882="","",Collage!B882)</f>
        <v/>
      </c>
      <c r="C889" s="59" t="str">
        <f>IF(Collage!C882="","",Collage!C882)</f>
        <v/>
      </c>
      <c r="D889" s="35" t="str">
        <f>IF(Collage!D882="","",Collage!D882)</f>
        <v/>
      </c>
      <c r="E889" s="29"/>
      <c r="F889" s="10"/>
      <c r="G889" s="11"/>
      <c r="H889" s="13" t="str">
        <f t="shared" si="138"/>
        <v/>
      </c>
      <c r="I889" s="8" t="str">
        <f>IF(B889&lt;&gt;"",SUMIF($V$23:$V$598,V889,$H$23:$H$598)/SUMIF($V$23:$V$598,V889,$O$23:O1464),IF(O889&lt;&gt;"",SUMIF($S$23:$S$598,S889,$H$23:$H$598)/O889,""))</f>
        <v/>
      </c>
      <c r="J889" s="12"/>
      <c r="K889" s="19" t="str">
        <f t="shared" si="146"/>
        <v/>
      </c>
      <c r="L889" s="19" t="str">
        <f t="shared" si="139"/>
        <v/>
      </c>
      <c r="M889" s="19" t="str">
        <f t="shared" si="140"/>
        <v/>
      </c>
      <c r="N889" s="19" t="str">
        <f t="shared" si="147"/>
        <v/>
      </c>
      <c r="O889" s="9" t="str">
        <f t="shared" si="145"/>
        <v/>
      </c>
      <c r="S889" s="2" t="str">
        <f t="shared" si="143"/>
        <v>INDEX</v>
      </c>
      <c r="T889" s="18" t="str">
        <f t="shared" si="141"/>
        <v/>
      </c>
      <c r="V889" s="2" t="str">
        <f t="shared" si="144"/>
        <v>INCIDENTS</v>
      </c>
      <c r="W889" s="16" t="str">
        <f t="shared" si="142"/>
        <v/>
      </c>
    </row>
    <row r="890" spans="2:23" x14ac:dyDescent="0.2">
      <c r="B890" s="59" t="str">
        <f>IF(Collage!B883="","",Collage!B883)</f>
        <v/>
      </c>
      <c r="C890" s="59" t="str">
        <f>IF(Collage!C883="","",Collage!C883)</f>
        <v/>
      </c>
      <c r="D890" s="35" t="str">
        <f>IF(Collage!D883="","",Collage!D883)</f>
        <v/>
      </c>
      <c r="E890" s="29"/>
      <c r="F890" s="10"/>
      <c r="G890" s="11"/>
      <c r="H890" s="13" t="str">
        <f t="shared" si="138"/>
        <v/>
      </c>
      <c r="I890" s="8" t="str">
        <f>IF(B890&lt;&gt;"",SUMIF($V$23:$V$598,V890,$H$23:$H$598)/SUMIF($V$23:$V$598,V890,$O$23:O1465),IF(O890&lt;&gt;"",SUMIF($S$23:$S$598,S890,$H$23:$H$598)/O890,""))</f>
        <v/>
      </c>
      <c r="J890" s="12"/>
      <c r="K890" s="19" t="str">
        <f t="shared" si="146"/>
        <v/>
      </c>
      <c r="L890" s="19" t="str">
        <f t="shared" si="139"/>
        <v/>
      </c>
      <c r="M890" s="19" t="str">
        <f t="shared" si="140"/>
        <v/>
      </c>
      <c r="N890" s="19" t="str">
        <f t="shared" si="147"/>
        <v/>
      </c>
      <c r="O890" s="9" t="str">
        <f t="shared" si="145"/>
        <v/>
      </c>
      <c r="S890" s="2" t="str">
        <f t="shared" si="143"/>
        <v>INDEX</v>
      </c>
      <c r="T890" s="18" t="str">
        <f t="shared" si="141"/>
        <v/>
      </c>
      <c r="V890" s="2" t="str">
        <f t="shared" si="144"/>
        <v>INCIDENTS</v>
      </c>
      <c r="W890" s="16" t="str">
        <f t="shared" si="142"/>
        <v/>
      </c>
    </row>
    <row r="891" spans="2:23" x14ac:dyDescent="0.2">
      <c r="B891" s="59" t="str">
        <f>IF(Collage!B884="","",Collage!B884)</f>
        <v/>
      </c>
      <c r="C891" s="59" t="str">
        <f>IF(Collage!C884="","",Collage!C884)</f>
        <v/>
      </c>
      <c r="D891" s="35" t="str">
        <f>IF(Collage!D884="","",Collage!D884)</f>
        <v/>
      </c>
      <c r="E891" s="29"/>
      <c r="F891" s="10"/>
      <c r="G891" s="11"/>
      <c r="H891" s="13" t="str">
        <f t="shared" si="138"/>
        <v/>
      </c>
      <c r="I891" s="8" t="str">
        <f>IF(B891&lt;&gt;"",SUMIF($V$23:$V$598,V891,$H$23:$H$598)/SUMIF($V$23:$V$598,V891,$O$23:O1466),IF(O891&lt;&gt;"",SUMIF($S$23:$S$598,S891,$H$23:$H$598)/O891,""))</f>
        <v/>
      </c>
      <c r="J891" s="12"/>
      <c r="K891" s="19" t="str">
        <f t="shared" si="146"/>
        <v/>
      </c>
      <c r="L891" s="19" t="str">
        <f t="shared" si="139"/>
        <v/>
      </c>
      <c r="M891" s="19" t="str">
        <f t="shared" si="140"/>
        <v/>
      </c>
      <c r="N891" s="19" t="str">
        <f t="shared" si="147"/>
        <v/>
      </c>
      <c r="O891" s="9" t="str">
        <f t="shared" si="145"/>
        <v/>
      </c>
      <c r="S891" s="2" t="str">
        <f t="shared" si="143"/>
        <v>INDEX</v>
      </c>
      <c r="T891" s="18" t="str">
        <f t="shared" si="141"/>
        <v/>
      </c>
      <c r="V891" s="2" t="str">
        <f t="shared" si="144"/>
        <v>INCIDENTS</v>
      </c>
      <c r="W891" s="16" t="str">
        <f t="shared" si="142"/>
        <v/>
      </c>
    </row>
    <row r="892" spans="2:23" x14ac:dyDescent="0.2">
      <c r="B892" s="59" t="str">
        <f>IF(Collage!B885="","",Collage!B885)</f>
        <v/>
      </c>
      <c r="C892" s="59" t="str">
        <f>IF(Collage!C885="","",Collage!C885)</f>
        <v/>
      </c>
      <c r="D892" s="35" t="str">
        <f>IF(Collage!D885="","",Collage!D885)</f>
        <v/>
      </c>
      <c r="E892" s="29"/>
      <c r="F892" s="10"/>
      <c r="G892" s="11"/>
      <c r="H892" s="13" t="str">
        <f t="shared" si="138"/>
        <v/>
      </c>
      <c r="I892" s="8" t="str">
        <f>IF(B892&lt;&gt;"",SUMIF($V$23:$V$598,V892,$H$23:$H$598)/SUMIF($V$23:$V$598,V892,$O$23:O1467),IF(O892&lt;&gt;"",SUMIF($S$23:$S$598,S892,$H$23:$H$598)/O892,""))</f>
        <v/>
      </c>
      <c r="J892" s="12"/>
      <c r="K892" s="19" t="str">
        <f t="shared" si="146"/>
        <v/>
      </c>
      <c r="L892" s="19" t="str">
        <f t="shared" si="139"/>
        <v/>
      </c>
      <c r="M892" s="19" t="str">
        <f t="shared" si="140"/>
        <v/>
      </c>
      <c r="N892" s="19" t="str">
        <f t="shared" si="147"/>
        <v/>
      </c>
      <c r="O892" s="9" t="str">
        <f t="shared" si="145"/>
        <v/>
      </c>
      <c r="S892" s="2" t="str">
        <f t="shared" si="143"/>
        <v>INDEX</v>
      </c>
      <c r="T892" s="18" t="str">
        <f t="shared" si="141"/>
        <v/>
      </c>
      <c r="V892" s="2" t="str">
        <f t="shared" si="144"/>
        <v>INCIDENTS</v>
      </c>
      <c r="W892" s="16" t="str">
        <f t="shared" si="142"/>
        <v/>
      </c>
    </row>
    <row r="893" spans="2:23" x14ac:dyDescent="0.2">
      <c r="B893" s="59" t="str">
        <f>IF(Collage!B886="","",Collage!B886)</f>
        <v/>
      </c>
      <c r="C893" s="59" t="str">
        <f>IF(Collage!C886="","",Collage!C886)</f>
        <v/>
      </c>
      <c r="D893" s="35" t="str">
        <f>IF(Collage!D886="","",Collage!D886)</f>
        <v/>
      </c>
      <c r="E893" s="29"/>
      <c r="F893" s="10"/>
      <c r="G893" s="11"/>
      <c r="H893" s="13" t="str">
        <f t="shared" si="138"/>
        <v/>
      </c>
      <c r="I893" s="8" t="str">
        <f>IF(B893&lt;&gt;"",SUMIF($V$23:$V$598,V893,$H$23:$H$598)/SUMIF($V$23:$V$598,V893,$O$23:O1468),IF(O893&lt;&gt;"",SUMIF($S$23:$S$598,S893,$H$23:$H$598)/O893,""))</f>
        <v/>
      </c>
      <c r="J893" s="12"/>
      <c r="K893" s="19" t="str">
        <f t="shared" si="146"/>
        <v/>
      </c>
      <c r="L893" s="19" t="str">
        <f t="shared" si="139"/>
        <v/>
      </c>
      <c r="M893" s="19" t="str">
        <f t="shared" si="140"/>
        <v/>
      </c>
      <c r="N893" s="19" t="str">
        <f t="shared" si="147"/>
        <v/>
      </c>
      <c r="O893" s="9" t="str">
        <f t="shared" si="145"/>
        <v/>
      </c>
      <c r="S893" s="2" t="str">
        <f t="shared" si="143"/>
        <v>INDEX</v>
      </c>
      <c r="T893" s="18" t="str">
        <f t="shared" si="141"/>
        <v/>
      </c>
      <c r="V893" s="2" t="str">
        <f t="shared" si="144"/>
        <v>INCIDENTS</v>
      </c>
      <c r="W893" s="16" t="str">
        <f t="shared" si="142"/>
        <v/>
      </c>
    </row>
    <row r="894" spans="2:23" x14ac:dyDescent="0.2">
      <c r="B894" s="59" t="str">
        <f>IF(Collage!B887="","",Collage!B887)</f>
        <v/>
      </c>
      <c r="C894" s="59" t="str">
        <f>IF(Collage!C887="","",Collage!C887)</f>
        <v/>
      </c>
      <c r="D894" s="35" t="str">
        <f>IF(Collage!D887="","",Collage!D887)</f>
        <v/>
      </c>
      <c r="E894" s="29"/>
      <c r="F894" s="10"/>
      <c r="G894" s="11"/>
      <c r="H894" s="13" t="str">
        <f t="shared" si="138"/>
        <v/>
      </c>
      <c r="I894" s="8" t="str">
        <f>IF(B894&lt;&gt;"",SUMIF($V$23:$V$598,V894,$H$23:$H$598)/SUMIF($V$23:$V$598,V894,$O$23:O1469),IF(O894&lt;&gt;"",SUMIF($S$23:$S$598,S894,$H$23:$H$598)/O894,""))</f>
        <v/>
      </c>
      <c r="J894" s="12"/>
      <c r="K894" s="19" t="str">
        <f t="shared" si="146"/>
        <v/>
      </c>
      <c r="L894" s="19" t="str">
        <f t="shared" si="139"/>
        <v/>
      </c>
      <c r="M894" s="19" t="str">
        <f t="shared" si="140"/>
        <v/>
      </c>
      <c r="N894" s="19" t="str">
        <f t="shared" si="147"/>
        <v/>
      </c>
      <c r="O894" s="9" t="str">
        <f t="shared" si="145"/>
        <v/>
      </c>
      <c r="S894" s="2" t="str">
        <f t="shared" si="143"/>
        <v>INDEX</v>
      </c>
      <c r="T894" s="18" t="str">
        <f t="shared" si="141"/>
        <v/>
      </c>
      <c r="V894" s="2" t="str">
        <f t="shared" si="144"/>
        <v>INCIDENTS</v>
      </c>
      <c r="W894" s="16" t="str">
        <f t="shared" si="142"/>
        <v/>
      </c>
    </row>
    <row r="895" spans="2:23" x14ac:dyDescent="0.2">
      <c r="B895" s="59" t="str">
        <f>IF(Collage!B888="","",Collage!B888)</f>
        <v/>
      </c>
      <c r="C895" s="59" t="str">
        <f>IF(Collage!C888="","",Collage!C888)</f>
        <v/>
      </c>
      <c r="D895" s="35" t="str">
        <f>IF(Collage!D888="","",Collage!D888)</f>
        <v/>
      </c>
      <c r="E895" s="29"/>
      <c r="F895" s="10"/>
      <c r="G895" s="11"/>
      <c r="H895" s="13" t="str">
        <f t="shared" si="138"/>
        <v/>
      </c>
      <c r="I895" s="8" t="str">
        <f>IF(B895&lt;&gt;"",SUMIF($V$23:$V$598,V895,$H$23:$H$598)/SUMIF($V$23:$V$598,V895,$O$23:O1470),IF(O895&lt;&gt;"",SUMIF($S$23:$S$598,S895,$H$23:$H$598)/O895,""))</f>
        <v/>
      </c>
      <c r="J895" s="12"/>
      <c r="K895" s="19" t="str">
        <f t="shared" si="146"/>
        <v/>
      </c>
      <c r="L895" s="19" t="str">
        <f t="shared" si="139"/>
        <v/>
      </c>
      <c r="M895" s="19" t="str">
        <f t="shared" si="140"/>
        <v/>
      </c>
      <c r="N895" s="19" t="str">
        <f t="shared" si="147"/>
        <v/>
      </c>
      <c r="O895" s="9" t="str">
        <f t="shared" si="145"/>
        <v/>
      </c>
      <c r="S895" s="2" t="str">
        <f t="shared" si="143"/>
        <v>INDEX</v>
      </c>
      <c r="T895" s="18" t="str">
        <f t="shared" si="141"/>
        <v/>
      </c>
      <c r="V895" s="2" t="str">
        <f t="shared" si="144"/>
        <v>INCIDENTS</v>
      </c>
      <c r="W895" s="16" t="str">
        <f t="shared" si="142"/>
        <v/>
      </c>
    </row>
    <row r="896" spans="2:23" x14ac:dyDescent="0.2">
      <c r="B896" s="59" t="str">
        <f>IF(Collage!B889="","",Collage!B889)</f>
        <v/>
      </c>
      <c r="C896" s="59" t="str">
        <f>IF(Collage!C889="","",Collage!C889)</f>
        <v/>
      </c>
      <c r="D896" s="35" t="str">
        <f>IF(Collage!D889="","",Collage!D889)</f>
        <v/>
      </c>
      <c r="E896" s="29"/>
      <c r="F896" s="10"/>
      <c r="G896" s="11"/>
      <c r="H896" s="13" t="str">
        <f t="shared" si="138"/>
        <v/>
      </c>
      <c r="I896" s="8" t="str">
        <f>IF(B896&lt;&gt;"",SUMIF($V$23:$V$598,V896,$H$23:$H$598)/SUMIF($V$23:$V$598,V896,$O$23:O1471),IF(O896&lt;&gt;"",SUMIF($S$23:$S$598,S896,$H$23:$H$598)/O896,""))</f>
        <v/>
      </c>
      <c r="J896" s="12"/>
      <c r="K896" s="19" t="str">
        <f t="shared" si="146"/>
        <v/>
      </c>
      <c r="L896" s="19" t="str">
        <f t="shared" si="139"/>
        <v/>
      </c>
      <c r="M896" s="19" t="str">
        <f t="shared" si="140"/>
        <v/>
      </c>
      <c r="N896" s="19" t="str">
        <f t="shared" si="147"/>
        <v/>
      </c>
      <c r="O896" s="9" t="str">
        <f t="shared" si="145"/>
        <v/>
      </c>
      <c r="S896" s="2" t="str">
        <f t="shared" si="143"/>
        <v>INDEX</v>
      </c>
      <c r="T896" s="18" t="str">
        <f t="shared" si="141"/>
        <v/>
      </c>
      <c r="V896" s="2" t="str">
        <f t="shared" si="144"/>
        <v>INCIDENTS</v>
      </c>
      <c r="W896" s="16" t="str">
        <f t="shared" si="142"/>
        <v/>
      </c>
    </row>
    <row r="897" spans="2:23" x14ac:dyDescent="0.2">
      <c r="B897" s="59" t="str">
        <f>IF(Collage!B890="","",Collage!B890)</f>
        <v/>
      </c>
      <c r="C897" s="59" t="str">
        <f>IF(Collage!C890="","",Collage!C890)</f>
        <v/>
      </c>
      <c r="D897" s="35" t="str">
        <f>IF(Collage!D890="","",Collage!D890)</f>
        <v/>
      </c>
      <c r="E897" s="29"/>
      <c r="F897" s="10"/>
      <c r="G897" s="11"/>
      <c r="H897" s="13" t="str">
        <f t="shared" si="138"/>
        <v/>
      </c>
      <c r="I897" s="8" t="str">
        <f>IF(B897&lt;&gt;"",SUMIF($V$23:$V$598,V897,$H$23:$H$598)/SUMIF($V$23:$V$598,V897,$O$23:O1472),IF(O897&lt;&gt;"",SUMIF($S$23:$S$598,S897,$H$23:$H$598)/O897,""))</f>
        <v/>
      </c>
      <c r="J897" s="12"/>
      <c r="K897" s="19" t="str">
        <f t="shared" si="146"/>
        <v/>
      </c>
      <c r="L897" s="19" t="str">
        <f t="shared" si="139"/>
        <v/>
      </c>
      <c r="M897" s="19" t="str">
        <f t="shared" si="140"/>
        <v/>
      </c>
      <c r="N897" s="19" t="str">
        <f t="shared" si="147"/>
        <v/>
      </c>
      <c r="O897" s="9" t="str">
        <f t="shared" si="145"/>
        <v/>
      </c>
      <c r="S897" s="2" t="str">
        <f t="shared" si="143"/>
        <v>INDEX</v>
      </c>
      <c r="T897" s="18" t="str">
        <f t="shared" si="141"/>
        <v/>
      </c>
      <c r="V897" s="2" t="str">
        <f t="shared" si="144"/>
        <v>INCIDENTS</v>
      </c>
      <c r="W897" s="16" t="str">
        <f t="shared" si="142"/>
        <v/>
      </c>
    </row>
    <row r="898" spans="2:23" x14ac:dyDescent="0.2">
      <c r="B898" s="59" t="str">
        <f>IF(Collage!B891="","",Collage!B891)</f>
        <v/>
      </c>
      <c r="C898" s="59" t="str">
        <f>IF(Collage!C891="","",Collage!C891)</f>
        <v/>
      </c>
      <c r="D898" s="35" t="str">
        <f>IF(Collage!D891="","",Collage!D891)</f>
        <v/>
      </c>
      <c r="E898" s="29"/>
      <c r="F898" s="10"/>
      <c r="G898" s="11"/>
      <c r="H898" s="13" t="str">
        <f t="shared" si="138"/>
        <v/>
      </c>
      <c r="I898" s="8" t="str">
        <f>IF(B898&lt;&gt;"",SUMIF($V$23:$V$598,V898,$H$23:$H$598)/SUMIF($V$23:$V$598,V898,$O$23:O1473),IF(O898&lt;&gt;"",SUMIF($S$23:$S$598,S898,$H$23:$H$598)/O898,""))</f>
        <v/>
      </c>
      <c r="J898" s="12"/>
      <c r="K898" s="19" t="str">
        <f t="shared" si="146"/>
        <v/>
      </c>
      <c r="L898" s="19" t="str">
        <f t="shared" si="139"/>
        <v/>
      </c>
      <c r="M898" s="19" t="str">
        <f t="shared" si="140"/>
        <v/>
      </c>
      <c r="N898" s="19" t="str">
        <f t="shared" si="147"/>
        <v/>
      </c>
      <c r="O898" s="9" t="str">
        <f t="shared" si="145"/>
        <v/>
      </c>
      <c r="S898" s="2" t="str">
        <f t="shared" si="143"/>
        <v>INDEX</v>
      </c>
      <c r="T898" s="18" t="str">
        <f t="shared" si="141"/>
        <v/>
      </c>
      <c r="V898" s="2" t="str">
        <f t="shared" si="144"/>
        <v>INCIDENTS</v>
      </c>
      <c r="W898" s="16" t="str">
        <f t="shared" si="142"/>
        <v/>
      </c>
    </row>
    <row r="899" spans="2:23" x14ac:dyDescent="0.2">
      <c r="B899" s="59" t="str">
        <f>IF(Collage!B892="","",Collage!B892)</f>
        <v/>
      </c>
      <c r="C899" s="59" t="str">
        <f>IF(Collage!C892="","",Collage!C892)</f>
        <v/>
      </c>
      <c r="D899" s="35" t="str">
        <f>IF(Collage!D892="","",Collage!D892)</f>
        <v/>
      </c>
      <c r="E899" s="29"/>
      <c r="F899" s="10"/>
      <c r="G899" s="11"/>
      <c r="H899" s="13" t="str">
        <f t="shared" si="138"/>
        <v/>
      </c>
      <c r="I899" s="8" t="str">
        <f>IF(B899&lt;&gt;"",SUMIF($V$23:$V$598,V899,$H$23:$H$598)/SUMIF($V$23:$V$598,V899,$O$23:O1474),IF(O899&lt;&gt;"",SUMIF($S$23:$S$598,S899,$H$23:$H$598)/O899,""))</f>
        <v/>
      </c>
      <c r="J899" s="12"/>
      <c r="K899" s="19" t="str">
        <f t="shared" si="146"/>
        <v/>
      </c>
      <c r="L899" s="19" t="str">
        <f t="shared" si="139"/>
        <v/>
      </c>
      <c r="M899" s="19" t="str">
        <f t="shared" si="140"/>
        <v/>
      </c>
      <c r="N899" s="19" t="str">
        <f t="shared" si="147"/>
        <v/>
      </c>
      <c r="O899" s="9" t="str">
        <f t="shared" si="145"/>
        <v/>
      </c>
      <c r="S899" s="2" t="str">
        <f t="shared" si="143"/>
        <v>INDEX</v>
      </c>
      <c r="T899" s="18" t="str">
        <f t="shared" si="141"/>
        <v/>
      </c>
      <c r="V899" s="2" t="str">
        <f t="shared" si="144"/>
        <v>INCIDENTS</v>
      </c>
      <c r="W899" s="16" t="str">
        <f t="shared" si="142"/>
        <v/>
      </c>
    </row>
    <row r="900" spans="2:23" x14ac:dyDescent="0.2">
      <c r="B900" s="59" t="str">
        <f>IF(Collage!B893="","",Collage!B893)</f>
        <v/>
      </c>
      <c r="C900" s="59" t="str">
        <f>IF(Collage!C893="","",Collage!C893)</f>
        <v/>
      </c>
      <c r="D900" s="35" t="str">
        <f>IF(Collage!D893="","",Collage!D893)</f>
        <v/>
      </c>
      <c r="E900" s="29"/>
      <c r="F900" s="10"/>
      <c r="G900" s="11"/>
      <c r="H900" s="13" t="str">
        <f t="shared" si="138"/>
        <v/>
      </c>
      <c r="I900" s="8" t="str">
        <f>IF(B900&lt;&gt;"",SUMIF($V$23:$V$598,V900,$H$23:$H$598)/SUMIF($V$23:$V$598,V900,$O$23:O1475),IF(O900&lt;&gt;"",SUMIF($S$23:$S$598,S900,$H$23:$H$598)/O900,""))</f>
        <v/>
      </c>
      <c r="J900" s="12"/>
      <c r="K900" s="19" t="str">
        <f t="shared" si="146"/>
        <v/>
      </c>
      <c r="L900" s="19" t="str">
        <f t="shared" si="139"/>
        <v/>
      </c>
      <c r="M900" s="19" t="str">
        <f t="shared" si="140"/>
        <v/>
      </c>
      <c r="N900" s="19" t="str">
        <f t="shared" si="147"/>
        <v/>
      </c>
      <c r="O900" s="9" t="str">
        <f t="shared" si="145"/>
        <v/>
      </c>
      <c r="S900" s="2" t="str">
        <f t="shared" si="143"/>
        <v>INDEX</v>
      </c>
      <c r="T900" s="18" t="str">
        <f t="shared" si="141"/>
        <v/>
      </c>
      <c r="V900" s="2" t="str">
        <f t="shared" si="144"/>
        <v>INCIDENTS</v>
      </c>
      <c r="W900" s="16" t="str">
        <f t="shared" si="142"/>
        <v/>
      </c>
    </row>
    <row r="901" spans="2:23" x14ac:dyDescent="0.2">
      <c r="B901" s="59" t="str">
        <f>IF(Collage!B894="","",Collage!B894)</f>
        <v/>
      </c>
      <c r="C901" s="59" t="str">
        <f>IF(Collage!C894="","",Collage!C894)</f>
        <v/>
      </c>
      <c r="D901" s="35" t="str">
        <f>IF(Collage!D894="","",Collage!D894)</f>
        <v/>
      </c>
      <c r="E901" s="29"/>
      <c r="F901" s="10"/>
      <c r="G901" s="11"/>
      <c r="H901" s="13" t="str">
        <f t="shared" si="138"/>
        <v/>
      </c>
      <c r="I901" s="8" t="str">
        <f>IF(B901&lt;&gt;"",SUMIF($V$23:$V$598,V901,$H$23:$H$598)/SUMIF($V$23:$V$598,V901,$O$23:O1476),IF(O901&lt;&gt;"",SUMIF($S$23:$S$598,S901,$H$23:$H$598)/O901,""))</f>
        <v/>
      </c>
      <c r="J901" s="12"/>
      <c r="K901" s="19" t="str">
        <f t="shared" si="146"/>
        <v/>
      </c>
      <c r="L901" s="19" t="str">
        <f t="shared" si="139"/>
        <v/>
      </c>
      <c r="M901" s="19" t="str">
        <f t="shared" si="140"/>
        <v/>
      </c>
      <c r="N901" s="19" t="str">
        <f t="shared" si="147"/>
        <v/>
      </c>
      <c r="O901" s="9" t="str">
        <f t="shared" si="145"/>
        <v/>
      </c>
      <c r="S901" s="2" t="str">
        <f t="shared" si="143"/>
        <v>INDEX</v>
      </c>
      <c r="T901" s="18" t="str">
        <f t="shared" si="141"/>
        <v/>
      </c>
      <c r="V901" s="2" t="str">
        <f t="shared" si="144"/>
        <v>INCIDENTS</v>
      </c>
      <c r="W901" s="16" t="str">
        <f t="shared" si="142"/>
        <v/>
      </c>
    </row>
    <row r="902" spans="2:23" x14ac:dyDescent="0.2">
      <c r="B902" s="59" t="str">
        <f>IF(Collage!B895="","",Collage!B895)</f>
        <v/>
      </c>
      <c r="C902" s="59" t="str">
        <f>IF(Collage!C895="","",Collage!C895)</f>
        <v/>
      </c>
      <c r="D902" s="35" t="str">
        <f>IF(Collage!D895="","",Collage!D895)</f>
        <v/>
      </c>
      <c r="E902" s="29"/>
      <c r="F902" s="10"/>
      <c r="G902" s="11"/>
      <c r="H902" s="13" t="str">
        <f t="shared" si="138"/>
        <v/>
      </c>
      <c r="I902" s="8" t="str">
        <f>IF(B902&lt;&gt;"",SUMIF($V$23:$V$598,V902,$H$23:$H$598)/SUMIF($V$23:$V$598,V902,$O$23:O1477),IF(O902&lt;&gt;"",SUMIF($S$23:$S$598,S902,$H$23:$H$598)/O902,""))</f>
        <v/>
      </c>
      <c r="J902" s="12"/>
      <c r="K902" s="19" t="str">
        <f t="shared" si="146"/>
        <v/>
      </c>
      <c r="L902" s="19" t="str">
        <f t="shared" si="139"/>
        <v/>
      </c>
      <c r="M902" s="19" t="str">
        <f t="shared" si="140"/>
        <v/>
      </c>
      <c r="N902" s="19" t="str">
        <f t="shared" si="147"/>
        <v/>
      </c>
      <c r="O902" s="9" t="str">
        <f t="shared" si="145"/>
        <v/>
      </c>
      <c r="S902" s="2" t="str">
        <f t="shared" si="143"/>
        <v>INDEX</v>
      </c>
      <c r="T902" s="18" t="str">
        <f t="shared" si="141"/>
        <v/>
      </c>
      <c r="V902" s="2" t="str">
        <f t="shared" si="144"/>
        <v>INCIDENTS</v>
      </c>
      <c r="W902" s="16" t="str">
        <f t="shared" si="142"/>
        <v/>
      </c>
    </row>
    <row r="903" spans="2:23" x14ac:dyDescent="0.2">
      <c r="B903" s="59" t="str">
        <f>IF(Collage!B896="","",Collage!B896)</f>
        <v/>
      </c>
      <c r="C903" s="59" t="str">
        <f>IF(Collage!C896="","",Collage!C896)</f>
        <v/>
      </c>
      <c r="D903" s="35" t="str">
        <f>IF(Collage!D896="","",Collage!D896)</f>
        <v/>
      </c>
      <c r="E903" s="29"/>
      <c r="F903" s="10"/>
      <c r="G903" s="11"/>
      <c r="H903" s="13" t="str">
        <f t="shared" si="138"/>
        <v/>
      </c>
      <c r="I903" s="8" t="str">
        <f>IF(B903&lt;&gt;"",SUMIF($V$23:$V$598,V903,$H$23:$H$598)/SUMIF($V$23:$V$598,V903,$O$23:O1478),IF(O903&lt;&gt;"",SUMIF($S$23:$S$598,S903,$H$23:$H$598)/O903,""))</f>
        <v/>
      </c>
      <c r="J903" s="12"/>
      <c r="K903" s="19" t="str">
        <f t="shared" si="146"/>
        <v/>
      </c>
      <c r="L903" s="19" t="str">
        <f t="shared" si="139"/>
        <v/>
      </c>
      <c r="M903" s="19" t="str">
        <f t="shared" si="140"/>
        <v/>
      </c>
      <c r="N903" s="19" t="str">
        <f t="shared" si="147"/>
        <v/>
      </c>
      <c r="O903" s="9" t="str">
        <f t="shared" si="145"/>
        <v/>
      </c>
      <c r="S903" s="2" t="str">
        <f t="shared" si="143"/>
        <v>INDEX</v>
      </c>
      <c r="T903" s="18" t="str">
        <f t="shared" si="141"/>
        <v/>
      </c>
      <c r="V903" s="2" t="str">
        <f t="shared" si="144"/>
        <v>INCIDENTS</v>
      </c>
      <c r="W903" s="16" t="str">
        <f t="shared" si="142"/>
        <v/>
      </c>
    </row>
    <row r="904" spans="2:23" x14ac:dyDescent="0.2">
      <c r="B904" s="59" t="str">
        <f>IF(Collage!B897="","",Collage!B897)</f>
        <v/>
      </c>
      <c r="C904" s="59" t="str">
        <f>IF(Collage!C897="","",Collage!C897)</f>
        <v/>
      </c>
      <c r="D904" s="35" t="str">
        <f>IF(Collage!D897="","",Collage!D897)</f>
        <v/>
      </c>
      <c r="E904" s="29"/>
      <c r="F904" s="10"/>
      <c r="G904" s="11"/>
      <c r="H904" s="13" t="str">
        <f t="shared" si="138"/>
        <v/>
      </c>
      <c r="I904" s="8" t="str">
        <f>IF(B904&lt;&gt;"",SUMIF($V$23:$V$598,V904,$H$23:$H$598)/SUMIF($V$23:$V$598,V904,$O$23:O1479),IF(O904&lt;&gt;"",SUMIF($S$23:$S$598,S904,$H$23:$H$598)/O904,""))</f>
        <v/>
      </c>
      <c r="J904" s="12"/>
      <c r="K904" s="19" t="str">
        <f t="shared" si="146"/>
        <v/>
      </c>
      <c r="L904" s="19" t="str">
        <f t="shared" si="139"/>
        <v/>
      </c>
      <c r="M904" s="19" t="str">
        <f t="shared" si="140"/>
        <v/>
      </c>
      <c r="N904" s="19" t="str">
        <f t="shared" si="147"/>
        <v/>
      </c>
      <c r="O904" s="9" t="str">
        <f t="shared" si="145"/>
        <v/>
      </c>
      <c r="S904" s="2" t="str">
        <f t="shared" si="143"/>
        <v>INDEX</v>
      </c>
      <c r="T904" s="18" t="str">
        <f t="shared" si="141"/>
        <v/>
      </c>
      <c r="V904" s="2" t="str">
        <f t="shared" si="144"/>
        <v>INCIDENTS</v>
      </c>
      <c r="W904" s="16" t="str">
        <f t="shared" si="142"/>
        <v/>
      </c>
    </row>
    <row r="905" spans="2:23" x14ac:dyDescent="0.2">
      <c r="B905" s="59" t="str">
        <f>IF(Collage!B898="","",Collage!B898)</f>
        <v/>
      </c>
      <c r="C905" s="59" t="str">
        <f>IF(Collage!C898="","",Collage!C898)</f>
        <v/>
      </c>
      <c r="D905" s="35" t="str">
        <f>IF(Collage!D898="","",Collage!D898)</f>
        <v/>
      </c>
      <c r="E905" s="29"/>
      <c r="F905" s="10"/>
      <c r="G905" s="11"/>
      <c r="H905" s="13" t="str">
        <f t="shared" si="138"/>
        <v/>
      </c>
      <c r="I905" s="8" t="str">
        <f>IF(B905&lt;&gt;"",SUMIF($V$23:$V$598,V905,$H$23:$H$598)/SUMIF($V$23:$V$598,V905,$O$23:O1480),IF(O905&lt;&gt;"",SUMIF($S$23:$S$598,S905,$H$23:$H$598)/O905,""))</f>
        <v/>
      </c>
      <c r="J905" s="12"/>
      <c r="K905" s="19" t="str">
        <f t="shared" si="146"/>
        <v/>
      </c>
      <c r="L905" s="19" t="str">
        <f t="shared" si="139"/>
        <v/>
      </c>
      <c r="M905" s="19" t="str">
        <f t="shared" si="140"/>
        <v/>
      </c>
      <c r="N905" s="19" t="str">
        <f t="shared" si="147"/>
        <v/>
      </c>
      <c r="O905" s="9" t="str">
        <f t="shared" si="145"/>
        <v/>
      </c>
      <c r="S905" s="2" t="str">
        <f t="shared" si="143"/>
        <v>INDEX</v>
      </c>
      <c r="T905" s="18" t="str">
        <f t="shared" si="141"/>
        <v/>
      </c>
      <c r="V905" s="2" t="str">
        <f t="shared" si="144"/>
        <v>INCIDENTS</v>
      </c>
      <c r="W905" s="16" t="str">
        <f t="shared" si="142"/>
        <v/>
      </c>
    </row>
    <row r="906" spans="2:23" x14ac:dyDescent="0.2">
      <c r="B906" s="59" t="str">
        <f>IF(Collage!B899="","",Collage!B899)</f>
        <v/>
      </c>
      <c r="C906" s="59" t="str">
        <f>IF(Collage!C899="","",Collage!C899)</f>
        <v/>
      </c>
      <c r="D906" s="35" t="str">
        <f>IF(Collage!D899="","",Collage!D899)</f>
        <v/>
      </c>
      <c r="E906" s="29"/>
      <c r="F906" s="10"/>
      <c r="G906" s="11"/>
      <c r="H906" s="13" t="str">
        <f t="shared" si="138"/>
        <v/>
      </c>
      <c r="I906" s="8" t="str">
        <f>IF(B906&lt;&gt;"",SUMIF($V$23:$V$598,V906,$H$23:$H$598)/SUMIF($V$23:$V$598,V906,$O$23:O1481),IF(O906&lt;&gt;"",SUMIF($S$23:$S$598,S906,$H$23:$H$598)/O906,""))</f>
        <v/>
      </c>
      <c r="J906" s="12"/>
      <c r="K906" s="19" t="str">
        <f t="shared" si="146"/>
        <v/>
      </c>
      <c r="L906" s="19" t="str">
        <f t="shared" si="139"/>
        <v/>
      </c>
      <c r="M906" s="19" t="str">
        <f t="shared" si="140"/>
        <v/>
      </c>
      <c r="N906" s="19" t="str">
        <f t="shared" si="147"/>
        <v/>
      </c>
      <c r="O906" s="9" t="str">
        <f t="shared" si="145"/>
        <v/>
      </c>
      <c r="S906" s="2" t="str">
        <f t="shared" si="143"/>
        <v>INDEX</v>
      </c>
      <c r="T906" s="18" t="str">
        <f t="shared" si="141"/>
        <v/>
      </c>
      <c r="V906" s="2" t="str">
        <f t="shared" si="144"/>
        <v>INCIDENTS</v>
      </c>
      <c r="W906" s="16" t="str">
        <f t="shared" si="142"/>
        <v/>
      </c>
    </row>
    <row r="907" spans="2:23" x14ac:dyDescent="0.2">
      <c r="B907" s="59" t="str">
        <f>IF(Collage!B900="","",Collage!B900)</f>
        <v/>
      </c>
      <c r="C907" s="59" t="str">
        <f>IF(Collage!C900="","",Collage!C900)</f>
        <v/>
      </c>
      <c r="D907" s="35" t="str">
        <f>IF(Collage!D900="","",Collage!D900)</f>
        <v/>
      </c>
      <c r="E907" s="29"/>
      <c r="F907" s="10"/>
      <c r="G907" s="11"/>
      <c r="H907" s="13" t="str">
        <f t="shared" si="138"/>
        <v/>
      </c>
      <c r="I907" s="8" t="str">
        <f>IF(B907&lt;&gt;"",SUMIF($V$23:$V$598,V907,$H$23:$H$598)/SUMIF($V$23:$V$598,V907,$O$23:O1482),IF(O907&lt;&gt;"",SUMIF($S$23:$S$598,S907,$H$23:$H$598)/O907,""))</f>
        <v/>
      </c>
      <c r="J907" s="12"/>
      <c r="K907" s="19" t="str">
        <f t="shared" si="146"/>
        <v/>
      </c>
      <c r="L907" s="19" t="str">
        <f t="shared" si="139"/>
        <v/>
      </c>
      <c r="M907" s="19" t="str">
        <f t="shared" si="140"/>
        <v/>
      </c>
      <c r="N907" s="19" t="str">
        <f t="shared" si="147"/>
        <v/>
      </c>
      <c r="O907" s="9" t="str">
        <f t="shared" si="145"/>
        <v/>
      </c>
      <c r="S907" s="2" t="str">
        <f t="shared" si="143"/>
        <v>INDEX</v>
      </c>
      <c r="T907" s="18" t="str">
        <f t="shared" si="141"/>
        <v/>
      </c>
      <c r="V907" s="2" t="str">
        <f t="shared" si="144"/>
        <v>INCIDENTS</v>
      </c>
      <c r="W907" s="16" t="str">
        <f t="shared" si="142"/>
        <v/>
      </c>
    </row>
    <row r="908" spans="2:23" x14ac:dyDescent="0.2">
      <c r="B908" s="59" t="str">
        <f>IF(Collage!B901="","",Collage!B901)</f>
        <v/>
      </c>
      <c r="C908" s="59" t="str">
        <f>IF(Collage!C901="","",Collage!C901)</f>
        <v/>
      </c>
      <c r="D908" s="35" t="str">
        <f>IF(Collage!D901="","",Collage!D901)</f>
        <v/>
      </c>
      <c r="E908" s="29"/>
      <c r="F908" s="10"/>
      <c r="G908" s="11"/>
      <c r="H908" s="13" t="str">
        <f t="shared" si="138"/>
        <v/>
      </c>
      <c r="I908" s="8" t="str">
        <f>IF(B908&lt;&gt;"",SUMIF($V$23:$V$598,V908,$H$23:$H$598)/SUMIF($V$23:$V$598,V908,$O$23:O1483),IF(O908&lt;&gt;"",SUMIF($S$23:$S$598,S908,$H$23:$H$598)/O908,""))</f>
        <v/>
      </c>
      <c r="J908" s="12"/>
      <c r="K908" s="19" t="str">
        <f t="shared" si="146"/>
        <v/>
      </c>
      <c r="L908" s="19" t="str">
        <f t="shared" si="139"/>
        <v/>
      </c>
      <c r="M908" s="19" t="str">
        <f t="shared" si="140"/>
        <v/>
      </c>
      <c r="N908" s="19" t="str">
        <f t="shared" si="147"/>
        <v/>
      </c>
      <c r="O908" s="9" t="str">
        <f t="shared" si="145"/>
        <v/>
      </c>
      <c r="S908" s="2" t="str">
        <f t="shared" si="143"/>
        <v>INDEX</v>
      </c>
      <c r="T908" s="18" t="str">
        <f t="shared" si="141"/>
        <v/>
      </c>
      <c r="V908" s="2" t="str">
        <f t="shared" si="144"/>
        <v>INCIDENTS</v>
      </c>
      <c r="W908" s="16" t="str">
        <f t="shared" si="142"/>
        <v/>
      </c>
    </row>
    <row r="909" spans="2:23" x14ac:dyDescent="0.2">
      <c r="B909" s="59" t="str">
        <f>IF(Collage!B902="","",Collage!B902)</f>
        <v/>
      </c>
      <c r="C909" s="59" t="str">
        <f>IF(Collage!C902="","",Collage!C902)</f>
        <v/>
      </c>
      <c r="D909" s="35" t="str">
        <f>IF(Collage!D902="","",Collage!D902)</f>
        <v/>
      </c>
      <c r="E909" s="29"/>
      <c r="F909" s="10"/>
      <c r="G909" s="11"/>
      <c r="H909" s="13" t="str">
        <f t="shared" si="138"/>
        <v/>
      </c>
      <c r="I909" s="8" t="str">
        <f>IF(B909&lt;&gt;"",SUMIF($V$23:$V$598,V909,$H$23:$H$598)/SUMIF($V$23:$V$598,V909,$O$23:O1484),IF(O909&lt;&gt;"",SUMIF($S$23:$S$598,S909,$H$23:$H$598)/O909,""))</f>
        <v/>
      </c>
      <c r="J909" s="12"/>
      <c r="K909" s="19" t="str">
        <f t="shared" si="146"/>
        <v/>
      </c>
      <c r="L909" s="19" t="str">
        <f t="shared" si="139"/>
        <v/>
      </c>
      <c r="M909" s="19" t="str">
        <f t="shared" si="140"/>
        <v/>
      </c>
      <c r="N909" s="19" t="str">
        <f t="shared" si="147"/>
        <v/>
      </c>
      <c r="O909" s="9" t="str">
        <f t="shared" si="145"/>
        <v/>
      </c>
      <c r="S909" s="2" t="str">
        <f t="shared" si="143"/>
        <v>INDEX</v>
      </c>
      <c r="T909" s="18" t="str">
        <f t="shared" si="141"/>
        <v/>
      </c>
      <c r="V909" s="2" t="str">
        <f t="shared" si="144"/>
        <v>INCIDENTS</v>
      </c>
      <c r="W909" s="16" t="str">
        <f t="shared" si="142"/>
        <v/>
      </c>
    </row>
    <row r="910" spans="2:23" x14ac:dyDescent="0.2">
      <c r="B910" s="59" t="str">
        <f>IF(Collage!B903="","",Collage!B903)</f>
        <v/>
      </c>
      <c r="C910" s="59" t="str">
        <f>IF(Collage!C903="","",Collage!C903)</f>
        <v/>
      </c>
      <c r="D910" s="35" t="str">
        <f>IF(Collage!D903="","",Collage!D903)</f>
        <v/>
      </c>
      <c r="E910" s="29"/>
      <c r="F910" s="10"/>
      <c r="G910" s="11"/>
      <c r="H910" s="13" t="str">
        <f t="shared" si="138"/>
        <v/>
      </c>
      <c r="I910" s="8" t="str">
        <f>IF(B910&lt;&gt;"",SUMIF($V$23:$V$598,V910,$H$23:$H$598)/SUMIF($V$23:$V$598,V910,$O$23:O1485),IF(O910&lt;&gt;"",SUMIF($S$23:$S$598,S910,$H$23:$H$598)/O910,""))</f>
        <v/>
      </c>
      <c r="J910" s="12"/>
      <c r="K910" s="19" t="str">
        <f t="shared" si="146"/>
        <v/>
      </c>
      <c r="L910" s="19" t="str">
        <f t="shared" si="139"/>
        <v/>
      </c>
      <c r="M910" s="19" t="str">
        <f t="shared" si="140"/>
        <v/>
      </c>
      <c r="N910" s="19" t="str">
        <f t="shared" si="147"/>
        <v/>
      </c>
      <c r="O910" s="9" t="str">
        <f t="shared" si="145"/>
        <v/>
      </c>
      <c r="S910" s="2" t="str">
        <f t="shared" si="143"/>
        <v>INDEX</v>
      </c>
      <c r="T910" s="18" t="str">
        <f t="shared" si="141"/>
        <v/>
      </c>
      <c r="V910" s="2" t="str">
        <f t="shared" si="144"/>
        <v>INCIDENTS</v>
      </c>
      <c r="W910" s="16" t="str">
        <f t="shared" si="142"/>
        <v/>
      </c>
    </row>
    <row r="911" spans="2:23" x14ac:dyDescent="0.2">
      <c r="B911" s="59" t="str">
        <f>IF(Collage!B904="","",Collage!B904)</f>
        <v/>
      </c>
      <c r="C911" s="59" t="str">
        <f>IF(Collage!C904="","",Collage!C904)</f>
        <v/>
      </c>
      <c r="D911" s="35" t="str">
        <f>IF(Collage!D904="","",Collage!D904)</f>
        <v/>
      </c>
      <c r="E911" s="29"/>
      <c r="F911" s="10"/>
      <c r="G911" s="11"/>
      <c r="H911" s="13" t="str">
        <f t="shared" si="138"/>
        <v/>
      </c>
      <c r="I911" s="8" t="str">
        <f>IF(B911&lt;&gt;"",SUMIF($V$23:$V$598,V911,$H$23:$H$598)/SUMIF($V$23:$V$598,V911,$O$23:O1486),IF(O911&lt;&gt;"",SUMIF($S$23:$S$598,S911,$H$23:$H$598)/O911,""))</f>
        <v/>
      </c>
      <c r="J911" s="12"/>
      <c r="K911" s="19" t="str">
        <f t="shared" si="146"/>
        <v/>
      </c>
      <c r="L911" s="19" t="str">
        <f t="shared" si="139"/>
        <v/>
      </c>
      <c r="M911" s="19" t="str">
        <f t="shared" si="140"/>
        <v/>
      </c>
      <c r="N911" s="19" t="str">
        <f t="shared" si="147"/>
        <v/>
      </c>
      <c r="O911" s="9" t="str">
        <f t="shared" si="145"/>
        <v/>
      </c>
      <c r="S911" s="2" t="str">
        <f t="shared" si="143"/>
        <v>INDEX</v>
      </c>
      <c r="T911" s="18" t="str">
        <f t="shared" si="141"/>
        <v/>
      </c>
      <c r="V911" s="2" t="str">
        <f t="shared" si="144"/>
        <v>INCIDENTS</v>
      </c>
      <c r="W911" s="16" t="str">
        <f t="shared" si="142"/>
        <v/>
      </c>
    </row>
    <row r="912" spans="2:23" x14ac:dyDescent="0.2">
      <c r="B912" s="59" t="str">
        <f>IF(Collage!B905="","",Collage!B905)</f>
        <v/>
      </c>
      <c r="C912" s="59" t="str">
        <f>IF(Collage!C905="","",Collage!C905)</f>
        <v/>
      </c>
      <c r="D912" s="35" t="str">
        <f>IF(Collage!D905="","",Collage!D905)</f>
        <v/>
      </c>
      <c r="E912" s="29"/>
      <c r="F912" s="10"/>
      <c r="G912" s="11"/>
      <c r="H912" s="13" t="str">
        <f t="shared" si="138"/>
        <v/>
      </c>
      <c r="I912" s="8" t="str">
        <f>IF(B912&lt;&gt;"",SUMIF($V$23:$V$598,V912,$H$23:$H$598)/SUMIF($V$23:$V$598,V912,$O$23:O1487),IF(O912&lt;&gt;"",SUMIF($S$23:$S$598,S912,$H$23:$H$598)/O912,""))</f>
        <v/>
      </c>
      <c r="J912" s="12"/>
      <c r="K912" s="19" t="str">
        <f t="shared" si="146"/>
        <v/>
      </c>
      <c r="L912" s="19" t="str">
        <f t="shared" si="139"/>
        <v/>
      </c>
      <c r="M912" s="19" t="str">
        <f t="shared" si="140"/>
        <v/>
      </c>
      <c r="N912" s="19" t="str">
        <f t="shared" si="147"/>
        <v/>
      </c>
      <c r="O912" s="9" t="str">
        <f t="shared" si="145"/>
        <v/>
      </c>
      <c r="S912" s="2" t="str">
        <f t="shared" si="143"/>
        <v>INDEX</v>
      </c>
      <c r="T912" s="18" t="str">
        <f t="shared" si="141"/>
        <v/>
      </c>
      <c r="V912" s="2" t="str">
        <f t="shared" si="144"/>
        <v>INCIDENTS</v>
      </c>
      <c r="W912" s="16" t="str">
        <f t="shared" si="142"/>
        <v/>
      </c>
    </row>
    <row r="913" spans="2:23" x14ac:dyDescent="0.2">
      <c r="B913" s="59" t="str">
        <f>IF(Collage!B906="","",Collage!B906)</f>
        <v/>
      </c>
      <c r="C913" s="59" t="str">
        <f>IF(Collage!C906="","",Collage!C906)</f>
        <v/>
      </c>
      <c r="D913" s="35" t="str">
        <f>IF(Collage!D906="","",Collage!D906)</f>
        <v/>
      </c>
      <c r="E913" s="29"/>
      <c r="F913" s="10"/>
      <c r="G913" s="11"/>
      <c r="H913" s="13" t="str">
        <f t="shared" si="138"/>
        <v/>
      </c>
      <c r="I913" s="8" t="str">
        <f>IF(B913&lt;&gt;"",SUMIF($V$23:$V$598,V913,$H$23:$H$598)/SUMIF($V$23:$V$598,V913,$O$23:O1488),IF(O913&lt;&gt;"",SUMIF($S$23:$S$598,S913,$H$23:$H$598)/O913,""))</f>
        <v/>
      </c>
      <c r="J913" s="12"/>
      <c r="K913" s="19" t="str">
        <f t="shared" si="146"/>
        <v/>
      </c>
      <c r="L913" s="19" t="str">
        <f t="shared" si="139"/>
        <v/>
      </c>
      <c r="M913" s="19" t="str">
        <f t="shared" si="140"/>
        <v/>
      </c>
      <c r="N913" s="19" t="str">
        <f t="shared" si="147"/>
        <v/>
      </c>
      <c r="O913" s="9" t="str">
        <f t="shared" si="145"/>
        <v/>
      </c>
      <c r="S913" s="2" t="str">
        <f t="shared" si="143"/>
        <v>INDEX</v>
      </c>
      <c r="T913" s="18" t="str">
        <f t="shared" si="141"/>
        <v/>
      </c>
      <c r="V913" s="2" t="str">
        <f t="shared" si="144"/>
        <v>INCIDENTS</v>
      </c>
      <c r="W913" s="16" t="str">
        <f t="shared" si="142"/>
        <v/>
      </c>
    </row>
    <row r="914" spans="2:23" x14ac:dyDescent="0.2">
      <c r="B914" s="59" t="str">
        <f>IF(Collage!B907="","",Collage!B907)</f>
        <v/>
      </c>
      <c r="C914" s="59" t="str">
        <f>IF(Collage!C907="","",Collage!C907)</f>
        <v/>
      </c>
      <c r="D914" s="35" t="str">
        <f>IF(Collage!D907="","",Collage!D907)</f>
        <v/>
      </c>
      <c r="E914" s="29"/>
      <c r="F914" s="10"/>
      <c r="G914" s="11"/>
      <c r="H914" s="13" t="str">
        <f t="shared" si="138"/>
        <v/>
      </c>
      <c r="I914" s="8" t="str">
        <f>IF(B914&lt;&gt;"",SUMIF($V$23:$V$598,V914,$H$23:$H$598)/SUMIF($V$23:$V$598,V914,$O$23:O1489),IF(O914&lt;&gt;"",SUMIF($S$23:$S$598,S914,$H$23:$H$598)/O914,""))</f>
        <v/>
      </c>
      <c r="J914" s="12"/>
      <c r="K914" s="19" t="str">
        <f t="shared" si="146"/>
        <v/>
      </c>
      <c r="L914" s="19" t="str">
        <f t="shared" si="139"/>
        <v/>
      </c>
      <c r="M914" s="19" t="str">
        <f t="shared" si="140"/>
        <v/>
      </c>
      <c r="N914" s="19" t="str">
        <f t="shared" si="147"/>
        <v/>
      </c>
      <c r="O914" s="9" t="str">
        <f t="shared" si="145"/>
        <v/>
      </c>
      <c r="S914" s="2" t="str">
        <f t="shared" si="143"/>
        <v>INDEX</v>
      </c>
      <c r="T914" s="18" t="str">
        <f t="shared" si="141"/>
        <v/>
      </c>
      <c r="V914" s="2" t="str">
        <f t="shared" si="144"/>
        <v>INCIDENTS</v>
      </c>
      <c r="W914" s="16" t="str">
        <f t="shared" si="142"/>
        <v/>
      </c>
    </row>
    <row r="915" spans="2:23" x14ac:dyDescent="0.2">
      <c r="B915" s="59" t="str">
        <f>IF(Collage!B908="","",Collage!B908)</f>
        <v/>
      </c>
      <c r="C915" s="59" t="str">
        <f>IF(Collage!C908="","",Collage!C908)</f>
        <v/>
      </c>
      <c r="D915" s="35" t="str">
        <f>IF(Collage!D908="","",Collage!D908)</f>
        <v/>
      </c>
      <c r="E915" s="29"/>
      <c r="F915" s="10"/>
      <c r="G915" s="11"/>
      <c r="H915" s="13" t="str">
        <f t="shared" si="138"/>
        <v/>
      </c>
      <c r="I915" s="8" t="str">
        <f>IF(B915&lt;&gt;"",SUMIF($V$23:$V$598,V915,$H$23:$H$598)/SUMIF($V$23:$V$598,V915,$O$23:O1490),IF(O915&lt;&gt;"",SUMIF($S$23:$S$598,S915,$H$23:$H$598)/O915,""))</f>
        <v/>
      </c>
      <c r="J915" s="12"/>
      <c r="K915" s="19" t="str">
        <f t="shared" si="146"/>
        <v/>
      </c>
      <c r="L915" s="19" t="str">
        <f t="shared" si="139"/>
        <v/>
      </c>
      <c r="M915" s="19" t="str">
        <f t="shared" si="140"/>
        <v/>
      </c>
      <c r="N915" s="19" t="str">
        <f t="shared" si="147"/>
        <v/>
      </c>
      <c r="O915" s="9" t="str">
        <f t="shared" si="145"/>
        <v/>
      </c>
      <c r="S915" s="2" t="str">
        <f t="shared" si="143"/>
        <v>INDEX</v>
      </c>
      <c r="T915" s="18" t="str">
        <f t="shared" si="141"/>
        <v/>
      </c>
      <c r="V915" s="2" t="str">
        <f t="shared" si="144"/>
        <v>INCIDENTS</v>
      </c>
      <c r="W915" s="16" t="str">
        <f t="shared" si="142"/>
        <v/>
      </c>
    </row>
    <row r="916" spans="2:23" x14ac:dyDescent="0.2">
      <c r="B916" s="59" t="str">
        <f>IF(Collage!B909="","",Collage!B909)</f>
        <v/>
      </c>
      <c r="C916" s="59" t="str">
        <f>IF(Collage!C909="","",Collage!C909)</f>
        <v/>
      </c>
      <c r="D916" s="35" t="str">
        <f>IF(Collage!D909="","",Collage!D909)</f>
        <v/>
      </c>
      <c r="E916" s="29"/>
      <c r="F916" s="10"/>
      <c r="G916" s="11"/>
      <c r="H916" s="13" t="str">
        <f t="shared" si="138"/>
        <v/>
      </c>
      <c r="I916" s="8" t="str">
        <f>IF(B916&lt;&gt;"",SUMIF($V$23:$V$598,V916,$H$23:$H$598)/SUMIF($V$23:$V$598,V916,$O$23:O1491),IF(O916&lt;&gt;"",SUMIF($S$23:$S$598,S916,$H$23:$H$598)/O916,""))</f>
        <v/>
      </c>
      <c r="J916" s="12"/>
      <c r="K916" s="19" t="str">
        <f t="shared" si="146"/>
        <v/>
      </c>
      <c r="L916" s="19" t="str">
        <f t="shared" si="139"/>
        <v/>
      </c>
      <c r="M916" s="19" t="str">
        <f t="shared" si="140"/>
        <v/>
      </c>
      <c r="N916" s="19" t="str">
        <f t="shared" si="147"/>
        <v/>
      </c>
      <c r="O916" s="9" t="str">
        <f t="shared" si="145"/>
        <v/>
      </c>
      <c r="S916" s="2" t="str">
        <f t="shared" si="143"/>
        <v>INDEX</v>
      </c>
      <c r="T916" s="18" t="str">
        <f t="shared" si="141"/>
        <v/>
      </c>
      <c r="V916" s="2" t="str">
        <f t="shared" si="144"/>
        <v>INCIDENTS</v>
      </c>
      <c r="W916" s="16" t="str">
        <f t="shared" si="142"/>
        <v/>
      </c>
    </row>
    <row r="917" spans="2:23" x14ac:dyDescent="0.2">
      <c r="B917" s="59" t="str">
        <f>IF(Collage!B910="","",Collage!B910)</f>
        <v/>
      </c>
      <c r="C917" s="59" t="str">
        <f>IF(Collage!C910="","",Collage!C910)</f>
        <v/>
      </c>
      <c r="D917" s="35" t="str">
        <f>IF(Collage!D910="","",Collage!D910)</f>
        <v/>
      </c>
      <c r="E917" s="29"/>
      <c r="F917" s="10"/>
      <c r="G917" s="11"/>
      <c r="H917" s="13" t="str">
        <f t="shared" si="138"/>
        <v/>
      </c>
      <c r="I917" s="8" t="str">
        <f>IF(B917&lt;&gt;"",SUMIF($V$23:$V$598,V917,$H$23:$H$598)/SUMIF($V$23:$V$598,V917,$O$23:O1492),IF(O917&lt;&gt;"",SUMIF($S$23:$S$598,S917,$H$23:$H$598)/O917,""))</f>
        <v/>
      </c>
      <c r="J917" s="12"/>
      <c r="K917" s="19" t="str">
        <f t="shared" si="146"/>
        <v/>
      </c>
      <c r="L917" s="19" t="str">
        <f t="shared" si="139"/>
        <v/>
      </c>
      <c r="M917" s="19" t="str">
        <f t="shared" si="140"/>
        <v/>
      </c>
      <c r="N917" s="19" t="str">
        <f t="shared" si="147"/>
        <v/>
      </c>
      <c r="O917" s="9" t="str">
        <f t="shared" si="145"/>
        <v/>
      </c>
      <c r="S917" s="2" t="str">
        <f t="shared" si="143"/>
        <v>INDEX</v>
      </c>
      <c r="T917" s="18" t="str">
        <f t="shared" si="141"/>
        <v/>
      </c>
      <c r="V917" s="2" t="str">
        <f t="shared" si="144"/>
        <v>INCIDENTS</v>
      </c>
      <c r="W917" s="16" t="str">
        <f t="shared" si="142"/>
        <v/>
      </c>
    </row>
    <row r="918" spans="2:23" x14ac:dyDescent="0.2">
      <c r="B918" s="59" t="str">
        <f>IF(Collage!B911="","",Collage!B911)</f>
        <v/>
      </c>
      <c r="C918" s="59" t="str">
        <f>IF(Collage!C911="","",Collage!C911)</f>
        <v/>
      </c>
      <c r="D918" s="35" t="str">
        <f>IF(Collage!D911="","",Collage!D911)</f>
        <v/>
      </c>
      <c r="E918" s="29"/>
      <c r="F918" s="10"/>
      <c r="G918" s="11"/>
      <c r="H918" s="13" t="str">
        <f t="shared" si="138"/>
        <v/>
      </c>
      <c r="I918" s="8" t="str">
        <f>IF(B918&lt;&gt;"",SUMIF($V$23:$V$598,V918,$H$23:$H$598)/SUMIF($V$23:$V$598,V918,$O$23:O1493),IF(O918&lt;&gt;"",SUMIF($S$23:$S$598,S918,$H$23:$H$598)/O918,""))</f>
        <v/>
      </c>
      <c r="J918" s="12"/>
      <c r="K918" s="19" t="str">
        <f t="shared" si="146"/>
        <v/>
      </c>
      <c r="L918" s="19" t="str">
        <f t="shared" si="139"/>
        <v/>
      </c>
      <c r="M918" s="19" t="str">
        <f t="shared" si="140"/>
        <v/>
      </c>
      <c r="N918" s="19" t="str">
        <f t="shared" si="147"/>
        <v/>
      </c>
      <c r="O918" s="9" t="str">
        <f t="shared" si="145"/>
        <v/>
      </c>
      <c r="S918" s="2" t="str">
        <f t="shared" si="143"/>
        <v>INDEX</v>
      </c>
      <c r="T918" s="18" t="str">
        <f t="shared" si="141"/>
        <v/>
      </c>
      <c r="V918" s="2" t="str">
        <f t="shared" si="144"/>
        <v>INCIDENTS</v>
      </c>
      <c r="W918" s="16" t="str">
        <f t="shared" si="142"/>
        <v/>
      </c>
    </row>
    <row r="919" spans="2:23" x14ac:dyDescent="0.2">
      <c r="B919" s="59" t="str">
        <f>IF(Collage!B912="","",Collage!B912)</f>
        <v/>
      </c>
      <c r="C919" s="59" t="str">
        <f>IF(Collage!C912="","",Collage!C912)</f>
        <v/>
      </c>
      <c r="D919" s="35" t="str">
        <f>IF(Collage!D912="","",Collage!D912)</f>
        <v/>
      </c>
      <c r="E919" s="29"/>
      <c r="F919" s="10"/>
      <c r="G919" s="11"/>
      <c r="H919" s="13" t="str">
        <f t="shared" ref="H919:H982" si="148">IF(D919="","",SUM(N919/3))</f>
        <v/>
      </c>
      <c r="I919" s="8" t="str">
        <f>IF(B919&lt;&gt;"",SUMIF($V$23:$V$598,V919,$H$23:$H$598)/SUMIF($V$23:$V$598,V919,$O$23:O1494),IF(O919&lt;&gt;"",SUMIF($S$23:$S$598,S919,$H$23:$H$598)/O919,""))</f>
        <v/>
      </c>
      <c r="J919" s="12"/>
      <c r="K919" s="19" t="str">
        <f t="shared" si="146"/>
        <v/>
      </c>
      <c r="L919" s="19" t="str">
        <f t="shared" ref="L919:L982" si="149">IF($D919&lt;&gt;"",IF($F919="X",1,0),"")</f>
        <v/>
      </c>
      <c r="M919" s="19" t="str">
        <f t="shared" ref="M919:M982" si="150">IF($D919&lt;&gt;"",IF($G919="X",1,0),"")</f>
        <v/>
      </c>
      <c r="N919" s="19" t="str">
        <f t="shared" si="147"/>
        <v/>
      </c>
      <c r="O919" s="9" t="str">
        <f t="shared" si="145"/>
        <v/>
      </c>
      <c r="S919" s="2" t="str">
        <f t="shared" si="143"/>
        <v>INDEX</v>
      </c>
      <c r="T919" s="18" t="str">
        <f t="shared" ref="T919:T982" si="151">IF(C919&lt;&gt;"",I919,"")</f>
        <v/>
      </c>
      <c r="V919" s="2" t="str">
        <f t="shared" si="144"/>
        <v>INCIDENTS</v>
      </c>
      <c r="W919" s="16" t="str">
        <f t="shared" ref="W919:W982" si="152">IF(B919&lt;&gt;"",I919,"")</f>
        <v/>
      </c>
    </row>
    <row r="920" spans="2:23" x14ac:dyDescent="0.2">
      <c r="B920" s="59" t="str">
        <f>IF(Collage!B913="","",Collage!B913)</f>
        <v/>
      </c>
      <c r="C920" s="59" t="str">
        <f>IF(Collage!C913="","",Collage!C913)</f>
        <v/>
      </c>
      <c r="D920" s="35" t="str">
        <f>IF(Collage!D913="","",Collage!D913)</f>
        <v/>
      </c>
      <c r="E920" s="29"/>
      <c r="F920" s="10"/>
      <c r="G920" s="11"/>
      <c r="H920" s="13" t="str">
        <f t="shared" si="148"/>
        <v/>
      </c>
      <c r="I920" s="8" t="str">
        <f>IF(B920&lt;&gt;"",SUMIF($V$23:$V$598,V920,$H$23:$H$598)/SUMIF($V$23:$V$598,V920,$O$23:O1495),IF(O920&lt;&gt;"",SUMIF($S$23:$S$598,S920,$H$23:$H$598)/O920,""))</f>
        <v/>
      </c>
      <c r="J920" s="12"/>
      <c r="K920" s="19" t="str">
        <f t="shared" si="146"/>
        <v/>
      </c>
      <c r="L920" s="19" t="str">
        <f t="shared" si="149"/>
        <v/>
      </c>
      <c r="M920" s="19" t="str">
        <f t="shared" si="150"/>
        <v/>
      </c>
      <c r="N920" s="19" t="str">
        <f t="shared" si="147"/>
        <v/>
      </c>
      <c r="O920" s="9" t="str">
        <f t="shared" si="145"/>
        <v/>
      </c>
      <c r="S920" s="2" t="str">
        <f t="shared" ref="S920:S983" si="153">IF(C920&lt;&gt;"",C920,IF(V920=V919,S919,""))</f>
        <v>INDEX</v>
      </c>
      <c r="T920" s="18" t="str">
        <f t="shared" si="151"/>
        <v/>
      </c>
      <c r="V920" s="2" t="str">
        <f t="shared" ref="V920:V983" si="154">IF(B920="",V919,B920)</f>
        <v>INCIDENTS</v>
      </c>
      <c r="W920" s="16" t="str">
        <f t="shared" si="152"/>
        <v/>
      </c>
    </row>
    <row r="921" spans="2:23" x14ac:dyDescent="0.2">
      <c r="B921" s="59" t="str">
        <f>IF(Collage!B914="","",Collage!B914)</f>
        <v/>
      </c>
      <c r="C921" s="59" t="str">
        <f>IF(Collage!C914="","",Collage!C914)</f>
        <v/>
      </c>
      <c r="D921" s="35" t="str">
        <f>IF(Collage!D914="","",Collage!D914)</f>
        <v/>
      </c>
      <c r="E921" s="29"/>
      <c r="F921" s="10"/>
      <c r="G921" s="11"/>
      <c r="H921" s="13" t="str">
        <f t="shared" si="148"/>
        <v/>
      </c>
      <c r="I921" s="8" t="str">
        <f>IF(B921&lt;&gt;"",SUMIF($V$23:$V$598,V921,$H$23:$H$598)/SUMIF($V$23:$V$598,V921,$O$23:O1496),IF(O921&lt;&gt;"",SUMIF($S$23:$S$598,S921,$H$23:$H$598)/O921,""))</f>
        <v/>
      </c>
      <c r="J921" s="12"/>
      <c r="K921" s="19" t="str">
        <f t="shared" si="146"/>
        <v/>
      </c>
      <c r="L921" s="19" t="str">
        <f t="shared" si="149"/>
        <v/>
      </c>
      <c r="M921" s="19" t="str">
        <f t="shared" si="150"/>
        <v/>
      </c>
      <c r="N921" s="19" t="str">
        <f t="shared" si="147"/>
        <v/>
      </c>
      <c r="O921" s="9" t="str">
        <f t="shared" ref="O921:O984" si="155">IF(C921="","",IF(S920&lt;&gt;S921,SUMPRODUCT((D921:D1397&lt;&gt;"")*(S921:S1397=S921)),""))</f>
        <v/>
      </c>
      <c r="S921" s="2" t="str">
        <f t="shared" si="153"/>
        <v>INDEX</v>
      </c>
      <c r="T921" s="18" t="str">
        <f t="shared" si="151"/>
        <v/>
      </c>
      <c r="V921" s="2" t="str">
        <f t="shared" si="154"/>
        <v>INCIDENTS</v>
      </c>
      <c r="W921" s="16" t="str">
        <f t="shared" si="152"/>
        <v/>
      </c>
    </row>
    <row r="922" spans="2:23" x14ac:dyDescent="0.2">
      <c r="B922" s="59" t="str">
        <f>IF(Collage!B915="","",Collage!B915)</f>
        <v/>
      </c>
      <c r="C922" s="59" t="str">
        <f>IF(Collage!C915="","",Collage!C915)</f>
        <v/>
      </c>
      <c r="D922" s="35" t="str">
        <f>IF(Collage!D915="","",Collage!D915)</f>
        <v/>
      </c>
      <c r="E922" s="29"/>
      <c r="F922" s="10"/>
      <c r="G922" s="11"/>
      <c r="H922" s="13" t="str">
        <f t="shared" si="148"/>
        <v/>
      </c>
      <c r="I922" s="8" t="str">
        <f>IF(B922&lt;&gt;"",SUMIF($V$23:$V$598,V922,$H$23:$H$598)/SUMIF($V$23:$V$598,V922,$O$23:O1497),IF(O922&lt;&gt;"",SUMIF($S$23:$S$598,S922,$H$23:$H$598)/O922,""))</f>
        <v/>
      </c>
      <c r="J922" s="12"/>
      <c r="K922" s="19" t="str">
        <f t="shared" si="146"/>
        <v/>
      </c>
      <c r="L922" s="19" t="str">
        <f t="shared" si="149"/>
        <v/>
      </c>
      <c r="M922" s="19" t="str">
        <f t="shared" si="150"/>
        <v/>
      </c>
      <c r="N922" s="19" t="str">
        <f t="shared" si="147"/>
        <v/>
      </c>
      <c r="O922" s="9" t="str">
        <f t="shared" si="155"/>
        <v/>
      </c>
      <c r="S922" s="2" t="str">
        <f t="shared" si="153"/>
        <v>INDEX</v>
      </c>
      <c r="T922" s="18" t="str">
        <f t="shared" si="151"/>
        <v/>
      </c>
      <c r="V922" s="2" t="str">
        <f t="shared" si="154"/>
        <v>INCIDENTS</v>
      </c>
      <c r="W922" s="16" t="str">
        <f t="shared" si="152"/>
        <v/>
      </c>
    </row>
    <row r="923" spans="2:23" x14ac:dyDescent="0.2">
      <c r="B923" s="59" t="str">
        <f>IF(Collage!B916="","",Collage!B916)</f>
        <v/>
      </c>
      <c r="C923" s="59" t="str">
        <f>IF(Collage!C916="","",Collage!C916)</f>
        <v/>
      </c>
      <c r="D923" s="35" t="str">
        <f>IF(Collage!D916="","",Collage!D916)</f>
        <v/>
      </c>
      <c r="E923" s="29"/>
      <c r="F923" s="10"/>
      <c r="G923" s="11"/>
      <c r="H923" s="13" t="str">
        <f t="shared" si="148"/>
        <v/>
      </c>
      <c r="I923" s="8" t="str">
        <f>IF(B923&lt;&gt;"",SUMIF($V$23:$V$598,V923,$H$23:$H$598)/SUMIF($V$23:$V$598,V923,$O$23:O1498),IF(O923&lt;&gt;"",SUMIF($S$23:$S$598,S923,$H$23:$H$598)/O923,""))</f>
        <v/>
      </c>
      <c r="J923" s="12"/>
      <c r="K923" s="19" t="str">
        <f t="shared" si="146"/>
        <v/>
      </c>
      <c r="L923" s="19" t="str">
        <f t="shared" si="149"/>
        <v/>
      </c>
      <c r="M923" s="19" t="str">
        <f t="shared" si="150"/>
        <v/>
      </c>
      <c r="N923" s="19" t="str">
        <f t="shared" si="147"/>
        <v/>
      </c>
      <c r="O923" s="9" t="str">
        <f t="shared" si="155"/>
        <v/>
      </c>
      <c r="S923" s="2" t="str">
        <f t="shared" si="153"/>
        <v>INDEX</v>
      </c>
      <c r="T923" s="18" t="str">
        <f t="shared" si="151"/>
        <v/>
      </c>
      <c r="V923" s="2" t="str">
        <f t="shared" si="154"/>
        <v>INCIDENTS</v>
      </c>
      <c r="W923" s="16" t="str">
        <f t="shared" si="152"/>
        <v/>
      </c>
    </row>
    <row r="924" spans="2:23" x14ac:dyDescent="0.2">
      <c r="B924" s="59" t="str">
        <f>IF(Collage!B917="","",Collage!B917)</f>
        <v/>
      </c>
      <c r="C924" s="59" t="str">
        <f>IF(Collage!C917="","",Collage!C917)</f>
        <v/>
      </c>
      <c r="D924" s="35" t="str">
        <f>IF(Collage!D917="","",Collage!D917)</f>
        <v/>
      </c>
      <c r="E924" s="29"/>
      <c r="F924" s="10"/>
      <c r="G924" s="11"/>
      <c r="H924" s="13" t="str">
        <f t="shared" si="148"/>
        <v/>
      </c>
      <c r="I924" s="8" t="str">
        <f>IF(B924&lt;&gt;"",SUMIF($V$23:$V$598,V924,$H$23:$H$598)/SUMIF($V$23:$V$598,V924,$O$23:O1499),IF(O924&lt;&gt;"",SUMIF($S$23:$S$598,S924,$H$23:$H$598)/O924,""))</f>
        <v/>
      </c>
      <c r="J924" s="12"/>
      <c r="K924" s="19" t="str">
        <f t="shared" si="146"/>
        <v/>
      </c>
      <c r="L924" s="19" t="str">
        <f t="shared" si="149"/>
        <v/>
      </c>
      <c r="M924" s="19" t="str">
        <f t="shared" si="150"/>
        <v/>
      </c>
      <c r="N924" s="19" t="str">
        <f t="shared" si="147"/>
        <v/>
      </c>
      <c r="O924" s="9" t="str">
        <f t="shared" si="155"/>
        <v/>
      </c>
      <c r="S924" s="2" t="str">
        <f t="shared" si="153"/>
        <v>INDEX</v>
      </c>
      <c r="T924" s="18" t="str">
        <f t="shared" si="151"/>
        <v/>
      </c>
      <c r="V924" s="2" t="str">
        <f t="shared" si="154"/>
        <v>INCIDENTS</v>
      </c>
      <c r="W924" s="16" t="str">
        <f t="shared" si="152"/>
        <v/>
      </c>
    </row>
    <row r="925" spans="2:23" x14ac:dyDescent="0.2">
      <c r="B925" s="59" t="str">
        <f>IF(Collage!B918="","",Collage!B918)</f>
        <v/>
      </c>
      <c r="C925" s="59" t="str">
        <f>IF(Collage!C918="","",Collage!C918)</f>
        <v/>
      </c>
      <c r="D925" s="35" t="str">
        <f>IF(Collage!D918="","",Collage!D918)</f>
        <v/>
      </c>
      <c r="E925" s="29"/>
      <c r="F925" s="10"/>
      <c r="G925" s="11"/>
      <c r="H925" s="13" t="str">
        <f t="shared" si="148"/>
        <v/>
      </c>
      <c r="I925" s="8" t="str">
        <f>IF(B925&lt;&gt;"",SUMIF($V$23:$V$598,V925,$H$23:$H$598)/SUMIF($V$23:$V$598,V925,$O$23:O1500),IF(O925&lt;&gt;"",SUMIF($S$23:$S$598,S925,$H$23:$H$598)/O925,""))</f>
        <v/>
      </c>
      <c r="J925" s="12"/>
      <c r="K925" s="19" t="str">
        <f t="shared" si="146"/>
        <v/>
      </c>
      <c r="L925" s="19" t="str">
        <f t="shared" si="149"/>
        <v/>
      </c>
      <c r="M925" s="19" t="str">
        <f t="shared" si="150"/>
        <v/>
      </c>
      <c r="N925" s="19" t="str">
        <f t="shared" si="147"/>
        <v/>
      </c>
      <c r="O925" s="9" t="str">
        <f t="shared" si="155"/>
        <v/>
      </c>
      <c r="S925" s="2" t="str">
        <f t="shared" si="153"/>
        <v>INDEX</v>
      </c>
      <c r="T925" s="18" t="str">
        <f t="shared" si="151"/>
        <v/>
      </c>
      <c r="V925" s="2" t="str">
        <f t="shared" si="154"/>
        <v>INCIDENTS</v>
      </c>
      <c r="W925" s="16" t="str">
        <f t="shared" si="152"/>
        <v/>
      </c>
    </row>
    <row r="926" spans="2:23" x14ac:dyDescent="0.2">
      <c r="B926" s="59" t="str">
        <f>IF(Collage!B919="","",Collage!B919)</f>
        <v/>
      </c>
      <c r="C926" s="59" t="str">
        <f>IF(Collage!C919="","",Collage!C919)</f>
        <v/>
      </c>
      <c r="D926" s="35" t="str">
        <f>IF(Collage!D919="","",Collage!D919)</f>
        <v/>
      </c>
      <c r="E926" s="29"/>
      <c r="F926" s="10"/>
      <c r="G926" s="11"/>
      <c r="H926" s="13" t="str">
        <f t="shared" si="148"/>
        <v/>
      </c>
      <c r="I926" s="8" t="str">
        <f>IF(B926&lt;&gt;"",SUMIF($V$23:$V$598,V926,$H$23:$H$598)/SUMIF($V$23:$V$598,V926,$O$23:O1501),IF(O926&lt;&gt;"",SUMIF($S$23:$S$598,S926,$H$23:$H$598)/O926,""))</f>
        <v/>
      </c>
      <c r="J926" s="12"/>
      <c r="K926" s="19" t="str">
        <f t="shared" si="146"/>
        <v/>
      </c>
      <c r="L926" s="19" t="str">
        <f t="shared" si="149"/>
        <v/>
      </c>
      <c r="M926" s="19" t="str">
        <f t="shared" si="150"/>
        <v/>
      </c>
      <c r="N926" s="19" t="str">
        <f t="shared" si="147"/>
        <v/>
      </c>
      <c r="O926" s="9" t="str">
        <f t="shared" si="155"/>
        <v/>
      </c>
      <c r="S926" s="2" t="str">
        <f t="shared" si="153"/>
        <v>INDEX</v>
      </c>
      <c r="T926" s="18" t="str">
        <f t="shared" si="151"/>
        <v/>
      </c>
      <c r="V926" s="2" t="str">
        <f t="shared" si="154"/>
        <v>INCIDENTS</v>
      </c>
      <c r="W926" s="16" t="str">
        <f t="shared" si="152"/>
        <v/>
      </c>
    </row>
    <row r="927" spans="2:23" x14ac:dyDescent="0.2">
      <c r="B927" s="59" t="str">
        <f>IF(Collage!B920="","",Collage!B920)</f>
        <v/>
      </c>
      <c r="C927" s="59" t="str">
        <f>IF(Collage!C920="","",Collage!C920)</f>
        <v/>
      </c>
      <c r="D927" s="35" t="str">
        <f>IF(Collage!D920="","",Collage!D920)</f>
        <v/>
      </c>
      <c r="E927" s="29"/>
      <c r="F927" s="10"/>
      <c r="G927" s="11"/>
      <c r="H927" s="13" t="str">
        <f t="shared" si="148"/>
        <v/>
      </c>
      <c r="I927" s="8" t="str">
        <f>IF(B927&lt;&gt;"",SUMIF($V$23:$V$598,V927,$H$23:$H$598)/SUMIF($V$23:$V$598,V927,$O$23:O1502),IF(O927&lt;&gt;"",SUMIF($S$23:$S$598,S927,$H$23:$H$598)/O927,""))</f>
        <v/>
      </c>
      <c r="J927" s="12"/>
      <c r="K927" s="19" t="str">
        <f t="shared" si="146"/>
        <v/>
      </c>
      <c r="L927" s="19" t="str">
        <f t="shared" si="149"/>
        <v/>
      </c>
      <c r="M927" s="19" t="str">
        <f t="shared" si="150"/>
        <v/>
      </c>
      <c r="N927" s="19" t="str">
        <f t="shared" si="147"/>
        <v/>
      </c>
      <c r="O927" s="9" t="str">
        <f t="shared" si="155"/>
        <v/>
      </c>
      <c r="S927" s="2" t="str">
        <f t="shared" si="153"/>
        <v>INDEX</v>
      </c>
      <c r="T927" s="18" t="str">
        <f t="shared" si="151"/>
        <v/>
      </c>
      <c r="V927" s="2" t="str">
        <f t="shared" si="154"/>
        <v>INCIDENTS</v>
      </c>
      <c r="W927" s="16" t="str">
        <f t="shared" si="152"/>
        <v/>
      </c>
    </row>
    <row r="928" spans="2:23" x14ac:dyDescent="0.2">
      <c r="B928" s="59" t="str">
        <f>IF(Collage!B921="","",Collage!B921)</f>
        <v/>
      </c>
      <c r="C928" s="59" t="str">
        <f>IF(Collage!C921="","",Collage!C921)</f>
        <v/>
      </c>
      <c r="D928" s="35" t="str">
        <f>IF(Collage!D921="","",Collage!D921)</f>
        <v/>
      </c>
      <c r="E928" s="29"/>
      <c r="F928" s="10"/>
      <c r="G928" s="11"/>
      <c r="H928" s="13" t="str">
        <f t="shared" si="148"/>
        <v/>
      </c>
      <c r="I928" s="8" t="str">
        <f>IF(B928&lt;&gt;"",SUMIF($V$23:$V$598,V928,$H$23:$H$598)/SUMIF($V$23:$V$598,V928,$O$23:O1503),IF(O928&lt;&gt;"",SUMIF($S$23:$S$598,S928,$H$23:$H$598)/O928,""))</f>
        <v/>
      </c>
      <c r="J928" s="12"/>
      <c r="K928" s="19" t="str">
        <f t="shared" si="146"/>
        <v/>
      </c>
      <c r="L928" s="19" t="str">
        <f t="shared" si="149"/>
        <v/>
      </c>
      <c r="M928" s="19" t="str">
        <f t="shared" si="150"/>
        <v/>
      </c>
      <c r="N928" s="19" t="str">
        <f t="shared" si="147"/>
        <v/>
      </c>
      <c r="O928" s="9" t="str">
        <f t="shared" si="155"/>
        <v/>
      </c>
      <c r="S928" s="2" t="str">
        <f t="shared" si="153"/>
        <v>INDEX</v>
      </c>
      <c r="T928" s="18" t="str">
        <f t="shared" si="151"/>
        <v/>
      </c>
      <c r="V928" s="2" t="str">
        <f t="shared" si="154"/>
        <v>INCIDENTS</v>
      </c>
      <c r="W928" s="16" t="str">
        <f t="shared" si="152"/>
        <v/>
      </c>
    </row>
    <row r="929" spans="2:23" x14ac:dyDescent="0.2">
      <c r="B929" s="59" t="str">
        <f>IF(Collage!B922="","",Collage!B922)</f>
        <v/>
      </c>
      <c r="C929" s="59" t="str">
        <f>IF(Collage!C922="","",Collage!C922)</f>
        <v/>
      </c>
      <c r="D929" s="35" t="str">
        <f>IF(Collage!D922="","",Collage!D922)</f>
        <v/>
      </c>
      <c r="E929" s="29"/>
      <c r="F929" s="10"/>
      <c r="G929" s="11"/>
      <c r="H929" s="13" t="str">
        <f t="shared" si="148"/>
        <v/>
      </c>
      <c r="I929" s="8" t="str">
        <f>IF(B929&lt;&gt;"",SUMIF($V$23:$V$598,V929,$H$23:$H$598)/SUMIF($V$23:$V$598,V929,$O$23:O1504),IF(O929&lt;&gt;"",SUMIF($S$23:$S$598,S929,$H$23:$H$598)/O929,""))</f>
        <v/>
      </c>
      <c r="J929" s="12"/>
      <c r="K929" s="19" t="str">
        <f t="shared" si="146"/>
        <v/>
      </c>
      <c r="L929" s="19" t="str">
        <f t="shared" si="149"/>
        <v/>
      </c>
      <c r="M929" s="19" t="str">
        <f t="shared" si="150"/>
        <v/>
      </c>
      <c r="N929" s="19" t="str">
        <f t="shared" si="147"/>
        <v/>
      </c>
      <c r="O929" s="9" t="str">
        <f t="shared" si="155"/>
        <v/>
      </c>
      <c r="S929" s="2" t="str">
        <f t="shared" si="153"/>
        <v>INDEX</v>
      </c>
      <c r="T929" s="18" t="str">
        <f t="shared" si="151"/>
        <v/>
      </c>
      <c r="V929" s="2" t="str">
        <f t="shared" si="154"/>
        <v>INCIDENTS</v>
      </c>
      <c r="W929" s="16" t="str">
        <f t="shared" si="152"/>
        <v/>
      </c>
    </row>
    <row r="930" spans="2:23" x14ac:dyDescent="0.2">
      <c r="B930" s="59" t="str">
        <f>IF(Collage!B923="","",Collage!B923)</f>
        <v/>
      </c>
      <c r="C930" s="59" t="str">
        <f>IF(Collage!C923="","",Collage!C923)</f>
        <v/>
      </c>
      <c r="D930" s="35" t="str">
        <f>IF(Collage!D923="","",Collage!D923)</f>
        <v/>
      </c>
      <c r="E930" s="29"/>
      <c r="F930" s="10"/>
      <c r="G930" s="11"/>
      <c r="H930" s="13" t="str">
        <f t="shared" si="148"/>
        <v/>
      </c>
      <c r="I930" s="8" t="str">
        <f>IF(B930&lt;&gt;"",SUMIF($V$23:$V$598,V930,$H$23:$H$598)/SUMIF($V$23:$V$598,V930,$O$23:O1505),IF(O930&lt;&gt;"",SUMIF($S$23:$S$598,S930,$H$23:$H$598)/O930,""))</f>
        <v/>
      </c>
      <c r="J930" s="12"/>
      <c r="K930" s="19" t="str">
        <f t="shared" si="146"/>
        <v/>
      </c>
      <c r="L930" s="19" t="str">
        <f t="shared" si="149"/>
        <v/>
      </c>
      <c r="M930" s="19" t="str">
        <f t="shared" si="150"/>
        <v/>
      </c>
      <c r="N930" s="19" t="str">
        <f t="shared" si="147"/>
        <v/>
      </c>
      <c r="O930" s="9" t="str">
        <f t="shared" si="155"/>
        <v/>
      </c>
      <c r="S930" s="2" t="str">
        <f t="shared" si="153"/>
        <v>INDEX</v>
      </c>
      <c r="T930" s="18" t="str">
        <f t="shared" si="151"/>
        <v/>
      </c>
      <c r="V930" s="2" t="str">
        <f t="shared" si="154"/>
        <v>INCIDENTS</v>
      </c>
      <c r="W930" s="16" t="str">
        <f t="shared" si="152"/>
        <v/>
      </c>
    </row>
    <row r="931" spans="2:23" x14ac:dyDescent="0.2">
      <c r="B931" s="59" t="str">
        <f>IF(Collage!B924="","",Collage!B924)</f>
        <v/>
      </c>
      <c r="C931" s="59" t="str">
        <f>IF(Collage!C924="","",Collage!C924)</f>
        <v/>
      </c>
      <c r="D931" s="35" t="str">
        <f>IF(Collage!D924="","",Collage!D924)</f>
        <v/>
      </c>
      <c r="E931" s="29"/>
      <c r="F931" s="10"/>
      <c r="G931" s="11"/>
      <c r="H931" s="13" t="str">
        <f t="shared" si="148"/>
        <v/>
      </c>
      <c r="I931" s="8" t="str">
        <f>IF(B931&lt;&gt;"",SUMIF($V$23:$V$598,V931,$H$23:$H$598)/SUMIF($V$23:$V$598,V931,$O$23:O1506),IF(O931&lt;&gt;"",SUMIF($S$23:$S$598,S931,$H$23:$H$598)/O931,""))</f>
        <v/>
      </c>
      <c r="J931" s="12"/>
      <c r="K931" s="19" t="str">
        <f t="shared" si="146"/>
        <v/>
      </c>
      <c r="L931" s="19" t="str">
        <f t="shared" si="149"/>
        <v/>
      </c>
      <c r="M931" s="19" t="str">
        <f t="shared" si="150"/>
        <v/>
      </c>
      <c r="N931" s="19" t="str">
        <f t="shared" si="147"/>
        <v/>
      </c>
      <c r="O931" s="9" t="str">
        <f t="shared" si="155"/>
        <v/>
      </c>
      <c r="S931" s="2" t="str">
        <f t="shared" si="153"/>
        <v>INDEX</v>
      </c>
      <c r="T931" s="18" t="str">
        <f t="shared" si="151"/>
        <v/>
      </c>
      <c r="V931" s="2" t="str">
        <f t="shared" si="154"/>
        <v>INCIDENTS</v>
      </c>
      <c r="W931" s="16" t="str">
        <f t="shared" si="152"/>
        <v/>
      </c>
    </row>
    <row r="932" spans="2:23" x14ac:dyDescent="0.2">
      <c r="B932" s="59" t="str">
        <f>IF(Collage!B925="","",Collage!B925)</f>
        <v/>
      </c>
      <c r="C932" s="59" t="str">
        <f>IF(Collage!C925="","",Collage!C925)</f>
        <v/>
      </c>
      <c r="D932" s="35" t="str">
        <f>IF(Collage!D925="","",Collage!D925)</f>
        <v/>
      </c>
      <c r="E932" s="29"/>
      <c r="F932" s="10"/>
      <c r="G932" s="11"/>
      <c r="H932" s="13" t="str">
        <f t="shared" si="148"/>
        <v/>
      </c>
      <c r="I932" s="8" t="str">
        <f>IF(B932&lt;&gt;"",SUMIF($V$23:$V$598,V932,$H$23:$H$598)/SUMIF($V$23:$V$598,V932,$O$23:O1507),IF(O932&lt;&gt;"",SUMIF($S$23:$S$598,S932,$H$23:$H$598)/O932,""))</f>
        <v/>
      </c>
      <c r="J932" s="12"/>
      <c r="K932" s="19" t="str">
        <f t="shared" ref="K932:K995" si="156">IF(D932&lt;&gt;"",IF(E932="X",1,0),"")</f>
        <v/>
      </c>
      <c r="L932" s="19" t="str">
        <f t="shared" si="149"/>
        <v/>
      </c>
      <c r="M932" s="19" t="str">
        <f t="shared" si="150"/>
        <v/>
      </c>
      <c r="N932" s="19" t="str">
        <f t="shared" ref="N932:N995" si="157">IF(D932&lt;&gt;"",SUM(K932:M932),IF(O932&lt;&gt;"","Procédures :",""))</f>
        <v/>
      </c>
      <c r="O932" s="9" t="str">
        <f t="shared" si="155"/>
        <v/>
      </c>
      <c r="S932" s="2" t="str">
        <f t="shared" si="153"/>
        <v>INDEX</v>
      </c>
      <c r="T932" s="18" t="str">
        <f t="shared" si="151"/>
        <v/>
      </c>
      <c r="V932" s="2" t="str">
        <f t="shared" si="154"/>
        <v>INCIDENTS</v>
      </c>
      <c r="W932" s="16" t="str">
        <f t="shared" si="152"/>
        <v/>
      </c>
    </row>
    <row r="933" spans="2:23" x14ac:dyDescent="0.2">
      <c r="B933" s="59" t="str">
        <f>IF(Collage!B926="","",Collage!B926)</f>
        <v/>
      </c>
      <c r="C933" s="59" t="str">
        <f>IF(Collage!C926="","",Collage!C926)</f>
        <v/>
      </c>
      <c r="D933" s="35" t="str">
        <f>IF(Collage!D926="","",Collage!D926)</f>
        <v/>
      </c>
      <c r="E933" s="29"/>
      <c r="F933" s="10"/>
      <c r="G933" s="11"/>
      <c r="H933" s="13" t="str">
        <f t="shared" si="148"/>
        <v/>
      </c>
      <c r="I933" s="8" t="str">
        <f>IF(B933&lt;&gt;"",SUMIF($V$23:$V$598,V933,$H$23:$H$598)/SUMIF($V$23:$V$598,V933,$O$23:O1508),IF(O933&lt;&gt;"",SUMIF($S$23:$S$598,S933,$H$23:$H$598)/O933,""))</f>
        <v/>
      </c>
      <c r="J933" s="12"/>
      <c r="K933" s="19" t="str">
        <f t="shared" si="156"/>
        <v/>
      </c>
      <c r="L933" s="19" t="str">
        <f t="shared" si="149"/>
        <v/>
      </c>
      <c r="M933" s="19" t="str">
        <f t="shared" si="150"/>
        <v/>
      </c>
      <c r="N933" s="19" t="str">
        <f t="shared" si="157"/>
        <v/>
      </c>
      <c r="O933" s="9" t="str">
        <f t="shared" si="155"/>
        <v/>
      </c>
      <c r="S933" s="2" t="str">
        <f t="shared" si="153"/>
        <v>INDEX</v>
      </c>
      <c r="T933" s="18" t="str">
        <f t="shared" si="151"/>
        <v/>
      </c>
      <c r="V933" s="2" t="str">
        <f t="shared" si="154"/>
        <v>INCIDENTS</v>
      </c>
      <c r="W933" s="16" t="str">
        <f t="shared" si="152"/>
        <v/>
      </c>
    </row>
    <row r="934" spans="2:23" x14ac:dyDescent="0.2">
      <c r="B934" s="59" t="str">
        <f>IF(Collage!B927="","",Collage!B927)</f>
        <v/>
      </c>
      <c r="C934" s="59" t="str">
        <f>IF(Collage!C927="","",Collage!C927)</f>
        <v/>
      </c>
      <c r="D934" s="35" t="str">
        <f>IF(Collage!D927="","",Collage!D927)</f>
        <v/>
      </c>
      <c r="E934" s="29"/>
      <c r="F934" s="10"/>
      <c r="G934" s="11"/>
      <c r="H934" s="13" t="str">
        <f t="shared" si="148"/>
        <v/>
      </c>
      <c r="I934" s="8" t="str">
        <f>IF(B934&lt;&gt;"",SUMIF($V$23:$V$598,V934,$H$23:$H$598)/SUMIF($V$23:$V$598,V934,$O$23:O1509),IF(O934&lt;&gt;"",SUMIF($S$23:$S$598,S934,$H$23:$H$598)/O934,""))</f>
        <v/>
      </c>
      <c r="J934" s="12"/>
      <c r="K934" s="19" t="str">
        <f t="shared" si="156"/>
        <v/>
      </c>
      <c r="L934" s="19" t="str">
        <f t="shared" si="149"/>
        <v/>
      </c>
      <c r="M934" s="19" t="str">
        <f t="shared" si="150"/>
        <v/>
      </c>
      <c r="N934" s="19" t="str">
        <f t="shared" si="157"/>
        <v/>
      </c>
      <c r="O934" s="9" t="str">
        <f t="shared" si="155"/>
        <v/>
      </c>
      <c r="S934" s="2" t="str">
        <f t="shared" si="153"/>
        <v>INDEX</v>
      </c>
      <c r="T934" s="18" t="str">
        <f t="shared" si="151"/>
        <v/>
      </c>
      <c r="V934" s="2" t="str">
        <f t="shared" si="154"/>
        <v>INCIDENTS</v>
      </c>
      <c r="W934" s="16" t="str">
        <f t="shared" si="152"/>
        <v/>
      </c>
    </row>
    <row r="935" spans="2:23" x14ac:dyDescent="0.2">
      <c r="B935" s="59" t="str">
        <f>IF(Collage!B928="","",Collage!B928)</f>
        <v/>
      </c>
      <c r="C935" s="59" t="str">
        <f>IF(Collage!C928="","",Collage!C928)</f>
        <v/>
      </c>
      <c r="D935" s="35" t="str">
        <f>IF(Collage!D928="","",Collage!D928)</f>
        <v/>
      </c>
      <c r="E935" s="29"/>
      <c r="F935" s="10"/>
      <c r="G935" s="11"/>
      <c r="H935" s="13" t="str">
        <f t="shared" si="148"/>
        <v/>
      </c>
      <c r="I935" s="8" t="str">
        <f>IF(B935&lt;&gt;"",SUMIF($V$23:$V$598,V935,$H$23:$H$598)/SUMIF($V$23:$V$598,V935,$O$23:O1510),IF(O935&lt;&gt;"",SUMIF($S$23:$S$598,S935,$H$23:$H$598)/O935,""))</f>
        <v/>
      </c>
      <c r="J935" s="12"/>
      <c r="K935" s="19" t="str">
        <f t="shared" si="156"/>
        <v/>
      </c>
      <c r="L935" s="19" t="str">
        <f t="shared" si="149"/>
        <v/>
      </c>
      <c r="M935" s="19" t="str">
        <f t="shared" si="150"/>
        <v/>
      </c>
      <c r="N935" s="19" t="str">
        <f t="shared" si="157"/>
        <v/>
      </c>
      <c r="O935" s="9" t="str">
        <f t="shared" si="155"/>
        <v/>
      </c>
      <c r="S935" s="2" t="str">
        <f t="shared" si="153"/>
        <v>INDEX</v>
      </c>
      <c r="T935" s="18" t="str">
        <f t="shared" si="151"/>
        <v/>
      </c>
      <c r="V935" s="2" t="str">
        <f t="shared" si="154"/>
        <v>INCIDENTS</v>
      </c>
      <c r="W935" s="16" t="str">
        <f t="shared" si="152"/>
        <v/>
      </c>
    </row>
    <row r="936" spans="2:23" x14ac:dyDescent="0.2">
      <c r="B936" s="59" t="str">
        <f>IF(Collage!B929="","",Collage!B929)</f>
        <v/>
      </c>
      <c r="C936" s="59" t="str">
        <f>IF(Collage!C929="","",Collage!C929)</f>
        <v/>
      </c>
      <c r="D936" s="35" t="str">
        <f>IF(Collage!D929="","",Collage!D929)</f>
        <v/>
      </c>
      <c r="E936" s="29"/>
      <c r="F936" s="10"/>
      <c r="G936" s="11"/>
      <c r="H936" s="13" t="str">
        <f t="shared" si="148"/>
        <v/>
      </c>
      <c r="I936" s="8" t="str">
        <f>IF(B936&lt;&gt;"",SUMIF($V$23:$V$598,V936,$H$23:$H$598)/SUMIF($V$23:$V$598,V936,$O$23:O1511),IF(O936&lt;&gt;"",SUMIF($S$23:$S$598,S936,$H$23:$H$598)/O936,""))</f>
        <v/>
      </c>
      <c r="J936" s="12"/>
      <c r="K936" s="19" t="str">
        <f t="shared" si="156"/>
        <v/>
      </c>
      <c r="L936" s="19" t="str">
        <f t="shared" si="149"/>
        <v/>
      </c>
      <c r="M936" s="19" t="str">
        <f t="shared" si="150"/>
        <v/>
      </c>
      <c r="N936" s="19" t="str">
        <f t="shared" si="157"/>
        <v/>
      </c>
      <c r="O936" s="9" t="str">
        <f t="shared" si="155"/>
        <v/>
      </c>
      <c r="S936" s="2" t="str">
        <f t="shared" si="153"/>
        <v>INDEX</v>
      </c>
      <c r="T936" s="18" t="str">
        <f t="shared" si="151"/>
        <v/>
      </c>
      <c r="V936" s="2" t="str">
        <f t="shared" si="154"/>
        <v>INCIDENTS</v>
      </c>
      <c r="W936" s="16" t="str">
        <f t="shared" si="152"/>
        <v/>
      </c>
    </row>
    <row r="937" spans="2:23" x14ac:dyDescent="0.2">
      <c r="B937" s="59" t="str">
        <f>IF(Collage!B930="","",Collage!B930)</f>
        <v/>
      </c>
      <c r="C937" s="59" t="str">
        <f>IF(Collage!C930="","",Collage!C930)</f>
        <v/>
      </c>
      <c r="D937" s="35" t="str">
        <f>IF(Collage!D930="","",Collage!D930)</f>
        <v/>
      </c>
      <c r="E937" s="29"/>
      <c r="F937" s="10"/>
      <c r="G937" s="11"/>
      <c r="H937" s="13" t="str">
        <f t="shared" si="148"/>
        <v/>
      </c>
      <c r="I937" s="8" t="str">
        <f>IF(B937&lt;&gt;"",SUMIF($V$23:$V$598,V937,$H$23:$H$598)/SUMIF($V$23:$V$598,V937,$O$23:O1512),IF(O937&lt;&gt;"",SUMIF($S$23:$S$598,S937,$H$23:$H$598)/O937,""))</f>
        <v/>
      </c>
      <c r="J937" s="12"/>
      <c r="K937" s="19" t="str">
        <f t="shared" si="156"/>
        <v/>
      </c>
      <c r="L937" s="19" t="str">
        <f t="shared" si="149"/>
        <v/>
      </c>
      <c r="M937" s="19" t="str">
        <f t="shared" si="150"/>
        <v/>
      </c>
      <c r="N937" s="19" t="str">
        <f t="shared" si="157"/>
        <v/>
      </c>
      <c r="O937" s="9" t="str">
        <f t="shared" si="155"/>
        <v/>
      </c>
      <c r="S937" s="2" t="str">
        <f t="shared" si="153"/>
        <v>INDEX</v>
      </c>
      <c r="T937" s="18" t="str">
        <f t="shared" si="151"/>
        <v/>
      </c>
      <c r="V937" s="2" t="str">
        <f t="shared" si="154"/>
        <v>INCIDENTS</v>
      </c>
      <c r="W937" s="16" t="str">
        <f t="shared" si="152"/>
        <v/>
      </c>
    </row>
    <row r="938" spans="2:23" x14ac:dyDescent="0.2">
      <c r="B938" s="59" t="str">
        <f>IF(Collage!B931="","",Collage!B931)</f>
        <v/>
      </c>
      <c r="C938" s="59" t="str">
        <f>IF(Collage!C931="","",Collage!C931)</f>
        <v/>
      </c>
      <c r="D938" s="35" t="str">
        <f>IF(Collage!D931="","",Collage!D931)</f>
        <v/>
      </c>
      <c r="E938" s="29"/>
      <c r="F938" s="10"/>
      <c r="G938" s="11"/>
      <c r="H938" s="13" t="str">
        <f t="shared" si="148"/>
        <v/>
      </c>
      <c r="I938" s="8" t="str">
        <f>IF(B938&lt;&gt;"",SUMIF($V$23:$V$598,V938,$H$23:$H$598)/SUMIF($V$23:$V$598,V938,$O$23:O1513),IF(O938&lt;&gt;"",SUMIF($S$23:$S$598,S938,$H$23:$H$598)/O938,""))</f>
        <v/>
      </c>
      <c r="J938" s="12"/>
      <c r="K938" s="19" t="str">
        <f t="shared" si="156"/>
        <v/>
      </c>
      <c r="L938" s="19" t="str">
        <f t="shared" si="149"/>
        <v/>
      </c>
      <c r="M938" s="19" t="str">
        <f t="shared" si="150"/>
        <v/>
      </c>
      <c r="N938" s="19" t="str">
        <f t="shared" si="157"/>
        <v/>
      </c>
      <c r="O938" s="9" t="str">
        <f t="shared" si="155"/>
        <v/>
      </c>
      <c r="S938" s="2" t="str">
        <f t="shared" si="153"/>
        <v>INDEX</v>
      </c>
      <c r="T938" s="18" t="str">
        <f t="shared" si="151"/>
        <v/>
      </c>
      <c r="V938" s="2" t="str">
        <f t="shared" si="154"/>
        <v>INCIDENTS</v>
      </c>
      <c r="W938" s="16" t="str">
        <f t="shared" si="152"/>
        <v/>
      </c>
    </row>
    <row r="939" spans="2:23" x14ac:dyDescent="0.2">
      <c r="B939" s="59" t="str">
        <f>IF(Collage!B932="","",Collage!B932)</f>
        <v/>
      </c>
      <c r="C939" s="59" t="str">
        <f>IF(Collage!C932="","",Collage!C932)</f>
        <v/>
      </c>
      <c r="D939" s="35" t="str">
        <f>IF(Collage!D932="","",Collage!D932)</f>
        <v/>
      </c>
      <c r="E939" s="29"/>
      <c r="F939" s="10"/>
      <c r="G939" s="11"/>
      <c r="H939" s="13" t="str">
        <f t="shared" si="148"/>
        <v/>
      </c>
      <c r="I939" s="8" t="str">
        <f>IF(B939&lt;&gt;"",SUMIF($V$23:$V$598,V939,$H$23:$H$598)/SUMIF($V$23:$V$598,V939,$O$23:O1514),IF(O939&lt;&gt;"",SUMIF($S$23:$S$598,S939,$H$23:$H$598)/O939,""))</f>
        <v/>
      </c>
      <c r="J939" s="12"/>
      <c r="K939" s="19" t="str">
        <f t="shared" si="156"/>
        <v/>
      </c>
      <c r="L939" s="19" t="str">
        <f t="shared" si="149"/>
        <v/>
      </c>
      <c r="M939" s="19" t="str">
        <f t="shared" si="150"/>
        <v/>
      </c>
      <c r="N939" s="19" t="str">
        <f t="shared" si="157"/>
        <v/>
      </c>
      <c r="O939" s="9" t="str">
        <f t="shared" si="155"/>
        <v/>
      </c>
      <c r="S939" s="2" t="str">
        <f t="shared" si="153"/>
        <v>INDEX</v>
      </c>
      <c r="T939" s="18" t="str">
        <f t="shared" si="151"/>
        <v/>
      </c>
      <c r="V939" s="2" t="str">
        <f t="shared" si="154"/>
        <v>INCIDENTS</v>
      </c>
      <c r="W939" s="16" t="str">
        <f t="shared" si="152"/>
        <v/>
      </c>
    </row>
    <row r="940" spans="2:23" x14ac:dyDescent="0.2">
      <c r="B940" s="59" t="str">
        <f>IF(Collage!B933="","",Collage!B933)</f>
        <v/>
      </c>
      <c r="C940" s="59" t="str">
        <f>IF(Collage!C933="","",Collage!C933)</f>
        <v/>
      </c>
      <c r="D940" s="35" t="str">
        <f>IF(Collage!D933="","",Collage!D933)</f>
        <v/>
      </c>
      <c r="E940" s="29"/>
      <c r="F940" s="10"/>
      <c r="G940" s="11"/>
      <c r="H940" s="13" t="str">
        <f t="shared" si="148"/>
        <v/>
      </c>
      <c r="I940" s="8" t="str">
        <f>IF(B940&lt;&gt;"",SUMIF($V$23:$V$598,V940,$H$23:$H$598)/SUMIF($V$23:$V$598,V940,$O$23:O1515),IF(O940&lt;&gt;"",SUMIF($S$23:$S$598,S940,$H$23:$H$598)/O940,""))</f>
        <v/>
      </c>
      <c r="J940" s="12"/>
      <c r="K940" s="19" t="str">
        <f t="shared" si="156"/>
        <v/>
      </c>
      <c r="L940" s="19" t="str">
        <f t="shared" si="149"/>
        <v/>
      </c>
      <c r="M940" s="19" t="str">
        <f t="shared" si="150"/>
        <v/>
      </c>
      <c r="N940" s="19" t="str">
        <f t="shared" si="157"/>
        <v/>
      </c>
      <c r="O940" s="9" t="str">
        <f t="shared" si="155"/>
        <v/>
      </c>
      <c r="S940" s="2" t="str">
        <f t="shared" si="153"/>
        <v>INDEX</v>
      </c>
      <c r="T940" s="18" t="str">
        <f t="shared" si="151"/>
        <v/>
      </c>
      <c r="V940" s="2" t="str">
        <f t="shared" si="154"/>
        <v>INCIDENTS</v>
      </c>
      <c r="W940" s="16" t="str">
        <f t="shared" si="152"/>
        <v/>
      </c>
    </row>
    <row r="941" spans="2:23" x14ac:dyDescent="0.2">
      <c r="B941" s="59" t="str">
        <f>IF(Collage!B934="","",Collage!B934)</f>
        <v/>
      </c>
      <c r="C941" s="59" t="str">
        <f>IF(Collage!C934="","",Collage!C934)</f>
        <v/>
      </c>
      <c r="D941" s="35" t="str">
        <f>IF(Collage!D934="","",Collage!D934)</f>
        <v/>
      </c>
      <c r="E941" s="29"/>
      <c r="F941" s="10"/>
      <c r="G941" s="11"/>
      <c r="H941" s="13" t="str">
        <f t="shared" si="148"/>
        <v/>
      </c>
      <c r="I941" s="8" t="str">
        <f>IF(B941&lt;&gt;"",SUMIF($V$23:$V$598,V941,$H$23:$H$598)/SUMIF($V$23:$V$598,V941,$O$23:O1516),IF(O941&lt;&gt;"",SUMIF($S$23:$S$598,S941,$H$23:$H$598)/O941,""))</f>
        <v/>
      </c>
      <c r="J941" s="12"/>
      <c r="K941" s="19" t="str">
        <f t="shared" si="156"/>
        <v/>
      </c>
      <c r="L941" s="19" t="str">
        <f t="shared" si="149"/>
        <v/>
      </c>
      <c r="M941" s="19" t="str">
        <f t="shared" si="150"/>
        <v/>
      </c>
      <c r="N941" s="19" t="str">
        <f t="shared" si="157"/>
        <v/>
      </c>
      <c r="O941" s="9" t="str">
        <f t="shared" si="155"/>
        <v/>
      </c>
      <c r="S941" s="2" t="str">
        <f t="shared" si="153"/>
        <v>INDEX</v>
      </c>
      <c r="T941" s="18" t="str">
        <f t="shared" si="151"/>
        <v/>
      </c>
      <c r="V941" s="2" t="str">
        <f t="shared" si="154"/>
        <v>INCIDENTS</v>
      </c>
      <c r="W941" s="16" t="str">
        <f t="shared" si="152"/>
        <v/>
      </c>
    </row>
    <row r="942" spans="2:23" x14ac:dyDescent="0.2">
      <c r="B942" s="59" t="str">
        <f>IF(Collage!B935="","",Collage!B935)</f>
        <v/>
      </c>
      <c r="C942" s="59" t="str">
        <f>IF(Collage!C935="","",Collage!C935)</f>
        <v/>
      </c>
      <c r="D942" s="35" t="str">
        <f>IF(Collage!D935="","",Collage!D935)</f>
        <v/>
      </c>
      <c r="E942" s="29"/>
      <c r="F942" s="10"/>
      <c r="G942" s="11"/>
      <c r="H942" s="13" t="str">
        <f t="shared" si="148"/>
        <v/>
      </c>
      <c r="I942" s="8" t="str">
        <f>IF(B942&lt;&gt;"",SUMIF($V$23:$V$598,V942,$H$23:$H$598)/SUMIF($V$23:$V$598,V942,$O$23:O1517),IF(O942&lt;&gt;"",SUMIF($S$23:$S$598,S942,$H$23:$H$598)/O942,""))</f>
        <v/>
      </c>
      <c r="J942" s="12"/>
      <c r="K942" s="19" t="str">
        <f t="shared" si="156"/>
        <v/>
      </c>
      <c r="L942" s="19" t="str">
        <f t="shared" si="149"/>
        <v/>
      </c>
      <c r="M942" s="19" t="str">
        <f t="shared" si="150"/>
        <v/>
      </c>
      <c r="N942" s="19" t="str">
        <f t="shared" si="157"/>
        <v/>
      </c>
      <c r="O942" s="9" t="str">
        <f t="shared" si="155"/>
        <v/>
      </c>
      <c r="S942" s="2" t="str">
        <f t="shared" si="153"/>
        <v>INDEX</v>
      </c>
      <c r="T942" s="18" t="str">
        <f t="shared" si="151"/>
        <v/>
      </c>
      <c r="V942" s="2" t="str">
        <f t="shared" si="154"/>
        <v>INCIDENTS</v>
      </c>
      <c r="W942" s="16" t="str">
        <f t="shared" si="152"/>
        <v/>
      </c>
    </row>
    <row r="943" spans="2:23" x14ac:dyDescent="0.2">
      <c r="B943" s="59" t="str">
        <f>IF(Collage!B936="","",Collage!B936)</f>
        <v/>
      </c>
      <c r="C943" s="59" t="str">
        <f>IF(Collage!C936="","",Collage!C936)</f>
        <v/>
      </c>
      <c r="D943" s="35" t="str">
        <f>IF(Collage!D936="","",Collage!D936)</f>
        <v/>
      </c>
      <c r="E943" s="29"/>
      <c r="F943" s="10"/>
      <c r="G943" s="11"/>
      <c r="H943" s="13" t="str">
        <f t="shared" si="148"/>
        <v/>
      </c>
      <c r="I943" s="8" t="str">
        <f>IF(B943&lt;&gt;"",SUMIF($V$23:$V$598,V943,$H$23:$H$598)/SUMIF($V$23:$V$598,V943,$O$23:O1518),IF(O943&lt;&gt;"",SUMIF($S$23:$S$598,S943,$H$23:$H$598)/O943,""))</f>
        <v/>
      </c>
      <c r="J943" s="12"/>
      <c r="K943" s="19" t="str">
        <f t="shared" si="156"/>
        <v/>
      </c>
      <c r="L943" s="19" t="str">
        <f t="shared" si="149"/>
        <v/>
      </c>
      <c r="M943" s="19" t="str">
        <f t="shared" si="150"/>
        <v/>
      </c>
      <c r="N943" s="19" t="str">
        <f t="shared" si="157"/>
        <v/>
      </c>
      <c r="O943" s="9" t="str">
        <f t="shared" si="155"/>
        <v/>
      </c>
      <c r="S943" s="2" t="str">
        <f t="shared" si="153"/>
        <v>INDEX</v>
      </c>
      <c r="T943" s="18" t="str">
        <f t="shared" si="151"/>
        <v/>
      </c>
      <c r="V943" s="2" t="str">
        <f t="shared" si="154"/>
        <v>INCIDENTS</v>
      </c>
      <c r="W943" s="16" t="str">
        <f t="shared" si="152"/>
        <v/>
      </c>
    </row>
    <row r="944" spans="2:23" x14ac:dyDescent="0.2">
      <c r="B944" s="59" t="str">
        <f>IF(Collage!B937="","",Collage!B937)</f>
        <v/>
      </c>
      <c r="C944" s="59" t="str">
        <f>IF(Collage!C937="","",Collage!C937)</f>
        <v/>
      </c>
      <c r="D944" s="35" t="str">
        <f>IF(Collage!D937="","",Collage!D937)</f>
        <v/>
      </c>
      <c r="E944" s="29"/>
      <c r="F944" s="10"/>
      <c r="G944" s="11"/>
      <c r="H944" s="13" t="str">
        <f t="shared" si="148"/>
        <v/>
      </c>
      <c r="I944" s="8" t="str">
        <f>IF(B944&lt;&gt;"",SUMIF($V$23:$V$598,V944,$H$23:$H$598)/SUMIF($V$23:$V$598,V944,$O$23:O1519),IF(O944&lt;&gt;"",SUMIF($S$23:$S$598,S944,$H$23:$H$598)/O944,""))</f>
        <v/>
      </c>
      <c r="J944" s="12"/>
      <c r="K944" s="19" t="str">
        <f t="shared" si="156"/>
        <v/>
      </c>
      <c r="L944" s="19" t="str">
        <f t="shared" si="149"/>
        <v/>
      </c>
      <c r="M944" s="19" t="str">
        <f t="shared" si="150"/>
        <v/>
      </c>
      <c r="N944" s="19" t="str">
        <f t="shared" si="157"/>
        <v/>
      </c>
      <c r="O944" s="9" t="str">
        <f t="shared" si="155"/>
        <v/>
      </c>
      <c r="S944" s="2" t="str">
        <f t="shared" si="153"/>
        <v>INDEX</v>
      </c>
      <c r="T944" s="18" t="str">
        <f t="shared" si="151"/>
        <v/>
      </c>
      <c r="V944" s="2" t="str">
        <f t="shared" si="154"/>
        <v>INCIDENTS</v>
      </c>
      <c r="W944" s="16" t="str">
        <f t="shared" si="152"/>
        <v/>
      </c>
    </row>
    <row r="945" spans="2:23" x14ac:dyDescent="0.2">
      <c r="B945" s="59" t="str">
        <f>IF(Collage!B938="","",Collage!B938)</f>
        <v/>
      </c>
      <c r="C945" s="59" t="str">
        <f>IF(Collage!C938="","",Collage!C938)</f>
        <v/>
      </c>
      <c r="D945" s="35" t="str">
        <f>IF(Collage!D938="","",Collage!D938)</f>
        <v/>
      </c>
      <c r="E945" s="29"/>
      <c r="F945" s="10"/>
      <c r="G945" s="11"/>
      <c r="H945" s="13" t="str">
        <f t="shared" si="148"/>
        <v/>
      </c>
      <c r="I945" s="8" t="str">
        <f>IF(B945&lt;&gt;"",SUMIF($V$23:$V$598,V945,$H$23:$H$598)/SUMIF($V$23:$V$598,V945,$O$23:O1520),IF(O945&lt;&gt;"",SUMIF($S$23:$S$598,S945,$H$23:$H$598)/O945,""))</f>
        <v/>
      </c>
      <c r="J945" s="12"/>
      <c r="K945" s="19" t="str">
        <f t="shared" si="156"/>
        <v/>
      </c>
      <c r="L945" s="19" t="str">
        <f t="shared" si="149"/>
        <v/>
      </c>
      <c r="M945" s="19" t="str">
        <f t="shared" si="150"/>
        <v/>
      </c>
      <c r="N945" s="19" t="str">
        <f t="shared" si="157"/>
        <v/>
      </c>
      <c r="O945" s="9" t="str">
        <f t="shared" si="155"/>
        <v/>
      </c>
      <c r="S945" s="2" t="str">
        <f t="shared" si="153"/>
        <v>INDEX</v>
      </c>
      <c r="T945" s="18" t="str">
        <f t="shared" si="151"/>
        <v/>
      </c>
      <c r="V945" s="2" t="str">
        <f t="shared" si="154"/>
        <v>INCIDENTS</v>
      </c>
      <c r="W945" s="16" t="str">
        <f t="shared" si="152"/>
        <v/>
      </c>
    </row>
    <row r="946" spans="2:23" x14ac:dyDescent="0.2">
      <c r="B946" s="59" t="str">
        <f>IF(Collage!B939="","",Collage!B939)</f>
        <v/>
      </c>
      <c r="C946" s="59" t="str">
        <f>IF(Collage!C939="","",Collage!C939)</f>
        <v/>
      </c>
      <c r="D946" s="35" t="str">
        <f>IF(Collage!D939="","",Collage!D939)</f>
        <v/>
      </c>
      <c r="E946" s="29"/>
      <c r="F946" s="10"/>
      <c r="G946" s="11"/>
      <c r="H946" s="13" t="str">
        <f t="shared" si="148"/>
        <v/>
      </c>
      <c r="I946" s="8" t="str">
        <f>IF(B946&lt;&gt;"",SUMIF($V$23:$V$598,V946,$H$23:$H$598)/SUMIF($V$23:$V$598,V946,$O$23:O1521),IF(O946&lt;&gt;"",SUMIF($S$23:$S$598,S946,$H$23:$H$598)/O946,""))</f>
        <v/>
      </c>
      <c r="J946" s="12"/>
      <c r="K946" s="19" t="str">
        <f t="shared" si="156"/>
        <v/>
      </c>
      <c r="L946" s="19" t="str">
        <f t="shared" si="149"/>
        <v/>
      </c>
      <c r="M946" s="19" t="str">
        <f t="shared" si="150"/>
        <v/>
      </c>
      <c r="N946" s="19" t="str">
        <f t="shared" si="157"/>
        <v/>
      </c>
      <c r="O946" s="9" t="str">
        <f t="shared" si="155"/>
        <v/>
      </c>
      <c r="S946" s="2" t="str">
        <f t="shared" si="153"/>
        <v>INDEX</v>
      </c>
      <c r="T946" s="18" t="str">
        <f t="shared" si="151"/>
        <v/>
      </c>
      <c r="V946" s="2" t="str">
        <f t="shared" si="154"/>
        <v>INCIDENTS</v>
      </c>
      <c r="W946" s="16" t="str">
        <f t="shared" si="152"/>
        <v/>
      </c>
    </row>
    <row r="947" spans="2:23" x14ac:dyDescent="0.2">
      <c r="B947" s="59" t="str">
        <f>IF(Collage!B940="","",Collage!B940)</f>
        <v/>
      </c>
      <c r="C947" s="59" t="str">
        <f>IF(Collage!C940="","",Collage!C940)</f>
        <v/>
      </c>
      <c r="D947" s="35" t="str">
        <f>IF(Collage!D940="","",Collage!D940)</f>
        <v/>
      </c>
      <c r="E947" s="29"/>
      <c r="F947" s="10"/>
      <c r="G947" s="11"/>
      <c r="H947" s="13" t="str">
        <f t="shared" si="148"/>
        <v/>
      </c>
      <c r="I947" s="8" t="str">
        <f>IF(B947&lt;&gt;"",SUMIF($V$23:$V$598,V947,$H$23:$H$598)/SUMIF($V$23:$V$598,V947,$O$23:O1522),IF(O947&lt;&gt;"",SUMIF($S$23:$S$598,S947,$H$23:$H$598)/O947,""))</f>
        <v/>
      </c>
      <c r="J947" s="12"/>
      <c r="K947" s="19" t="str">
        <f t="shared" si="156"/>
        <v/>
      </c>
      <c r="L947" s="19" t="str">
        <f t="shared" si="149"/>
        <v/>
      </c>
      <c r="M947" s="19" t="str">
        <f t="shared" si="150"/>
        <v/>
      </c>
      <c r="N947" s="19" t="str">
        <f t="shared" si="157"/>
        <v/>
      </c>
      <c r="O947" s="9" t="str">
        <f t="shared" si="155"/>
        <v/>
      </c>
      <c r="S947" s="2" t="str">
        <f t="shared" si="153"/>
        <v>INDEX</v>
      </c>
      <c r="T947" s="18" t="str">
        <f t="shared" si="151"/>
        <v/>
      </c>
      <c r="V947" s="2" t="str">
        <f t="shared" si="154"/>
        <v>INCIDENTS</v>
      </c>
      <c r="W947" s="16" t="str">
        <f t="shared" si="152"/>
        <v/>
      </c>
    </row>
    <row r="948" spans="2:23" x14ac:dyDescent="0.2">
      <c r="B948" s="59" t="str">
        <f>IF(Collage!B941="","",Collage!B941)</f>
        <v/>
      </c>
      <c r="C948" s="59" t="str">
        <f>IF(Collage!C941="","",Collage!C941)</f>
        <v/>
      </c>
      <c r="D948" s="35" t="str">
        <f>IF(Collage!D941="","",Collage!D941)</f>
        <v/>
      </c>
      <c r="E948" s="29"/>
      <c r="F948" s="10"/>
      <c r="G948" s="11"/>
      <c r="H948" s="13" t="str">
        <f t="shared" si="148"/>
        <v/>
      </c>
      <c r="I948" s="8" t="str">
        <f>IF(B948&lt;&gt;"",SUMIF($V$23:$V$598,V948,$H$23:$H$598)/SUMIF($V$23:$V$598,V948,$O$23:O1523),IF(O948&lt;&gt;"",SUMIF($S$23:$S$598,S948,$H$23:$H$598)/O948,""))</f>
        <v/>
      </c>
      <c r="J948" s="12"/>
      <c r="K948" s="19" t="str">
        <f t="shared" si="156"/>
        <v/>
      </c>
      <c r="L948" s="19" t="str">
        <f t="shared" si="149"/>
        <v/>
      </c>
      <c r="M948" s="19" t="str">
        <f t="shared" si="150"/>
        <v/>
      </c>
      <c r="N948" s="19" t="str">
        <f t="shared" si="157"/>
        <v/>
      </c>
      <c r="O948" s="9" t="str">
        <f t="shared" si="155"/>
        <v/>
      </c>
      <c r="S948" s="2" t="str">
        <f t="shared" si="153"/>
        <v>INDEX</v>
      </c>
      <c r="T948" s="18" t="str">
        <f t="shared" si="151"/>
        <v/>
      </c>
      <c r="V948" s="2" t="str">
        <f t="shared" si="154"/>
        <v>INCIDENTS</v>
      </c>
      <c r="W948" s="16" t="str">
        <f t="shared" si="152"/>
        <v/>
      </c>
    </row>
    <row r="949" spans="2:23" x14ac:dyDescent="0.2">
      <c r="B949" s="59" t="str">
        <f>IF(Collage!B942="","",Collage!B942)</f>
        <v/>
      </c>
      <c r="C949" s="59" t="str">
        <f>IF(Collage!C942="","",Collage!C942)</f>
        <v/>
      </c>
      <c r="D949" s="35" t="str">
        <f>IF(Collage!D942="","",Collage!D942)</f>
        <v/>
      </c>
      <c r="E949" s="29"/>
      <c r="F949" s="10"/>
      <c r="G949" s="11"/>
      <c r="H949" s="13" t="str">
        <f t="shared" si="148"/>
        <v/>
      </c>
      <c r="I949" s="8" t="str">
        <f>IF(B949&lt;&gt;"",SUMIF($V$23:$V$598,V949,$H$23:$H$598)/SUMIF($V$23:$V$598,V949,$O$23:O1524),IF(O949&lt;&gt;"",SUMIF($S$23:$S$598,S949,$H$23:$H$598)/O949,""))</f>
        <v/>
      </c>
      <c r="J949" s="12"/>
      <c r="K949" s="19" t="str">
        <f t="shared" si="156"/>
        <v/>
      </c>
      <c r="L949" s="19" t="str">
        <f t="shared" si="149"/>
        <v/>
      </c>
      <c r="M949" s="19" t="str">
        <f t="shared" si="150"/>
        <v/>
      </c>
      <c r="N949" s="19" t="str">
        <f t="shared" si="157"/>
        <v/>
      </c>
      <c r="O949" s="9" t="str">
        <f t="shared" si="155"/>
        <v/>
      </c>
      <c r="S949" s="2" t="str">
        <f t="shared" si="153"/>
        <v>INDEX</v>
      </c>
      <c r="T949" s="18" t="str">
        <f t="shared" si="151"/>
        <v/>
      </c>
      <c r="V949" s="2" t="str">
        <f t="shared" si="154"/>
        <v>INCIDENTS</v>
      </c>
      <c r="W949" s="16" t="str">
        <f t="shared" si="152"/>
        <v/>
      </c>
    </row>
    <row r="950" spans="2:23" x14ac:dyDescent="0.2">
      <c r="B950" s="59" t="str">
        <f>IF(Collage!B943="","",Collage!B943)</f>
        <v/>
      </c>
      <c r="C950" s="59" t="str">
        <f>IF(Collage!C943="","",Collage!C943)</f>
        <v/>
      </c>
      <c r="D950" s="35" t="str">
        <f>IF(Collage!D943="","",Collage!D943)</f>
        <v/>
      </c>
      <c r="E950" s="29"/>
      <c r="F950" s="10"/>
      <c r="G950" s="11"/>
      <c r="H950" s="13" t="str">
        <f t="shared" si="148"/>
        <v/>
      </c>
      <c r="I950" s="8" t="str">
        <f>IF(B950&lt;&gt;"",SUMIF($V$23:$V$598,V950,$H$23:$H$598)/SUMIF($V$23:$V$598,V950,$O$23:O1525),IF(O950&lt;&gt;"",SUMIF($S$23:$S$598,S950,$H$23:$H$598)/O950,""))</f>
        <v/>
      </c>
      <c r="J950" s="12"/>
      <c r="K950" s="19" t="str">
        <f t="shared" si="156"/>
        <v/>
      </c>
      <c r="L950" s="19" t="str">
        <f t="shared" si="149"/>
        <v/>
      </c>
      <c r="M950" s="19" t="str">
        <f t="shared" si="150"/>
        <v/>
      </c>
      <c r="N950" s="19" t="str">
        <f t="shared" si="157"/>
        <v/>
      </c>
      <c r="O950" s="9" t="str">
        <f t="shared" si="155"/>
        <v/>
      </c>
      <c r="S950" s="2" t="str">
        <f t="shared" si="153"/>
        <v>INDEX</v>
      </c>
      <c r="T950" s="18" t="str">
        <f t="shared" si="151"/>
        <v/>
      </c>
      <c r="V950" s="2" t="str">
        <f t="shared" si="154"/>
        <v>INCIDENTS</v>
      </c>
      <c r="W950" s="16" t="str">
        <f t="shared" si="152"/>
        <v/>
      </c>
    </row>
    <row r="951" spans="2:23" x14ac:dyDescent="0.2">
      <c r="B951" s="59" t="str">
        <f>IF(Collage!B944="","",Collage!B944)</f>
        <v/>
      </c>
      <c r="C951" s="59" t="str">
        <f>IF(Collage!C944="","",Collage!C944)</f>
        <v/>
      </c>
      <c r="D951" s="35" t="str">
        <f>IF(Collage!D944="","",Collage!D944)</f>
        <v/>
      </c>
      <c r="E951" s="29"/>
      <c r="F951" s="10"/>
      <c r="G951" s="11"/>
      <c r="H951" s="13" t="str">
        <f t="shared" si="148"/>
        <v/>
      </c>
      <c r="I951" s="8" t="str">
        <f>IF(B951&lt;&gt;"",SUMIF($V$23:$V$598,V951,$H$23:$H$598)/SUMIF($V$23:$V$598,V951,$O$23:O1526),IF(O951&lt;&gt;"",SUMIF($S$23:$S$598,S951,$H$23:$H$598)/O951,""))</f>
        <v/>
      </c>
      <c r="J951" s="12"/>
      <c r="K951" s="19" t="str">
        <f t="shared" si="156"/>
        <v/>
      </c>
      <c r="L951" s="19" t="str">
        <f t="shared" si="149"/>
        <v/>
      </c>
      <c r="M951" s="19" t="str">
        <f t="shared" si="150"/>
        <v/>
      </c>
      <c r="N951" s="19" t="str">
        <f t="shared" si="157"/>
        <v/>
      </c>
      <c r="O951" s="9" t="str">
        <f t="shared" si="155"/>
        <v/>
      </c>
      <c r="S951" s="2" t="str">
        <f t="shared" si="153"/>
        <v>INDEX</v>
      </c>
      <c r="T951" s="18" t="str">
        <f t="shared" si="151"/>
        <v/>
      </c>
      <c r="V951" s="2" t="str">
        <f t="shared" si="154"/>
        <v>INCIDENTS</v>
      </c>
      <c r="W951" s="16" t="str">
        <f t="shared" si="152"/>
        <v/>
      </c>
    </row>
    <row r="952" spans="2:23" x14ac:dyDescent="0.2">
      <c r="B952" s="59" t="str">
        <f>IF(Collage!B945="","",Collage!B945)</f>
        <v/>
      </c>
      <c r="C952" s="59" t="str">
        <f>IF(Collage!C945="","",Collage!C945)</f>
        <v/>
      </c>
      <c r="D952" s="35" t="str">
        <f>IF(Collage!D945="","",Collage!D945)</f>
        <v/>
      </c>
      <c r="E952" s="29"/>
      <c r="F952" s="10"/>
      <c r="G952" s="11"/>
      <c r="H952" s="13" t="str">
        <f t="shared" si="148"/>
        <v/>
      </c>
      <c r="I952" s="8" t="str">
        <f>IF(B952&lt;&gt;"",SUMIF($V$23:$V$598,V952,$H$23:$H$598)/SUMIF($V$23:$V$598,V952,$O$23:O1527),IF(O952&lt;&gt;"",SUMIF($S$23:$S$598,S952,$H$23:$H$598)/O952,""))</f>
        <v/>
      </c>
      <c r="J952" s="12"/>
      <c r="K952" s="19" t="str">
        <f t="shared" si="156"/>
        <v/>
      </c>
      <c r="L952" s="19" t="str">
        <f t="shared" si="149"/>
        <v/>
      </c>
      <c r="M952" s="19" t="str">
        <f t="shared" si="150"/>
        <v/>
      </c>
      <c r="N952" s="19" t="str">
        <f t="shared" si="157"/>
        <v/>
      </c>
      <c r="O952" s="9" t="str">
        <f t="shared" si="155"/>
        <v/>
      </c>
      <c r="S952" s="2" t="str">
        <f t="shared" si="153"/>
        <v>INDEX</v>
      </c>
      <c r="T952" s="18" t="str">
        <f t="shared" si="151"/>
        <v/>
      </c>
      <c r="V952" s="2" t="str">
        <f t="shared" si="154"/>
        <v>INCIDENTS</v>
      </c>
      <c r="W952" s="16" t="str">
        <f t="shared" si="152"/>
        <v/>
      </c>
    </row>
    <row r="953" spans="2:23" x14ac:dyDescent="0.2">
      <c r="B953" s="59" t="str">
        <f>IF(Collage!B946="","",Collage!B946)</f>
        <v/>
      </c>
      <c r="C953" s="59" t="str">
        <f>IF(Collage!C946="","",Collage!C946)</f>
        <v/>
      </c>
      <c r="D953" s="35" t="str">
        <f>IF(Collage!D946="","",Collage!D946)</f>
        <v/>
      </c>
      <c r="E953" s="29"/>
      <c r="F953" s="10"/>
      <c r="G953" s="11"/>
      <c r="H953" s="13" t="str">
        <f t="shared" si="148"/>
        <v/>
      </c>
      <c r="I953" s="8" t="str">
        <f>IF(B953&lt;&gt;"",SUMIF($V$23:$V$598,V953,$H$23:$H$598)/SUMIF($V$23:$V$598,V953,$O$23:O1528),IF(O953&lt;&gt;"",SUMIF($S$23:$S$598,S953,$H$23:$H$598)/O953,""))</f>
        <v/>
      </c>
      <c r="J953" s="12"/>
      <c r="K953" s="19" t="str">
        <f t="shared" si="156"/>
        <v/>
      </c>
      <c r="L953" s="19" t="str">
        <f t="shared" si="149"/>
        <v/>
      </c>
      <c r="M953" s="19" t="str">
        <f t="shared" si="150"/>
        <v/>
      </c>
      <c r="N953" s="19" t="str">
        <f t="shared" si="157"/>
        <v/>
      </c>
      <c r="O953" s="9" t="str">
        <f t="shared" si="155"/>
        <v/>
      </c>
      <c r="S953" s="2" t="str">
        <f t="shared" si="153"/>
        <v>INDEX</v>
      </c>
      <c r="T953" s="18" t="str">
        <f t="shared" si="151"/>
        <v/>
      </c>
      <c r="V953" s="2" t="str">
        <f t="shared" si="154"/>
        <v>INCIDENTS</v>
      </c>
      <c r="W953" s="16" t="str">
        <f t="shared" si="152"/>
        <v/>
      </c>
    </row>
    <row r="954" spans="2:23" x14ac:dyDescent="0.2">
      <c r="B954" s="59" t="str">
        <f>IF(Collage!B947="","",Collage!B947)</f>
        <v/>
      </c>
      <c r="C954" s="59" t="str">
        <f>IF(Collage!C947="","",Collage!C947)</f>
        <v/>
      </c>
      <c r="D954" s="35" t="str">
        <f>IF(Collage!D947="","",Collage!D947)</f>
        <v/>
      </c>
      <c r="E954" s="29"/>
      <c r="F954" s="10"/>
      <c r="G954" s="11"/>
      <c r="H954" s="13" t="str">
        <f t="shared" si="148"/>
        <v/>
      </c>
      <c r="I954" s="8" t="str">
        <f>IF(B954&lt;&gt;"",SUMIF($V$23:$V$598,V954,$H$23:$H$598)/SUMIF($V$23:$V$598,V954,$O$23:O1529),IF(O954&lt;&gt;"",SUMIF($S$23:$S$598,S954,$H$23:$H$598)/O954,""))</f>
        <v/>
      </c>
      <c r="J954" s="12"/>
      <c r="K954" s="19" t="str">
        <f t="shared" si="156"/>
        <v/>
      </c>
      <c r="L954" s="19" t="str">
        <f t="shared" si="149"/>
        <v/>
      </c>
      <c r="M954" s="19" t="str">
        <f t="shared" si="150"/>
        <v/>
      </c>
      <c r="N954" s="19" t="str">
        <f t="shared" si="157"/>
        <v/>
      </c>
      <c r="O954" s="9" t="str">
        <f t="shared" si="155"/>
        <v/>
      </c>
      <c r="S954" s="2" t="str">
        <f t="shared" si="153"/>
        <v>INDEX</v>
      </c>
      <c r="T954" s="18" t="str">
        <f t="shared" si="151"/>
        <v/>
      </c>
      <c r="V954" s="2" t="str">
        <f t="shared" si="154"/>
        <v>INCIDENTS</v>
      </c>
      <c r="W954" s="16" t="str">
        <f t="shared" si="152"/>
        <v/>
      </c>
    </row>
    <row r="955" spans="2:23" x14ac:dyDescent="0.2">
      <c r="B955" s="59" t="str">
        <f>IF(Collage!B948="","",Collage!B948)</f>
        <v/>
      </c>
      <c r="C955" s="59" t="str">
        <f>IF(Collage!C948="","",Collage!C948)</f>
        <v/>
      </c>
      <c r="D955" s="35" t="str">
        <f>IF(Collage!D948="","",Collage!D948)</f>
        <v/>
      </c>
      <c r="E955" s="29"/>
      <c r="F955" s="10"/>
      <c r="G955" s="11"/>
      <c r="H955" s="13" t="str">
        <f t="shared" si="148"/>
        <v/>
      </c>
      <c r="I955" s="8" t="str">
        <f>IF(B955&lt;&gt;"",SUMIF($V$23:$V$598,V955,$H$23:$H$598)/SUMIF($V$23:$V$598,V955,$O$23:O1530),IF(O955&lt;&gt;"",SUMIF($S$23:$S$598,S955,$H$23:$H$598)/O955,""))</f>
        <v/>
      </c>
      <c r="J955" s="12"/>
      <c r="K955" s="19" t="str">
        <f t="shared" si="156"/>
        <v/>
      </c>
      <c r="L955" s="19" t="str">
        <f t="shared" si="149"/>
        <v/>
      </c>
      <c r="M955" s="19" t="str">
        <f t="shared" si="150"/>
        <v/>
      </c>
      <c r="N955" s="19" t="str">
        <f t="shared" si="157"/>
        <v/>
      </c>
      <c r="O955" s="9" t="str">
        <f t="shared" si="155"/>
        <v/>
      </c>
      <c r="S955" s="2" t="str">
        <f t="shared" si="153"/>
        <v>INDEX</v>
      </c>
      <c r="T955" s="18" t="str">
        <f t="shared" si="151"/>
        <v/>
      </c>
      <c r="V955" s="2" t="str">
        <f t="shared" si="154"/>
        <v>INCIDENTS</v>
      </c>
      <c r="W955" s="16" t="str">
        <f t="shared" si="152"/>
        <v/>
      </c>
    </row>
    <row r="956" spans="2:23" x14ac:dyDescent="0.2">
      <c r="B956" s="59" t="str">
        <f>IF(Collage!B949="","",Collage!B949)</f>
        <v/>
      </c>
      <c r="C956" s="59" t="str">
        <f>IF(Collage!C949="","",Collage!C949)</f>
        <v/>
      </c>
      <c r="D956" s="35" t="str">
        <f>IF(Collage!D949="","",Collage!D949)</f>
        <v/>
      </c>
      <c r="E956" s="29"/>
      <c r="F956" s="10"/>
      <c r="G956" s="11"/>
      <c r="H956" s="13" t="str">
        <f t="shared" si="148"/>
        <v/>
      </c>
      <c r="I956" s="8" t="str">
        <f>IF(B956&lt;&gt;"",SUMIF($V$23:$V$598,V956,$H$23:$H$598)/SUMIF($V$23:$V$598,V956,$O$23:O1531),IF(O956&lt;&gt;"",SUMIF($S$23:$S$598,S956,$H$23:$H$598)/O956,""))</f>
        <v/>
      </c>
      <c r="J956" s="12"/>
      <c r="K956" s="19" t="str">
        <f t="shared" si="156"/>
        <v/>
      </c>
      <c r="L956" s="19" t="str">
        <f t="shared" si="149"/>
        <v/>
      </c>
      <c r="M956" s="19" t="str">
        <f t="shared" si="150"/>
        <v/>
      </c>
      <c r="N956" s="19" t="str">
        <f t="shared" si="157"/>
        <v/>
      </c>
      <c r="O956" s="9" t="str">
        <f t="shared" si="155"/>
        <v/>
      </c>
      <c r="S956" s="2" t="str">
        <f t="shared" si="153"/>
        <v>INDEX</v>
      </c>
      <c r="T956" s="18" t="str">
        <f t="shared" si="151"/>
        <v/>
      </c>
      <c r="V956" s="2" t="str">
        <f t="shared" si="154"/>
        <v>INCIDENTS</v>
      </c>
      <c r="W956" s="16" t="str">
        <f t="shared" si="152"/>
        <v/>
      </c>
    </row>
    <row r="957" spans="2:23" x14ac:dyDescent="0.2">
      <c r="B957" s="59" t="str">
        <f>IF(Collage!B950="","",Collage!B950)</f>
        <v/>
      </c>
      <c r="C957" s="59" t="str">
        <f>IF(Collage!C950="","",Collage!C950)</f>
        <v/>
      </c>
      <c r="D957" s="35" t="str">
        <f>IF(Collage!D950="","",Collage!D950)</f>
        <v/>
      </c>
      <c r="E957" s="29"/>
      <c r="F957" s="10"/>
      <c r="G957" s="11"/>
      <c r="H957" s="13" t="str">
        <f t="shared" si="148"/>
        <v/>
      </c>
      <c r="I957" s="8" t="str">
        <f>IF(B957&lt;&gt;"",SUMIF($V$23:$V$598,V957,$H$23:$H$598)/SUMIF($V$23:$V$598,V957,$O$23:O1532),IF(O957&lt;&gt;"",SUMIF($S$23:$S$598,S957,$H$23:$H$598)/O957,""))</f>
        <v/>
      </c>
      <c r="J957" s="12"/>
      <c r="K957" s="19" t="str">
        <f t="shared" si="156"/>
        <v/>
      </c>
      <c r="L957" s="19" t="str">
        <f t="shared" si="149"/>
        <v/>
      </c>
      <c r="M957" s="19" t="str">
        <f t="shared" si="150"/>
        <v/>
      </c>
      <c r="N957" s="19" t="str">
        <f t="shared" si="157"/>
        <v/>
      </c>
      <c r="O957" s="9" t="str">
        <f t="shared" si="155"/>
        <v/>
      </c>
      <c r="S957" s="2" t="str">
        <f t="shared" si="153"/>
        <v>INDEX</v>
      </c>
      <c r="T957" s="18" t="str">
        <f t="shared" si="151"/>
        <v/>
      </c>
      <c r="V957" s="2" t="str">
        <f t="shared" si="154"/>
        <v>INCIDENTS</v>
      </c>
      <c r="W957" s="16" t="str">
        <f t="shared" si="152"/>
        <v/>
      </c>
    </row>
    <row r="958" spans="2:23" x14ac:dyDescent="0.2">
      <c r="B958" s="59" t="str">
        <f>IF(Collage!B951="","",Collage!B951)</f>
        <v/>
      </c>
      <c r="C958" s="59" t="str">
        <f>IF(Collage!C951="","",Collage!C951)</f>
        <v/>
      </c>
      <c r="D958" s="35" t="str">
        <f>IF(Collage!D951="","",Collage!D951)</f>
        <v/>
      </c>
      <c r="E958" s="29"/>
      <c r="F958" s="10"/>
      <c r="G958" s="11"/>
      <c r="H958" s="13" t="str">
        <f t="shared" si="148"/>
        <v/>
      </c>
      <c r="I958" s="8" t="str">
        <f>IF(B958&lt;&gt;"",SUMIF($V$23:$V$598,V958,$H$23:$H$598)/SUMIF($V$23:$V$598,V958,$O$23:O1533),IF(O958&lt;&gt;"",SUMIF($S$23:$S$598,S958,$H$23:$H$598)/O958,""))</f>
        <v/>
      </c>
      <c r="J958" s="12"/>
      <c r="K958" s="19" t="str">
        <f t="shared" si="156"/>
        <v/>
      </c>
      <c r="L958" s="19" t="str">
        <f t="shared" si="149"/>
        <v/>
      </c>
      <c r="M958" s="19" t="str">
        <f t="shared" si="150"/>
        <v/>
      </c>
      <c r="N958" s="19" t="str">
        <f t="shared" si="157"/>
        <v/>
      </c>
      <c r="O958" s="9" t="str">
        <f t="shared" si="155"/>
        <v/>
      </c>
      <c r="S958" s="2" t="str">
        <f t="shared" si="153"/>
        <v>INDEX</v>
      </c>
      <c r="T958" s="18" t="str">
        <f t="shared" si="151"/>
        <v/>
      </c>
      <c r="V958" s="2" t="str">
        <f t="shared" si="154"/>
        <v>INCIDENTS</v>
      </c>
      <c r="W958" s="16" t="str">
        <f t="shared" si="152"/>
        <v/>
      </c>
    </row>
    <row r="959" spans="2:23" x14ac:dyDescent="0.2">
      <c r="B959" s="59" t="str">
        <f>IF(Collage!B952="","",Collage!B952)</f>
        <v/>
      </c>
      <c r="C959" s="59" t="str">
        <f>IF(Collage!C952="","",Collage!C952)</f>
        <v/>
      </c>
      <c r="D959" s="35" t="str">
        <f>IF(Collage!D952="","",Collage!D952)</f>
        <v/>
      </c>
      <c r="E959" s="29"/>
      <c r="F959" s="10"/>
      <c r="G959" s="11"/>
      <c r="H959" s="13" t="str">
        <f t="shared" si="148"/>
        <v/>
      </c>
      <c r="I959" s="8" t="str">
        <f>IF(B959&lt;&gt;"",SUMIF($V$23:$V$598,V959,$H$23:$H$598)/SUMIF($V$23:$V$598,V959,$O$23:O1534),IF(O959&lt;&gt;"",SUMIF($S$23:$S$598,S959,$H$23:$H$598)/O959,""))</f>
        <v/>
      </c>
      <c r="J959" s="12"/>
      <c r="K959" s="19" t="str">
        <f t="shared" si="156"/>
        <v/>
      </c>
      <c r="L959" s="19" t="str">
        <f t="shared" si="149"/>
        <v/>
      </c>
      <c r="M959" s="19" t="str">
        <f t="shared" si="150"/>
        <v/>
      </c>
      <c r="N959" s="19" t="str">
        <f t="shared" si="157"/>
        <v/>
      </c>
      <c r="O959" s="9" t="str">
        <f t="shared" si="155"/>
        <v/>
      </c>
      <c r="S959" s="2" t="str">
        <f t="shared" si="153"/>
        <v>INDEX</v>
      </c>
      <c r="T959" s="18" t="str">
        <f t="shared" si="151"/>
        <v/>
      </c>
      <c r="V959" s="2" t="str">
        <f t="shared" si="154"/>
        <v>INCIDENTS</v>
      </c>
      <c r="W959" s="16" t="str">
        <f t="shared" si="152"/>
        <v/>
      </c>
    </row>
    <row r="960" spans="2:23" x14ac:dyDescent="0.2">
      <c r="B960" s="59" t="str">
        <f>IF(Collage!B953="","",Collage!B953)</f>
        <v/>
      </c>
      <c r="C960" s="59" t="str">
        <f>IF(Collage!C953="","",Collage!C953)</f>
        <v/>
      </c>
      <c r="D960" s="35" t="str">
        <f>IF(Collage!D953="","",Collage!D953)</f>
        <v/>
      </c>
      <c r="E960" s="29"/>
      <c r="F960" s="10"/>
      <c r="G960" s="11"/>
      <c r="H960" s="13" t="str">
        <f t="shared" si="148"/>
        <v/>
      </c>
      <c r="I960" s="8" t="str">
        <f>IF(B960&lt;&gt;"",SUMIF($V$23:$V$598,V960,$H$23:$H$598)/SUMIF($V$23:$V$598,V960,$O$23:O1535),IF(O960&lt;&gt;"",SUMIF($S$23:$S$598,S960,$H$23:$H$598)/O960,""))</f>
        <v/>
      </c>
      <c r="J960" s="12"/>
      <c r="K960" s="19" t="str">
        <f t="shared" si="156"/>
        <v/>
      </c>
      <c r="L960" s="19" t="str">
        <f t="shared" si="149"/>
        <v/>
      </c>
      <c r="M960" s="19" t="str">
        <f t="shared" si="150"/>
        <v/>
      </c>
      <c r="N960" s="19" t="str">
        <f t="shared" si="157"/>
        <v/>
      </c>
      <c r="O960" s="9" t="str">
        <f t="shared" si="155"/>
        <v/>
      </c>
      <c r="S960" s="2" t="str">
        <f t="shared" si="153"/>
        <v>INDEX</v>
      </c>
      <c r="T960" s="18" t="str">
        <f t="shared" si="151"/>
        <v/>
      </c>
      <c r="V960" s="2" t="str">
        <f t="shared" si="154"/>
        <v>INCIDENTS</v>
      </c>
      <c r="W960" s="16" t="str">
        <f t="shared" si="152"/>
        <v/>
      </c>
    </row>
    <row r="961" spans="2:23" x14ac:dyDescent="0.2">
      <c r="B961" s="59" t="str">
        <f>IF(Collage!B954="","",Collage!B954)</f>
        <v/>
      </c>
      <c r="C961" s="59" t="str">
        <f>IF(Collage!C954="","",Collage!C954)</f>
        <v/>
      </c>
      <c r="D961" s="35" t="str">
        <f>IF(Collage!D954="","",Collage!D954)</f>
        <v/>
      </c>
      <c r="E961" s="29"/>
      <c r="F961" s="10"/>
      <c r="G961" s="11"/>
      <c r="H961" s="13" t="str">
        <f t="shared" si="148"/>
        <v/>
      </c>
      <c r="I961" s="8" t="str">
        <f>IF(B961&lt;&gt;"",SUMIF($V$23:$V$598,V961,$H$23:$H$598)/SUMIF($V$23:$V$598,V961,$O$23:O1536),IF(O961&lt;&gt;"",SUMIF($S$23:$S$598,S961,$H$23:$H$598)/O961,""))</f>
        <v/>
      </c>
      <c r="J961" s="12"/>
      <c r="K961" s="19" t="str">
        <f t="shared" si="156"/>
        <v/>
      </c>
      <c r="L961" s="19" t="str">
        <f t="shared" si="149"/>
        <v/>
      </c>
      <c r="M961" s="19" t="str">
        <f t="shared" si="150"/>
        <v/>
      </c>
      <c r="N961" s="19" t="str">
        <f t="shared" si="157"/>
        <v/>
      </c>
      <c r="O961" s="9" t="str">
        <f t="shared" si="155"/>
        <v/>
      </c>
      <c r="S961" s="2" t="str">
        <f t="shared" si="153"/>
        <v>INDEX</v>
      </c>
      <c r="T961" s="18" t="str">
        <f t="shared" si="151"/>
        <v/>
      </c>
      <c r="V961" s="2" t="str">
        <f t="shared" si="154"/>
        <v>INCIDENTS</v>
      </c>
      <c r="W961" s="16" t="str">
        <f t="shared" si="152"/>
        <v/>
      </c>
    </row>
    <row r="962" spans="2:23" x14ac:dyDescent="0.2">
      <c r="B962" s="59" t="str">
        <f>IF(Collage!B955="","",Collage!B955)</f>
        <v/>
      </c>
      <c r="C962" s="59" t="str">
        <f>IF(Collage!C955="","",Collage!C955)</f>
        <v/>
      </c>
      <c r="D962" s="35" t="str">
        <f>IF(Collage!D955="","",Collage!D955)</f>
        <v/>
      </c>
      <c r="E962" s="29"/>
      <c r="F962" s="10"/>
      <c r="G962" s="11"/>
      <c r="H962" s="13" t="str">
        <f t="shared" si="148"/>
        <v/>
      </c>
      <c r="I962" s="8" t="str">
        <f>IF(B962&lt;&gt;"",SUMIF($V$23:$V$598,V962,$H$23:$H$598)/SUMIF($V$23:$V$598,V962,$O$23:O1537),IF(O962&lt;&gt;"",SUMIF($S$23:$S$598,S962,$H$23:$H$598)/O962,""))</f>
        <v/>
      </c>
      <c r="J962" s="12"/>
      <c r="K962" s="19" t="str">
        <f t="shared" si="156"/>
        <v/>
      </c>
      <c r="L962" s="19" t="str">
        <f t="shared" si="149"/>
        <v/>
      </c>
      <c r="M962" s="19" t="str">
        <f t="shared" si="150"/>
        <v/>
      </c>
      <c r="N962" s="19" t="str">
        <f t="shared" si="157"/>
        <v/>
      </c>
      <c r="O962" s="9" t="str">
        <f t="shared" si="155"/>
        <v/>
      </c>
      <c r="S962" s="2" t="str">
        <f t="shared" si="153"/>
        <v>INDEX</v>
      </c>
      <c r="T962" s="18" t="str">
        <f t="shared" si="151"/>
        <v/>
      </c>
      <c r="V962" s="2" t="str">
        <f t="shared" si="154"/>
        <v>INCIDENTS</v>
      </c>
      <c r="W962" s="16" t="str">
        <f t="shared" si="152"/>
        <v/>
      </c>
    </row>
    <row r="963" spans="2:23" x14ac:dyDescent="0.2">
      <c r="B963" s="59" t="str">
        <f>IF(Collage!B956="","",Collage!B956)</f>
        <v/>
      </c>
      <c r="C963" s="59" t="str">
        <f>IF(Collage!C956="","",Collage!C956)</f>
        <v/>
      </c>
      <c r="D963" s="35" t="str">
        <f>IF(Collage!D956="","",Collage!D956)</f>
        <v/>
      </c>
      <c r="E963" s="29"/>
      <c r="F963" s="10"/>
      <c r="G963" s="11"/>
      <c r="H963" s="13" t="str">
        <f t="shared" si="148"/>
        <v/>
      </c>
      <c r="I963" s="8" t="str">
        <f>IF(B963&lt;&gt;"",SUMIF($V$23:$V$598,V963,$H$23:$H$598)/SUMIF($V$23:$V$598,V963,$O$23:O1538),IF(O963&lt;&gt;"",SUMIF($S$23:$S$598,S963,$H$23:$H$598)/O963,""))</f>
        <v/>
      </c>
      <c r="J963" s="12"/>
      <c r="K963" s="19" t="str">
        <f t="shared" si="156"/>
        <v/>
      </c>
      <c r="L963" s="19" t="str">
        <f t="shared" si="149"/>
        <v/>
      </c>
      <c r="M963" s="19" t="str">
        <f t="shared" si="150"/>
        <v/>
      </c>
      <c r="N963" s="19" t="str">
        <f t="shared" si="157"/>
        <v/>
      </c>
      <c r="O963" s="9" t="str">
        <f t="shared" si="155"/>
        <v/>
      </c>
      <c r="S963" s="2" t="str">
        <f t="shared" si="153"/>
        <v>INDEX</v>
      </c>
      <c r="T963" s="18" t="str">
        <f t="shared" si="151"/>
        <v/>
      </c>
      <c r="V963" s="2" t="str">
        <f t="shared" si="154"/>
        <v>INCIDENTS</v>
      </c>
      <c r="W963" s="16" t="str">
        <f t="shared" si="152"/>
        <v/>
      </c>
    </row>
    <row r="964" spans="2:23" x14ac:dyDescent="0.2">
      <c r="B964" s="59" t="str">
        <f>IF(Collage!B957="","",Collage!B957)</f>
        <v/>
      </c>
      <c r="C964" s="59" t="str">
        <f>IF(Collage!C957="","",Collage!C957)</f>
        <v/>
      </c>
      <c r="D964" s="35" t="str">
        <f>IF(Collage!D957="","",Collage!D957)</f>
        <v/>
      </c>
      <c r="E964" s="29"/>
      <c r="F964" s="10"/>
      <c r="G964" s="11"/>
      <c r="H964" s="13" t="str">
        <f t="shared" si="148"/>
        <v/>
      </c>
      <c r="I964" s="8" t="str">
        <f>IF(B964&lt;&gt;"",SUMIF($V$23:$V$598,V964,$H$23:$H$598)/SUMIF($V$23:$V$598,V964,$O$23:O1539),IF(O964&lt;&gt;"",SUMIF($S$23:$S$598,S964,$H$23:$H$598)/O964,""))</f>
        <v/>
      </c>
      <c r="J964" s="12"/>
      <c r="K964" s="19" t="str">
        <f t="shared" si="156"/>
        <v/>
      </c>
      <c r="L964" s="19" t="str">
        <f t="shared" si="149"/>
        <v/>
      </c>
      <c r="M964" s="19" t="str">
        <f t="shared" si="150"/>
        <v/>
      </c>
      <c r="N964" s="19" t="str">
        <f t="shared" si="157"/>
        <v/>
      </c>
      <c r="O964" s="9" t="str">
        <f t="shared" si="155"/>
        <v/>
      </c>
      <c r="S964" s="2" t="str">
        <f t="shared" si="153"/>
        <v>INDEX</v>
      </c>
      <c r="T964" s="18" t="str">
        <f t="shared" si="151"/>
        <v/>
      </c>
      <c r="V964" s="2" t="str">
        <f t="shared" si="154"/>
        <v>INCIDENTS</v>
      </c>
      <c r="W964" s="16" t="str">
        <f t="shared" si="152"/>
        <v/>
      </c>
    </row>
    <row r="965" spans="2:23" x14ac:dyDescent="0.2">
      <c r="B965" s="59" t="str">
        <f>IF(Collage!B958="","",Collage!B958)</f>
        <v/>
      </c>
      <c r="C965" s="59" t="str">
        <f>IF(Collage!C958="","",Collage!C958)</f>
        <v/>
      </c>
      <c r="D965" s="35" t="str">
        <f>IF(Collage!D958="","",Collage!D958)</f>
        <v/>
      </c>
      <c r="E965" s="29"/>
      <c r="F965" s="10"/>
      <c r="G965" s="11"/>
      <c r="H965" s="13" t="str">
        <f t="shared" si="148"/>
        <v/>
      </c>
      <c r="I965" s="8" t="str">
        <f>IF(B965&lt;&gt;"",SUMIF($V$23:$V$598,V965,$H$23:$H$598)/SUMIF($V$23:$V$598,V965,$O$23:O1540),IF(O965&lt;&gt;"",SUMIF($S$23:$S$598,S965,$H$23:$H$598)/O965,""))</f>
        <v/>
      </c>
      <c r="J965" s="12"/>
      <c r="K965" s="19" t="str">
        <f t="shared" si="156"/>
        <v/>
      </c>
      <c r="L965" s="19" t="str">
        <f t="shared" si="149"/>
        <v/>
      </c>
      <c r="M965" s="19" t="str">
        <f t="shared" si="150"/>
        <v/>
      </c>
      <c r="N965" s="19" t="str">
        <f t="shared" si="157"/>
        <v/>
      </c>
      <c r="O965" s="9" t="str">
        <f t="shared" si="155"/>
        <v/>
      </c>
      <c r="S965" s="2" t="str">
        <f t="shared" si="153"/>
        <v>INDEX</v>
      </c>
      <c r="T965" s="18" t="str">
        <f t="shared" si="151"/>
        <v/>
      </c>
      <c r="V965" s="2" t="str">
        <f t="shared" si="154"/>
        <v>INCIDENTS</v>
      </c>
      <c r="W965" s="16" t="str">
        <f t="shared" si="152"/>
        <v/>
      </c>
    </row>
    <row r="966" spans="2:23" x14ac:dyDescent="0.2">
      <c r="B966" s="59" t="str">
        <f>IF(Collage!B959="","",Collage!B959)</f>
        <v/>
      </c>
      <c r="C966" s="59" t="str">
        <f>IF(Collage!C959="","",Collage!C959)</f>
        <v/>
      </c>
      <c r="D966" s="35" t="str">
        <f>IF(Collage!D959="","",Collage!D959)</f>
        <v/>
      </c>
      <c r="E966" s="29"/>
      <c r="F966" s="10"/>
      <c r="G966" s="11"/>
      <c r="H966" s="13" t="str">
        <f t="shared" si="148"/>
        <v/>
      </c>
      <c r="I966" s="8" t="str">
        <f>IF(B966&lt;&gt;"",SUMIF($V$23:$V$598,V966,$H$23:$H$598)/SUMIF($V$23:$V$598,V966,$O$23:O1541),IF(O966&lt;&gt;"",SUMIF($S$23:$S$598,S966,$H$23:$H$598)/O966,""))</f>
        <v/>
      </c>
      <c r="J966" s="12"/>
      <c r="K966" s="19" t="str">
        <f t="shared" si="156"/>
        <v/>
      </c>
      <c r="L966" s="19" t="str">
        <f t="shared" si="149"/>
        <v/>
      </c>
      <c r="M966" s="19" t="str">
        <f t="shared" si="150"/>
        <v/>
      </c>
      <c r="N966" s="19" t="str">
        <f t="shared" si="157"/>
        <v/>
      </c>
      <c r="O966" s="9" t="str">
        <f t="shared" si="155"/>
        <v/>
      </c>
      <c r="S966" s="2" t="str">
        <f t="shared" si="153"/>
        <v>INDEX</v>
      </c>
      <c r="T966" s="18" t="str">
        <f t="shared" si="151"/>
        <v/>
      </c>
      <c r="V966" s="2" t="str">
        <f t="shared" si="154"/>
        <v>INCIDENTS</v>
      </c>
      <c r="W966" s="16" t="str">
        <f t="shared" si="152"/>
        <v/>
      </c>
    </row>
    <row r="967" spans="2:23" x14ac:dyDescent="0.2">
      <c r="B967" s="59" t="str">
        <f>IF(Collage!B960="","",Collage!B960)</f>
        <v/>
      </c>
      <c r="C967" s="59" t="str">
        <f>IF(Collage!C960="","",Collage!C960)</f>
        <v/>
      </c>
      <c r="D967" s="35" t="str">
        <f>IF(Collage!D960="","",Collage!D960)</f>
        <v/>
      </c>
      <c r="E967" s="29"/>
      <c r="F967" s="10"/>
      <c r="G967" s="11"/>
      <c r="H967" s="13" t="str">
        <f t="shared" si="148"/>
        <v/>
      </c>
      <c r="I967" s="8" t="str">
        <f>IF(B967&lt;&gt;"",SUMIF($V$23:$V$598,V967,$H$23:$H$598)/SUMIF($V$23:$V$598,V967,$O$23:O1542),IF(O967&lt;&gt;"",SUMIF($S$23:$S$598,S967,$H$23:$H$598)/O967,""))</f>
        <v/>
      </c>
      <c r="J967" s="12"/>
      <c r="K967" s="19" t="str">
        <f t="shared" si="156"/>
        <v/>
      </c>
      <c r="L967" s="19" t="str">
        <f t="shared" si="149"/>
        <v/>
      </c>
      <c r="M967" s="19" t="str">
        <f t="shared" si="150"/>
        <v/>
      </c>
      <c r="N967" s="19" t="str">
        <f t="shared" si="157"/>
        <v/>
      </c>
      <c r="O967" s="9" t="str">
        <f t="shared" si="155"/>
        <v/>
      </c>
      <c r="S967" s="2" t="str">
        <f t="shared" si="153"/>
        <v>INDEX</v>
      </c>
      <c r="T967" s="18" t="str">
        <f t="shared" si="151"/>
        <v/>
      </c>
      <c r="V967" s="2" t="str">
        <f t="shared" si="154"/>
        <v>INCIDENTS</v>
      </c>
      <c r="W967" s="16" t="str">
        <f t="shared" si="152"/>
        <v/>
      </c>
    </row>
    <row r="968" spans="2:23" x14ac:dyDescent="0.2">
      <c r="B968" s="59" t="str">
        <f>IF(Collage!B961="","",Collage!B961)</f>
        <v/>
      </c>
      <c r="C968" s="59" t="str">
        <f>IF(Collage!C961="","",Collage!C961)</f>
        <v/>
      </c>
      <c r="D968" s="35" t="str">
        <f>IF(Collage!D961="","",Collage!D961)</f>
        <v/>
      </c>
      <c r="E968" s="29"/>
      <c r="F968" s="10"/>
      <c r="G968" s="11"/>
      <c r="H968" s="13" t="str">
        <f t="shared" si="148"/>
        <v/>
      </c>
      <c r="I968" s="8" t="str">
        <f>IF(B968&lt;&gt;"",SUMIF($V$23:$V$598,V968,$H$23:$H$598)/SUMIF($V$23:$V$598,V968,$O$23:O1543),IF(O968&lt;&gt;"",SUMIF($S$23:$S$598,S968,$H$23:$H$598)/O968,""))</f>
        <v/>
      </c>
      <c r="J968" s="12"/>
      <c r="K968" s="19" t="str">
        <f t="shared" si="156"/>
        <v/>
      </c>
      <c r="L968" s="19" t="str">
        <f t="shared" si="149"/>
        <v/>
      </c>
      <c r="M968" s="19" t="str">
        <f t="shared" si="150"/>
        <v/>
      </c>
      <c r="N968" s="19" t="str">
        <f t="shared" si="157"/>
        <v/>
      </c>
      <c r="O968" s="9" t="str">
        <f t="shared" si="155"/>
        <v/>
      </c>
      <c r="S968" s="2" t="str">
        <f t="shared" si="153"/>
        <v>INDEX</v>
      </c>
      <c r="T968" s="18" t="str">
        <f t="shared" si="151"/>
        <v/>
      </c>
      <c r="V968" s="2" t="str">
        <f t="shared" si="154"/>
        <v>INCIDENTS</v>
      </c>
      <c r="W968" s="16" t="str">
        <f t="shared" si="152"/>
        <v/>
      </c>
    </row>
    <row r="969" spans="2:23" x14ac:dyDescent="0.2">
      <c r="B969" s="59" t="str">
        <f>IF(Collage!B962="","",Collage!B962)</f>
        <v/>
      </c>
      <c r="C969" s="59" t="str">
        <f>IF(Collage!C962="","",Collage!C962)</f>
        <v/>
      </c>
      <c r="D969" s="35" t="str">
        <f>IF(Collage!D962="","",Collage!D962)</f>
        <v/>
      </c>
      <c r="E969" s="29"/>
      <c r="F969" s="10"/>
      <c r="G969" s="11"/>
      <c r="H969" s="13" t="str">
        <f t="shared" si="148"/>
        <v/>
      </c>
      <c r="I969" s="8" t="str">
        <f>IF(B969&lt;&gt;"",SUMIF($V$23:$V$598,V969,$H$23:$H$598)/SUMIF($V$23:$V$598,V969,$O$23:O1544),IF(O969&lt;&gt;"",SUMIF($S$23:$S$598,S969,$H$23:$H$598)/O969,""))</f>
        <v/>
      </c>
      <c r="J969" s="12"/>
      <c r="K969" s="19" t="str">
        <f t="shared" si="156"/>
        <v/>
      </c>
      <c r="L969" s="19" t="str">
        <f t="shared" si="149"/>
        <v/>
      </c>
      <c r="M969" s="19" t="str">
        <f t="shared" si="150"/>
        <v/>
      </c>
      <c r="N969" s="19" t="str">
        <f t="shared" si="157"/>
        <v/>
      </c>
      <c r="O969" s="9" t="str">
        <f t="shared" si="155"/>
        <v/>
      </c>
      <c r="S969" s="2" t="str">
        <f t="shared" si="153"/>
        <v>INDEX</v>
      </c>
      <c r="T969" s="18" t="str">
        <f t="shared" si="151"/>
        <v/>
      </c>
      <c r="V969" s="2" t="str">
        <f t="shared" si="154"/>
        <v>INCIDENTS</v>
      </c>
      <c r="W969" s="16" t="str">
        <f t="shared" si="152"/>
        <v/>
      </c>
    </row>
    <row r="970" spans="2:23" x14ac:dyDescent="0.2">
      <c r="B970" s="59" t="str">
        <f>IF(Collage!B963="","",Collage!B963)</f>
        <v/>
      </c>
      <c r="C970" s="59" t="str">
        <f>IF(Collage!C963="","",Collage!C963)</f>
        <v/>
      </c>
      <c r="D970" s="35" t="str">
        <f>IF(Collage!D963="","",Collage!D963)</f>
        <v/>
      </c>
      <c r="E970" s="29"/>
      <c r="F970" s="10"/>
      <c r="G970" s="11"/>
      <c r="H970" s="13" t="str">
        <f t="shared" si="148"/>
        <v/>
      </c>
      <c r="I970" s="8" t="str">
        <f>IF(B970&lt;&gt;"",SUMIF($V$23:$V$598,V970,$H$23:$H$598)/SUMIF($V$23:$V$598,V970,$O$23:O1545),IF(O970&lt;&gt;"",SUMIF($S$23:$S$598,S970,$H$23:$H$598)/O970,""))</f>
        <v/>
      </c>
      <c r="J970" s="12"/>
      <c r="K970" s="19" t="str">
        <f t="shared" si="156"/>
        <v/>
      </c>
      <c r="L970" s="19" t="str">
        <f t="shared" si="149"/>
        <v/>
      </c>
      <c r="M970" s="19" t="str">
        <f t="shared" si="150"/>
        <v/>
      </c>
      <c r="N970" s="19" t="str">
        <f t="shared" si="157"/>
        <v/>
      </c>
      <c r="O970" s="9" t="str">
        <f t="shared" si="155"/>
        <v/>
      </c>
      <c r="S970" s="2" t="str">
        <f t="shared" si="153"/>
        <v>INDEX</v>
      </c>
      <c r="T970" s="18" t="str">
        <f t="shared" si="151"/>
        <v/>
      </c>
      <c r="V970" s="2" t="str">
        <f t="shared" si="154"/>
        <v>INCIDENTS</v>
      </c>
      <c r="W970" s="16" t="str">
        <f t="shared" si="152"/>
        <v/>
      </c>
    </row>
    <row r="971" spans="2:23" x14ac:dyDescent="0.2">
      <c r="B971" s="59" t="str">
        <f>IF(Collage!B964="","",Collage!B964)</f>
        <v/>
      </c>
      <c r="C971" s="59" t="str">
        <f>IF(Collage!C964="","",Collage!C964)</f>
        <v/>
      </c>
      <c r="D971" s="35" t="str">
        <f>IF(Collage!D964="","",Collage!D964)</f>
        <v/>
      </c>
      <c r="E971" s="29"/>
      <c r="F971" s="10"/>
      <c r="G971" s="11"/>
      <c r="H971" s="13" t="str">
        <f t="shared" si="148"/>
        <v/>
      </c>
      <c r="I971" s="8" t="str">
        <f>IF(B971&lt;&gt;"",SUMIF($V$23:$V$598,V971,$H$23:$H$598)/SUMIF($V$23:$V$598,V971,$O$23:O1546),IF(O971&lt;&gt;"",SUMIF($S$23:$S$598,S971,$H$23:$H$598)/O971,""))</f>
        <v/>
      </c>
      <c r="J971" s="12"/>
      <c r="K971" s="19" t="str">
        <f t="shared" si="156"/>
        <v/>
      </c>
      <c r="L971" s="19" t="str">
        <f t="shared" si="149"/>
        <v/>
      </c>
      <c r="M971" s="19" t="str">
        <f t="shared" si="150"/>
        <v/>
      </c>
      <c r="N971" s="19" t="str">
        <f t="shared" si="157"/>
        <v/>
      </c>
      <c r="O971" s="9" t="str">
        <f t="shared" si="155"/>
        <v/>
      </c>
      <c r="S971" s="2" t="str">
        <f t="shared" si="153"/>
        <v>INDEX</v>
      </c>
      <c r="T971" s="18" t="str">
        <f t="shared" si="151"/>
        <v/>
      </c>
      <c r="V971" s="2" t="str">
        <f t="shared" si="154"/>
        <v>INCIDENTS</v>
      </c>
      <c r="W971" s="16" t="str">
        <f t="shared" si="152"/>
        <v/>
      </c>
    </row>
    <row r="972" spans="2:23" x14ac:dyDescent="0.2">
      <c r="B972" s="59" t="str">
        <f>IF(Collage!B965="","",Collage!B965)</f>
        <v/>
      </c>
      <c r="C972" s="59" t="str">
        <f>IF(Collage!C965="","",Collage!C965)</f>
        <v/>
      </c>
      <c r="D972" s="35" t="str">
        <f>IF(Collage!D965="","",Collage!D965)</f>
        <v/>
      </c>
      <c r="E972" s="29"/>
      <c r="F972" s="10"/>
      <c r="G972" s="11"/>
      <c r="H972" s="13" t="str">
        <f t="shared" si="148"/>
        <v/>
      </c>
      <c r="I972" s="8" t="str">
        <f>IF(B972&lt;&gt;"",SUMIF($V$23:$V$598,V972,$H$23:$H$598)/SUMIF($V$23:$V$598,V972,$O$23:O1547),IF(O972&lt;&gt;"",SUMIF($S$23:$S$598,S972,$H$23:$H$598)/O972,""))</f>
        <v/>
      </c>
      <c r="J972" s="12"/>
      <c r="K972" s="19" t="str">
        <f t="shared" si="156"/>
        <v/>
      </c>
      <c r="L972" s="19" t="str">
        <f t="shared" si="149"/>
        <v/>
      </c>
      <c r="M972" s="19" t="str">
        <f t="shared" si="150"/>
        <v/>
      </c>
      <c r="N972" s="19" t="str">
        <f t="shared" si="157"/>
        <v/>
      </c>
      <c r="O972" s="9" t="str">
        <f t="shared" si="155"/>
        <v/>
      </c>
      <c r="S972" s="2" t="str">
        <f t="shared" si="153"/>
        <v>INDEX</v>
      </c>
      <c r="T972" s="18" t="str">
        <f t="shared" si="151"/>
        <v/>
      </c>
      <c r="V972" s="2" t="str">
        <f t="shared" si="154"/>
        <v>INCIDENTS</v>
      </c>
      <c r="W972" s="16" t="str">
        <f t="shared" si="152"/>
        <v/>
      </c>
    </row>
    <row r="973" spans="2:23" x14ac:dyDescent="0.2">
      <c r="B973" s="59" t="str">
        <f>IF(Collage!B966="","",Collage!B966)</f>
        <v/>
      </c>
      <c r="C973" s="59" t="str">
        <f>IF(Collage!C966="","",Collage!C966)</f>
        <v/>
      </c>
      <c r="D973" s="35" t="str">
        <f>IF(Collage!D966="","",Collage!D966)</f>
        <v/>
      </c>
      <c r="E973" s="29"/>
      <c r="F973" s="10"/>
      <c r="G973" s="11"/>
      <c r="H973" s="13" t="str">
        <f t="shared" si="148"/>
        <v/>
      </c>
      <c r="I973" s="8" t="str">
        <f>IF(B973&lt;&gt;"",SUMIF($V$23:$V$598,V973,$H$23:$H$598)/SUMIF($V$23:$V$598,V973,$O$23:O1548),IF(O973&lt;&gt;"",SUMIF($S$23:$S$598,S973,$H$23:$H$598)/O973,""))</f>
        <v/>
      </c>
      <c r="J973" s="12"/>
      <c r="K973" s="19" t="str">
        <f t="shared" si="156"/>
        <v/>
      </c>
      <c r="L973" s="19" t="str">
        <f t="shared" si="149"/>
        <v/>
      </c>
      <c r="M973" s="19" t="str">
        <f t="shared" si="150"/>
        <v/>
      </c>
      <c r="N973" s="19" t="str">
        <f t="shared" si="157"/>
        <v/>
      </c>
      <c r="O973" s="9" t="str">
        <f t="shared" si="155"/>
        <v/>
      </c>
      <c r="S973" s="2" t="str">
        <f t="shared" si="153"/>
        <v>INDEX</v>
      </c>
      <c r="T973" s="18" t="str">
        <f t="shared" si="151"/>
        <v/>
      </c>
      <c r="V973" s="2" t="str">
        <f t="shared" si="154"/>
        <v>INCIDENTS</v>
      </c>
      <c r="W973" s="16" t="str">
        <f t="shared" si="152"/>
        <v/>
      </c>
    </row>
    <row r="974" spans="2:23" x14ac:dyDescent="0.2">
      <c r="B974" s="59" t="str">
        <f>IF(Collage!B967="","",Collage!B967)</f>
        <v/>
      </c>
      <c r="C974" s="59" t="str">
        <f>IF(Collage!C967="","",Collage!C967)</f>
        <v/>
      </c>
      <c r="D974" s="35" t="str">
        <f>IF(Collage!D967="","",Collage!D967)</f>
        <v/>
      </c>
      <c r="E974" s="29"/>
      <c r="F974" s="10"/>
      <c r="G974" s="11"/>
      <c r="H974" s="13" t="str">
        <f t="shared" si="148"/>
        <v/>
      </c>
      <c r="I974" s="8" t="str">
        <f>IF(B974&lt;&gt;"",SUMIF($V$23:$V$598,V974,$H$23:$H$598)/SUMIF($V$23:$V$598,V974,$O$23:O1549),IF(O974&lt;&gt;"",SUMIF($S$23:$S$598,S974,$H$23:$H$598)/O974,""))</f>
        <v/>
      </c>
      <c r="J974" s="12"/>
      <c r="K974" s="19" t="str">
        <f t="shared" si="156"/>
        <v/>
      </c>
      <c r="L974" s="19" t="str">
        <f t="shared" si="149"/>
        <v/>
      </c>
      <c r="M974" s="19" t="str">
        <f t="shared" si="150"/>
        <v/>
      </c>
      <c r="N974" s="19" t="str">
        <f t="shared" si="157"/>
        <v/>
      </c>
      <c r="O974" s="9" t="str">
        <f t="shared" si="155"/>
        <v/>
      </c>
      <c r="S974" s="2" t="str">
        <f t="shared" si="153"/>
        <v>INDEX</v>
      </c>
      <c r="T974" s="18" t="str">
        <f t="shared" si="151"/>
        <v/>
      </c>
      <c r="V974" s="2" t="str">
        <f t="shared" si="154"/>
        <v>INCIDENTS</v>
      </c>
      <c r="W974" s="16" t="str">
        <f t="shared" si="152"/>
        <v/>
      </c>
    </row>
    <row r="975" spans="2:23" x14ac:dyDescent="0.2">
      <c r="B975" s="59" t="str">
        <f>IF(Collage!B968="","",Collage!B968)</f>
        <v/>
      </c>
      <c r="C975" s="59" t="str">
        <f>IF(Collage!C968="","",Collage!C968)</f>
        <v/>
      </c>
      <c r="D975" s="35" t="str">
        <f>IF(Collage!D968="","",Collage!D968)</f>
        <v/>
      </c>
      <c r="E975" s="29"/>
      <c r="F975" s="10"/>
      <c r="G975" s="11"/>
      <c r="H975" s="13" t="str">
        <f t="shared" si="148"/>
        <v/>
      </c>
      <c r="I975" s="8" t="str">
        <f>IF(B975&lt;&gt;"",SUMIF($V$23:$V$598,V975,$H$23:$H$598)/SUMIF($V$23:$V$598,V975,$O$23:O1550),IF(O975&lt;&gt;"",SUMIF($S$23:$S$598,S975,$H$23:$H$598)/O975,""))</f>
        <v/>
      </c>
      <c r="J975" s="12"/>
      <c r="K975" s="19" t="str">
        <f t="shared" si="156"/>
        <v/>
      </c>
      <c r="L975" s="19" t="str">
        <f t="shared" si="149"/>
        <v/>
      </c>
      <c r="M975" s="19" t="str">
        <f t="shared" si="150"/>
        <v/>
      </c>
      <c r="N975" s="19" t="str">
        <f t="shared" si="157"/>
        <v/>
      </c>
      <c r="O975" s="9" t="str">
        <f t="shared" si="155"/>
        <v/>
      </c>
      <c r="S975" s="2" t="str">
        <f t="shared" si="153"/>
        <v>INDEX</v>
      </c>
      <c r="T975" s="18" t="str">
        <f t="shared" si="151"/>
        <v/>
      </c>
      <c r="V975" s="2" t="str">
        <f t="shared" si="154"/>
        <v>INCIDENTS</v>
      </c>
      <c r="W975" s="16" t="str">
        <f t="shared" si="152"/>
        <v/>
      </c>
    </row>
    <row r="976" spans="2:23" x14ac:dyDescent="0.2">
      <c r="B976" s="59" t="str">
        <f>IF(Collage!B969="","",Collage!B969)</f>
        <v/>
      </c>
      <c r="C976" s="59" t="str">
        <f>IF(Collage!C969="","",Collage!C969)</f>
        <v/>
      </c>
      <c r="D976" s="35" t="str">
        <f>IF(Collage!D969="","",Collage!D969)</f>
        <v/>
      </c>
      <c r="E976" s="29"/>
      <c r="F976" s="10"/>
      <c r="G976" s="11"/>
      <c r="H976" s="13" t="str">
        <f t="shared" si="148"/>
        <v/>
      </c>
      <c r="I976" s="8" t="str">
        <f>IF(B976&lt;&gt;"",SUMIF($V$23:$V$598,V976,$H$23:$H$598)/SUMIF($V$23:$V$598,V976,$O$23:O1551),IF(O976&lt;&gt;"",SUMIF($S$23:$S$598,S976,$H$23:$H$598)/O976,""))</f>
        <v/>
      </c>
      <c r="J976" s="12"/>
      <c r="K976" s="19" t="str">
        <f t="shared" si="156"/>
        <v/>
      </c>
      <c r="L976" s="19" t="str">
        <f t="shared" si="149"/>
        <v/>
      </c>
      <c r="M976" s="19" t="str">
        <f t="shared" si="150"/>
        <v/>
      </c>
      <c r="N976" s="19" t="str">
        <f t="shared" si="157"/>
        <v/>
      </c>
      <c r="O976" s="9" t="str">
        <f t="shared" si="155"/>
        <v/>
      </c>
      <c r="S976" s="2" t="str">
        <f t="shared" si="153"/>
        <v>INDEX</v>
      </c>
      <c r="T976" s="18" t="str">
        <f t="shared" si="151"/>
        <v/>
      </c>
      <c r="V976" s="2" t="str">
        <f t="shared" si="154"/>
        <v>INCIDENTS</v>
      </c>
      <c r="W976" s="16" t="str">
        <f t="shared" si="152"/>
        <v/>
      </c>
    </row>
    <row r="977" spans="2:23" x14ac:dyDescent="0.2">
      <c r="B977" s="59" t="str">
        <f>IF(Collage!B970="","",Collage!B970)</f>
        <v/>
      </c>
      <c r="C977" s="59" t="str">
        <f>IF(Collage!C970="","",Collage!C970)</f>
        <v/>
      </c>
      <c r="D977" s="35" t="str">
        <f>IF(Collage!D970="","",Collage!D970)</f>
        <v/>
      </c>
      <c r="E977" s="29"/>
      <c r="F977" s="10"/>
      <c r="G977" s="11"/>
      <c r="H977" s="13" t="str">
        <f t="shared" si="148"/>
        <v/>
      </c>
      <c r="I977" s="8" t="str">
        <f>IF(B977&lt;&gt;"",SUMIF($V$23:$V$598,V977,$H$23:$H$598)/SUMIF($V$23:$V$598,V977,$O$23:O1552),IF(O977&lt;&gt;"",SUMIF($S$23:$S$598,S977,$H$23:$H$598)/O977,""))</f>
        <v/>
      </c>
      <c r="J977" s="12"/>
      <c r="K977" s="19" t="str">
        <f t="shared" si="156"/>
        <v/>
      </c>
      <c r="L977" s="19" t="str">
        <f t="shared" si="149"/>
        <v/>
      </c>
      <c r="M977" s="19" t="str">
        <f t="shared" si="150"/>
        <v/>
      </c>
      <c r="N977" s="19" t="str">
        <f t="shared" si="157"/>
        <v/>
      </c>
      <c r="O977" s="9" t="str">
        <f t="shared" si="155"/>
        <v/>
      </c>
      <c r="S977" s="2" t="str">
        <f t="shared" si="153"/>
        <v>INDEX</v>
      </c>
      <c r="T977" s="18" t="str">
        <f t="shared" si="151"/>
        <v/>
      </c>
      <c r="V977" s="2" t="str">
        <f t="shared" si="154"/>
        <v>INCIDENTS</v>
      </c>
      <c r="W977" s="16" t="str">
        <f t="shared" si="152"/>
        <v/>
      </c>
    </row>
    <row r="978" spans="2:23" x14ac:dyDescent="0.2">
      <c r="B978" s="59" t="str">
        <f>IF(Collage!B971="","",Collage!B971)</f>
        <v/>
      </c>
      <c r="C978" s="59" t="str">
        <f>IF(Collage!C971="","",Collage!C971)</f>
        <v/>
      </c>
      <c r="D978" s="35" t="str">
        <f>IF(Collage!D971="","",Collage!D971)</f>
        <v/>
      </c>
      <c r="E978" s="29"/>
      <c r="F978" s="10"/>
      <c r="G978" s="11"/>
      <c r="H978" s="13" t="str">
        <f t="shared" si="148"/>
        <v/>
      </c>
      <c r="I978" s="8" t="str">
        <f>IF(B978&lt;&gt;"",SUMIF($V$23:$V$598,V978,$H$23:$H$598)/SUMIF($V$23:$V$598,V978,$O$23:O1553),IF(O978&lt;&gt;"",SUMIF($S$23:$S$598,S978,$H$23:$H$598)/O978,""))</f>
        <v/>
      </c>
      <c r="J978" s="12"/>
      <c r="K978" s="19" t="str">
        <f t="shared" si="156"/>
        <v/>
      </c>
      <c r="L978" s="19" t="str">
        <f t="shared" si="149"/>
        <v/>
      </c>
      <c r="M978" s="19" t="str">
        <f t="shared" si="150"/>
        <v/>
      </c>
      <c r="N978" s="19" t="str">
        <f t="shared" si="157"/>
        <v/>
      </c>
      <c r="O978" s="9" t="str">
        <f t="shared" si="155"/>
        <v/>
      </c>
      <c r="S978" s="2" t="str">
        <f t="shared" si="153"/>
        <v>INDEX</v>
      </c>
      <c r="T978" s="18" t="str">
        <f t="shared" si="151"/>
        <v/>
      </c>
      <c r="V978" s="2" t="str">
        <f t="shared" si="154"/>
        <v>INCIDENTS</v>
      </c>
      <c r="W978" s="16" t="str">
        <f t="shared" si="152"/>
        <v/>
      </c>
    </row>
    <row r="979" spans="2:23" x14ac:dyDescent="0.2">
      <c r="B979" s="59" t="str">
        <f>IF(Collage!B972="","",Collage!B972)</f>
        <v/>
      </c>
      <c r="C979" s="59" t="str">
        <f>IF(Collage!C972="","",Collage!C972)</f>
        <v/>
      </c>
      <c r="D979" s="35" t="str">
        <f>IF(Collage!D972="","",Collage!D972)</f>
        <v/>
      </c>
      <c r="E979" s="29"/>
      <c r="F979" s="10"/>
      <c r="G979" s="11"/>
      <c r="H979" s="13" t="str">
        <f t="shared" si="148"/>
        <v/>
      </c>
      <c r="I979" s="8" t="str">
        <f>IF(B979&lt;&gt;"",SUMIF($V$23:$V$598,V979,$H$23:$H$598)/SUMIF($V$23:$V$598,V979,$O$23:O1554),IF(O979&lt;&gt;"",SUMIF($S$23:$S$598,S979,$H$23:$H$598)/O979,""))</f>
        <v/>
      </c>
      <c r="J979" s="12"/>
      <c r="K979" s="19" t="str">
        <f t="shared" si="156"/>
        <v/>
      </c>
      <c r="L979" s="19" t="str">
        <f t="shared" si="149"/>
        <v/>
      </c>
      <c r="M979" s="19" t="str">
        <f t="shared" si="150"/>
        <v/>
      </c>
      <c r="N979" s="19" t="str">
        <f t="shared" si="157"/>
        <v/>
      </c>
      <c r="O979" s="9" t="str">
        <f t="shared" si="155"/>
        <v/>
      </c>
      <c r="S979" s="2" t="str">
        <f t="shared" si="153"/>
        <v>INDEX</v>
      </c>
      <c r="T979" s="18" t="str">
        <f t="shared" si="151"/>
        <v/>
      </c>
      <c r="V979" s="2" t="str">
        <f t="shared" si="154"/>
        <v>INCIDENTS</v>
      </c>
      <c r="W979" s="16" t="str">
        <f t="shared" si="152"/>
        <v/>
      </c>
    </row>
    <row r="980" spans="2:23" x14ac:dyDescent="0.2">
      <c r="B980" s="59" t="str">
        <f>IF(Collage!B973="","",Collage!B973)</f>
        <v/>
      </c>
      <c r="C980" s="59" t="str">
        <f>IF(Collage!C973="","",Collage!C973)</f>
        <v/>
      </c>
      <c r="D980" s="35" t="str">
        <f>IF(Collage!D973="","",Collage!D973)</f>
        <v/>
      </c>
      <c r="E980" s="29"/>
      <c r="F980" s="10"/>
      <c r="G980" s="11"/>
      <c r="H980" s="13" t="str">
        <f t="shared" si="148"/>
        <v/>
      </c>
      <c r="I980" s="8" t="str">
        <f>IF(B980&lt;&gt;"",SUMIF($V$23:$V$598,V980,$H$23:$H$598)/SUMIF($V$23:$V$598,V980,$O$23:O1555),IF(O980&lt;&gt;"",SUMIF($S$23:$S$598,S980,$H$23:$H$598)/O980,""))</f>
        <v/>
      </c>
      <c r="J980" s="12"/>
      <c r="K980" s="19" t="str">
        <f t="shared" si="156"/>
        <v/>
      </c>
      <c r="L980" s="19" t="str">
        <f t="shared" si="149"/>
        <v/>
      </c>
      <c r="M980" s="19" t="str">
        <f t="shared" si="150"/>
        <v/>
      </c>
      <c r="N980" s="19" t="str">
        <f t="shared" si="157"/>
        <v/>
      </c>
      <c r="O980" s="9" t="str">
        <f t="shared" si="155"/>
        <v/>
      </c>
      <c r="S980" s="2" t="str">
        <f t="shared" si="153"/>
        <v>INDEX</v>
      </c>
      <c r="T980" s="18" t="str">
        <f t="shared" si="151"/>
        <v/>
      </c>
      <c r="V980" s="2" t="str">
        <f t="shared" si="154"/>
        <v>INCIDENTS</v>
      </c>
      <c r="W980" s="16" t="str">
        <f t="shared" si="152"/>
        <v/>
      </c>
    </row>
    <row r="981" spans="2:23" x14ac:dyDescent="0.2">
      <c r="B981" s="59" t="str">
        <f>IF(Collage!B974="","",Collage!B974)</f>
        <v/>
      </c>
      <c r="C981" s="59" t="str">
        <f>IF(Collage!C974="","",Collage!C974)</f>
        <v/>
      </c>
      <c r="D981" s="35" t="str">
        <f>IF(Collage!D974="","",Collage!D974)</f>
        <v/>
      </c>
      <c r="E981" s="29"/>
      <c r="F981" s="10"/>
      <c r="G981" s="11"/>
      <c r="H981" s="13" t="str">
        <f t="shared" si="148"/>
        <v/>
      </c>
      <c r="I981" s="8" t="str">
        <f>IF(B981&lt;&gt;"",SUMIF($V$23:$V$598,V981,$H$23:$H$598)/SUMIF($V$23:$V$598,V981,$O$23:O1556),IF(O981&lt;&gt;"",SUMIF($S$23:$S$598,S981,$H$23:$H$598)/O981,""))</f>
        <v/>
      </c>
      <c r="J981" s="12"/>
      <c r="K981" s="19" t="str">
        <f t="shared" si="156"/>
        <v/>
      </c>
      <c r="L981" s="19" t="str">
        <f t="shared" si="149"/>
        <v/>
      </c>
      <c r="M981" s="19" t="str">
        <f t="shared" si="150"/>
        <v/>
      </c>
      <c r="N981" s="19" t="str">
        <f t="shared" si="157"/>
        <v/>
      </c>
      <c r="O981" s="9" t="str">
        <f t="shared" si="155"/>
        <v/>
      </c>
      <c r="S981" s="2" t="str">
        <f t="shared" si="153"/>
        <v>INDEX</v>
      </c>
      <c r="T981" s="18" t="str">
        <f t="shared" si="151"/>
        <v/>
      </c>
      <c r="V981" s="2" t="str">
        <f t="shared" si="154"/>
        <v>INCIDENTS</v>
      </c>
      <c r="W981" s="16" t="str">
        <f t="shared" si="152"/>
        <v/>
      </c>
    </row>
    <row r="982" spans="2:23" x14ac:dyDescent="0.2">
      <c r="B982" s="59" t="str">
        <f>IF(Collage!B975="","",Collage!B975)</f>
        <v/>
      </c>
      <c r="C982" s="59" t="str">
        <f>IF(Collage!C975="","",Collage!C975)</f>
        <v/>
      </c>
      <c r="D982" s="35" t="str">
        <f>IF(Collage!D975="","",Collage!D975)</f>
        <v/>
      </c>
      <c r="E982" s="29"/>
      <c r="F982" s="10"/>
      <c r="G982" s="11"/>
      <c r="H982" s="13" t="str">
        <f t="shared" si="148"/>
        <v/>
      </c>
      <c r="I982" s="8" t="str">
        <f>IF(B982&lt;&gt;"",SUMIF($V$23:$V$598,V982,$H$23:$H$598)/SUMIF($V$23:$V$598,V982,$O$23:O1557),IF(O982&lt;&gt;"",SUMIF($S$23:$S$598,S982,$H$23:$H$598)/O982,""))</f>
        <v/>
      </c>
      <c r="J982" s="12"/>
      <c r="K982" s="19" t="str">
        <f t="shared" si="156"/>
        <v/>
      </c>
      <c r="L982" s="19" t="str">
        <f t="shared" si="149"/>
        <v/>
      </c>
      <c r="M982" s="19" t="str">
        <f t="shared" si="150"/>
        <v/>
      </c>
      <c r="N982" s="19" t="str">
        <f t="shared" si="157"/>
        <v/>
      </c>
      <c r="O982" s="9" t="str">
        <f t="shared" si="155"/>
        <v/>
      </c>
      <c r="S982" s="2" t="str">
        <f t="shared" si="153"/>
        <v>INDEX</v>
      </c>
      <c r="T982" s="18" t="str">
        <f t="shared" si="151"/>
        <v/>
      </c>
      <c r="V982" s="2" t="str">
        <f t="shared" si="154"/>
        <v>INCIDENTS</v>
      </c>
      <c r="W982" s="16" t="str">
        <f t="shared" si="152"/>
        <v/>
      </c>
    </row>
    <row r="983" spans="2:23" x14ac:dyDescent="0.2">
      <c r="B983" s="59" t="str">
        <f>IF(Collage!B976="","",Collage!B976)</f>
        <v/>
      </c>
      <c r="C983" s="59" t="str">
        <f>IF(Collage!C976="","",Collage!C976)</f>
        <v/>
      </c>
      <c r="D983" s="35" t="str">
        <f>IF(Collage!D976="","",Collage!D976)</f>
        <v/>
      </c>
      <c r="E983" s="29"/>
      <c r="F983" s="10"/>
      <c r="G983" s="11"/>
      <c r="H983" s="13" t="str">
        <f t="shared" ref="H983:H1000" si="158">IF(D983="","",SUM(N983/3))</f>
        <v/>
      </c>
      <c r="I983" s="8" t="str">
        <f>IF(B983&lt;&gt;"",SUMIF($V$23:$V$598,V983,$H$23:$H$598)/SUMIF($V$23:$V$598,V983,$O$23:O1558),IF(O983&lt;&gt;"",SUMIF($S$23:$S$598,S983,$H$23:$H$598)/O983,""))</f>
        <v/>
      </c>
      <c r="J983" s="12"/>
      <c r="K983" s="19" t="str">
        <f t="shared" si="156"/>
        <v/>
      </c>
      <c r="L983" s="19" t="str">
        <f t="shared" ref="L983:L1000" si="159">IF($D983&lt;&gt;"",IF($F983="X",1,0),"")</f>
        <v/>
      </c>
      <c r="M983" s="19" t="str">
        <f t="shared" ref="M983:M1000" si="160">IF($D983&lt;&gt;"",IF($G983="X",1,0),"")</f>
        <v/>
      </c>
      <c r="N983" s="19" t="str">
        <f t="shared" si="157"/>
        <v/>
      </c>
      <c r="O983" s="9" t="str">
        <f t="shared" si="155"/>
        <v/>
      </c>
      <c r="S983" s="2" t="str">
        <f t="shared" si="153"/>
        <v>INDEX</v>
      </c>
      <c r="T983" s="18" t="str">
        <f t="shared" ref="T983:T1000" si="161">IF(C983&lt;&gt;"",I983,"")</f>
        <v/>
      </c>
      <c r="V983" s="2" t="str">
        <f t="shared" si="154"/>
        <v>INCIDENTS</v>
      </c>
      <c r="W983" s="16" t="str">
        <f t="shared" ref="W983:W1000" si="162">IF(B983&lt;&gt;"",I983,"")</f>
        <v/>
      </c>
    </row>
    <row r="984" spans="2:23" x14ac:dyDescent="0.2">
      <c r="B984" s="59" t="str">
        <f>IF(Collage!B977="","",Collage!B977)</f>
        <v/>
      </c>
      <c r="C984" s="59" t="str">
        <f>IF(Collage!C977="","",Collage!C977)</f>
        <v/>
      </c>
      <c r="D984" s="35" t="str">
        <f>IF(Collage!D977="","",Collage!D977)</f>
        <v/>
      </c>
      <c r="E984" s="29"/>
      <c r="F984" s="10"/>
      <c r="G984" s="11"/>
      <c r="H984" s="13" t="str">
        <f t="shared" si="158"/>
        <v/>
      </c>
      <c r="I984" s="8" t="str">
        <f>IF(B984&lt;&gt;"",SUMIF($V$23:$V$598,V984,$H$23:$H$598)/SUMIF($V$23:$V$598,V984,$O$23:O1559),IF(O984&lt;&gt;"",SUMIF($S$23:$S$598,S984,$H$23:$H$598)/O984,""))</f>
        <v/>
      </c>
      <c r="J984" s="12"/>
      <c r="K984" s="19" t="str">
        <f t="shared" si="156"/>
        <v/>
      </c>
      <c r="L984" s="19" t="str">
        <f t="shared" si="159"/>
        <v/>
      </c>
      <c r="M984" s="19" t="str">
        <f t="shared" si="160"/>
        <v/>
      </c>
      <c r="N984" s="19" t="str">
        <f t="shared" si="157"/>
        <v/>
      </c>
      <c r="O984" s="9" t="str">
        <f t="shared" si="155"/>
        <v/>
      </c>
      <c r="S984" s="2" t="str">
        <f t="shared" ref="S984:S1000" si="163">IF(C984&lt;&gt;"",C984,IF(V984=V983,S983,""))</f>
        <v>INDEX</v>
      </c>
      <c r="T984" s="18" t="str">
        <f t="shared" si="161"/>
        <v/>
      </c>
      <c r="V984" s="2" t="str">
        <f t="shared" ref="V984:V1000" si="164">IF(B984="",V983,B984)</f>
        <v>INCIDENTS</v>
      </c>
      <c r="W984" s="16" t="str">
        <f t="shared" si="162"/>
        <v/>
      </c>
    </row>
    <row r="985" spans="2:23" x14ac:dyDescent="0.2">
      <c r="B985" s="59" t="str">
        <f>IF(Collage!B978="","",Collage!B978)</f>
        <v/>
      </c>
      <c r="C985" s="59" t="str">
        <f>IF(Collage!C978="","",Collage!C978)</f>
        <v/>
      </c>
      <c r="D985" s="35" t="str">
        <f>IF(Collage!D978="","",Collage!D978)</f>
        <v/>
      </c>
      <c r="E985" s="29"/>
      <c r="F985" s="10"/>
      <c r="G985" s="11"/>
      <c r="H985" s="13" t="str">
        <f t="shared" si="158"/>
        <v/>
      </c>
      <c r="I985" s="8" t="str">
        <f>IF(B985&lt;&gt;"",SUMIF($V$23:$V$598,V985,$H$23:$H$598)/SUMIF($V$23:$V$598,V985,$O$23:O1560),IF(O985&lt;&gt;"",SUMIF($S$23:$S$598,S985,$H$23:$H$598)/O985,""))</f>
        <v/>
      </c>
      <c r="J985" s="12"/>
      <c r="K985" s="19" t="str">
        <f t="shared" si="156"/>
        <v/>
      </c>
      <c r="L985" s="19" t="str">
        <f t="shared" si="159"/>
        <v/>
      </c>
      <c r="M985" s="19" t="str">
        <f t="shared" si="160"/>
        <v/>
      </c>
      <c r="N985" s="19" t="str">
        <f t="shared" si="157"/>
        <v/>
      </c>
      <c r="O985" s="9" t="str">
        <f t="shared" ref="O985:O1000" si="165">IF(C985="","",IF(S984&lt;&gt;S985,SUMPRODUCT((D985:D1461&lt;&gt;"")*(S985:S1461=S985)),""))</f>
        <v/>
      </c>
      <c r="S985" s="2" t="str">
        <f t="shared" si="163"/>
        <v>INDEX</v>
      </c>
      <c r="T985" s="18" t="str">
        <f t="shared" si="161"/>
        <v/>
      </c>
      <c r="V985" s="2" t="str">
        <f t="shared" si="164"/>
        <v>INCIDENTS</v>
      </c>
      <c r="W985" s="16" t="str">
        <f t="shared" si="162"/>
        <v/>
      </c>
    </row>
    <row r="986" spans="2:23" x14ac:dyDescent="0.2">
      <c r="B986" s="59" t="str">
        <f>IF(Collage!B979="","",Collage!B979)</f>
        <v/>
      </c>
      <c r="C986" s="59" t="str">
        <f>IF(Collage!C979="","",Collage!C979)</f>
        <v/>
      </c>
      <c r="D986" s="35" t="str">
        <f>IF(Collage!D979="","",Collage!D979)</f>
        <v/>
      </c>
      <c r="E986" s="29"/>
      <c r="F986" s="10"/>
      <c r="G986" s="11"/>
      <c r="H986" s="13" t="str">
        <f t="shared" si="158"/>
        <v/>
      </c>
      <c r="I986" s="8" t="str">
        <f>IF(B986&lt;&gt;"",SUMIF($V$23:$V$598,V986,$H$23:$H$598)/SUMIF($V$23:$V$598,V986,$O$23:O1561),IF(O986&lt;&gt;"",SUMIF($S$23:$S$598,S986,$H$23:$H$598)/O986,""))</f>
        <v/>
      </c>
      <c r="J986" s="12"/>
      <c r="K986" s="19" t="str">
        <f t="shared" si="156"/>
        <v/>
      </c>
      <c r="L986" s="19" t="str">
        <f t="shared" si="159"/>
        <v/>
      </c>
      <c r="M986" s="19" t="str">
        <f t="shared" si="160"/>
        <v/>
      </c>
      <c r="N986" s="19" t="str">
        <f t="shared" si="157"/>
        <v/>
      </c>
      <c r="O986" s="9" t="str">
        <f t="shared" si="165"/>
        <v/>
      </c>
      <c r="S986" s="2" t="str">
        <f t="shared" si="163"/>
        <v>INDEX</v>
      </c>
      <c r="T986" s="18" t="str">
        <f t="shared" si="161"/>
        <v/>
      </c>
      <c r="V986" s="2" t="str">
        <f t="shared" si="164"/>
        <v>INCIDENTS</v>
      </c>
      <c r="W986" s="16" t="str">
        <f t="shared" si="162"/>
        <v/>
      </c>
    </row>
    <row r="987" spans="2:23" x14ac:dyDescent="0.2">
      <c r="B987" s="59" t="str">
        <f>IF(Collage!B980="","",Collage!B980)</f>
        <v/>
      </c>
      <c r="C987" s="59" t="str">
        <f>IF(Collage!C980="","",Collage!C980)</f>
        <v/>
      </c>
      <c r="D987" s="35" t="str">
        <f>IF(Collage!D980="","",Collage!D980)</f>
        <v/>
      </c>
      <c r="E987" s="29"/>
      <c r="F987" s="10"/>
      <c r="G987" s="11"/>
      <c r="H987" s="13" t="str">
        <f t="shared" si="158"/>
        <v/>
      </c>
      <c r="I987" s="8" t="str">
        <f>IF(B987&lt;&gt;"",SUMIF($V$23:$V$598,V987,$H$23:$H$598)/SUMIF($V$23:$V$598,V987,$O$23:O1562),IF(O987&lt;&gt;"",SUMIF($S$23:$S$598,S987,$H$23:$H$598)/O987,""))</f>
        <v/>
      </c>
      <c r="J987" s="12"/>
      <c r="K987" s="19" t="str">
        <f t="shared" si="156"/>
        <v/>
      </c>
      <c r="L987" s="19" t="str">
        <f t="shared" si="159"/>
        <v/>
      </c>
      <c r="M987" s="19" t="str">
        <f t="shared" si="160"/>
        <v/>
      </c>
      <c r="N987" s="19" t="str">
        <f t="shared" si="157"/>
        <v/>
      </c>
      <c r="O987" s="9" t="str">
        <f t="shared" si="165"/>
        <v/>
      </c>
      <c r="S987" s="2" t="str">
        <f t="shared" si="163"/>
        <v>INDEX</v>
      </c>
      <c r="T987" s="18" t="str">
        <f t="shared" si="161"/>
        <v/>
      </c>
      <c r="V987" s="2" t="str">
        <f t="shared" si="164"/>
        <v>INCIDENTS</v>
      </c>
      <c r="W987" s="16" t="str">
        <f t="shared" si="162"/>
        <v/>
      </c>
    </row>
    <row r="988" spans="2:23" x14ac:dyDescent="0.2">
      <c r="B988" s="59" t="str">
        <f>IF(Collage!B981="","",Collage!B981)</f>
        <v/>
      </c>
      <c r="C988" s="59" t="str">
        <f>IF(Collage!C981="","",Collage!C981)</f>
        <v/>
      </c>
      <c r="D988" s="35" t="str">
        <f>IF(Collage!D981="","",Collage!D981)</f>
        <v/>
      </c>
      <c r="E988" s="29"/>
      <c r="F988" s="10"/>
      <c r="G988" s="11"/>
      <c r="H988" s="13" t="str">
        <f t="shared" si="158"/>
        <v/>
      </c>
      <c r="I988" s="8" t="str">
        <f>IF(B988&lt;&gt;"",SUMIF($V$23:$V$598,V988,$H$23:$H$598)/SUMIF($V$23:$V$598,V988,$O$23:O1563),IF(O988&lt;&gt;"",SUMIF($S$23:$S$598,S988,$H$23:$H$598)/O988,""))</f>
        <v/>
      </c>
      <c r="J988" s="12"/>
      <c r="K988" s="19" t="str">
        <f t="shared" si="156"/>
        <v/>
      </c>
      <c r="L988" s="19" t="str">
        <f t="shared" si="159"/>
        <v/>
      </c>
      <c r="M988" s="19" t="str">
        <f t="shared" si="160"/>
        <v/>
      </c>
      <c r="N988" s="19" t="str">
        <f t="shared" si="157"/>
        <v/>
      </c>
      <c r="O988" s="9" t="str">
        <f t="shared" si="165"/>
        <v/>
      </c>
      <c r="S988" s="2" t="str">
        <f t="shared" si="163"/>
        <v>INDEX</v>
      </c>
      <c r="T988" s="18" t="str">
        <f t="shared" si="161"/>
        <v/>
      </c>
      <c r="V988" s="2" t="str">
        <f t="shared" si="164"/>
        <v>INCIDENTS</v>
      </c>
      <c r="W988" s="16" t="str">
        <f t="shared" si="162"/>
        <v/>
      </c>
    </row>
    <row r="989" spans="2:23" x14ac:dyDescent="0.2">
      <c r="B989" s="59" t="str">
        <f>IF(Collage!B982="","",Collage!B982)</f>
        <v/>
      </c>
      <c r="C989" s="59" t="str">
        <f>IF(Collage!C982="","",Collage!C982)</f>
        <v/>
      </c>
      <c r="D989" s="35" t="str">
        <f>IF(Collage!D982="","",Collage!D982)</f>
        <v/>
      </c>
      <c r="E989" s="29"/>
      <c r="F989" s="10"/>
      <c r="G989" s="11"/>
      <c r="H989" s="13" t="str">
        <f t="shared" si="158"/>
        <v/>
      </c>
      <c r="I989" s="8" t="str">
        <f>IF(B989&lt;&gt;"",SUMIF($V$23:$V$598,V989,$H$23:$H$598)/SUMIF($V$23:$V$598,V989,$O$23:O1564),IF(O989&lt;&gt;"",SUMIF($S$23:$S$598,S989,$H$23:$H$598)/O989,""))</f>
        <v/>
      </c>
      <c r="J989" s="12"/>
      <c r="K989" s="19" t="str">
        <f t="shared" si="156"/>
        <v/>
      </c>
      <c r="L989" s="19" t="str">
        <f t="shared" si="159"/>
        <v/>
      </c>
      <c r="M989" s="19" t="str">
        <f t="shared" si="160"/>
        <v/>
      </c>
      <c r="N989" s="19" t="str">
        <f t="shared" si="157"/>
        <v/>
      </c>
      <c r="O989" s="9" t="str">
        <f t="shared" si="165"/>
        <v/>
      </c>
      <c r="S989" s="2" t="str">
        <f t="shared" si="163"/>
        <v>INDEX</v>
      </c>
      <c r="T989" s="18" t="str">
        <f t="shared" si="161"/>
        <v/>
      </c>
      <c r="V989" s="2" t="str">
        <f t="shared" si="164"/>
        <v>INCIDENTS</v>
      </c>
      <c r="W989" s="16" t="str">
        <f t="shared" si="162"/>
        <v/>
      </c>
    </row>
    <row r="990" spans="2:23" x14ac:dyDescent="0.2">
      <c r="B990" s="59" t="str">
        <f>IF(Collage!B983="","",Collage!B983)</f>
        <v/>
      </c>
      <c r="C990" s="59" t="str">
        <f>IF(Collage!C983="","",Collage!C983)</f>
        <v/>
      </c>
      <c r="D990" s="35" t="str">
        <f>IF(Collage!D983="","",Collage!D983)</f>
        <v/>
      </c>
      <c r="E990" s="29"/>
      <c r="F990" s="10"/>
      <c r="G990" s="11"/>
      <c r="H990" s="13" t="str">
        <f t="shared" si="158"/>
        <v/>
      </c>
      <c r="I990" s="8" t="str">
        <f>IF(B990&lt;&gt;"",SUMIF($V$23:$V$598,V990,$H$23:$H$598)/SUMIF($V$23:$V$598,V990,$O$23:O1565),IF(O990&lt;&gt;"",SUMIF($S$23:$S$598,S990,$H$23:$H$598)/O990,""))</f>
        <v/>
      </c>
      <c r="J990" s="12"/>
      <c r="K990" s="19" t="str">
        <f t="shared" si="156"/>
        <v/>
      </c>
      <c r="L990" s="19" t="str">
        <f t="shared" si="159"/>
        <v/>
      </c>
      <c r="M990" s="19" t="str">
        <f t="shared" si="160"/>
        <v/>
      </c>
      <c r="N990" s="19" t="str">
        <f t="shared" si="157"/>
        <v/>
      </c>
      <c r="O990" s="9" t="str">
        <f t="shared" si="165"/>
        <v/>
      </c>
      <c r="S990" s="2" t="str">
        <f t="shared" si="163"/>
        <v>INDEX</v>
      </c>
      <c r="T990" s="18" t="str">
        <f t="shared" si="161"/>
        <v/>
      </c>
      <c r="V990" s="2" t="str">
        <f t="shared" si="164"/>
        <v>INCIDENTS</v>
      </c>
      <c r="W990" s="16" t="str">
        <f t="shared" si="162"/>
        <v/>
      </c>
    </row>
    <row r="991" spans="2:23" x14ac:dyDescent="0.2">
      <c r="B991" s="59" t="str">
        <f>IF(Collage!B984="","",Collage!B984)</f>
        <v/>
      </c>
      <c r="C991" s="59" t="str">
        <f>IF(Collage!C984="","",Collage!C984)</f>
        <v/>
      </c>
      <c r="D991" s="35" t="str">
        <f>IF(Collage!D984="","",Collage!D984)</f>
        <v/>
      </c>
      <c r="E991" s="29"/>
      <c r="F991" s="10"/>
      <c r="G991" s="11"/>
      <c r="H991" s="13" t="str">
        <f t="shared" si="158"/>
        <v/>
      </c>
      <c r="I991" s="8" t="str">
        <f>IF(B991&lt;&gt;"",SUMIF($V$23:$V$598,V991,$H$23:$H$598)/SUMIF($V$23:$V$598,V991,$O$23:O1566),IF(O991&lt;&gt;"",SUMIF($S$23:$S$598,S991,$H$23:$H$598)/O991,""))</f>
        <v/>
      </c>
      <c r="J991" s="12"/>
      <c r="K991" s="19" t="str">
        <f t="shared" si="156"/>
        <v/>
      </c>
      <c r="L991" s="19" t="str">
        <f t="shared" si="159"/>
        <v/>
      </c>
      <c r="M991" s="19" t="str">
        <f t="shared" si="160"/>
        <v/>
      </c>
      <c r="N991" s="19" t="str">
        <f t="shared" si="157"/>
        <v/>
      </c>
      <c r="O991" s="9" t="str">
        <f t="shared" si="165"/>
        <v/>
      </c>
      <c r="S991" s="2" t="str">
        <f t="shared" si="163"/>
        <v>INDEX</v>
      </c>
      <c r="T991" s="18" t="str">
        <f t="shared" si="161"/>
        <v/>
      </c>
      <c r="V991" s="2" t="str">
        <f t="shared" si="164"/>
        <v>INCIDENTS</v>
      </c>
      <c r="W991" s="16" t="str">
        <f t="shared" si="162"/>
        <v/>
      </c>
    </row>
    <row r="992" spans="2:23" x14ac:dyDescent="0.2">
      <c r="B992" s="59" t="str">
        <f>IF(Collage!B985="","",Collage!B985)</f>
        <v/>
      </c>
      <c r="C992" s="59" t="str">
        <f>IF(Collage!C985="","",Collage!C985)</f>
        <v/>
      </c>
      <c r="D992" s="35" t="str">
        <f>IF(Collage!D985="","",Collage!D985)</f>
        <v/>
      </c>
      <c r="E992" s="29"/>
      <c r="F992" s="10"/>
      <c r="G992" s="11"/>
      <c r="H992" s="13" t="str">
        <f t="shared" si="158"/>
        <v/>
      </c>
      <c r="I992" s="8" t="str">
        <f>IF(B992&lt;&gt;"",SUMIF($V$23:$V$598,V992,$H$23:$H$598)/SUMIF($V$23:$V$598,V992,$O$23:O1567),IF(O992&lt;&gt;"",SUMIF($S$23:$S$598,S992,$H$23:$H$598)/O992,""))</f>
        <v/>
      </c>
      <c r="J992" s="12"/>
      <c r="K992" s="19" t="str">
        <f t="shared" si="156"/>
        <v/>
      </c>
      <c r="L992" s="19" t="str">
        <f t="shared" si="159"/>
        <v/>
      </c>
      <c r="M992" s="19" t="str">
        <f t="shared" si="160"/>
        <v/>
      </c>
      <c r="N992" s="19" t="str">
        <f t="shared" si="157"/>
        <v/>
      </c>
      <c r="O992" s="9" t="str">
        <f t="shared" si="165"/>
        <v/>
      </c>
      <c r="S992" s="2" t="str">
        <f t="shared" si="163"/>
        <v>INDEX</v>
      </c>
      <c r="T992" s="18" t="str">
        <f t="shared" si="161"/>
        <v/>
      </c>
      <c r="V992" s="2" t="str">
        <f t="shared" si="164"/>
        <v>INCIDENTS</v>
      </c>
      <c r="W992" s="16" t="str">
        <f t="shared" si="162"/>
        <v/>
      </c>
    </row>
    <row r="993" spans="2:23" x14ac:dyDescent="0.2">
      <c r="B993" s="59" t="str">
        <f>IF(Collage!B986="","",Collage!B986)</f>
        <v/>
      </c>
      <c r="C993" s="59" t="str">
        <f>IF(Collage!C986="","",Collage!C986)</f>
        <v/>
      </c>
      <c r="D993" s="35" t="str">
        <f>IF(Collage!D986="","",Collage!D986)</f>
        <v/>
      </c>
      <c r="E993" s="29"/>
      <c r="F993" s="10"/>
      <c r="G993" s="11"/>
      <c r="H993" s="13" t="str">
        <f t="shared" si="158"/>
        <v/>
      </c>
      <c r="I993" s="8" t="str">
        <f>IF(B993&lt;&gt;"",SUMIF($V$23:$V$598,V993,$H$23:$H$598)/SUMIF($V$23:$V$598,V993,$O$23:O1568),IF(O993&lt;&gt;"",SUMIF($S$23:$S$598,S993,$H$23:$H$598)/O993,""))</f>
        <v/>
      </c>
      <c r="J993" s="12"/>
      <c r="K993" s="19" t="str">
        <f t="shared" si="156"/>
        <v/>
      </c>
      <c r="L993" s="19" t="str">
        <f t="shared" si="159"/>
        <v/>
      </c>
      <c r="M993" s="19" t="str">
        <f t="shared" si="160"/>
        <v/>
      </c>
      <c r="N993" s="19" t="str">
        <f t="shared" si="157"/>
        <v/>
      </c>
      <c r="O993" s="9" t="str">
        <f t="shared" si="165"/>
        <v/>
      </c>
      <c r="S993" s="2" t="str">
        <f t="shared" si="163"/>
        <v>INDEX</v>
      </c>
      <c r="T993" s="18" t="str">
        <f t="shared" si="161"/>
        <v/>
      </c>
      <c r="V993" s="2" t="str">
        <f t="shared" si="164"/>
        <v>INCIDENTS</v>
      </c>
      <c r="W993" s="16" t="str">
        <f t="shared" si="162"/>
        <v/>
      </c>
    </row>
    <row r="994" spans="2:23" x14ac:dyDescent="0.2">
      <c r="B994" s="59" t="str">
        <f>IF(Collage!B987="","",Collage!B987)</f>
        <v/>
      </c>
      <c r="C994" s="59" t="str">
        <f>IF(Collage!C987="","",Collage!C987)</f>
        <v/>
      </c>
      <c r="D994" s="35" t="str">
        <f>IF(Collage!D987="","",Collage!D987)</f>
        <v/>
      </c>
      <c r="E994" s="29"/>
      <c r="F994" s="10"/>
      <c r="G994" s="11"/>
      <c r="H994" s="13" t="str">
        <f t="shared" si="158"/>
        <v/>
      </c>
      <c r="I994" s="8" t="str">
        <f>IF(B994&lt;&gt;"",SUMIF($V$23:$V$598,V994,$H$23:$H$598)/SUMIF($V$23:$V$598,V994,$O$23:O1569),IF(O994&lt;&gt;"",SUMIF($S$23:$S$598,S994,$H$23:$H$598)/O994,""))</f>
        <v/>
      </c>
      <c r="J994" s="12"/>
      <c r="K994" s="19" t="str">
        <f t="shared" si="156"/>
        <v/>
      </c>
      <c r="L994" s="19" t="str">
        <f t="shared" si="159"/>
        <v/>
      </c>
      <c r="M994" s="19" t="str">
        <f t="shared" si="160"/>
        <v/>
      </c>
      <c r="N994" s="19" t="str">
        <f t="shared" si="157"/>
        <v/>
      </c>
      <c r="O994" s="9" t="str">
        <f t="shared" si="165"/>
        <v/>
      </c>
      <c r="S994" s="2" t="str">
        <f t="shared" si="163"/>
        <v>INDEX</v>
      </c>
      <c r="T994" s="18" t="str">
        <f t="shared" si="161"/>
        <v/>
      </c>
      <c r="V994" s="2" t="str">
        <f t="shared" si="164"/>
        <v>INCIDENTS</v>
      </c>
      <c r="W994" s="16" t="str">
        <f t="shared" si="162"/>
        <v/>
      </c>
    </row>
    <row r="995" spans="2:23" x14ac:dyDescent="0.2">
      <c r="B995" s="59" t="str">
        <f>IF(Collage!B988="","",Collage!B988)</f>
        <v/>
      </c>
      <c r="C995" s="59" t="str">
        <f>IF(Collage!C988="","",Collage!C988)</f>
        <v/>
      </c>
      <c r="D995" s="35" t="str">
        <f>IF(Collage!D988="","",Collage!D988)</f>
        <v/>
      </c>
      <c r="E995" s="29"/>
      <c r="F995" s="10"/>
      <c r="G995" s="11"/>
      <c r="H995" s="13" t="str">
        <f t="shared" si="158"/>
        <v/>
      </c>
      <c r="I995" s="8" t="str">
        <f>IF(B995&lt;&gt;"",SUMIF($V$23:$V$598,V995,$H$23:$H$598)/SUMIF($V$23:$V$598,V995,$O$23:O1570),IF(O995&lt;&gt;"",SUMIF($S$23:$S$598,S995,$H$23:$H$598)/O995,""))</f>
        <v/>
      </c>
      <c r="J995" s="12"/>
      <c r="K995" s="19" t="str">
        <f t="shared" si="156"/>
        <v/>
      </c>
      <c r="L995" s="19" t="str">
        <f t="shared" si="159"/>
        <v/>
      </c>
      <c r="M995" s="19" t="str">
        <f t="shared" si="160"/>
        <v/>
      </c>
      <c r="N995" s="19" t="str">
        <f t="shared" si="157"/>
        <v/>
      </c>
      <c r="O995" s="9" t="str">
        <f t="shared" si="165"/>
        <v/>
      </c>
      <c r="S995" s="2" t="str">
        <f t="shared" si="163"/>
        <v>INDEX</v>
      </c>
      <c r="T995" s="18" t="str">
        <f t="shared" si="161"/>
        <v/>
      </c>
      <c r="V995" s="2" t="str">
        <f t="shared" si="164"/>
        <v>INCIDENTS</v>
      </c>
      <c r="W995" s="16" t="str">
        <f t="shared" si="162"/>
        <v/>
      </c>
    </row>
    <row r="996" spans="2:23" x14ac:dyDescent="0.2">
      <c r="B996" s="59" t="str">
        <f>IF(Collage!B989="","",Collage!B989)</f>
        <v/>
      </c>
      <c r="C996" s="59" t="str">
        <f>IF(Collage!C989="","",Collage!C989)</f>
        <v/>
      </c>
      <c r="D996" s="35" t="str">
        <f>IF(Collage!D989="","",Collage!D989)</f>
        <v/>
      </c>
      <c r="E996" s="29"/>
      <c r="F996" s="10"/>
      <c r="G996" s="11"/>
      <c r="H996" s="13" t="str">
        <f t="shared" si="158"/>
        <v/>
      </c>
      <c r="I996" s="8" t="str">
        <f>IF(B996&lt;&gt;"",SUMIF($V$23:$V$598,V996,$H$23:$H$598)/SUMIF($V$23:$V$598,V996,$O$23:O1571),IF(O996&lt;&gt;"",SUMIF($S$23:$S$598,S996,$H$23:$H$598)/O996,""))</f>
        <v/>
      </c>
      <c r="J996" s="12"/>
      <c r="K996" s="19" t="str">
        <f t="shared" ref="K996:K1000" si="166">IF(D996&lt;&gt;"",IF(E996="X",1,0),"")</f>
        <v/>
      </c>
      <c r="L996" s="19" t="str">
        <f t="shared" si="159"/>
        <v/>
      </c>
      <c r="M996" s="19" t="str">
        <f t="shared" si="160"/>
        <v/>
      </c>
      <c r="N996" s="19" t="str">
        <f t="shared" ref="N996:N1000" si="167">IF(D996&lt;&gt;"",SUM(K996:M996),IF(O996&lt;&gt;"","Procédures :",""))</f>
        <v/>
      </c>
      <c r="O996" s="9" t="str">
        <f t="shared" si="165"/>
        <v/>
      </c>
      <c r="S996" s="2" t="str">
        <f t="shared" si="163"/>
        <v>INDEX</v>
      </c>
      <c r="T996" s="18" t="str">
        <f t="shared" si="161"/>
        <v/>
      </c>
      <c r="V996" s="2" t="str">
        <f t="shared" si="164"/>
        <v>INCIDENTS</v>
      </c>
      <c r="W996" s="16" t="str">
        <f t="shared" si="162"/>
        <v/>
      </c>
    </row>
    <row r="997" spans="2:23" x14ac:dyDescent="0.2">
      <c r="B997" s="59" t="str">
        <f>IF(Collage!B990="","",Collage!B990)</f>
        <v/>
      </c>
      <c r="C997" s="59" t="str">
        <f>IF(Collage!C990="","",Collage!C990)</f>
        <v/>
      </c>
      <c r="D997" s="35" t="str">
        <f>IF(Collage!D990="","",Collage!D990)</f>
        <v/>
      </c>
      <c r="E997" s="29"/>
      <c r="F997" s="10"/>
      <c r="G997" s="11"/>
      <c r="H997" s="13" t="str">
        <f t="shared" si="158"/>
        <v/>
      </c>
      <c r="I997" s="8" t="str">
        <f>IF(B997&lt;&gt;"",SUMIF($V$23:$V$598,V997,$H$23:$H$598)/SUMIF($V$23:$V$598,V997,$O$23:O1572),IF(O997&lt;&gt;"",SUMIF($S$23:$S$598,S997,$H$23:$H$598)/O997,""))</f>
        <v/>
      </c>
      <c r="J997" s="12"/>
      <c r="K997" s="19" t="str">
        <f t="shared" si="166"/>
        <v/>
      </c>
      <c r="L997" s="19" t="str">
        <f t="shared" si="159"/>
        <v/>
      </c>
      <c r="M997" s="19" t="str">
        <f t="shared" si="160"/>
        <v/>
      </c>
      <c r="N997" s="19" t="str">
        <f t="shared" si="167"/>
        <v/>
      </c>
      <c r="O997" s="9" t="str">
        <f t="shared" si="165"/>
        <v/>
      </c>
      <c r="S997" s="2" t="str">
        <f t="shared" si="163"/>
        <v>INDEX</v>
      </c>
      <c r="T997" s="18" t="str">
        <f t="shared" si="161"/>
        <v/>
      </c>
      <c r="V997" s="2" t="str">
        <f t="shared" si="164"/>
        <v>INCIDENTS</v>
      </c>
      <c r="W997" s="16" t="str">
        <f t="shared" si="162"/>
        <v/>
      </c>
    </row>
    <row r="998" spans="2:23" x14ac:dyDescent="0.2">
      <c r="B998" s="59" t="str">
        <f>IF(Collage!B991="","",Collage!B991)</f>
        <v/>
      </c>
      <c r="C998" s="59" t="str">
        <f>IF(Collage!C991="","",Collage!C991)</f>
        <v/>
      </c>
      <c r="D998" s="35" t="str">
        <f>IF(Collage!D991="","",Collage!D991)</f>
        <v/>
      </c>
      <c r="E998" s="29"/>
      <c r="F998" s="10"/>
      <c r="G998" s="11"/>
      <c r="H998" s="13" t="str">
        <f t="shared" si="158"/>
        <v/>
      </c>
      <c r="I998" s="8" t="str">
        <f>IF(B998&lt;&gt;"",SUMIF($V$23:$V$598,V998,$H$23:$H$598)/SUMIF($V$23:$V$598,V998,$O$23:O1573),IF(O998&lt;&gt;"",SUMIF($S$23:$S$598,S998,$H$23:$H$598)/O998,""))</f>
        <v/>
      </c>
      <c r="J998" s="12"/>
      <c r="K998" s="19" t="str">
        <f t="shared" si="166"/>
        <v/>
      </c>
      <c r="L998" s="19" t="str">
        <f t="shared" si="159"/>
        <v/>
      </c>
      <c r="M998" s="19" t="str">
        <f t="shared" si="160"/>
        <v/>
      </c>
      <c r="N998" s="19" t="str">
        <f t="shared" si="167"/>
        <v/>
      </c>
      <c r="O998" s="9" t="str">
        <f t="shared" si="165"/>
        <v/>
      </c>
      <c r="S998" s="2" t="str">
        <f t="shared" si="163"/>
        <v>INDEX</v>
      </c>
      <c r="T998" s="18" t="str">
        <f t="shared" si="161"/>
        <v/>
      </c>
      <c r="V998" s="2" t="str">
        <f t="shared" si="164"/>
        <v>INCIDENTS</v>
      </c>
      <c r="W998" s="16" t="str">
        <f t="shared" si="162"/>
        <v/>
      </c>
    </row>
    <row r="999" spans="2:23" x14ac:dyDescent="0.2">
      <c r="B999" s="59" t="str">
        <f>IF(Collage!B992="","",Collage!B992)</f>
        <v/>
      </c>
      <c r="C999" s="59" t="str">
        <f>IF(Collage!C992="","",Collage!C992)</f>
        <v/>
      </c>
      <c r="D999" s="35" t="str">
        <f>IF(Collage!D992="","",Collage!D992)</f>
        <v/>
      </c>
      <c r="E999" s="29"/>
      <c r="F999" s="10"/>
      <c r="G999" s="11"/>
      <c r="H999" s="13" t="str">
        <f t="shared" si="158"/>
        <v/>
      </c>
      <c r="I999" s="8" t="str">
        <f>IF(B999&lt;&gt;"",SUMIF($V$23:$V$598,V999,$H$23:$H$598)/SUMIF($V$23:$V$598,V999,$O$23:O1574),IF(O999&lt;&gt;"",SUMIF($S$23:$S$598,S999,$H$23:$H$598)/O999,""))</f>
        <v/>
      </c>
      <c r="J999" s="12"/>
      <c r="K999" s="19" t="str">
        <f t="shared" si="166"/>
        <v/>
      </c>
      <c r="L999" s="19" t="str">
        <f t="shared" si="159"/>
        <v/>
      </c>
      <c r="M999" s="19" t="str">
        <f t="shared" si="160"/>
        <v/>
      </c>
      <c r="N999" s="19" t="str">
        <f t="shared" si="167"/>
        <v/>
      </c>
      <c r="O999" s="9" t="str">
        <f t="shared" si="165"/>
        <v/>
      </c>
      <c r="S999" s="2" t="str">
        <f t="shared" si="163"/>
        <v>INDEX</v>
      </c>
      <c r="T999" s="18" t="str">
        <f t="shared" si="161"/>
        <v/>
      </c>
      <c r="V999" s="2" t="str">
        <f t="shared" si="164"/>
        <v>INCIDENTS</v>
      </c>
      <c r="W999" s="16" t="str">
        <f t="shared" si="162"/>
        <v/>
      </c>
    </row>
    <row r="1000" spans="2:23" x14ac:dyDescent="0.2">
      <c r="B1000" s="59" t="str">
        <f>IF(Collage!B993="","",Collage!B993)</f>
        <v/>
      </c>
      <c r="C1000" s="59" t="str">
        <f>IF(Collage!C993="","",Collage!C993)</f>
        <v/>
      </c>
      <c r="D1000" s="35" t="str">
        <f>IF(Collage!D993="","",Collage!D993)</f>
        <v/>
      </c>
      <c r="E1000" s="29"/>
      <c r="F1000" s="10"/>
      <c r="G1000" s="11"/>
      <c r="H1000" s="13" t="str">
        <f t="shared" si="158"/>
        <v/>
      </c>
      <c r="I1000" s="8" t="str">
        <f>IF(B1000&lt;&gt;"",SUMIF($V$23:$V$598,V1000,$H$23:$H$598)/SUMIF($V$23:$V$598,V1000,$O$23:O1575),IF(O1000&lt;&gt;"",SUMIF($S$23:$S$598,S1000,$H$23:$H$598)/O1000,""))</f>
        <v/>
      </c>
      <c r="J1000" s="12"/>
      <c r="K1000" s="19" t="str">
        <f t="shared" si="166"/>
        <v/>
      </c>
      <c r="L1000" s="19" t="str">
        <f t="shared" si="159"/>
        <v/>
      </c>
      <c r="M1000" s="19" t="str">
        <f t="shared" si="160"/>
        <v/>
      </c>
      <c r="N1000" s="19" t="str">
        <f t="shared" si="167"/>
        <v/>
      </c>
      <c r="O1000" s="9" t="str">
        <f t="shared" si="165"/>
        <v/>
      </c>
      <c r="S1000" s="2" t="str">
        <f t="shared" si="163"/>
        <v>INDEX</v>
      </c>
      <c r="T1000" s="18" t="str">
        <f t="shared" si="161"/>
        <v/>
      </c>
      <c r="V1000" s="2" t="str">
        <f t="shared" si="164"/>
        <v>INCIDENTS</v>
      </c>
      <c r="W1000" s="16" t="str">
        <f t="shared" si="162"/>
        <v/>
      </c>
    </row>
  </sheetData>
  <mergeCells count="18">
    <mergeCell ref="E6:G6"/>
    <mergeCell ref="B21:B22"/>
    <mergeCell ref="C21:C22"/>
    <mergeCell ref="D21:D22"/>
    <mergeCell ref="E21:E22"/>
    <mergeCell ref="F21:F22"/>
    <mergeCell ref="B2:C2"/>
    <mergeCell ref="E2:I4"/>
    <mergeCell ref="K2:Q4"/>
    <mergeCell ref="B3:C3"/>
    <mergeCell ref="B4:C4"/>
    <mergeCell ref="K21:O22"/>
    <mergeCell ref="K7:M8"/>
    <mergeCell ref="N7:O8"/>
    <mergeCell ref="P7:Q9"/>
    <mergeCell ref="G21:G22"/>
    <mergeCell ref="H21:H22"/>
    <mergeCell ref="I21:I22"/>
  </mergeCells>
  <conditionalFormatting sqref="H23:H1000">
    <cfRule type="cellIs" dxfId="29" priority="7" stopIfTrue="1" operator="equal">
      <formula>1</formula>
    </cfRule>
    <cfRule type="cellIs" dxfId="28" priority="8" stopIfTrue="1" operator="equal">
      <formula>0</formula>
    </cfRule>
    <cfRule type="cellIs" dxfId="27" priority="9" stopIfTrue="1" operator="greaterThanOrEqual">
      <formula>0.66</formula>
    </cfRule>
    <cfRule type="cellIs" dxfId="26" priority="10" stopIfTrue="1" operator="greaterThanOrEqual">
      <formula>0.1</formula>
    </cfRule>
  </conditionalFormatting>
  <conditionalFormatting sqref="H23:H1000">
    <cfRule type="containsBlanks" dxfId="25" priority="6">
      <formula>LEN(TRIM(H23))=0</formula>
    </cfRule>
  </conditionalFormatting>
  <conditionalFormatting sqref="B23:H1000">
    <cfRule type="expression" dxfId="24" priority="5">
      <formula>IF($C23&lt;&gt;"",TRUE,FALSE)</formula>
    </cfRule>
  </conditionalFormatting>
  <conditionalFormatting sqref="I23:I1000 K23:O1000">
    <cfRule type="expression" dxfId="23" priority="4">
      <formula>IF($C23&lt;&gt;"",TRUE,FALSE)</formula>
    </cfRule>
  </conditionalFormatting>
  <conditionalFormatting sqref="B23:I1000 K23:O1000">
    <cfRule type="expression" dxfId="22" priority="3">
      <formula>IF($B23&lt;&gt;"",TRUE,FALSE)</formula>
    </cfRule>
  </conditionalFormatting>
  <conditionalFormatting sqref="B23:O1000">
    <cfRule type="expression" dxfId="21" priority="1">
      <formula>IF(AND($D23="",$I23="",$D22="",$I22="",$D21="",$I21=""),TRUE,FALSE)</formula>
    </cfRule>
    <cfRule type="expression" dxfId="20" priority="2">
      <formula>IF(AND($D23="",$I23="",$D22="",$I22=""),TRUE,FALSE)</formula>
    </cfRule>
  </conditionalFormatting>
  <dataValidations count="2">
    <dataValidation type="list" allowBlank="1" showInputMessage="1" showErrorMessage="1" sqref="E6:G6" xr:uid="{00000000-0002-0000-0500-000000000000}">
      <formula1>$K$10:$K$18</formula1>
    </dataValidation>
    <dataValidation type="list" allowBlank="1" showInputMessage="1" showErrorMessage="1" sqref="E23:G1000" xr:uid="{00000000-0002-0000-0500-000001000000}">
      <formula1>check</formula1>
    </dataValidation>
  </dataValidations>
  <pageMargins left="0.11811023622047244" right="0.11811023622047244" top="0.19685039370078741" bottom="0.19685039370078741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outon 5">
              <controlPr defaultSize="0" print="0" autoFill="0" autoPict="0" macro="[0]!RefreshTableauGraphique">
                <anchor moveWithCells="1" sizeWithCells="1">
                  <from>
                    <xdr:col>3</xdr:col>
                    <xdr:colOff>5267325</xdr:colOff>
                    <xdr:row>5</xdr:row>
                    <xdr:rowOff>0</xdr:rowOff>
                  </from>
                  <to>
                    <xdr:col>3</xdr:col>
                    <xdr:colOff>6248400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AA1000"/>
  <sheetViews>
    <sheetView showGridLines="0" zoomScaleNormal="100" workbookViewId="0"/>
  </sheetViews>
  <sheetFormatPr baseColWidth="10" defaultColWidth="11.42578125" defaultRowHeight="11.25" x14ac:dyDescent="0.2"/>
  <cols>
    <col min="1" max="1" width="4.28515625" style="2" customWidth="1"/>
    <col min="2" max="2" width="13.85546875" style="3" customWidth="1"/>
    <col min="3" max="3" width="19.7109375" style="3" bestFit="1" customWidth="1"/>
    <col min="4" max="4" width="94" style="7" customWidth="1"/>
    <col min="5" max="8" width="9.42578125" style="3" customWidth="1"/>
    <col min="9" max="9" width="9.42578125" style="20" customWidth="1"/>
    <col min="10" max="10" width="4.28515625" style="2" customWidth="1"/>
    <col min="11" max="15" width="11.42578125" style="3" customWidth="1"/>
    <col min="16" max="18" width="11.42578125" style="2" customWidth="1"/>
    <col min="19" max="19" width="9.28515625" style="2" customWidth="1"/>
    <col min="20" max="22" width="11.42578125" style="2" customWidth="1"/>
    <col min="23" max="23" width="11.42578125" style="3" customWidth="1"/>
    <col min="24" max="27" width="11.42578125" style="2" customWidth="1"/>
    <col min="28" max="16384" width="11.42578125" style="2"/>
  </cols>
  <sheetData>
    <row r="1" spans="2:27" ht="18.75" customHeight="1" x14ac:dyDescent="0.2">
      <c r="D1" s="84" t="str">
        <f ca="1">MID(CELL("nomfichier",D2),FIND("]",CELL("nomfichier",D2))+1,20)</f>
        <v>José BBBBB</v>
      </c>
      <c r="I1" s="3"/>
      <c r="J1" s="3"/>
      <c r="P1" s="3"/>
      <c r="Q1" s="3"/>
      <c r="S1" s="3"/>
      <c r="T1" s="3"/>
      <c r="U1" s="3"/>
      <c r="V1" s="3"/>
      <c r="X1" s="3"/>
      <c r="Y1" s="3"/>
      <c r="Z1" s="3"/>
      <c r="AA1" s="3"/>
    </row>
    <row r="2" spans="2:27" s="4" customFormat="1" ht="20.100000000000001" customHeight="1" x14ac:dyDescent="0.2">
      <c r="B2" s="201" t="s">
        <v>8</v>
      </c>
      <c r="C2" s="202"/>
      <c r="D2" s="57" t="str">
        <f ca="1">RIGHT(D1,LEN(D1)-FIND(" ",D1))</f>
        <v>BBBBB</v>
      </c>
      <c r="E2" s="203"/>
      <c r="F2" s="204"/>
      <c r="G2" s="204"/>
      <c r="H2" s="204"/>
      <c r="I2" s="205"/>
      <c r="K2" s="230" t="s">
        <v>20</v>
      </c>
      <c r="L2" s="231"/>
      <c r="M2" s="231"/>
      <c r="N2" s="231"/>
      <c r="O2" s="231"/>
      <c r="P2" s="231"/>
      <c r="Q2" s="232"/>
      <c r="R2" s="2"/>
      <c r="W2" s="17"/>
    </row>
    <row r="3" spans="2:27" s="4" customFormat="1" ht="20.100000000000001" customHeight="1" x14ac:dyDescent="0.2">
      <c r="B3" s="201" t="s">
        <v>9</v>
      </c>
      <c r="C3" s="202"/>
      <c r="D3" s="58" t="str">
        <f ca="1">LEFT(D1,FIND(" ",D1)-1)</f>
        <v>José</v>
      </c>
      <c r="E3" s="206"/>
      <c r="F3" s="207"/>
      <c r="G3" s="207"/>
      <c r="H3" s="207"/>
      <c r="I3" s="208"/>
      <c r="K3" s="233"/>
      <c r="L3" s="234"/>
      <c r="M3" s="234"/>
      <c r="N3" s="234"/>
      <c r="O3" s="234"/>
      <c r="P3" s="234"/>
      <c r="Q3" s="235"/>
      <c r="R3" s="2"/>
      <c r="W3" s="17"/>
    </row>
    <row r="4" spans="2:27" s="4" customFormat="1" ht="20.100000000000001" customHeight="1" x14ac:dyDescent="0.2">
      <c r="B4" s="201" t="s">
        <v>10</v>
      </c>
      <c r="C4" s="202"/>
      <c r="D4" s="6"/>
      <c r="E4" s="209"/>
      <c r="F4" s="210"/>
      <c r="G4" s="210"/>
      <c r="H4" s="210"/>
      <c r="I4" s="211"/>
      <c r="K4" s="236"/>
      <c r="L4" s="237"/>
      <c r="M4" s="237"/>
      <c r="N4" s="237"/>
      <c r="O4" s="237"/>
      <c r="P4" s="237"/>
      <c r="Q4" s="238"/>
      <c r="R4" s="2"/>
    </row>
    <row r="5" spans="2:27" ht="12" customHeight="1" thickBot="1" x14ac:dyDescent="0.25">
      <c r="I5" s="15"/>
      <c r="L5" s="5"/>
      <c r="N5" s="5"/>
    </row>
    <row r="6" spans="2:27" ht="20.45" customHeight="1" thickBot="1" x14ac:dyDescent="0.25">
      <c r="E6" s="212" t="s">
        <v>56</v>
      </c>
      <c r="F6" s="213"/>
      <c r="G6" s="214"/>
      <c r="I6" s="15"/>
      <c r="L6" s="5"/>
      <c r="N6" s="5"/>
    </row>
    <row r="7" spans="2:27" ht="15.75" customHeight="1" x14ac:dyDescent="0.2">
      <c r="I7" s="15"/>
      <c r="K7" s="247" t="s">
        <v>18</v>
      </c>
      <c r="L7" s="248"/>
      <c r="M7" s="249"/>
      <c r="N7" s="253" t="s">
        <v>30</v>
      </c>
      <c r="O7" s="254"/>
      <c r="P7" s="224" t="s">
        <v>17</v>
      </c>
      <c r="Q7" s="225"/>
    </row>
    <row r="8" spans="2:27" ht="15.75" customHeight="1" x14ac:dyDescent="0.2">
      <c r="I8" s="15"/>
      <c r="K8" s="250"/>
      <c r="L8" s="251"/>
      <c r="M8" s="252"/>
      <c r="N8" s="255"/>
      <c r="O8" s="256"/>
      <c r="P8" s="226"/>
      <c r="Q8" s="227"/>
      <c r="V8" s="16"/>
    </row>
    <row r="9" spans="2:27" ht="15.75" customHeight="1" x14ac:dyDescent="0.2">
      <c r="I9" s="15"/>
      <c r="K9" s="73" t="s">
        <v>0</v>
      </c>
      <c r="L9" s="74" t="s">
        <v>15</v>
      </c>
      <c r="M9" s="75" t="s">
        <v>16</v>
      </c>
      <c r="N9" s="72" t="s">
        <v>1</v>
      </c>
      <c r="O9" s="72" t="s">
        <v>28</v>
      </c>
      <c r="P9" s="228"/>
      <c r="Q9" s="229"/>
      <c r="V9" s="2" t="s">
        <v>27</v>
      </c>
      <c r="W9" s="3" t="s">
        <v>19</v>
      </c>
      <c r="X9" s="3" t="s">
        <v>28</v>
      </c>
    </row>
    <row r="10" spans="2:27" ht="15.75" customHeight="1" x14ac:dyDescent="0.25">
      <c r="I10" s="15"/>
      <c r="J10" s="87">
        <f ca="1">IFERROR(L10*100,"")</f>
        <v>40.909090909090921</v>
      </c>
      <c r="K10" s="76" t="str">
        <f ca="1">IF(ISERROR(S10),"",S10)</f>
        <v>PRESTATION</v>
      </c>
      <c r="L10" s="77">
        <f ca="1">IF(ISERROR(T10),"",T10)</f>
        <v>0.40909090909090917</v>
      </c>
      <c r="M10" s="77">
        <f t="shared" ref="M10:M19" ca="1" si="0">IF(L10="","",$Q$19-L10)</f>
        <v>0.59090909090909083</v>
      </c>
      <c r="N10" s="71" t="str">
        <f>IF(W10="","",W10)</f>
        <v>CONTEXTE</v>
      </c>
      <c r="O10" s="70">
        <f>IF(X10="","",X10)</f>
        <v>0</v>
      </c>
      <c r="P10" s="61" t="s">
        <v>15</v>
      </c>
      <c r="Q10" s="62">
        <f ca="1">SUM(L10:L19)/(COUNTA(K10:K19)-COUNTIF(K10:K19,""))</f>
        <v>0.45051739642666977</v>
      </c>
      <c r="S10" s="2" t="str">
        <f t="array" aca="1" ref="S10" ca="1">INDEX($B$23:$B$498,SMALL(IF($B$23:$B$498&lt;&gt;"",ROW(INDIRECT("1:"&amp;ROWS($B$23:$B$498)))),ROWS($1:1)))</f>
        <v>PRESTATION</v>
      </c>
      <c r="T10" s="16">
        <f t="array" aca="1" ref="T10" ca="1">INDEX($W$23:$W$598,SMALL(IF($W$23:$W$598&lt;&gt;"",ROW(INDIRECT("1:"&amp;ROWS($W$23:$W$598)))),ROWS($1:1)))</f>
        <v>0.40909090909090917</v>
      </c>
      <c r="V10" s="7" t="s">
        <v>56</v>
      </c>
      <c r="W10" s="7" t="s">
        <v>57</v>
      </c>
      <c r="X10" s="5">
        <v>0</v>
      </c>
      <c r="Y10" s="16"/>
      <c r="Z10"/>
    </row>
    <row r="11" spans="2:27" ht="15.75" customHeight="1" x14ac:dyDescent="0.2">
      <c r="I11" s="15"/>
      <c r="J11" s="87">
        <f t="shared" ref="J11:J19" ca="1" si="1">IFERROR(L11*100,"")</f>
        <v>66.666666666666643</v>
      </c>
      <c r="K11" s="76" t="str">
        <f t="shared" ref="K11:L19" ca="1" si="2">IF(ISERROR(S11),"",S11)</f>
        <v>OUTILLAGE</v>
      </c>
      <c r="L11" s="77">
        <f t="shared" ca="1" si="2"/>
        <v>0.66666666666666641</v>
      </c>
      <c r="M11" s="77">
        <f t="shared" ca="1" si="0"/>
        <v>0.33333333333333359</v>
      </c>
      <c r="N11" s="71" t="str">
        <f t="shared" ref="N11:O19" si="3">IF(W11="","",W11)</f>
        <v>DELIVERY</v>
      </c>
      <c r="O11" s="70">
        <f t="shared" si="3"/>
        <v>0</v>
      </c>
      <c r="P11" s="78" t="s">
        <v>16</v>
      </c>
      <c r="Q11" s="79">
        <f ca="1">Q19-Q10</f>
        <v>0.54948260357333023</v>
      </c>
      <c r="S11" s="2" t="str">
        <f t="array" aca="1" ref="S11" ca="1">INDEX($B$23:$B$498,SMALL(IF($B$23:$B$498&lt;&gt;"",ROW(INDIRECT("1:"&amp;ROWS($B$23:$B$498)))),ROWS($1:2)))</f>
        <v>OUTILLAGE</v>
      </c>
      <c r="T11" s="16">
        <f t="array" aca="1" ref="T11" ca="1">INDEX($W$23:$W$598,SMALL(IF($W$23:$W$598&lt;&gt;"",ROW(INDIRECT("1:"&amp;ROWS($W$23:$W$598)))),ROWS($1:2)))</f>
        <v>0.66666666666666641</v>
      </c>
      <c r="V11" s="7" t="s">
        <v>56</v>
      </c>
      <c r="W11" s="7" t="s">
        <v>58</v>
      </c>
      <c r="X11" s="5">
        <v>0</v>
      </c>
      <c r="Y11" s="16"/>
    </row>
    <row r="12" spans="2:27" ht="15.75" customHeight="1" x14ac:dyDescent="0.2">
      <c r="I12" s="15"/>
      <c r="J12" s="87">
        <f t="shared" ca="1" si="1"/>
        <v>56.028368794326255</v>
      </c>
      <c r="K12" s="76" t="str">
        <f t="shared" ca="1" si="2"/>
        <v>CONTRÔLES</v>
      </c>
      <c r="L12" s="77">
        <f t="shared" ca="1" si="2"/>
        <v>0.56028368794326255</v>
      </c>
      <c r="M12" s="77">
        <f t="shared" ca="1" si="0"/>
        <v>0.43971631205673745</v>
      </c>
      <c r="N12" s="71" t="str">
        <f t="shared" si="3"/>
        <v>PROCESS</v>
      </c>
      <c r="O12" s="70">
        <f t="shared" si="3"/>
        <v>0</v>
      </c>
      <c r="P12" s="82"/>
      <c r="Q12" s="83"/>
      <c r="S12" s="2" t="str">
        <f t="array" aca="1" ref="S12" ca="1">INDEX($B$23:$B$498,SMALL(IF($B$23:$B$498&lt;&gt;"",ROW(INDIRECT("1:"&amp;ROWS($B$23:$B$498)))),ROWS($1:3)))</f>
        <v>CONTRÔLES</v>
      </c>
      <c r="T12" s="16">
        <f t="array" aca="1" ref="T12" ca="1">INDEX($W$23:$W$598,SMALL(IF($W$23:$W$598&lt;&gt;"",ROW(INDIRECT("1:"&amp;ROWS($W$23:$W$598)))),ROWS($1:3)))</f>
        <v>0.56028368794326255</v>
      </c>
      <c r="V12" s="7" t="s">
        <v>56</v>
      </c>
      <c r="W12" s="7" t="s">
        <v>59</v>
      </c>
      <c r="X12" s="5">
        <v>0</v>
      </c>
      <c r="Y12" s="16"/>
    </row>
    <row r="13" spans="2:27" ht="15.75" customHeight="1" x14ac:dyDescent="0.2">
      <c r="I13" s="15"/>
      <c r="J13" s="87">
        <f t="shared" ca="1" si="1"/>
        <v>33.962264150943383</v>
      </c>
      <c r="K13" s="76" t="str">
        <f t="shared" ca="1" si="2"/>
        <v>DEMANDES</v>
      </c>
      <c r="L13" s="77">
        <f t="shared" ca="1" si="2"/>
        <v>0.33962264150943383</v>
      </c>
      <c r="M13" s="77">
        <f t="shared" ca="1" si="0"/>
        <v>0.66037735849056611</v>
      </c>
      <c r="N13" s="71" t="str">
        <f t="shared" si="3"/>
        <v/>
      </c>
      <c r="O13" s="70" t="str">
        <f t="shared" si="3"/>
        <v/>
      </c>
      <c r="P13" s="82"/>
      <c r="Q13" s="83"/>
      <c r="S13" s="2" t="str">
        <f t="array" aca="1" ref="S13" ca="1">INDEX($B$23:$B$498,SMALL(IF($B$23:$B$498&lt;&gt;"",ROW(INDIRECT("1:"&amp;ROWS($B$23:$B$498)))),ROWS($1:4)))</f>
        <v>DEMANDES</v>
      </c>
      <c r="T13" s="16">
        <f t="array" aca="1" ref="T13" ca="1">INDEX($W$23:$W$598,SMALL(IF($W$23:$W$598&lt;&gt;"",ROW(INDIRECT("1:"&amp;ROWS($W$23:$W$598)))),ROWS($1:4)))</f>
        <v>0.33962264150943383</v>
      </c>
      <c r="V13" s="7"/>
      <c r="W13" s="7"/>
      <c r="X13" s="5"/>
      <c r="Y13" s="16"/>
    </row>
    <row r="14" spans="2:27" ht="15.75" customHeight="1" x14ac:dyDescent="0.2">
      <c r="I14" s="15"/>
      <c r="J14" s="87">
        <f t="shared" ca="1" si="1"/>
        <v>27.692307692307683</v>
      </c>
      <c r="K14" s="76" t="str">
        <f t="shared" ca="1" si="2"/>
        <v>INCIDENTS</v>
      </c>
      <c r="L14" s="77">
        <f t="shared" ca="1" si="2"/>
        <v>0.27692307692307683</v>
      </c>
      <c r="M14" s="77">
        <f t="shared" ca="1" si="0"/>
        <v>0.72307692307692317</v>
      </c>
      <c r="N14" s="71" t="str">
        <f t="shared" si="3"/>
        <v/>
      </c>
      <c r="O14" s="70" t="str">
        <f t="shared" si="3"/>
        <v/>
      </c>
      <c r="P14" s="82"/>
      <c r="Q14" s="83"/>
      <c r="S14" s="2" t="str">
        <f t="array" aca="1" ref="S14" ca="1">INDEX($B$23:$B$498,SMALL(IF($B$23:$B$498&lt;&gt;"",ROW(INDIRECT("1:"&amp;ROWS($B$23:$B$498)))),ROWS($1:5)))</f>
        <v>INCIDENTS</v>
      </c>
      <c r="T14" s="16">
        <f t="array" aca="1" ref="T14" ca="1">INDEX($W$23:$W$598,SMALL(IF($W$23:$W$598&lt;&gt;"",ROW(INDIRECT("1:"&amp;ROWS($W$23:$W$598)))),ROWS($1:5)))</f>
        <v>0.27692307692307683</v>
      </c>
      <c r="V14" s="7"/>
      <c r="W14" s="7"/>
      <c r="X14" s="5"/>
      <c r="Y14" s="16"/>
    </row>
    <row r="15" spans="2:27" ht="15.75" customHeight="1" x14ac:dyDescent="0.2">
      <c r="I15" s="15"/>
      <c r="J15" s="87" t="str">
        <f t="shared" ca="1" si="1"/>
        <v/>
      </c>
      <c r="K15" s="76" t="str">
        <f t="shared" ca="1" si="2"/>
        <v/>
      </c>
      <c r="L15" s="77" t="str">
        <f t="shared" ca="1" si="2"/>
        <v/>
      </c>
      <c r="M15" s="77" t="str">
        <f t="shared" ca="1" si="0"/>
        <v/>
      </c>
      <c r="N15" s="71" t="str">
        <f t="shared" si="3"/>
        <v/>
      </c>
      <c r="O15" s="70" t="str">
        <f t="shared" si="3"/>
        <v/>
      </c>
      <c r="P15" s="82"/>
      <c r="Q15" s="83"/>
      <c r="S15" s="2" t="e">
        <f t="array" aca="1" ref="S15" ca="1">INDEX($B$23:$B$498,SMALL(IF($B$23:$B$498&lt;&gt;"",ROW(INDIRECT("1:"&amp;ROWS($B$23:$B$498)))),ROWS($1:7)))</f>
        <v>#NUM!</v>
      </c>
      <c r="T15" s="16" t="e">
        <f t="array" aca="1" ref="T15" ca="1">INDEX($W$23:$W$598,SMALL(IF($W$23:$W$598&lt;&gt;"",ROW(INDIRECT("1:"&amp;ROWS($W$23:$W$598)))),ROWS($1:7)))</f>
        <v>#NUM!</v>
      </c>
      <c r="X15" s="3"/>
    </row>
    <row r="16" spans="2:27" ht="15.75" customHeight="1" x14ac:dyDescent="0.2">
      <c r="I16" s="15"/>
      <c r="J16" s="87" t="str">
        <f t="shared" ca="1" si="1"/>
        <v/>
      </c>
      <c r="K16" s="76" t="str">
        <f t="shared" ca="1" si="2"/>
        <v/>
      </c>
      <c r="L16" s="77" t="str">
        <f t="shared" ca="1" si="2"/>
        <v/>
      </c>
      <c r="M16" s="77" t="str">
        <f t="shared" ca="1" si="0"/>
        <v/>
      </c>
      <c r="N16" s="71" t="str">
        <f t="shared" si="3"/>
        <v/>
      </c>
      <c r="O16" s="70" t="str">
        <f t="shared" si="3"/>
        <v/>
      </c>
      <c r="P16" s="82"/>
      <c r="Q16" s="83"/>
      <c r="S16" s="2" t="e">
        <f t="array" aca="1" ref="S16" ca="1">INDEX($B$23:$B$498,SMALL(IF($B$23:$B$498&lt;&gt;"",ROW(INDIRECT("1:"&amp;ROWS($B$23:$B$498)))),ROWS($1:8)))</f>
        <v>#NUM!</v>
      </c>
      <c r="T16" s="16" t="e">
        <f t="array" aca="1" ref="T16" ca="1">INDEX($W$23:$W$598,SMALL(IF($W$23:$W$598&lt;&gt;"",ROW(INDIRECT("1:"&amp;ROWS($W$23:$W$598)))),ROWS($1:8)))</f>
        <v>#NUM!</v>
      </c>
      <c r="X16" s="16"/>
      <c r="Y16" s="16"/>
    </row>
    <row r="17" spans="2:27" ht="15.75" customHeight="1" x14ac:dyDescent="0.2">
      <c r="I17" s="15"/>
      <c r="J17" s="87" t="str">
        <f t="shared" ca="1" si="1"/>
        <v/>
      </c>
      <c r="K17" s="76" t="str">
        <f t="shared" ca="1" si="2"/>
        <v/>
      </c>
      <c r="L17" s="77" t="str">
        <f t="shared" ca="1" si="2"/>
        <v/>
      </c>
      <c r="M17" s="77" t="str">
        <f t="shared" ca="1" si="0"/>
        <v/>
      </c>
      <c r="N17" s="71" t="str">
        <f t="shared" si="3"/>
        <v/>
      </c>
      <c r="O17" s="70" t="str">
        <f t="shared" si="3"/>
        <v/>
      </c>
      <c r="P17" s="68"/>
      <c r="Q17" s="69"/>
      <c r="S17" s="2" t="e">
        <f t="array" aca="1" ref="S17" ca="1">INDEX($B$23:$B$498,SMALL(IF($B$23:$B$498&lt;&gt;"",ROW(INDIRECT("1:"&amp;ROWS($B$23:$B$498)))),ROWS($1:9)))</f>
        <v>#NUM!</v>
      </c>
      <c r="T17" s="16" t="e">
        <f t="array" aca="1" ref="T17" ca="1">INDEX($W$23:$W$598,SMALL(IF($W$23:$W$598&lt;&gt;"",ROW(INDIRECT("1:"&amp;ROWS($W$23:$W$598)))),ROWS($1:9)))</f>
        <v>#NUM!</v>
      </c>
      <c r="X17" s="16"/>
      <c r="Y17" s="16"/>
    </row>
    <row r="18" spans="2:27" ht="15.75" customHeight="1" x14ac:dyDescent="0.2">
      <c r="I18" s="15"/>
      <c r="J18" s="87" t="str">
        <f t="shared" ca="1" si="1"/>
        <v/>
      </c>
      <c r="K18" s="76" t="str">
        <f t="shared" ca="1" si="2"/>
        <v/>
      </c>
      <c r="L18" s="77" t="str">
        <f t="shared" ca="1" si="2"/>
        <v/>
      </c>
      <c r="M18" s="77" t="str">
        <f t="shared" ca="1" si="0"/>
        <v/>
      </c>
      <c r="N18" s="71" t="str">
        <f t="shared" si="3"/>
        <v/>
      </c>
      <c r="O18" s="70" t="str">
        <f t="shared" si="3"/>
        <v/>
      </c>
      <c r="P18" s="68"/>
      <c r="Q18" s="69"/>
      <c r="S18" s="2" t="e">
        <f t="array" aca="1" ref="S18" ca="1">INDEX($B$23:$B$498,SMALL(IF($B$23:$B$498&lt;&gt;"",ROW(INDIRECT("1:"&amp;ROWS($B$23:$B$498)))),ROWS($1:10)))</f>
        <v>#NUM!</v>
      </c>
      <c r="T18" s="16" t="e">
        <f t="array" aca="1" ref="T18" ca="1">INDEX($W$23:$W$598,SMALL(IF($W$23:$W$598&lt;&gt;"",ROW(INDIRECT("1:"&amp;ROWS($W$23:$W$598)))),ROWS($1:10)))</f>
        <v>#NUM!</v>
      </c>
      <c r="X18" s="16"/>
      <c r="Y18" s="16"/>
    </row>
    <row r="19" spans="2:27" ht="15.75" customHeight="1" x14ac:dyDescent="0.2">
      <c r="I19" s="15"/>
      <c r="J19" s="87" t="str">
        <f t="shared" ca="1" si="1"/>
        <v/>
      </c>
      <c r="K19" s="76" t="str">
        <f t="shared" ca="1" si="2"/>
        <v/>
      </c>
      <c r="L19" s="77" t="str">
        <f t="shared" ca="1" si="2"/>
        <v/>
      </c>
      <c r="M19" s="77" t="str">
        <f t="shared" ca="1" si="0"/>
        <v/>
      </c>
      <c r="N19" s="71" t="str">
        <f t="shared" si="3"/>
        <v/>
      </c>
      <c r="O19" s="70" t="str">
        <f t="shared" si="3"/>
        <v/>
      </c>
      <c r="P19" s="80" t="s">
        <v>21</v>
      </c>
      <c r="Q19" s="81">
        <v>1</v>
      </c>
      <c r="S19" s="2" t="e">
        <f t="array" aca="1" ref="S19" ca="1">INDEX($B$23:$B$498,SMALL(IF($B$23:$B$498&lt;&gt;"",ROW(INDIRECT("1:"&amp;ROWS($B$23:$B$498)))),ROWS($1:11)))</f>
        <v>#NUM!</v>
      </c>
      <c r="T19" s="16" t="e">
        <f t="array" aca="1" ref="T19" ca="1">INDEX($W$23:$W$598,SMALL(IF($W$23:$W$598&lt;&gt;"",ROW(INDIRECT("1:"&amp;ROWS($W$23:$W$598)))),ROWS($1:11)))</f>
        <v>#NUM!</v>
      </c>
      <c r="X19" s="16"/>
      <c r="Y19" s="16"/>
    </row>
    <row r="20" spans="2:27" ht="12" customHeight="1" x14ac:dyDescent="0.2">
      <c r="B20" s="15"/>
      <c r="I20" s="15"/>
    </row>
    <row r="21" spans="2:27" ht="20.100000000000001" customHeight="1" x14ac:dyDescent="0.2">
      <c r="B21" s="215" t="s">
        <v>0</v>
      </c>
      <c r="C21" s="217" t="s">
        <v>1</v>
      </c>
      <c r="D21" s="217" t="s">
        <v>6</v>
      </c>
      <c r="E21" s="220" t="s">
        <v>3</v>
      </c>
      <c r="F21" s="222" t="s">
        <v>4</v>
      </c>
      <c r="G21" s="220" t="s">
        <v>5</v>
      </c>
      <c r="H21" s="245" t="s">
        <v>12</v>
      </c>
      <c r="I21" s="220" t="s">
        <v>13</v>
      </c>
      <c r="K21" s="239" t="s">
        <v>14</v>
      </c>
      <c r="L21" s="240"/>
      <c r="M21" s="240"/>
      <c r="N21" s="240"/>
      <c r="O21" s="241"/>
      <c r="U21" s="16"/>
    </row>
    <row r="22" spans="2:27" ht="20.100000000000001" customHeight="1" x14ac:dyDescent="0.2">
      <c r="B22" s="216"/>
      <c r="C22" s="218"/>
      <c r="D22" s="219"/>
      <c r="E22" s="221"/>
      <c r="F22" s="223"/>
      <c r="G22" s="221"/>
      <c r="H22" s="246"/>
      <c r="I22" s="221"/>
      <c r="J22" s="14"/>
      <c r="K22" s="242"/>
      <c r="L22" s="243"/>
      <c r="M22" s="243"/>
      <c r="N22" s="243"/>
      <c r="O22" s="244"/>
      <c r="S22" s="63" t="s">
        <v>1</v>
      </c>
      <c r="V22" s="63" t="s">
        <v>0</v>
      </c>
      <c r="Y22" s="2" t="s">
        <v>0</v>
      </c>
      <c r="Z22" s="3" t="s">
        <v>1</v>
      </c>
      <c r="AA22" s="3" t="s">
        <v>29</v>
      </c>
    </row>
    <row r="23" spans="2:27" ht="12.6" customHeight="1" x14ac:dyDescent="0.2">
      <c r="B23" s="59" t="str">
        <f>IF(Collage!B16="","",Collage!B16)</f>
        <v>PRESTATION</v>
      </c>
      <c r="C23" s="59" t="str">
        <f>IF(Collage!C16="","",Collage!C16)</f>
        <v/>
      </c>
      <c r="D23" s="36" t="str">
        <f>IF(Collage!D16="","",Collage!D16)</f>
        <v/>
      </c>
      <c r="E23" s="30"/>
      <c r="F23" s="31"/>
      <c r="G23" s="32"/>
      <c r="H23" s="33" t="str">
        <f t="shared" ref="H23:H86" si="4">IF(D23="","",SUM(N23/3))</f>
        <v/>
      </c>
      <c r="I23" s="34">
        <f>IF(B23&lt;&gt;"",SUMIF($V$23:$V$598,V23,$H$23:$H$598)/SUMIF($V$23:$V$598,V23,$O$23:O598),IF(O23&lt;&gt;"",SUMIF($S$23:$S$598,S23,$H$23:$H$598)/O23,""))</f>
        <v>0.40909090909090917</v>
      </c>
      <c r="J23" s="12"/>
      <c r="K23" s="19" t="str">
        <f t="shared" ref="K23:K34" si="5">IF(D23&lt;&gt;"",IF(E23="X",1,0),"")</f>
        <v/>
      </c>
      <c r="L23" s="19" t="str">
        <f t="shared" ref="L23:L86" si="6">IF($D23&lt;&gt;"",IF($F23="X",1,0),"")</f>
        <v/>
      </c>
      <c r="M23" s="19" t="str">
        <f t="shared" ref="M23:M86" si="7">IF($D23&lt;&gt;"",IF($G23="X",1,0),"")</f>
        <v/>
      </c>
      <c r="N23" s="19" t="str">
        <f t="shared" ref="N23:N34" si="8">IF(D23&lt;&gt;"",SUM(K23:M23),IF(O23&lt;&gt;"","Procédures :",""))</f>
        <v/>
      </c>
      <c r="O23" s="9" t="str">
        <f>IF(C23="","",IF(V22&lt;&gt;S23,SUMPRODUCT((D23:D198&lt;&gt;"")*(S23:S500=S23)),""))</f>
        <v/>
      </c>
      <c r="S23" s="2" t="str">
        <f>IF(C23&lt;&gt;"",C23,IF(V23=U22,V22,""))</f>
        <v/>
      </c>
      <c r="T23" s="18" t="str">
        <f t="shared" ref="T23:T86" si="9">IF(C23&lt;&gt;"",I23,"")</f>
        <v/>
      </c>
      <c r="V23" s="2" t="str">
        <f>B23</f>
        <v>PRESTATION</v>
      </c>
      <c r="W23" s="16">
        <f t="shared" ref="W23:W86" si="10">IF(B23&lt;&gt;"",I23,"")</f>
        <v>0.40909090909090917</v>
      </c>
      <c r="Y23" s="2" t="str">
        <f ca="1">VLOOKUP(Z23,S$23:V$598,4,FALSE)</f>
        <v>PRESTATION</v>
      </c>
      <c r="Z23" s="2" t="str">
        <f t="array" aca="1" ref="Z23" ca="1">INDEX($C$23:$C$598,SMALL(IF($C$23:$C$598&lt;&gt;"",ROW(INDIRECT("1:"&amp;ROWS($C$23:$C$598)))),ROWS($1:1)))</f>
        <v>CONTEXTE</v>
      </c>
      <c r="AA23" s="16">
        <f t="array" aca="1" ref="AA23" ca="1">INDEX($T$23:$T$598,SMALL(IF($T$23:$T$598&lt;&gt;"",ROW(INDIRECT("1:"&amp;ROWS($T$23:$T$598)))),ROWS($1:1)))</f>
        <v>0.66666666666666663</v>
      </c>
    </row>
    <row r="24" spans="2:27" ht="12.6" customHeight="1" x14ac:dyDescent="0.2">
      <c r="B24" s="59" t="str">
        <f>IF(Collage!B17="","",Collage!B17)</f>
        <v/>
      </c>
      <c r="C24" s="59" t="str">
        <f>IF(Collage!C17="","",Collage!C17)</f>
        <v>CONTEXTE</v>
      </c>
      <c r="D24" s="35" t="str">
        <f>IF(Collage!D17="","",Collage!D17)</f>
        <v/>
      </c>
      <c r="E24" s="29"/>
      <c r="F24" s="10"/>
      <c r="G24" s="11"/>
      <c r="H24" s="13" t="str">
        <f t="shared" si="4"/>
        <v/>
      </c>
      <c r="I24" s="8">
        <f>IF(B24&lt;&gt;"",SUMIF($V$23:$V$598,V24,$H$23:$H$598)/SUMIF($V$23:$V$598,V24,$O$23:O599),IF(O24&lt;&gt;"",SUMIF($S$23:$S$598,S24,$H$23:$H$598)/O24,""))</f>
        <v>0.66666666666666663</v>
      </c>
      <c r="J24" s="12"/>
      <c r="K24" s="19" t="str">
        <f t="shared" si="5"/>
        <v/>
      </c>
      <c r="L24" s="19" t="str">
        <f t="shared" si="6"/>
        <v/>
      </c>
      <c r="M24" s="19" t="str">
        <f t="shared" si="7"/>
        <v/>
      </c>
      <c r="N24" s="19" t="str">
        <f t="shared" si="8"/>
        <v>Procédures :</v>
      </c>
      <c r="O24" s="9">
        <f>IF(C24="","",IF(S23&lt;&gt;S24,SUMPRODUCT((D24:D500&lt;&gt;"")*(S24:S500=S24)),""))</f>
        <v>6</v>
      </c>
      <c r="S24" s="2" t="str">
        <f t="shared" ref="S24:S87" si="11">IF(C24&lt;&gt;"",C24,IF(V24=V23,S23,""))</f>
        <v>CONTEXTE</v>
      </c>
      <c r="T24" s="18">
        <f t="shared" si="9"/>
        <v>0.66666666666666663</v>
      </c>
      <c r="V24" s="2" t="str">
        <f t="shared" ref="V24:V87" si="12">IF(B24="",V23,B24)</f>
        <v>PRESTATION</v>
      </c>
      <c r="W24" s="16" t="str">
        <f t="shared" si="10"/>
        <v/>
      </c>
      <c r="Y24" s="2" t="str">
        <f t="shared" ref="Y24:Y87" ca="1" si="13">VLOOKUP(Z24,S$23:V$598,4,FALSE)</f>
        <v>PRESTATION</v>
      </c>
      <c r="Z24" s="2" t="str">
        <f t="array" aca="1" ref="Z24" ca="1">INDEX($C$23:$C$598,SMALL(IF($C$23:$C$598&lt;&gt;"",ROW(INDIRECT("1:"&amp;ROWS($C$23:$C$598)))),ROWS($1:2)))</f>
        <v>DELIVERY</v>
      </c>
      <c r="AA24" s="16">
        <f t="array" aca="1" ref="AA24" ca="1">INDEX($T$23:$T$598,SMALL(IF($T$23:$T$598&lt;&gt;"",ROW(INDIRECT("1:"&amp;ROWS($T$23:$T$598)))),ROWS($1:2)))</f>
        <v>0.58333333333333326</v>
      </c>
    </row>
    <row r="25" spans="2:27" ht="12.6" customHeight="1" x14ac:dyDescent="0.2">
      <c r="B25" s="59" t="str">
        <f>IF(Collage!B18="","",Collage!B18)</f>
        <v/>
      </c>
      <c r="C25" s="59" t="str">
        <f>IF(Collage!C18="","",Collage!C18)</f>
        <v/>
      </c>
      <c r="D25" s="60" t="str">
        <f>IF(Collage!D18="","",Collage!D18)</f>
        <v/>
      </c>
      <c r="E25" s="29"/>
      <c r="F25" s="10"/>
      <c r="G25" s="11"/>
      <c r="H25" s="13" t="str">
        <f t="shared" si="4"/>
        <v/>
      </c>
      <c r="I25" s="8" t="str">
        <f>IF(B25&lt;&gt;"",SUMIF($V$23:$V$598,V25,$H$23:$H$598)/SUMIF($V$23:$V$598,V25,$O$23:O600),IF(O25&lt;&gt;"",SUMIF($S$23:$S$598,S25,$H$23:$H$598)/O25,""))</f>
        <v/>
      </c>
      <c r="J25" s="12"/>
      <c r="K25" s="19" t="str">
        <f t="shared" si="5"/>
        <v/>
      </c>
      <c r="L25" s="19" t="str">
        <f t="shared" si="6"/>
        <v/>
      </c>
      <c r="M25" s="19" t="str">
        <f t="shared" si="7"/>
        <v/>
      </c>
      <c r="N25" s="19" t="str">
        <f t="shared" si="8"/>
        <v/>
      </c>
      <c r="O25" s="9" t="str">
        <f t="shared" ref="O25:O88" si="14">IF(C25="","",IF(S24&lt;&gt;S25,SUMPRODUCT((D25:D501&lt;&gt;"")*(S25:S501=S25)),""))</f>
        <v/>
      </c>
      <c r="S25" s="2" t="str">
        <f t="shared" si="11"/>
        <v>CONTEXTE</v>
      </c>
      <c r="T25" s="18" t="str">
        <f t="shared" si="9"/>
        <v/>
      </c>
      <c r="V25" s="2" t="str">
        <f t="shared" si="12"/>
        <v>PRESTATION</v>
      </c>
      <c r="W25" s="16" t="str">
        <f t="shared" si="10"/>
        <v/>
      </c>
      <c r="Y25" s="2" t="str">
        <f t="shared" ca="1" si="13"/>
        <v>PRESTATION</v>
      </c>
      <c r="Z25" s="2" t="str">
        <f t="array" aca="1" ref="Z25" ca="1">INDEX($C$23:$C$598,SMALL(IF($C$23:$C$598&lt;&gt;"",ROW(INDIRECT("1:"&amp;ROWS($C$23:$C$598)))),ROWS($1:3)))</f>
        <v>PROCESS</v>
      </c>
      <c r="AA25" s="16">
        <f t="array" aca="1" ref="AA25" ca="1">INDEX($T$23:$T$598,SMALL(IF($T$23:$T$598&lt;&gt;"",ROW(INDIRECT("1:"&amp;ROWS($T$23:$T$598)))),ROWS($1:3)))</f>
        <v>4.1666666666666664E-2</v>
      </c>
    </row>
    <row r="26" spans="2:27" ht="12.6" customHeight="1" x14ac:dyDescent="0.2">
      <c r="B26" s="59" t="str">
        <f>IF(Collage!B19="","",Collage!B19)</f>
        <v/>
      </c>
      <c r="C26" s="59" t="str">
        <f>IF(Collage!C19="","",Collage!C19)</f>
        <v/>
      </c>
      <c r="D26" s="60" t="str">
        <f>IF(Collage!D19="","",Collage!D19)</f>
        <v>info 1</v>
      </c>
      <c r="E26" s="29" t="s">
        <v>2</v>
      </c>
      <c r="F26" s="11" t="s">
        <v>2</v>
      </c>
      <c r="G26" s="11" t="s">
        <v>2</v>
      </c>
      <c r="H26" s="13">
        <f t="shared" si="4"/>
        <v>1</v>
      </c>
      <c r="I26" s="8" t="str">
        <f>IF(B26&lt;&gt;"",SUMIF($V$23:$V$598,V26,$H$23:$H$598)/SUMIF($V$23:$V$598,V26,$O$23:O601),IF(O26&lt;&gt;"",SUMIF($S$23:$S$598,S26,$H$23:$H$598)/O26,""))</f>
        <v/>
      </c>
      <c r="J26" s="12"/>
      <c r="K26" s="19">
        <f t="shared" si="5"/>
        <v>1</v>
      </c>
      <c r="L26" s="19">
        <f t="shared" si="6"/>
        <v>1</v>
      </c>
      <c r="M26" s="19">
        <f t="shared" si="7"/>
        <v>1</v>
      </c>
      <c r="N26" s="19">
        <f t="shared" si="8"/>
        <v>3</v>
      </c>
      <c r="O26" s="9" t="str">
        <f t="shared" si="14"/>
        <v/>
      </c>
      <c r="S26" s="2" t="str">
        <f t="shared" si="11"/>
        <v>CONTEXTE</v>
      </c>
      <c r="T26" s="18" t="str">
        <f t="shared" si="9"/>
        <v/>
      </c>
      <c r="V26" s="2" t="str">
        <f t="shared" si="12"/>
        <v>PRESTATION</v>
      </c>
      <c r="W26" s="16" t="str">
        <f t="shared" si="10"/>
        <v/>
      </c>
      <c r="Y26" s="2" t="str">
        <f t="shared" ca="1" si="13"/>
        <v>OUTILLAGE</v>
      </c>
      <c r="Z26" s="2" t="str">
        <f t="array" aca="1" ref="Z26" ca="1">INDEX($C$23:$C$598,SMALL(IF($C$23:$C$598&lt;&gt;"",ROW(INDIRECT("1:"&amp;ROWS($C$23:$C$598)))),ROWS($1:4)))</f>
        <v>EXPLOITATION</v>
      </c>
      <c r="AA26" s="16">
        <f t="array" aca="1" ref="AA26" ca="1">INDEX($T$23:$T$598,SMALL(IF($T$23:$T$598&lt;&gt;"",ROW(INDIRECT("1:"&amp;ROWS($T$23:$T$598)))),ROWS($1:4)))</f>
        <v>0.95238095238095233</v>
      </c>
    </row>
    <row r="27" spans="2:27" ht="12.6" customHeight="1" x14ac:dyDescent="0.2">
      <c r="B27" s="59" t="str">
        <f>IF(Collage!B20="","",Collage!B20)</f>
        <v/>
      </c>
      <c r="C27" s="59" t="str">
        <f>IF(Collage!C20="","",Collage!C20)</f>
        <v/>
      </c>
      <c r="D27" s="60" t="str">
        <f>IF(Collage!D20="","",Collage!D20)</f>
        <v>info 2</v>
      </c>
      <c r="E27" s="29" t="s">
        <v>2</v>
      </c>
      <c r="F27" s="11" t="s">
        <v>2</v>
      </c>
      <c r="G27" s="11" t="s">
        <v>2</v>
      </c>
      <c r="H27" s="13">
        <f t="shared" si="4"/>
        <v>1</v>
      </c>
      <c r="I27" s="8" t="str">
        <f>IF(B27&lt;&gt;"",SUMIF($V$23:$V$598,V27,$H$23:$H$598)/SUMIF($V$23:$V$598,V27,$O$23:O602),IF(O27&lt;&gt;"",SUMIF($S$23:$S$598,S27,$H$23:$H$598)/O27,""))</f>
        <v/>
      </c>
      <c r="J27" s="12"/>
      <c r="K27" s="19">
        <f t="shared" si="5"/>
        <v>1</v>
      </c>
      <c r="L27" s="19">
        <f t="shared" si="6"/>
        <v>1</v>
      </c>
      <c r="M27" s="19">
        <f t="shared" si="7"/>
        <v>1</v>
      </c>
      <c r="N27" s="19">
        <f t="shared" si="8"/>
        <v>3</v>
      </c>
      <c r="O27" s="9" t="str">
        <f t="shared" si="14"/>
        <v/>
      </c>
      <c r="S27" s="2" t="str">
        <f t="shared" si="11"/>
        <v>CONTEXTE</v>
      </c>
      <c r="T27" s="18" t="str">
        <f t="shared" si="9"/>
        <v/>
      </c>
      <c r="V27" s="2" t="str">
        <f t="shared" si="12"/>
        <v>PRESTATION</v>
      </c>
      <c r="W27" s="16" t="str">
        <f t="shared" si="10"/>
        <v/>
      </c>
      <c r="Y27" s="2" t="str">
        <f t="shared" ca="1" si="13"/>
        <v>OUTILLAGE</v>
      </c>
      <c r="Z27" s="2" t="str">
        <f t="array" aca="1" ref="Z27" ca="1">INDEX($C$23:$C$598,SMALL(IF($C$23:$C$598&lt;&gt;"",ROW(INDIRECT("1:"&amp;ROWS($C$23:$C$598)))),ROWS($1:5)))</f>
        <v>ADMINISTRATION</v>
      </c>
      <c r="AA27" s="16">
        <f t="array" aca="1" ref="AA27" ca="1">INDEX($T$23:$T$598,SMALL(IF($T$23:$T$598&lt;&gt;"",ROW(INDIRECT("1:"&amp;ROWS($T$23:$T$598)))),ROWS($1:5)))</f>
        <v>0.5714285714285714</v>
      </c>
    </row>
    <row r="28" spans="2:27" ht="12.6" customHeight="1" x14ac:dyDescent="0.2">
      <c r="B28" s="59" t="str">
        <f>IF(Collage!B21="","",Collage!B21)</f>
        <v/>
      </c>
      <c r="C28" s="59" t="str">
        <f>IF(Collage!C21="","",Collage!C21)</f>
        <v/>
      </c>
      <c r="D28" s="60" t="str">
        <f>IF(Collage!D21="","",Collage!D21)</f>
        <v>info 3</v>
      </c>
      <c r="E28" s="29" t="s">
        <v>2</v>
      </c>
      <c r="F28" s="11" t="s">
        <v>2</v>
      </c>
      <c r="G28" s="11" t="s">
        <v>2</v>
      </c>
      <c r="H28" s="13">
        <f t="shared" si="4"/>
        <v>1</v>
      </c>
      <c r="I28" s="8" t="str">
        <f>IF(B28&lt;&gt;"",SUMIF($V$23:$V$598,V28,$H$23:$H$598)/SUMIF($V$23:$V$598,V28,$O$23:O603),IF(O28&lt;&gt;"",SUMIF($S$23:$S$598,S28,$H$23:$H$598)/O28,""))</f>
        <v/>
      </c>
      <c r="J28" s="12"/>
      <c r="K28" s="19">
        <f t="shared" si="5"/>
        <v>1</v>
      </c>
      <c r="L28" s="19">
        <f t="shared" si="6"/>
        <v>1</v>
      </c>
      <c r="M28" s="19">
        <f t="shared" si="7"/>
        <v>1</v>
      </c>
      <c r="N28" s="19">
        <f t="shared" si="8"/>
        <v>3</v>
      </c>
      <c r="O28" s="9" t="str">
        <f t="shared" si="14"/>
        <v/>
      </c>
      <c r="S28" s="2" t="str">
        <f t="shared" si="11"/>
        <v>CONTEXTE</v>
      </c>
      <c r="T28" s="18" t="str">
        <f t="shared" si="9"/>
        <v/>
      </c>
      <c r="V28" s="2" t="str">
        <f t="shared" si="12"/>
        <v>PRESTATION</v>
      </c>
      <c r="W28" s="16" t="str">
        <f t="shared" si="10"/>
        <v/>
      </c>
      <c r="Y28" s="2" t="str">
        <f t="shared" ca="1" si="13"/>
        <v>OUTILLAGE</v>
      </c>
      <c r="Z28" s="2" t="str">
        <f t="array" aca="1" ref="Z28" ca="1">INDEX($C$23:$C$598,SMALL(IF($C$23:$C$598&lt;&gt;"",ROW(INDIRECT("1:"&amp;ROWS($C$23:$C$598)))),ROWS($1:6)))</f>
        <v>METIER</v>
      </c>
      <c r="AA28" s="16">
        <f t="array" aca="1" ref="AA28" ca="1">INDEX($T$23:$T$598,SMALL(IF($T$23:$T$598&lt;&gt;"",ROW(INDIRECT("1:"&amp;ROWS($T$23:$T$598)))),ROWS($1:6)))</f>
        <v>0.51851851851851849</v>
      </c>
    </row>
    <row r="29" spans="2:27" ht="12.6" customHeight="1" x14ac:dyDescent="0.2">
      <c r="B29" s="59" t="str">
        <f>IF(Collage!B22="","",Collage!B22)</f>
        <v/>
      </c>
      <c r="C29" s="59" t="str">
        <f>IF(Collage!C22="","",Collage!C22)</f>
        <v/>
      </c>
      <c r="D29" s="60" t="str">
        <f>IF(Collage!D22="","",Collage!D22)</f>
        <v>info 4</v>
      </c>
      <c r="E29" s="29"/>
      <c r="F29" s="11"/>
      <c r="G29" s="11"/>
      <c r="H29" s="13">
        <f t="shared" si="4"/>
        <v>0</v>
      </c>
      <c r="I29" s="8" t="str">
        <f>IF(B29&lt;&gt;"",SUMIF($V$23:$V$598,V29,$H$23:$H$598)/SUMIF($V$23:$V$598,V29,$O$23:O604),IF(O29&lt;&gt;"",SUMIF($S$23:$S$598,S29,$H$23:$H$598)/O29,""))</f>
        <v/>
      </c>
      <c r="J29" s="12"/>
      <c r="K29" s="19">
        <f t="shared" si="5"/>
        <v>0</v>
      </c>
      <c r="L29" s="19">
        <f t="shared" si="6"/>
        <v>0</v>
      </c>
      <c r="M29" s="19">
        <f t="shared" si="7"/>
        <v>0</v>
      </c>
      <c r="N29" s="19">
        <f t="shared" si="8"/>
        <v>0</v>
      </c>
      <c r="O29" s="9" t="str">
        <f t="shared" si="14"/>
        <v/>
      </c>
      <c r="S29" s="2" t="str">
        <f t="shared" si="11"/>
        <v>CONTEXTE</v>
      </c>
      <c r="T29" s="18" t="str">
        <f t="shared" si="9"/>
        <v/>
      </c>
      <c r="V29" s="2" t="str">
        <f t="shared" si="12"/>
        <v>PRESTATION</v>
      </c>
      <c r="W29" s="16" t="str">
        <f t="shared" si="10"/>
        <v/>
      </c>
      <c r="Y29" s="2" t="str">
        <f t="shared" ca="1" si="13"/>
        <v>CONTRÔLES</v>
      </c>
      <c r="Z29" s="2" t="str">
        <f t="array" aca="1" ref="Z29" ca="1">INDEX($C$23:$C$598,SMALL(IF($C$23:$C$598&lt;&gt;"",ROW(INDIRECT("1:"&amp;ROWS($C$23:$C$598)))),ROWS($1:7)))</f>
        <v>DOLLARU</v>
      </c>
      <c r="AA29" s="16">
        <f t="array" aca="1" ref="AA29" ca="1">INDEX($T$23:$T$598,SMALL(IF($T$23:$T$598&lt;&gt;"",ROW(INDIRECT("1:"&amp;ROWS($T$23:$T$598)))),ROWS($1:7)))</f>
        <v>0.55555555555555547</v>
      </c>
    </row>
    <row r="30" spans="2:27" ht="12.6" customHeight="1" x14ac:dyDescent="0.2">
      <c r="B30" s="59" t="str">
        <f>IF(Collage!B23="","",Collage!B23)</f>
        <v/>
      </c>
      <c r="C30" s="59" t="str">
        <f>IF(Collage!C23="","",Collage!C23)</f>
        <v/>
      </c>
      <c r="D30" s="60" t="str">
        <f>IF(Collage!D23="","",Collage!D23)</f>
        <v>info 5</v>
      </c>
      <c r="E30" s="29"/>
      <c r="F30" s="11"/>
      <c r="G30" s="11"/>
      <c r="H30" s="13">
        <f t="shared" si="4"/>
        <v>0</v>
      </c>
      <c r="I30" s="8" t="str">
        <f>IF(B30&lt;&gt;"",SUMIF($V$23:$V$598,V30,$H$23:$H$598)/SUMIF($V$23:$V$598,V30,$O$23:O605),IF(O30&lt;&gt;"",SUMIF($S$23:$S$598,S30,$H$23:$H$598)/O30,""))</f>
        <v/>
      </c>
      <c r="J30" s="12"/>
      <c r="K30" s="19">
        <f t="shared" si="5"/>
        <v>0</v>
      </c>
      <c r="L30" s="19">
        <f t="shared" si="6"/>
        <v>0</v>
      </c>
      <c r="M30" s="19">
        <f t="shared" si="7"/>
        <v>0</v>
      </c>
      <c r="N30" s="19">
        <f t="shared" si="8"/>
        <v>0</v>
      </c>
      <c r="O30" s="9" t="str">
        <f t="shared" si="14"/>
        <v/>
      </c>
      <c r="S30" s="2" t="str">
        <f t="shared" si="11"/>
        <v>CONTEXTE</v>
      </c>
      <c r="T30" s="18" t="str">
        <f t="shared" si="9"/>
        <v/>
      </c>
      <c r="V30" s="2" t="str">
        <f t="shared" si="12"/>
        <v>PRESTATION</v>
      </c>
      <c r="W30" s="16" t="str">
        <f t="shared" si="10"/>
        <v/>
      </c>
      <c r="Y30" s="2" t="str">
        <f t="shared" ca="1" si="13"/>
        <v>CONTRÔLES</v>
      </c>
      <c r="Z30" s="2" t="str">
        <f t="array" aca="1" ref="Z30" ca="1">INDEX($C$23:$C$598,SMALL(IF($C$23:$C$598&lt;&gt;"",ROW(INDIRECT("1:"&amp;ROWS($C$23:$C$598)))),ROWS($1:8)))</f>
        <v>APPLICATIF</v>
      </c>
      <c r="AA30" s="16">
        <f t="array" aca="1" ref="AA30" ca="1">INDEX($T$23:$T$598,SMALL(IF($T$23:$T$598&lt;&gt;"",ROW(INDIRECT("1:"&amp;ROWS($T$23:$T$598)))),ROWS($1:8)))</f>
        <v>0.61904761904761896</v>
      </c>
    </row>
    <row r="31" spans="2:27" ht="12.6" customHeight="1" x14ac:dyDescent="0.2">
      <c r="B31" s="59" t="str">
        <f>IF(Collage!B24="","",Collage!B24)</f>
        <v/>
      </c>
      <c r="C31" s="59" t="str">
        <f>IF(Collage!C24="","",Collage!C24)</f>
        <v/>
      </c>
      <c r="D31" s="60" t="str">
        <f>IF(Collage!D24="","",Collage!D24)</f>
        <v>info 6</v>
      </c>
      <c r="E31" s="29" t="s">
        <v>2</v>
      </c>
      <c r="F31" s="11" t="s">
        <v>2</v>
      </c>
      <c r="G31" s="11" t="s">
        <v>2</v>
      </c>
      <c r="H31" s="13">
        <f t="shared" si="4"/>
        <v>1</v>
      </c>
      <c r="I31" s="8" t="str">
        <f>IF(B31&lt;&gt;"",SUMIF($V$23:$V$598,V31,$H$23:$H$598)/SUMIF($V$23:$V$598,V31,$O$23:O606),IF(O31&lt;&gt;"",SUMIF($S$23:$S$598,S31,$H$23:$H$598)/O31,""))</f>
        <v/>
      </c>
      <c r="J31" s="12"/>
      <c r="K31" s="19">
        <f t="shared" si="5"/>
        <v>1</v>
      </c>
      <c r="L31" s="19">
        <f t="shared" si="6"/>
        <v>1</v>
      </c>
      <c r="M31" s="19">
        <f t="shared" si="7"/>
        <v>1</v>
      </c>
      <c r="N31" s="19">
        <f t="shared" si="8"/>
        <v>3</v>
      </c>
      <c r="O31" s="9" t="str">
        <f t="shared" si="14"/>
        <v/>
      </c>
      <c r="S31" s="2" t="str">
        <f t="shared" si="11"/>
        <v>CONTEXTE</v>
      </c>
      <c r="T31" s="18" t="str">
        <f t="shared" si="9"/>
        <v/>
      </c>
      <c r="V31" s="2" t="str">
        <f t="shared" si="12"/>
        <v>PRESTATION</v>
      </c>
      <c r="W31" s="16" t="str">
        <f t="shared" si="10"/>
        <v/>
      </c>
      <c r="Y31" s="2" t="str">
        <f t="shared" ca="1" si="13"/>
        <v>CONTRÔLES</v>
      </c>
      <c r="Z31" s="2" t="str">
        <f t="array" aca="1" ref="Z31" ca="1">INDEX($C$23:$C$598,SMALL(IF($C$23:$C$598&lt;&gt;"",ROW(INDIRECT("1:"&amp;ROWS($C$23:$C$598)))),ROWS($1:9)))</f>
        <v>SAUVEGARDE</v>
      </c>
      <c r="AA31" s="16">
        <f t="array" aca="1" ref="AA31" ca="1">INDEX($T$23:$T$598,SMALL(IF($T$23:$T$598&lt;&gt;"",ROW(INDIRECT("1:"&amp;ROWS($T$23:$T$598)))),ROWS($1:9)))</f>
        <v>0.5</v>
      </c>
    </row>
    <row r="32" spans="2:27" ht="12.6" customHeight="1" x14ac:dyDescent="0.2">
      <c r="B32" s="59" t="str">
        <f>IF(Collage!B25="","",Collage!B25)</f>
        <v/>
      </c>
      <c r="C32" s="59" t="str">
        <f>IF(Collage!C25="","",Collage!C25)</f>
        <v/>
      </c>
      <c r="D32" s="60" t="str">
        <f>IF(Collage!D25="","",Collage!D25)</f>
        <v/>
      </c>
      <c r="E32" s="29"/>
      <c r="F32" s="11"/>
      <c r="G32" s="11"/>
      <c r="H32" s="13" t="str">
        <f t="shared" si="4"/>
        <v/>
      </c>
      <c r="I32" s="8" t="str">
        <f>IF(B32&lt;&gt;"",SUMIF($V$23:$V$598,V32,$H$23:$H$598)/SUMIF($V$23:$V$598,V32,$O$23:O607),IF(O32&lt;&gt;"",SUMIF($S$23:$S$598,S32,$H$23:$H$598)/O32,""))</f>
        <v/>
      </c>
      <c r="J32" s="12"/>
      <c r="K32" s="19" t="str">
        <f t="shared" si="5"/>
        <v/>
      </c>
      <c r="L32" s="19" t="str">
        <f t="shared" si="6"/>
        <v/>
      </c>
      <c r="M32" s="19" t="str">
        <f t="shared" si="7"/>
        <v/>
      </c>
      <c r="N32" s="19" t="str">
        <f t="shared" si="8"/>
        <v/>
      </c>
      <c r="O32" s="9" t="str">
        <f t="shared" si="14"/>
        <v/>
      </c>
      <c r="S32" s="2" t="str">
        <f t="shared" si="11"/>
        <v>CONTEXTE</v>
      </c>
      <c r="T32" s="18" t="str">
        <f t="shared" si="9"/>
        <v/>
      </c>
      <c r="V32" s="2" t="str">
        <f t="shared" si="12"/>
        <v>PRESTATION</v>
      </c>
      <c r="W32" s="16" t="str">
        <f t="shared" si="10"/>
        <v/>
      </c>
      <c r="Y32" s="2" t="str">
        <f t="shared" ca="1" si="13"/>
        <v>CONTRÔLES</v>
      </c>
      <c r="Z32" s="2" t="str">
        <f t="array" aca="1" ref="Z32" ca="1">INDEX($C$23:$C$598,SMALL(IF($C$23:$C$598&lt;&gt;"",ROW(INDIRECT("1:"&amp;ROWS($C$23:$C$598)))),ROWS($1:10)))</f>
        <v>VMS</v>
      </c>
      <c r="AA32" s="16">
        <f t="array" aca="1" ref="AA32" ca="1">INDEX($T$23:$T$598,SMALL(IF($T$23:$T$598&lt;&gt;"",ROW(INDIRECT("1:"&amp;ROWS($T$23:$T$598)))),ROWS($1:10)))</f>
        <v>0.66666666666666663</v>
      </c>
    </row>
    <row r="33" spans="2:27" ht="12.6" customHeight="1" x14ac:dyDescent="0.2">
      <c r="B33" s="59" t="str">
        <f>IF(Collage!B26="","",Collage!B26)</f>
        <v/>
      </c>
      <c r="C33" s="59" t="str">
        <f>IF(Collage!C26="","",Collage!C26)</f>
        <v>DELIVERY</v>
      </c>
      <c r="D33" s="60" t="str">
        <f>IF(Collage!D26="","",Collage!D26)</f>
        <v/>
      </c>
      <c r="E33" s="29"/>
      <c r="F33" s="11"/>
      <c r="G33" s="11"/>
      <c r="H33" s="13" t="str">
        <f t="shared" si="4"/>
        <v/>
      </c>
      <c r="I33" s="8">
        <f>IF(B33&lt;&gt;"",SUMIF($V$23:$V$598,V33,$H$23:$H$598)/SUMIF($V$23:$V$598,V33,$O$23:O608),IF(O33&lt;&gt;"",SUMIF($S$23:$S$598,S33,$H$23:$H$598)/O33,""))</f>
        <v>0.58333333333333326</v>
      </c>
      <c r="J33" s="12"/>
      <c r="K33" s="19" t="str">
        <f t="shared" si="5"/>
        <v/>
      </c>
      <c r="L33" s="19" t="str">
        <f t="shared" si="6"/>
        <v/>
      </c>
      <c r="M33" s="19" t="str">
        <f t="shared" si="7"/>
        <v/>
      </c>
      <c r="N33" s="19" t="str">
        <f t="shared" si="8"/>
        <v>Procédures :</v>
      </c>
      <c r="O33" s="9">
        <f t="shared" si="14"/>
        <v>8</v>
      </c>
      <c r="S33" s="2" t="str">
        <f t="shared" si="11"/>
        <v>DELIVERY</v>
      </c>
      <c r="T33" s="18">
        <f t="shared" si="9"/>
        <v>0.58333333333333326</v>
      </c>
      <c r="V33" s="2" t="str">
        <f t="shared" si="12"/>
        <v>PRESTATION</v>
      </c>
      <c r="W33" s="16" t="str">
        <f t="shared" si="10"/>
        <v/>
      </c>
      <c r="Y33" s="2" t="str">
        <f t="shared" ca="1" si="13"/>
        <v>CONTRÔLES</v>
      </c>
      <c r="Z33" s="2" t="str">
        <f t="array" aca="1" ref="Z33" ca="1">INDEX($C$23:$C$598,SMALL(IF($C$23:$C$598&lt;&gt;"",ROW(INDIRECT("1:"&amp;ROWS($C$23:$C$598)))),ROWS($1:11)))</f>
        <v>SUPERVISION</v>
      </c>
      <c r="AA33" s="16">
        <f t="array" aca="1" ref="AA33" ca="1">INDEX($T$23:$T$598,SMALL(IF($T$23:$T$598&lt;&gt;"",ROW(INDIRECT("1:"&amp;ROWS($T$23:$T$598)))),ROWS($1:11)))</f>
        <v>0.63333333333333341</v>
      </c>
    </row>
    <row r="34" spans="2:27" ht="12.6" customHeight="1" x14ac:dyDescent="0.2">
      <c r="B34" s="59" t="str">
        <f>IF(Collage!B27="","",Collage!B27)</f>
        <v/>
      </c>
      <c r="C34" s="59" t="str">
        <f>IF(Collage!C27="","",Collage!C27)</f>
        <v/>
      </c>
      <c r="D34" s="60" t="str">
        <f>IF(Collage!D27="","",Collage!D27)</f>
        <v/>
      </c>
      <c r="E34" s="29"/>
      <c r="F34" s="10"/>
      <c r="G34" s="11"/>
      <c r="H34" s="13" t="str">
        <f t="shared" si="4"/>
        <v/>
      </c>
      <c r="I34" s="8" t="str">
        <f>IF(B34&lt;&gt;"",SUMIF($V$23:$V$598,V34,$H$23:$H$598)/SUMIF($V$23:$V$598,V34,$O$23:O609),IF(O34&lt;&gt;"",SUMIF($S$23:$S$598,S34,$H$23:$H$598)/O34,""))</f>
        <v/>
      </c>
      <c r="J34" s="12"/>
      <c r="K34" s="19" t="str">
        <f t="shared" si="5"/>
        <v/>
      </c>
      <c r="L34" s="19" t="str">
        <f t="shared" si="6"/>
        <v/>
      </c>
      <c r="M34" s="19" t="str">
        <f t="shared" si="7"/>
        <v/>
      </c>
      <c r="N34" s="19" t="str">
        <f t="shared" si="8"/>
        <v/>
      </c>
      <c r="O34" s="9" t="str">
        <f t="shared" si="14"/>
        <v/>
      </c>
      <c r="S34" s="2" t="str">
        <f t="shared" si="11"/>
        <v>DELIVERY</v>
      </c>
      <c r="T34" s="18" t="str">
        <f t="shared" si="9"/>
        <v/>
      </c>
      <c r="V34" s="2" t="str">
        <f t="shared" si="12"/>
        <v>PRESTATION</v>
      </c>
      <c r="W34" s="16" t="str">
        <f t="shared" si="10"/>
        <v/>
      </c>
      <c r="Y34" s="2" t="str">
        <f t="shared" ca="1" si="13"/>
        <v>CONTRÔLES</v>
      </c>
      <c r="Z34" s="2" t="str">
        <f t="array" aca="1" ref="Z34" ca="1">INDEX($C$23:$C$598,SMALL(IF($C$23:$C$598&lt;&gt;"",ROW(INDIRECT("1:"&amp;ROWS($C$23:$C$598)))),ROWS($1:12)))</f>
        <v>AUTRE</v>
      </c>
      <c r="AA34" s="16">
        <f t="array" aca="1" ref="AA34" ca="1">INDEX($T$23:$T$598,SMALL(IF($T$23:$T$598&lt;&gt;"",ROW(INDIRECT("1:"&amp;ROWS($T$23:$T$598)))),ROWS($1:12)))</f>
        <v>0.42857142857142849</v>
      </c>
    </row>
    <row r="35" spans="2:27" ht="12.6" customHeight="1" x14ac:dyDescent="0.2">
      <c r="B35" s="59" t="str">
        <f>IF(Collage!B28="","",Collage!B28)</f>
        <v/>
      </c>
      <c r="C35" s="59" t="str">
        <f>IF(Collage!C28="","",Collage!C28)</f>
        <v/>
      </c>
      <c r="D35" s="60" t="str">
        <f>IF(Collage!D28="","",Collage!D28)</f>
        <v>Info 7</v>
      </c>
      <c r="E35" s="29"/>
      <c r="F35" s="10"/>
      <c r="G35" s="11"/>
      <c r="H35" s="13">
        <f t="shared" si="4"/>
        <v>0</v>
      </c>
      <c r="I35" s="8" t="str">
        <f>IF(B35&lt;&gt;"",SUMIF($V$23:$V$598,V35,$H$23:$H$598)/SUMIF($V$23:$V$598,V35,$O$23:O610),IF(O35&lt;&gt;"",SUMIF($S$23:$S$598,S35,$H$23:$H$598)/O35,""))</f>
        <v/>
      </c>
      <c r="J35" s="12"/>
      <c r="K35" s="19">
        <f>IF(D35&lt;&gt;"",IF(E35="X",1,0),"")</f>
        <v>0</v>
      </c>
      <c r="L35" s="19">
        <f t="shared" si="6"/>
        <v>0</v>
      </c>
      <c r="M35" s="19">
        <f t="shared" si="7"/>
        <v>0</v>
      </c>
      <c r="N35" s="19">
        <f>IF(D35&lt;&gt;"",SUM(K35:M35),IF(O35&lt;&gt;"","Procédures :",""))</f>
        <v>0</v>
      </c>
      <c r="O35" s="9" t="str">
        <f t="shared" si="14"/>
        <v/>
      </c>
      <c r="S35" s="2" t="str">
        <f t="shared" si="11"/>
        <v>DELIVERY</v>
      </c>
      <c r="T35" s="18" t="str">
        <f t="shared" si="9"/>
        <v/>
      </c>
      <c r="V35" s="2" t="str">
        <f t="shared" si="12"/>
        <v>PRESTATION</v>
      </c>
      <c r="W35" s="16" t="str">
        <f t="shared" si="10"/>
        <v/>
      </c>
      <c r="Y35" s="2" t="str">
        <f t="shared" ca="1" si="13"/>
        <v>CONTRÔLES</v>
      </c>
      <c r="Z35" s="2" t="str">
        <f t="array" aca="1" ref="Z35" ca="1">INDEX($C$23:$C$598,SMALL(IF($C$23:$C$598&lt;&gt;"",ROW(INDIRECT("1:"&amp;ROWS($C$23:$C$598)))),ROWS($1:13)))</f>
        <v>REPORTING</v>
      </c>
      <c r="AA35" s="16">
        <f t="array" aca="1" ref="AA35" ca="1">INDEX($T$23:$T$598,SMALL(IF($T$23:$T$598&lt;&gt;"",ROW(INDIRECT("1:"&amp;ROWS($T$23:$T$598)))),ROWS($1:13)))</f>
        <v>0.55555555555555547</v>
      </c>
    </row>
    <row r="36" spans="2:27" ht="12.6" customHeight="1" x14ac:dyDescent="0.2">
      <c r="B36" s="59" t="str">
        <f>IF(Collage!B29="","",Collage!B29)</f>
        <v/>
      </c>
      <c r="C36" s="59" t="str">
        <f>IF(Collage!C29="","",Collage!C29)</f>
        <v/>
      </c>
      <c r="D36" s="60" t="str">
        <f>IF(Collage!D29="","",Collage!D29)</f>
        <v>Info 8</v>
      </c>
      <c r="E36" s="29" t="s">
        <v>2</v>
      </c>
      <c r="F36" s="10" t="s">
        <v>2</v>
      </c>
      <c r="G36" s="11"/>
      <c r="H36" s="13">
        <f t="shared" si="4"/>
        <v>0.66666666666666663</v>
      </c>
      <c r="I36" s="8" t="str">
        <f>IF(B36&lt;&gt;"",SUMIF($V$23:$V$598,V36,$H$23:$H$598)/SUMIF($V$23:$V$598,V36,$O$23:O611),IF(O36&lt;&gt;"",SUMIF($S$23:$S$598,S36,$H$23:$H$598)/O36,""))</f>
        <v/>
      </c>
      <c r="J36" s="12"/>
      <c r="K36" s="19">
        <f t="shared" ref="K36:K99" si="15">IF(D36&lt;&gt;"",IF(E36="X",1,0),"")</f>
        <v>1</v>
      </c>
      <c r="L36" s="19">
        <f t="shared" si="6"/>
        <v>1</v>
      </c>
      <c r="M36" s="19">
        <f t="shared" si="7"/>
        <v>0</v>
      </c>
      <c r="N36" s="19">
        <f t="shared" ref="N36:N99" si="16">IF(D36&lt;&gt;"",SUM(K36:M36),IF(O36&lt;&gt;"","Procédures :",""))</f>
        <v>2</v>
      </c>
      <c r="O36" s="9" t="str">
        <f t="shared" si="14"/>
        <v/>
      </c>
      <c r="S36" s="2" t="str">
        <f t="shared" si="11"/>
        <v>DELIVERY</v>
      </c>
      <c r="T36" s="18" t="str">
        <f t="shared" si="9"/>
        <v/>
      </c>
      <c r="V36" s="2" t="str">
        <f t="shared" si="12"/>
        <v>PRESTATION</v>
      </c>
      <c r="W36" s="16" t="str">
        <f t="shared" si="10"/>
        <v/>
      </c>
      <c r="Y36" s="2" t="str">
        <f t="shared" ca="1" si="13"/>
        <v>DEMANDES</v>
      </c>
      <c r="Z36" s="2" t="str">
        <f t="array" aca="1" ref="Z36" ca="1">INDEX($C$23:$C$598,SMALL(IF($C$23:$C$598&lt;&gt;"",ROW(INDIRECT("1:"&amp;ROWS($C$23:$C$598)))),ROWS($1:14)))</f>
        <v>- ORACLE -</v>
      </c>
      <c r="AA36" s="16">
        <f t="array" aca="1" ref="AA36" ca="1">INDEX($T$23:$T$598,SMALL(IF($T$23:$T$598&lt;&gt;"",ROW(INDIRECT("1:"&amp;ROWS($T$23:$T$598)))),ROWS($1:14)))</f>
        <v>0.66666666666666663</v>
      </c>
    </row>
    <row r="37" spans="2:27" ht="12.6" customHeight="1" x14ac:dyDescent="0.2">
      <c r="B37" s="59" t="str">
        <f>IF(Collage!B30="","",Collage!B30)</f>
        <v/>
      </c>
      <c r="C37" s="59" t="str">
        <f>IF(Collage!C30="","",Collage!C30)</f>
        <v/>
      </c>
      <c r="D37" s="60" t="str">
        <f>IF(Collage!D30="","",Collage!D30)</f>
        <v>Info 9</v>
      </c>
      <c r="E37" s="29" t="s">
        <v>2</v>
      </c>
      <c r="F37" s="11" t="s">
        <v>2</v>
      </c>
      <c r="G37" s="11" t="s">
        <v>2</v>
      </c>
      <c r="H37" s="13">
        <f t="shared" si="4"/>
        <v>1</v>
      </c>
      <c r="I37" s="8" t="str">
        <f>IF(B37&lt;&gt;"",SUMIF($V$23:$V$598,V37,$H$23:$H$598)/SUMIF($V$23:$V$598,V37,$O$23:O612),IF(O37&lt;&gt;"",SUMIF($S$23:$S$598,S37,$H$23:$H$598)/O37,""))</f>
        <v/>
      </c>
      <c r="J37" s="12"/>
      <c r="K37" s="19">
        <f t="shared" si="15"/>
        <v>1</v>
      </c>
      <c r="L37" s="19">
        <f t="shared" si="6"/>
        <v>1</v>
      </c>
      <c r="M37" s="19">
        <f t="shared" si="7"/>
        <v>1</v>
      </c>
      <c r="N37" s="19">
        <f t="shared" si="16"/>
        <v>3</v>
      </c>
      <c r="O37" s="9" t="str">
        <f t="shared" si="14"/>
        <v/>
      </c>
      <c r="S37" s="2" t="str">
        <f t="shared" si="11"/>
        <v>DELIVERY</v>
      </c>
      <c r="T37" s="18" t="str">
        <f t="shared" si="9"/>
        <v/>
      </c>
      <c r="V37" s="2" t="str">
        <f t="shared" si="12"/>
        <v>PRESTATION</v>
      </c>
      <c r="W37" s="16" t="str">
        <f t="shared" si="10"/>
        <v/>
      </c>
      <c r="Y37" s="2" t="str">
        <f t="shared" ca="1" si="13"/>
        <v>DEMANDES</v>
      </c>
      <c r="Z37" s="2" t="str">
        <f t="array" aca="1" ref="Z37" ca="1">INDEX($C$23:$C$598,SMALL(IF($C$23:$C$598&lt;&gt;"",ROW(INDIRECT("1:"&amp;ROWS($C$23:$C$598)))),ROWS($1:15)))</f>
        <v>- DOLLARU -</v>
      </c>
      <c r="AA37" s="16">
        <f t="array" aca="1" ref="AA37" ca="1">INDEX($T$23:$T$598,SMALL(IF($T$23:$T$598&lt;&gt;"",ROW(INDIRECT("1:"&amp;ROWS($T$23:$T$598)))),ROWS($1:15)))</f>
        <v>0.49999999999999994</v>
      </c>
    </row>
    <row r="38" spans="2:27" ht="12.6" customHeight="1" x14ac:dyDescent="0.2">
      <c r="B38" s="59" t="str">
        <f>IF(Collage!B31="","",Collage!B31)</f>
        <v/>
      </c>
      <c r="C38" s="59" t="str">
        <f>IF(Collage!C31="","",Collage!C31)</f>
        <v/>
      </c>
      <c r="D38" s="60" t="str">
        <f>IF(Collage!D31="","",Collage!D31)</f>
        <v>Info 10</v>
      </c>
      <c r="E38" s="29" t="s">
        <v>2</v>
      </c>
      <c r="F38" s="11" t="s">
        <v>2</v>
      </c>
      <c r="G38" s="11" t="s">
        <v>2</v>
      </c>
      <c r="H38" s="13">
        <f t="shared" si="4"/>
        <v>1</v>
      </c>
      <c r="I38" s="8" t="str">
        <f>IF(B38&lt;&gt;"",SUMIF($V$23:$V$598,V38,$H$23:$H$598)/SUMIF($V$23:$V$598,V38,$O$23:O613),IF(O38&lt;&gt;"",SUMIF($S$23:$S$598,S38,$H$23:$H$598)/O38,""))</f>
        <v/>
      </c>
      <c r="J38" s="12"/>
      <c r="K38" s="19">
        <f t="shared" si="15"/>
        <v>1</v>
      </c>
      <c r="L38" s="19">
        <f t="shared" si="6"/>
        <v>1</v>
      </c>
      <c r="M38" s="19">
        <f t="shared" si="7"/>
        <v>1</v>
      </c>
      <c r="N38" s="19">
        <f t="shared" si="16"/>
        <v>3</v>
      </c>
      <c r="O38" s="9" t="str">
        <f t="shared" si="14"/>
        <v/>
      </c>
      <c r="S38" s="2" t="str">
        <f t="shared" si="11"/>
        <v>DELIVERY</v>
      </c>
      <c r="T38" s="18" t="str">
        <f t="shared" si="9"/>
        <v/>
      </c>
      <c r="V38" s="2" t="str">
        <f t="shared" si="12"/>
        <v>PRESTATION</v>
      </c>
      <c r="W38" s="16" t="str">
        <f t="shared" si="10"/>
        <v/>
      </c>
      <c r="Y38" s="2" t="str">
        <f t="shared" ca="1" si="13"/>
        <v>DEMANDES</v>
      </c>
      <c r="Z38" s="2" t="str">
        <f t="array" aca="1" ref="Z38" ca="1">INDEX($C$23:$C$598,SMALL(IF($C$23:$C$598&lt;&gt;"",ROW(INDIRECT("1:"&amp;ROWS($C$23:$C$598)))),ROWS($1:16)))</f>
        <v>- MANIPULATION DE FICHIERS -</v>
      </c>
      <c r="AA38" s="16">
        <f t="array" aca="1" ref="AA38" ca="1">INDEX($T$23:$T$598,SMALL(IF($T$23:$T$598&lt;&gt;"",ROW(INDIRECT("1:"&amp;ROWS($T$23:$T$598)))),ROWS($1:16)))</f>
        <v>0.66666666666666663</v>
      </c>
    </row>
    <row r="39" spans="2:27" ht="12.6" customHeight="1" x14ac:dyDescent="0.2">
      <c r="B39" s="59" t="str">
        <f>IF(Collage!B32="","",Collage!B32)</f>
        <v/>
      </c>
      <c r="C39" s="59" t="str">
        <f>IF(Collage!C32="","",Collage!C32)</f>
        <v/>
      </c>
      <c r="D39" s="60" t="str">
        <f>IF(Collage!D32="","",Collage!D32)</f>
        <v>Info 11</v>
      </c>
      <c r="E39" s="29"/>
      <c r="F39" s="11"/>
      <c r="G39" s="11"/>
      <c r="H39" s="13">
        <f t="shared" si="4"/>
        <v>0</v>
      </c>
      <c r="I39" s="8" t="str">
        <f>IF(B39&lt;&gt;"",SUMIF($V$23:$V$598,V39,$H$23:$H$598)/SUMIF($V$23:$V$598,V39,$O$23:O614),IF(O39&lt;&gt;"",SUMIF($S$23:$S$598,S39,$H$23:$H$598)/O39,""))</f>
        <v/>
      </c>
      <c r="J39" s="12"/>
      <c r="K39" s="19">
        <f t="shared" si="15"/>
        <v>0</v>
      </c>
      <c r="L39" s="19">
        <f t="shared" si="6"/>
        <v>0</v>
      </c>
      <c r="M39" s="19">
        <f t="shared" si="7"/>
        <v>0</v>
      </c>
      <c r="N39" s="19">
        <f t="shared" si="16"/>
        <v>0</v>
      </c>
      <c r="O39" s="9" t="str">
        <f t="shared" si="14"/>
        <v/>
      </c>
      <c r="S39" s="2" t="str">
        <f t="shared" si="11"/>
        <v>DELIVERY</v>
      </c>
      <c r="T39" s="18" t="str">
        <f t="shared" si="9"/>
        <v/>
      </c>
      <c r="V39" s="2" t="str">
        <f t="shared" si="12"/>
        <v>PRESTATION</v>
      </c>
      <c r="W39" s="16" t="str">
        <f t="shared" si="10"/>
        <v/>
      </c>
      <c r="Y39" s="2" t="str">
        <f t="shared" ca="1" si="13"/>
        <v>DEMANDES</v>
      </c>
      <c r="Z39" s="2" t="str">
        <f t="array" aca="1" ref="Z39" ca="1">INDEX($C$23:$C$598,SMALL(IF($C$23:$C$598&lt;&gt;"",ROW(INDIRECT("1:"&amp;ROWS($C$23:$C$598)))),ROWS($1:17)))</f>
        <v>- SAUVEGARDES -</v>
      </c>
      <c r="AA39" s="16">
        <f t="array" aca="1" ref="AA39" ca="1">INDEX($T$23:$T$598,SMALL(IF($T$23:$T$598&lt;&gt;"",ROW(INDIRECT("1:"&amp;ROWS($T$23:$T$598)))),ROWS($1:17)))</f>
        <v>0.39393939393939392</v>
      </c>
    </row>
    <row r="40" spans="2:27" ht="12.6" customHeight="1" x14ac:dyDescent="0.2">
      <c r="B40" s="59" t="str">
        <f>IF(Collage!B33="","",Collage!B33)</f>
        <v/>
      </c>
      <c r="C40" s="59" t="str">
        <f>IF(Collage!C33="","",Collage!C33)</f>
        <v/>
      </c>
      <c r="D40" s="60" t="str">
        <f>IF(Collage!D33="","",Collage!D33)</f>
        <v>Info 12</v>
      </c>
      <c r="E40" s="29"/>
      <c r="F40" s="11"/>
      <c r="G40" s="11"/>
      <c r="H40" s="13">
        <f t="shared" si="4"/>
        <v>0</v>
      </c>
      <c r="I40" s="8" t="str">
        <f>IF(B40&lt;&gt;"",SUMIF($V$23:$V$598,V40,$H$23:$H$598)/SUMIF($V$23:$V$598,V40,$O$23:O615),IF(O40&lt;&gt;"",SUMIF($S$23:$S$598,S40,$H$23:$H$598)/O40,""))</f>
        <v/>
      </c>
      <c r="J40" s="12"/>
      <c r="K40" s="19">
        <f t="shared" si="15"/>
        <v>0</v>
      </c>
      <c r="L40" s="19">
        <f t="shared" si="6"/>
        <v>0</v>
      </c>
      <c r="M40" s="19">
        <f t="shared" si="7"/>
        <v>0</v>
      </c>
      <c r="N40" s="19">
        <f t="shared" si="16"/>
        <v>0</v>
      </c>
      <c r="O40" s="9" t="str">
        <f t="shared" si="14"/>
        <v/>
      </c>
      <c r="S40" s="2" t="str">
        <f t="shared" si="11"/>
        <v>DELIVERY</v>
      </c>
      <c r="T40" s="18" t="str">
        <f t="shared" si="9"/>
        <v/>
      </c>
      <c r="V40" s="2" t="str">
        <f t="shared" si="12"/>
        <v>PRESTATION</v>
      </c>
      <c r="W40" s="16" t="str">
        <f t="shared" si="10"/>
        <v/>
      </c>
      <c r="Y40" s="2" t="str">
        <f t="shared" ca="1" si="13"/>
        <v>DEMANDES</v>
      </c>
      <c r="Z40" s="2" t="str">
        <f t="array" aca="1" ref="Z40" ca="1">INDEX($C$23:$C$598,SMALL(IF($C$23:$C$598&lt;&gt;"",ROW(INDIRECT("1:"&amp;ROWS($C$23:$C$598)))),ROWS($1:18)))</f>
        <v>- MEP -</v>
      </c>
      <c r="AA40" s="16">
        <f t="array" aca="1" ref="AA40" ca="1">INDEX($T$23:$T$598,SMALL(IF($T$23:$T$598&lt;&gt;"",ROW(INDIRECT("1:"&amp;ROWS($T$23:$T$598)))),ROWS($1:18)))</f>
        <v>0.33333333333333331</v>
      </c>
    </row>
    <row r="41" spans="2:27" ht="12.6" customHeight="1" x14ac:dyDescent="0.2">
      <c r="B41" s="59" t="str">
        <f>IF(Collage!B34="","",Collage!B34)</f>
        <v/>
      </c>
      <c r="C41" s="59" t="str">
        <f>IF(Collage!C34="","",Collage!C34)</f>
        <v/>
      </c>
      <c r="D41" s="60" t="str">
        <f>IF(Collage!D34="","",Collage!D34)</f>
        <v>Info 13</v>
      </c>
      <c r="E41" s="29" t="s">
        <v>2</v>
      </c>
      <c r="F41" s="11" t="s">
        <v>2</v>
      </c>
      <c r="G41" s="11" t="s">
        <v>2</v>
      </c>
      <c r="H41" s="13">
        <f t="shared" si="4"/>
        <v>1</v>
      </c>
      <c r="I41" s="8" t="str">
        <f>IF(B41&lt;&gt;"",SUMIF($V$23:$V$598,V41,$H$23:$H$598)/SUMIF($V$23:$V$598,V41,$O$23:O616),IF(O41&lt;&gt;"",SUMIF($S$23:$S$598,S41,$H$23:$H$598)/O41,""))</f>
        <v/>
      </c>
      <c r="J41" s="12"/>
      <c r="K41" s="19">
        <f t="shared" si="15"/>
        <v>1</v>
      </c>
      <c r="L41" s="19">
        <f t="shared" si="6"/>
        <v>1</v>
      </c>
      <c r="M41" s="19">
        <f t="shared" si="7"/>
        <v>1</v>
      </c>
      <c r="N41" s="19">
        <f t="shared" si="16"/>
        <v>3</v>
      </c>
      <c r="O41" s="9" t="str">
        <f t="shared" si="14"/>
        <v/>
      </c>
      <c r="S41" s="2" t="str">
        <f t="shared" si="11"/>
        <v>DELIVERY</v>
      </c>
      <c r="T41" s="18" t="str">
        <f t="shared" si="9"/>
        <v/>
      </c>
      <c r="V41" s="2" t="str">
        <f t="shared" si="12"/>
        <v>PRESTATION</v>
      </c>
      <c r="W41" s="16" t="str">
        <f t="shared" si="10"/>
        <v/>
      </c>
      <c r="Y41" s="2" t="str">
        <f t="shared" ca="1" si="13"/>
        <v>DEMANDES</v>
      </c>
      <c r="Z41" s="2" t="str">
        <f t="array" aca="1" ref="Z41" ca="1">INDEX($C$23:$C$598,SMALL(IF($C$23:$C$598&lt;&gt;"",ROW(INDIRECT("1:"&amp;ROWS($C$23:$C$598)))),ROWS($1:19)))</f>
        <v>- APPLICATIF -</v>
      </c>
      <c r="AA41" s="16">
        <f t="array" aca="1" ref="AA41" ca="1">INDEX($T$23:$T$598,SMALL(IF($T$23:$T$598&lt;&gt;"",ROW(INDIRECT("1:"&amp;ROWS($T$23:$T$598)))),ROWS($1:19)))</f>
        <v>0.23529411764705882</v>
      </c>
    </row>
    <row r="42" spans="2:27" ht="12.6" customHeight="1" x14ac:dyDescent="0.2">
      <c r="B42" s="59" t="str">
        <f>IF(Collage!B35="","",Collage!B35)</f>
        <v/>
      </c>
      <c r="C42" s="59" t="str">
        <f>IF(Collage!C35="","",Collage!C35)</f>
        <v/>
      </c>
      <c r="D42" s="60" t="str">
        <f>IF(Collage!D35="","",Collage!D35)</f>
        <v>Info 14</v>
      </c>
      <c r="E42" s="29" t="s">
        <v>2</v>
      </c>
      <c r="F42" s="11" t="s">
        <v>2</v>
      </c>
      <c r="G42" s="11" t="s">
        <v>2</v>
      </c>
      <c r="H42" s="13">
        <f t="shared" si="4"/>
        <v>1</v>
      </c>
      <c r="I42" s="8" t="str">
        <f>IF(B42&lt;&gt;"",SUMIF($V$23:$V$598,V42,$H$23:$H$598)/SUMIF($V$23:$V$598,V42,$O$23:O617),IF(O42&lt;&gt;"",SUMIF($S$23:$S$598,S42,$H$23:$H$598)/O42,""))</f>
        <v/>
      </c>
      <c r="J42" s="12"/>
      <c r="K42" s="19">
        <f t="shared" si="15"/>
        <v>1</v>
      </c>
      <c r="L42" s="19">
        <f t="shared" si="6"/>
        <v>1</v>
      </c>
      <c r="M42" s="19">
        <f t="shared" si="7"/>
        <v>1</v>
      </c>
      <c r="N42" s="19">
        <f t="shared" si="16"/>
        <v>3</v>
      </c>
      <c r="O42" s="9" t="str">
        <f t="shared" si="14"/>
        <v/>
      </c>
      <c r="S42" s="2" t="str">
        <f t="shared" si="11"/>
        <v>DELIVERY</v>
      </c>
      <c r="T42" s="18" t="str">
        <f t="shared" si="9"/>
        <v/>
      </c>
      <c r="V42" s="2" t="str">
        <f t="shared" si="12"/>
        <v>PRESTATION</v>
      </c>
      <c r="W42" s="16" t="str">
        <f t="shared" si="10"/>
        <v/>
      </c>
      <c r="Y42" s="2" t="str">
        <f t="shared" ca="1" si="13"/>
        <v>DEMANDES</v>
      </c>
      <c r="Z42" s="2" t="str">
        <f t="array" aca="1" ref="Z42" ca="1">INDEX($C$23:$C$598,SMALL(IF($C$23:$C$598&lt;&gt;"",ROW(INDIRECT("1:"&amp;ROWS($C$23:$C$598)))),ROWS($1:20)))</f>
        <v>- VMWARE -</v>
      </c>
      <c r="AA42" s="16">
        <f t="array" aca="1" ref="AA42" ca="1">INDEX($T$23:$T$598,SMALL(IF($T$23:$T$598&lt;&gt;"",ROW(INDIRECT("1:"&amp;ROWS($T$23:$T$598)))),ROWS($1:20)))</f>
        <v>0.42857142857142849</v>
      </c>
    </row>
    <row r="43" spans="2:27" ht="12.6" customHeight="1" x14ac:dyDescent="0.2">
      <c r="B43" s="59" t="str">
        <f>IF(Collage!B36="","",Collage!B36)</f>
        <v/>
      </c>
      <c r="C43" s="59" t="str">
        <f>IF(Collage!C36="","",Collage!C36)</f>
        <v/>
      </c>
      <c r="D43" s="60" t="str">
        <f>IF(Collage!D36="","",Collage!D36)</f>
        <v/>
      </c>
      <c r="E43" s="29"/>
      <c r="F43" s="11"/>
      <c r="G43" s="11"/>
      <c r="H43" s="13" t="str">
        <f t="shared" si="4"/>
        <v/>
      </c>
      <c r="I43" s="8" t="str">
        <f>IF(B43&lt;&gt;"",SUMIF($V$23:$V$598,V43,$H$23:$H$598)/SUMIF($V$23:$V$598,V43,$O$23:O618),IF(O43&lt;&gt;"",SUMIF($S$23:$S$598,S43,$H$23:$H$598)/O43,""))</f>
        <v/>
      </c>
      <c r="J43" s="12"/>
      <c r="K43" s="19" t="str">
        <f t="shared" si="15"/>
        <v/>
      </c>
      <c r="L43" s="19" t="str">
        <f t="shared" si="6"/>
        <v/>
      </c>
      <c r="M43" s="19" t="str">
        <f t="shared" si="7"/>
        <v/>
      </c>
      <c r="N43" s="19" t="str">
        <f t="shared" si="16"/>
        <v/>
      </c>
      <c r="O43" s="9" t="str">
        <f t="shared" si="14"/>
        <v/>
      </c>
      <c r="S43" s="2" t="str">
        <f t="shared" si="11"/>
        <v>DELIVERY</v>
      </c>
      <c r="T43" s="18" t="str">
        <f t="shared" si="9"/>
        <v/>
      </c>
      <c r="V43" s="2" t="str">
        <f t="shared" si="12"/>
        <v>PRESTATION</v>
      </c>
      <c r="W43" s="16" t="str">
        <f t="shared" si="10"/>
        <v/>
      </c>
      <c r="Y43" s="2" t="str">
        <f t="shared" ca="1" si="13"/>
        <v>DEMANDES</v>
      </c>
      <c r="Z43" s="2" t="str">
        <f t="array" aca="1" ref="Z43" ca="1">INDEX($C$23:$C$598,SMALL(IF($C$23:$C$598&lt;&gt;"",ROW(INDIRECT("1:"&amp;ROWS($C$23:$C$598)))),ROWS($1:21)))</f>
        <v>- AUTRE -</v>
      </c>
      <c r="AA43" s="16">
        <f t="array" aca="1" ref="AA43" ca="1">INDEX($T$23:$T$598,SMALL(IF($T$23:$T$598&lt;&gt;"",ROW(INDIRECT("1:"&amp;ROWS($T$23:$T$598)))),ROWS($1:21)))</f>
        <v>0.27999999999999997</v>
      </c>
    </row>
    <row r="44" spans="2:27" ht="12.6" customHeight="1" x14ac:dyDescent="0.2">
      <c r="B44" s="59" t="str">
        <f>IF(Collage!B37="","",Collage!B37)</f>
        <v/>
      </c>
      <c r="C44" s="59" t="str">
        <f>IF(Collage!C37="","",Collage!C37)</f>
        <v>PROCESS</v>
      </c>
      <c r="D44" s="60" t="str">
        <f>IF(Collage!D37="","",Collage!D37)</f>
        <v/>
      </c>
      <c r="E44" s="29"/>
      <c r="F44" s="11"/>
      <c r="G44" s="11"/>
      <c r="H44" s="13" t="str">
        <f t="shared" si="4"/>
        <v/>
      </c>
      <c r="I44" s="8">
        <f>IF(B44&lt;&gt;"",SUMIF($V$23:$V$598,V44,$H$23:$H$598)/SUMIF($V$23:$V$598,V44,$O$23:O619),IF(O44&lt;&gt;"",SUMIF($S$23:$S$598,S44,$H$23:$H$598)/O44,""))</f>
        <v>4.1666666666666664E-2</v>
      </c>
      <c r="J44" s="12"/>
      <c r="K44" s="19" t="str">
        <f t="shared" si="15"/>
        <v/>
      </c>
      <c r="L44" s="19" t="str">
        <f t="shared" si="6"/>
        <v/>
      </c>
      <c r="M44" s="19" t="str">
        <f t="shared" si="7"/>
        <v/>
      </c>
      <c r="N44" s="19" t="str">
        <f t="shared" si="16"/>
        <v>Procédures :</v>
      </c>
      <c r="O44" s="9">
        <f t="shared" si="14"/>
        <v>8</v>
      </c>
      <c r="S44" s="2" t="str">
        <f t="shared" si="11"/>
        <v>PROCESS</v>
      </c>
      <c r="T44" s="18">
        <f t="shared" si="9"/>
        <v>4.1666666666666664E-2</v>
      </c>
      <c r="V44" s="2" t="str">
        <f t="shared" si="12"/>
        <v>PRESTATION</v>
      </c>
      <c r="W44" s="16" t="str">
        <f t="shared" si="10"/>
        <v/>
      </c>
      <c r="Y44" s="2" t="str">
        <f t="shared" ca="1" si="13"/>
        <v>INCIDENTS</v>
      </c>
      <c r="Z44" s="2" t="str">
        <f t="array" aca="1" ref="Z44" ca="1">INDEX($C$23:$C$598,SMALL(IF($C$23:$C$598&lt;&gt;"",ROW(INDIRECT("1:"&amp;ROWS($C$23:$C$598)))),ROWS($1:22)))</f>
        <v>CITRIX</v>
      </c>
      <c r="AA44" s="16">
        <f t="array" aca="1" ref="AA44" ca="1">INDEX($T$23:$T$598,SMALL(IF($T$23:$T$598&lt;&gt;"",ROW(INDIRECT("1:"&amp;ROWS($T$23:$T$598)))),ROWS($1:22)))</f>
        <v>0</v>
      </c>
    </row>
    <row r="45" spans="2:27" ht="12.6" customHeight="1" x14ac:dyDescent="0.2">
      <c r="B45" s="59" t="str">
        <f>IF(Collage!B38="","",Collage!B38)</f>
        <v/>
      </c>
      <c r="C45" s="59" t="str">
        <f>IF(Collage!C38="","",Collage!C38)</f>
        <v/>
      </c>
      <c r="D45" s="60" t="str">
        <f>IF(Collage!D38="","",Collage!D38)</f>
        <v/>
      </c>
      <c r="E45" s="29"/>
      <c r="F45" s="11"/>
      <c r="G45" s="11"/>
      <c r="H45" s="13" t="str">
        <f t="shared" si="4"/>
        <v/>
      </c>
      <c r="I45" s="8" t="str">
        <f>IF(B45&lt;&gt;"",SUMIF($V$23:$V$598,V45,$H$23:$H$598)/SUMIF($V$23:$V$598,V45,$O$23:O620),IF(O45&lt;&gt;"",SUMIF($S$23:$S$598,S45,$H$23:$H$598)/O45,""))</f>
        <v/>
      </c>
      <c r="J45" s="12"/>
      <c r="K45" s="19" t="str">
        <f t="shared" si="15"/>
        <v/>
      </c>
      <c r="L45" s="19" t="str">
        <f t="shared" si="6"/>
        <v/>
      </c>
      <c r="M45" s="19" t="str">
        <f t="shared" si="7"/>
        <v/>
      </c>
      <c r="N45" s="19" t="str">
        <f t="shared" si="16"/>
        <v/>
      </c>
      <c r="O45" s="9" t="str">
        <f t="shared" si="14"/>
        <v/>
      </c>
      <c r="S45" s="2" t="str">
        <f t="shared" si="11"/>
        <v>PROCESS</v>
      </c>
      <c r="T45" s="18" t="str">
        <f t="shared" si="9"/>
        <v/>
      </c>
      <c r="V45" s="2" t="str">
        <f t="shared" si="12"/>
        <v>PRESTATION</v>
      </c>
      <c r="W45" s="16" t="str">
        <f t="shared" si="10"/>
        <v/>
      </c>
      <c r="Y45" s="2" t="str">
        <f t="shared" ca="1" si="13"/>
        <v>INCIDENTS</v>
      </c>
      <c r="Z45" s="2" t="str">
        <f t="array" aca="1" ref="Z45" ca="1">INDEX($C$23:$C$598,SMALL(IF($C$23:$C$598&lt;&gt;"",ROW(INDIRECT("1:"&amp;ROWS($C$23:$C$598)))),ROWS($1:23)))</f>
        <v>ORA - ORACLE</v>
      </c>
      <c r="AA45" s="16">
        <f t="array" aca="1" ref="AA45" ca="1">INDEX($T$23:$T$598,SMALL(IF($T$23:$T$598&lt;&gt;"",ROW(INDIRECT("1:"&amp;ROWS($T$23:$T$598)))),ROWS($1:23)))</f>
        <v>0.42469135802469116</v>
      </c>
    </row>
    <row r="46" spans="2:27" ht="12.6" customHeight="1" x14ac:dyDescent="0.2">
      <c r="B46" s="59" t="str">
        <f>IF(Collage!B39="","",Collage!B39)</f>
        <v/>
      </c>
      <c r="C46" s="59" t="str">
        <f>IF(Collage!C39="","",Collage!C39)</f>
        <v/>
      </c>
      <c r="D46" s="60" t="str">
        <f>IF(Collage!D39="","",Collage!D39)</f>
        <v>Info 15</v>
      </c>
      <c r="E46" s="29"/>
      <c r="F46" s="11"/>
      <c r="G46" s="11"/>
      <c r="H46" s="13">
        <f t="shared" si="4"/>
        <v>0</v>
      </c>
      <c r="I46" s="8" t="str">
        <f>IF(B46&lt;&gt;"",SUMIF($V$23:$V$598,V46,$H$23:$H$598)/SUMIF($V$23:$V$598,V46,$O$23:O621),IF(O46&lt;&gt;"",SUMIF($S$23:$S$598,S46,$H$23:$H$598)/O46,""))</f>
        <v/>
      </c>
      <c r="J46" s="12"/>
      <c r="K46" s="19">
        <f t="shared" si="15"/>
        <v>0</v>
      </c>
      <c r="L46" s="19">
        <f t="shared" si="6"/>
        <v>0</v>
      </c>
      <c r="M46" s="19">
        <f t="shared" si="7"/>
        <v>0</v>
      </c>
      <c r="N46" s="19">
        <f t="shared" si="16"/>
        <v>0</v>
      </c>
      <c r="O46" s="9" t="str">
        <f t="shared" si="14"/>
        <v/>
      </c>
      <c r="S46" s="2" t="str">
        <f t="shared" si="11"/>
        <v>PROCESS</v>
      </c>
      <c r="T46" s="18" t="str">
        <f t="shared" si="9"/>
        <v/>
      </c>
      <c r="V46" s="2" t="str">
        <f t="shared" si="12"/>
        <v>PRESTATION</v>
      </c>
      <c r="W46" s="16" t="str">
        <f t="shared" si="10"/>
        <v/>
      </c>
      <c r="Y46" s="2" t="str">
        <f t="shared" ca="1" si="13"/>
        <v>INCIDENTS</v>
      </c>
      <c r="Z46" s="2" t="str">
        <f t="array" aca="1" ref="Z46" ca="1">INDEX($C$23:$C$598,SMALL(IF($C$23:$C$598&lt;&gt;"",ROW(INDIRECT("1:"&amp;ROWS($C$23:$C$598)))),ROWS($1:24)))</f>
        <v>ORD - DOLLARU</v>
      </c>
      <c r="AA46" s="16">
        <f t="array" aca="1" ref="AA46" ca="1">INDEX($T$23:$T$598,SMALL(IF($T$23:$T$598&lt;&gt;"",ROW(INDIRECT("1:"&amp;ROWS($T$23:$T$598)))),ROWS($1:24)))</f>
        <v>0.14124293785310735</v>
      </c>
    </row>
    <row r="47" spans="2:27" ht="12.6" customHeight="1" x14ac:dyDescent="0.2">
      <c r="B47" s="59" t="str">
        <f>IF(Collage!B40="","",Collage!B40)</f>
        <v/>
      </c>
      <c r="C47" s="59" t="str">
        <f>IF(Collage!C40="","",Collage!C40)</f>
        <v/>
      </c>
      <c r="D47" s="60" t="str">
        <f>IF(Collage!D40="","",Collage!D40)</f>
        <v>Info 16</v>
      </c>
      <c r="E47" s="29"/>
      <c r="F47" s="11"/>
      <c r="G47" s="11"/>
      <c r="H47" s="13">
        <f t="shared" si="4"/>
        <v>0</v>
      </c>
      <c r="I47" s="8" t="str">
        <f>IF(B47&lt;&gt;"",SUMIF($V$23:$V$598,V47,$H$23:$H$598)/SUMIF($V$23:$V$598,V47,$O$23:O622),IF(O47&lt;&gt;"",SUMIF($S$23:$S$598,S47,$H$23:$H$598)/O47,""))</f>
        <v/>
      </c>
      <c r="J47" s="12"/>
      <c r="K47" s="19">
        <f t="shared" si="15"/>
        <v>0</v>
      </c>
      <c r="L47" s="19">
        <f t="shared" si="6"/>
        <v>0</v>
      </c>
      <c r="M47" s="19">
        <f t="shared" si="7"/>
        <v>0</v>
      </c>
      <c r="N47" s="19">
        <f t="shared" si="16"/>
        <v>0</v>
      </c>
      <c r="O47" s="9" t="str">
        <f t="shared" si="14"/>
        <v/>
      </c>
      <c r="S47" s="2" t="str">
        <f t="shared" si="11"/>
        <v>PROCESS</v>
      </c>
      <c r="T47" s="18" t="str">
        <f t="shared" si="9"/>
        <v/>
      </c>
      <c r="V47" s="2" t="str">
        <f t="shared" si="12"/>
        <v>PRESTATION</v>
      </c>
      <c r="W47" s="16" t="str">
        <f t="shared" si="10"/>
        <v/>
      </c>
      <c r="Y47" s="2" t="str">
        <f t="shared" ca="1" si="13"/>
        <v>INCIDENTS</v>
      </c>
      <c r="Z47" s="2" t="str">
        <f t="array" aca="1" ref="Z47" ca="1">INDEX($C$23:$C$598,SMALL(IF($C$23:$C$598&lt;&gt;"",ROW(INDIRECT("1:"&amp;ROWS($C$23:$C$598)))),ROWS($1:25)))</f>
        <v>SAUVEGARDES</v>
      </c>
      <c r="AA47" s="16">
        <f t="array" aca="1" ref="AA47" ca="1">INDEX($T$23:$T$598,SMALL(IF($T$23:$T$598&lt;&gt;"",ROW(INDIRECT("1:"&amp;ROWS($T$23:$T$598)))),ROWS($1:25)))</f>
        <v>0</v>
      </c>
    </row>
    <row r="48" spans="2:27" ht="12.6" customHeight="1" x14ac:dyDescent="0.2">
      <c r="B48" s="59" t="str">
        <f>IF(Collage!B41="","",Collage!B41)</f>
        <v/>
      </c>
      <c r="C48" s="59" t="str">
        <f>IF(Collage!C41="","",Collage!C41)</f>
        <v/>
      </c>
      <c r="D48" s="60" t="str">
        <f>IF(Collage!D41="","",Collage!D41)</f>
        <v>Info 17</v>
      </c>
      <c r="E48" s="29"/>
      <c r="F48" s="11"/>
      <c r="G48" s="11"/>
      <c r="H48" s="13">
        <f t="shared" si="4"/>
        <v>0</v>
      </c>
      <c r="I48" s="8" t="str">
        <f>IF(B48&lt;&gt;"",SUMIF($V$23:$V$598,V48,$H$23:$H$598)/SUMIF($V$23:$V$598,V48,$O$23:O623),IF(O48&lt;&gt;"",SUMIF($S$23:$S$598,S48,$H$23:$H$598)/O48,""))</f>
        <v/>
      </c>
      <c r="J48" s="12"/>
      <c r="K48" s="19">
        <f t="shared" si="15"/>
        <v>0</v>
      </c>
      <c r="L48" s="19">
        <f t="shared" si="6"/>
        <v>0</v>
      </c>
      <c r="M48" s="19">
        <f t="shared" si="7"/>
        <v>0</v>
      </c>
      <c r="N48" s="19">
        <f t="shared" si="16"/>
        <v>0</v>
      </c>
      <c r="O48" s="9" t="str">
        <f t="shared" si="14"/>
        <v/>
      </c>
      <c r="S48" s="2" t="str">
        <f t="shared" si="11"/>
        <v>PROCESS</v>
      </c>
      <c r="T48" s="18" t="str">
        <f t="shared" si="9"/>
        <v/>
      </c>
      <c r="V48" s="2" t="str">
        <f t="shared" si="12"/>
        <v>PRESTATION</v>
      </c>
      <c r="W48" s="16" t="str">
        <f t="shared" si="10"/>
        <v/>
      </c>
      <c r="Y48" s="2" t="str">
        <f t="shared" ca="1" si="13"/>
        <v>INCIDENTS</v>
      </c>
      <c r="Z48" s="2" t="str">
        <f t="array" aca="1" ref="Z48" ca="1">INDEX($C$23:$C$598,SMALL(IF($C$23:$C$598&lt;&gt;"",ROW(INDIRECT("1:"&amp;ROWS($C$23:$C$598)))),ROWS($1:26)))</f>
        <v>-VMS-</v>
      </c>
      <c r="AA48" s="16">
        <f t="array" aca="1" ref="AA48" ca="1">INDEX($T$23:$T$598,SMALL(IF($T$23:$T$598&lt;&gt;"",ROW(INDIRECT("1:"&amp;ROWS($T$23:$T$598)))),ROWS($1:26)))</f>
        <v>3.7037037037037035E-2</v>
      </c>
    </row>
    <row r="49" spans="2:27" ht="12.6" customHeight="1" x14ac:dyDescent="0.2">
      <c r="B49" s="59" t="str">
        <f>IF(Collage!B42="","",Collage!B42)</f>
        <v/>
      </c>
      <c r="C49" s="59" t="str">
        <f>IF(Collage!C42="","",Collage!C42)</f>
        <v/>
      </c>
      <c r="D49" s="60" t="str">
        <f>IF(Collage!D42="","",Collage!D42)</f>
        <v>Info 18</v>
      </c>
      <c r="E49" s="29"/>
      <c r="F49" s="10"/>
      <c r="G49" s="11"/>
      <c r="H49" s="13">
        <f t="shared" si="4"/>
        <v>0</v>
      </c>
      <c r="I49" s="8" t="str">
        <f>IF(B49&lt;&gt;"",SUMIF($V$23:$V$598,V49,$H$23:$H$598)/SUMIF($V$23:$V$598,V49,$O$23:O624),IF(O49&lt;&gt;"",SUMIF($S$23:$S$598,S49,$H$23:$H$598)/O49,""))</f>
        <v/>
      </c>
      <c r="J49" s="12"/>
      <c r="K49" s="19">
        <f t="shared" si="15"/>
        <v>0</v>
      </c>
      <c r="L49" s="19">
        <f t="shared" si="6"/>
        <v>0</v>
      </c>
      <c r="M49" s="19">
        <f t="shared" si="7"/>
        <v>0</v>
      </c>
      <c r="N49" s="19">
        <f t="shared" si="16"/>
        <v>0</v>
      </c>
      <c r="O49" s="9" t="str">
        <f t="shared" si="14"/>
        <v/>
      </c>
      <c r="S49" s="2" t="str">
        <f t="shared" si="11"/>
        <v>PROCESS</v>
      </c>
      <c r="T49" s="18" t="str">
        <f t="shared" si="9"/>
        <v/>
      </c>
      <c r="V49" s="2" t="str">
        <f t="shared" si="12"/>
        <v>PRESTATION</v>
      </c>
      <c r="W49" s="16" t="str">
        <f t="shared" si="10"/>
        <v/>
      </c>
      <c r="Y49" s="2" t="str">
        <f t="shared" ca="1" si="13"/>
        <v>INCIDENTS</v>
      </c>
      <c r="Z49" s="2" t="str">
        <f t="array" aca="1" ref="Z49" ca="1">INDEX($C$23:$C$598,SMALL(IF($C$23:$C$598&lt;&gt;"",ROW(INDIRECT("1:"&amp;ROWS($C$23:$C$598)))),ROWS($1:27)))</f>
        <v>INDEX</v>
      </c>
      <c r="AA49" s="16">
        <f t="array" aca="1" ref="AA49" ca="1">INDEX($T$23:$T$598,SMALL(IF($T$23:$T$598&lt;&gt;"",ROW(INDIRECT("1:"&amp;ROWS($T$23:$T$598)))),ROWS($1:27)))</f>
        <v>0.13636363636363635</v>
      </c>
    </row>
    <row r="50" spans="2:27" ht="12.6" customHeight="1" x14ac:dyDescent="0.2">
      <c r="B50" s="59" t="str">
        <f>IF(Collage!B43="","",Collage!B43)</f>
        <v/>
      </c>
      <c r="C50" s="59" t="str">
        <f>IF(Collage!C43="","",Collage!C43)</f>
        <v/>
      </c>
      <c r="D50" s="60" t="str">
        <f>IF(Collage!D43="","",Collage!D43)</f>
        <v>Info 19</v>
      </c>
      <c r="E50" s="29"/>
      <c r="F50" s="10"/>
      <c r="G50" s="11"/>
      <c r="H50" s="13">
        <f t="shared" si="4"/>
        <v>0</v>
      </c>
      <c r="I50" s="8" t="str">
        <f>IF(B50&lt;&gt;"",SUMIF($V$23:$V$598,V50,$H$23:$H$598)/SUMIF($V$23:$V$598,V50,$O$23:O625),IF(O50&lt;&gt;"",SUMIF($S$23:$S$598,S50,$H$23:$H$598)/O50,""))</f>
        <v/>
      </c>
      <c r="J50" s="12"/>
      <c r="K50" s="19">
        <f t="shared" si="15"/>
        <v>0</v>
      </c>
      <c r="L50" s="19">
        <f t="shared" si="6"/>
        <v>0</v>
      </c>
      <c r="M50" s="19">
        <f t="shared" si="7"/>
        <v>0</v>
      </c>
      <c r="N50" s="19">
        <f t="shared" si="16"/>
        <v>0</v>
      </c>
      <c r="O50" s="9" t="str">
        <f t="shared" si="14"/>
        <v/>
      </c>
      <c r="S50" s="2" t="str">
        <f t="shared" si="11"/>
        <v>PROCESS</v>
      </c>
      <c r="T50" s="18" t="str">
        <f t="shared" si="9"/>
        <v/>
      </c>
      <c r="V50" s="2" t="str">
        <f t="shared" si="12"/>
        <v>PRESTATION</v>
      </c>
      <c r="W50" s="16" t="str">
        <f t="shared" si="10"/>
        <v/>
      </c>
      <c r="Y50" s="2" t="e">
        <f t="shared" ca="1" si="13"/>
        <v>#NUM!</v>
      </c>
      <c r="Z50" s="2" t="e">
        <f t="array" aca="1" ref="Z50" ca="1">INDEX($C$23:$C$598,SMALL(IF($C$23:$C$598&lt;&gt;"",ROW(INDIRECT("1:"&amp;ROWS($C$23:$C$598)))),ROWS($1:28)))</f>
        <v>#NUM!</v>
      </c>
      <c r="AA50" s="16" t="e">
        <f t="array" aca="1" ref="AA50" ca="1">INDEX($T$23:$T$598,SMALL(IF($T$23:$T$598&lt;&gt;"",ROW(INDIRECT("1:"&amp;ROWS($T$23:$T$598)))),ROWS($1:28)))</f>
        <v>#NUM!</v>
      </c>
    </row>
    <row r="51" spans="2:27" ht="12.6" customHeight="1" x14ac:dyDescent="0.2">
      <c r="B51" s="59" t="str">
        <f>IF(Collage!B44="","",Collage!B44)</f>
        <v/>
      </c>
      <c r="C51" s="59" t="str">
        <f>IF(Collage!C44="","",Collage!C44)</f>
        <v/>
      </c>
      <c r="D51" s="60" t="str">
        <f>IF(Collage!D44="","",Collage!D44)</f>
        <v>Info 20</v>
      </c>
      <c r="E51" s="29"/>
      <c r="F51" s="10"/>
      <c r="G51" s="11"/>
      <c r="H51" s="13">
        <f t="shared" si="4"/>
        <v>0</v>
      </c>
      <c r="I51" s="8" t="str">
        <f>IF(B51&lt;&gt;"",SUMIF($V$23:$V$598,V51,$H$23:$H$598)/SUMIF($V$23:$V$598,V51,$O$23:O626),IF(O51&lt;&gt;"",SUMIF($S$23:$S$598,S51,$H$23:$H$598)/O51,""))</f>
        <v/>
      </c>
      <c r="J51" s="12"/>
      <c r="K51" s="19">
        <f t="shared" si="15"/>
        <v>0</v>
      </c>
      <c r="L51" s="19">
        <f t="shared" si="6"/>
        <v>0</v>
      </c>
      <c r="M51" s="19">
        <f t="shared" si="7"/>
        <v>0</v>
      </c>
      <c r="N51" s="19">
        <f t="shared" si="16"/>
        <v>0</v>
      </c>
      <c r="O51" s="9" t="str">
        <f t="shared" si="14"/>
        <v/>
      </c>
      <c r="S51" s="2" t="str">
        <f t="shared" si="11"/>
        <v>PROCESS</v>
      </c>
      <c r="T51" s="18" t="str">
        <f t="shared" si="9"/>
        <v/>
      </c>
      <c r="V51" s="2" t="str">
        <f t="shared" si="12"/>
        <v>PRESTATION</v>
      </c>
      <c r="W51" s="16" t="str">
        <f t="shared" si="10"/>
        <v/>
      </c>
      <c r="Y51" s="2" t="e">
        <f t="shared" ca="1" si="13"/>
        <v>#NUM!</v>
      </c>
      <c r="Z51" s="2" t="e">
        <f t="array" aca="1" ref="Z51" ca="1">INDEX($C$23:$C$598,SMALL(IF($C$23:$C$598&lt;&gt;"",ROW(INDIRECT("1:"&amp;ROWS($C$23:$C$598)))),ROWS($1:29)))</f>
        <v>#NUM!</v>
      </c>
      <c r="AA51" s="16" t="e">
        <f t="array" aca="1" ref="AA51" ca="1">INDEX($T$23:$T$598,SMALL(IF($T$23:$T$598&lt;&gt;"",ROW(INDIRECT("1:"&amp;ROWS($T$23:$T$598)))),ROWS($1:29)))</f>
        <v>#NUM!</v>
      </c>
    </row>
    <row r="52" spans="2:27" ht="12.6" customHeight="1" x14ac:dyDescent="0.2">
      <c r="B52" s="59" t="str">
        <f>IF(Collage!B45="","",Collage!B45)</f>
        <v/>
      </c>
      <c r="C52" s="59" t="str">
        <f>IF(Collage!C45="","",Collage!C45)</f>
        <v/>
      </c>
      <c r="D52" s="60" t="str">
        <f>IF(Collage!D45="","",Collage!D45)</f>
        <v>Info 21</v>
      </c>
      <c r="E52" s="29" t="s">
        <v>2</v>
      </c>
      <c r="F52" s="10"/>
      <c r="G52" s="11"/>
      <c r="H52" s="13">
        <f t="shared" si="4"/>
        <v>0.33333333333333331</v>
      </c>
      <c r="I52" s="8" t="str">
        <f>IF(B52&lt;&gt;"",SUMIF($V$23:$V$598,V52,$H$23:$H$598)/SUMIF($V$23:$V$598,V52,$O$23:O627),IF(O52&lt;&gt;"",SUMIF($S$23:$S$598,S52,$H$23:$H$598)/O52,""))</f>
        <v/>
      </c>
      <c r="J52" s="12"/>
      <c r="K52" s="19">
        <f t="shared" si="15"/>
        <v>1</v>
      </c>
      <c r="L52" s="19">
        <f t="shared" si="6"/>
        <v>0</v>
      </c>
      <c r="M52" s="19">
        <f t="shared" si="7"/>
        <v>0</v>
      </c>
      <c r="N52" s="19">
        <f t="shared" si="16"/>
        <v>1</v>
      </c>
      <c r="O52" s="9" t="str">
        <f t="shared" si="14"/>
        <v/>
      </c>
      <c r="S52" s="2" t="str">
        <f t="shared" si="11"/>
        <v>PROCESS</v>
      </c>
      <c r="T52" s="18" t="str">
        <f t="shared" si="9"/>
        <v/>
      </c>
      <c r="V52" s="2" t="str">
        <f t="shared" si="12"/>
        <v>PRESTATION</v>
      </c>
      <c r="W52" s="16" t="str">
        <f t="shared" si="10"/>
        <v/>
      </c>
      <c r="Y52" s="2" t="e">
        <f t="shared" ca="1" si="13"/>
        <v>#NUM!</v>
      </c>
      <c r="Z52" s="2" t="e">
        <f t="array" aca="1" ref="Z52" ca="1">INDEX($C$23:$C$598,SMALL(IF($C$23:$C$598&lt;&gt;"",ROW(INDIRECT("1:"&amp;ROWS($C$23:$C$598)))),ROWS($1:30)))</f>
        <v>#NUM!</v>
      </c>
      <c r="AA52" s="16" t="e">
        <f t="array" aca="1" ref="AA52" ca="1">INDEX($T$23:$T$598,SMALL(IF($T$23:$T$598&lt;&gt;"",ROW(INDIRECT("1:"&amp;ROWS($T$23:$T$598)))),ROWS($1:30)))</f>
        <v>#NUM!</v>
      </c>
    </row>
    <row r="53" spans="2:27" ht="12.6" customHeight="1" x14ac:dyDescent="0.2">
      <c r="B53" s="59" t="str">
        <f>IF(Collage!B46="","",Collage!B46)</f>
        <v/>
      </c>
      <c r="C53" s="59" t="str">
        <f>IF(Collage!C46="","",Collage!C46)</f>
        <v/>
      </c>
      <c r="D53" s="60" t="str">
        <f>IF(Collage!D46="","",Collage!D46)</f>
        <v>Info 22</v>
      </c>
      <c r="E53" s="29"/>
      <c r="F53" s="10"/>
      <c r="G53" s="11"/>
      <c r="H53" s="13">
        <f t="shared" si="4"/>
        <v>0</v>
      </c>
      <c r="I53" s="8" t="str">
        <f>IF(B53&lt;&gt;"",SUMIF($V$23:$V$598,V53,$H$23:$H$598)/SUMIF($V$23:$V$598,V53,$O$23:O628),IF(O53&lt;&gt;"",SUMIF($S$23:$S$598,S53,$H$23:$H$598)/O53,""))</f>
        <v/>
      </c>
      <c r="J53" s="12"/>
      <c r="K53" s="19">
        <f t="shared" si="15"/>
        <v>0</v>
      </c>
      <c r="L53" s="19">
        <f t="shared" si="6"/>
        <v>0</v>
      </c>
      <c r="M53" s="19">
        <f t="shared" si="7"/>
        <v>0</v>
      </c>
      <c r="N53" s="19">
        <f t="shared" si="16"/>
        <v>0</v>
      </c>
      <c r="O53" s="9" t="str">
        <f t="shared" si="14"/>
        <v/>
      </c>
      <c r="S53" s="2" t="str">
        <f t="shared" si="11"/>
        <v>PROCESS</v>
      </c>
      <c r="T53" s="18" t="str">
        <f t="shared" si="9"/>
        <v/>
      </c>
      <c r="V53" s="2" t="str">
        <f t="shared" si="12"/>
        <v>PRESTATION</v>
      </c>
      <c r="W53" s="16" t="str">
        <f t="shared" si="10"/>
        <v/>
      </c>
      <c r="Y53" s="2" t="e">
        <f t="shared" ca="1" si="13"/>
        <v>#NUM!</v>
      </c>
      <c r="Z53" s="2" t="e">
        <f t="array" aca="1" ref="Z53" ca="1">INDEX($C$23:$C$598,SMALL(IF($C$23:$C$598&lt;&gt;"",ROW(INDIRECT("1:"&amp;ROWS($C$23:$C$598)))),ROWS($1:31)))</f>
        <v>#NUM!</v>
      </c>
      <c r="AA53" s="16" t="e">
        <f t="array" aca="1" ref="AA53" ca="1">INDEX($T$23:$T$598,SMALL(IF($T$23:$T$598&lt;&gt;"",ROW(INDIRECT("1:"&amp;ROWS($T$23:$T$598)))),ROWS($1:31)))</f>
        <v>#NUM!</v>
      </c>
    </row>
    <row r="54" spans="2:27" ht="12.6" customHeight="1" x14ac:dyDescent="0.2">
      <c r="B54" s="59" t="str">
        <f>IF(Collage!B47="","",Collage!B47)</f>
        <v/>
      </c>
      <c r="C54" s="59" t="str">
        <f>IF(Collage!C47="","",Collage!C47)</f>
        <v/>
      </c>
      <c r="D54" s="60" t="str">
        <f>IF(Collage!D47="","",Collage!D47)</f>
        <v/>
      </c>
      <c r="E54" s="29"/>
      <c r="F54" s="10"/>
      <c r="G54" s="11"/>
      <c r="H54" s="13" t="str">
        <f t="shared" si="4"/>
        <v/>
      </c>
      <c r="I54" s="8" t="str">
        <f>IF(B54&lt;&gt;"",SUMIF($V$23:$V$598,V54,$H$23:$H$598)/SUMIF($V$23:$V$598,V54,$O$23:O629),IF(O54&lt;&gt;"",SUMIF($S$23:$S$598,S54,$H$23:$H$598)/O54,""))</f>
        <v/>
      </c>
      <c r="J54" s="12"/>
      <c r="K54" s="19" t="str">
        <f t="shared" si="15"/>
        <v/>
      </c>
      <c r="L54" s="19" t="str">
        <f t="shared" si="6"/>
        <v/>
      </c>
      <c r="M54" s="19" t="str">
        <f t="shared" si="7"/>
        <v/>
      </c>
      <c r="N54" s="19" t="str">
        <f t="shared" si="16"/>
        <v/>
      </c>
      <c r="O54" s="9" t="str">
        <f t="shared" si="14"/>
        <v/>
      </c>
      <c r="S54" s="2" t="str">
        <f t="shared" si="11"/>
        <v>PROCESS</v>
      </c>
      <c r="T54" s="18" t="str">
        <f t="shared" si="9"/>
        <v/>
      </c>
      <c r="V54" s="2" t="str">
        <f t="shared" si="12"/>
        <v>PRESTATION</v>
      </c>
      <c r="W54" s="16" t="str">
        <f t="shared" si="10"/>
        <v/>
      </c>
      <c r="Y54" s="2" t="e">
        <f t="shared" ca="1" si="13"/>
        <v>#NUM!</v>
      </c>
      <c r="Z54" s="2" t="e">
        <f t="array" aca="1" ref="Z54" ca="1">INDEX($C$23:$C$598,SMALL(IF($C$23:$C$598&lt;&gt;"",ROW(INDIRECT("1:"&amp;ROWS($C$23:$C$598)))),ROWS($1:32)))</f>
        <v>#NUM!</v>
      </c>
      <c r="AA54" s="16" t="e">
        <f t="array" aca="1" ref="AA54" ca="1">INDEX($T$23:$T$598,SMALL(IF($T$23:$T$598&lt;&gt;"",ROW(INDIRECT("1:"&amp;ROWS($T$23:$T$598)))),ROWS($1:32)))</f>
        <v>#NUM!</v>
      </c>
    </row>
    <row r="55" spans="2:27" ht="12.6" customHeight="1" x14ac:dyDescent="0.2">
      <c r="B55" s="59" t="str">
        <f>IF(Collage!B48="","",Collage!B48)</f>
        <v>OUTILLAGE</v>
      </c>
      <c r="C55" s="59" t="str">
        <f>IF(Collage!C48="","",Collage!C48)</f>
        <v/>
      </c>
      <c r="D55" s="60" t="str">
        <f>IF(Collage!D48="","",Collage!D48)</f>
        <v/>
      </c>
      <c r="E55" s="29"/>
      <c r="F55" s="10"/>
      <c r="G55" s="11"/>
      <c r="H55" s="13" t="str">
        <f t="shared" si="4"/>
        <v/>
      </c>
      <c r="I55" s="8">
        <f>IF(B55&lt;&gt;"",SUMIF($V$23:$V$598,V55,$H$23:$H$598)/SUMIF($V$23:$V$598,V55,$O$23:O630),IF(O55&lt;&gt;"",SUMIF($S$23:$S$598,S55,$H$23:$H$598)/O55,""))</f>
        <v>0.66666666666666641</v>
      </c>
      <c r="J55" s="12"/>
      <c r="K55" s="19" t="str">
        <f t="shared" si="15"/>
        <v/>
      </c>
      <c r="L55" s="19" t="str">
        <f t="shared" si="6"/>
        <v/>
      </c>
      <c r="M55" s="19" t="str">
        <f t="shared" si="7"/>
        <v/>
      </c>
      <c r="N55" s="19" t="str">
        <f t="shared" si="16"/>
        <v/>
      </c>
      <c r="O55" s="9" t="str">
        <f t="shared" si="14"/>
        <v/>
      </c>
      <c r="S55" s="2" t="str">
        <f t="shared" si="11"/>
        <v/>
      </c>
      <c r="T55" s="18" t="str">
        <f t="shared" si="9"/>
        <v/>
      </c>
      <c r="V55" s="2" t="str">
        <f t="shared" si="12"/>
        <v>OUTILLAGE</v>
      </c>
      <c r="W55" s="16">
        <f t="shared" si="10"/>
        <v>0.66666666666666641</v>
      </c>
      <c r="Y55" s="2" t="e">
        <f t="shared" ca="1" si="13"/>
        <v>#NUM!</v>
      </c>
      <c r="Z55" s="2" t="e">
        <f t="array" aca="1" ref="Z55" ca="1">INDEX($C$23:$C$598,SMALL(IF($C$23:$C$598&lt;&gt;"",ROW(INDIRECT("1:"&amp;ROWS($C$23:$C$598)))),ROWS($1:33)))</f>
        <v>#NUM!</v>
      </c>
      <c r="AA55" s="16" t="e">
        <f t="array" aca="1" ref="AA55" ca="1">INDEX($T$23:$T$598,SMALL(IF($T$23:$T$598&lt;&gt;"",ROW(INDIRECT("1:"&amp;ROWS($T$23:$T$598)))),ROWS($1:33)))</f>
        <v>#NUM!</v>
      </c>
    </row>
    <row r="56" spans="2:27" ht="12.6" customHeight="1" x14ac:dyDescent="0.2">
      <c r="B56" s="59" t="str">
        <f>IF(Collage!B49="","",Collage!B49)</f>
        <v/>
      </c>
      <c r="C56" s="59" t="str">
        <f>IF(Collage!C49="","",Collage!C49)</f>
        <v>EXPLOITATION</v>
      </c>
      <c r="D56" s="60" t="str">
        <f>IF(Collage!D49="","",Collage!D49)</f>
        <v/>
      </c>
      <c r="E56" s="29"/>
      <c r="F56" s="10"/>
      <c r="G56" s="11"/>
      <c r="H56" s="13" t="str">
        <f t="shared" si="4"/>
        <v/>
      </c>
      <c r="I56" s="8">
        <f>IF(B56&lt;&gt;"",SUMIF($V$23:$V$598,V56,$H$23:$H$598)/SUMIF($V$23:$V$598,V56,$O$23:O631),IF(O56&lt;&gt;"",SUMIF($S$23:$S$598,S56,$H$23:$H$598)/O56,""))</f>
        <v>0.95238095238095233</v>
      </c>
      <c r="J56" s="12"/>
      <c r="K56" s="19" t="str">
        <f t="shared" si="15"/>
        <v/>
      </c>
      <c r="L56" s="19" t="str">
        <f t="shared" si="6"/>
        <v/>
      </c>
      <c r="M56" s="19" t="str">
        <f t="shared" si="7"/>
        <v/>
      </c>
      <c r="N56" s="19" t="str">
        <f t="shared" si="16"/>
        <v>Procédures :</v>
      </c>
      <c r="O56" s="9">
        <f t="shared" si="14"/>
        <v>7</v>
      </c>
      <c r="S56" s="2" t="str">
        <f t="shared" si="11"/>
        <v>EXPLOITATION</v>
      </c>
      <c r="T56" s="18">
        <f t="shared" si="9"/>
        <v>0.95238095238095233</v>
      </c>
      <c r="V56" s="2" t="str">
        <f t="shared" si="12"/>
        <v>OUTILLAGE</v>
      </c>
      <c r="W56" s="16" t="str">
        <f t="shared" si="10"/>
        <v/>
      </c>
      <c r="Y56" s="2" t="e">
        <f t="shared" ca="1" si="13"/>
        <v>#NUM!</v>
      </c>
      <c r="Z56" s="2" t="e">
        <f t="array" aca="1" ref="Z56" ca="1">INDEX($C$23:$C$598,SMALL(IF($C$23:$C$598&lt;&gt;"",ROW(INDIRECT("1:"&amp;ROWS($C$23:$C$598)))),ROWS($1:34)))</f>
        <v>#NUM!</v>
      </c>
      <c r="AA56" s="16" t="e">
        <f t="array" aca="1" ref="AA56" ca="1">INDEX($T$23:$T$598,SMALL(IF($T$23:$T$598&lt;&gt;"",ROW(INDIRECT("1:"&amp;ROWS($T$23:$T$598)))),ROWS($1:34)))</f>
        <v>#NUM!</v>
      </c>
    </row>
    <row r="57" spans="2:27" ht="12.6" customHeight="1" x14ac:dyDescent="0.2">
      <c r="B57" s="59" t="str">
        <f>IF(Collage!B50="","",Collage!B50)</f>
        <v/>
      </c>
      <c r="C57" s="59" t="str">
        <f>IF(Collage!C50="","",Collage!C50)</f>
        <v/>
      </c>
      <c r="D57" s="60" t="str">
        <f>IF(Collage!D50="","",Collage!D50)</f>
        <v/>
      </c>
      <c r="E57" s="29"/>
      <c r="F57" s="10"/>
      <c r="G57" s="11"/>
      <c r="H57" s="13" t="str">
        <f t="shared" si="4"/>
        <v/>
      </c>
      <c r="I57" s="8" t="str">
        <f>IF(B57&lt;&gt;"",SUMIF($V$23:$V$598,V57,$H$23:$H$598)/SUMIF($V$23:$V$598,V57,$O$23:O632),IF(O57&lt;&gt;"",SUMIF($S$23:$S$598,S57,$H$23:$H$598)/O57,""))</f>
        <v/>
      </c>
      <c r="J57" s="12"/>
      <c r="K57" s="19" t="str">
        <f t="shared" si="15"/>
        <v/>
      </c>
      <c r="L57" s="19" t="str">
        <f t="shared" si="6"/>
        <v/>
      </c>
      <c r="M57" s="19" t="str">
        <f t="shared" si="7"/>
        <v/>
      </c>
      <c r="N57" s="19" t="str">
        <f t="shared" si="16"/>
        <v/>
      </c>
      <c r="O57" s="9" t="str">
        <f t="shared" si="14"/>
        <v/>
      </c>
      <c r="S57" s="2" t="str">
        <f t="shared" si="11"/>
        <v>EXPLOITATION</v>
      </c>
      <c r="T57" s="18" t="str">
        <f t="shared" si="9"/>
        <v/>
      </c>
      <c r="V57" s="2" t="str">
        <f t="shared" si="12"/>
        <v>OUTILLAGE</v>
      </c>
      <c r="W57" s="16" t="str">
        <f t="shared" si="10"/>
        <v/>
      </c>
      <c r="Y57" s="2" t="e">
        <f t="shared" ca="1" si="13"/>
        <v>#NUM!</v>
      </c>
      <c r="Z57" s="2" t="e">
        <f t="array" aca="1" ref="Z57" ca="1">INDEX($C$23:$C$598,SMALL(IF($C$23:$C$598&lt;&gt;"",ROW(INDIRECT("1:"&amp;ROWS($C$23:$C$598)))),ROWS($1:35)))</f>
        <v>#NUM!</v>
      </c>
      <c r="AA57" s="16" t="e">
        <f t="array" aca="1" ref="AA57" ca="1">INDEX($T$23:$T$598,SMALL(IF($T$23:$T$598&lt;&gt;"",ROW(INDIRECT("1:"&amp;ROWS($T$23:$T$598)))),ROWS($1:35)))</f>
        <v>#NUM!</v>
      </c>
    </row>
    <row r="58" spans="2:27" ht="12.6" customHeight="1" x14ac:dyDescent="0.2">
      <c r="B58" s="59" t="str">
        <f>IF(Collage!B51="","",Collage!B51)</f>
        <v/>
      </c>
      <c r="C58" s="59" t="str">
        <f>IF(Collage!C51="","",Collage!C51)</f>
        <v/>
      </c>
      <c r="D58" s="60" t="str">
        <f>IF(Collage!D51="","",Collage!D51)</f>
        <v>Outil 1</v>
      </c>
      <c r="E58" s="29" t="s">
        <v>2</v>
      </c>
      <c r="F58" s="10" t="s">
        <v>2</v>
      </c>
      <c r="G58" s="11" t="s">
        <v>2</v>
      </c>
      <c r="H58" s="13">
        <f t="shared" si="4"/>
        <v>1</v>
      </c>
      <c r="I58" s="8" t="str">
        <f>IF(B58&lt;&gt;"",SUMIF($V$23:$V$598,V58,$H$23:$H$598)/SUMIF($V$23:$V$598,V58,$O$23:O633),IF(O58&lt;&gt;"",SUMIF($S$23:$S$598,S58,$H$23:$H$598)/O58,""))</f>
        <v/>
      </c>
      <c r="J58" s="12"/>
      <c r="K58" s="19">
        <f t="shared" si="15"/>
        <v>1</v>
      </c>
      <c r="L58" s="19">
        <f t="shared" si="6"/>
        <v>1</v>
      </c>
      <c r="M58" s="19">
        <f t="shared" si="7"/>
        <v>1</v>
      </c>
      <c r="N58" s="19">
        <f t="shared" si="16"/>
        <v>3</v>
      </c>
      <c r="O58" s="9" t="str">
        <f t="shared" si="14"/>
        <v/>
      </c>
      <c r="S58" s="2" t="str">
        <f t="shared" si="11"/>
        <v>EXPLOITATION</v>
      </c>
      <c r="T58" s="18" t="str">
        <f t="shared" si="9"/>
        <v/>
      </c>
      <c r="V58" s="2" t="str">
        <f t="shared" si="12"/>
        <v>OUTILLAGE</v>
      </c>
      <c r="W58" s="16" t="str">
        <f t="shared" si="10"/>
        <v/>
      </c>
      <c r="Y58" s="2" t="e">
        <f t="shared" ca="1" si="13"/>
        <v>#NUM!</v>
      </c>
      <c r="Z58" s="2" t="e">
        <f t="array" aca="1" ref="Z58" ca="1">INDEX($C$23:$C$598,SMALL(IF($C$23:$C$598&lt;&gt;"",ROW(INDIRECT("1:"&amp;ROWS($C$23:$C$598)))),ROWS($1:36)))</f>
        <v>#NUM!</v>
      </c>
      <c r="AA58" s="16" t="e">
        <f t="array" aca="1" ref="AA58" ca="1">INDEX($T$23:$T$598,SMALL(IF($T$23:$T$598&lt;&gt;"",ROW(INDIRECT("1:"&amp;ROWS($T$23:$T$598)))),ROWS($1:36)))</f>
        <v>#NUM!</v>
      </c>
    </row>
    <row r="59" spans="2:27" ht="12.6" customHeight="1" x14ac:dyDescent="0.2">
      <c r="B59" s="59" t="str">
        <f>IF(Collage!B52="","",Collage!B52)</f>
        <v/>
      </c>
      <c r="C59" s="59" t="str">
        <f>IF(Collage!C52="","",Collage!C52)</f>
        <v/>
      </c>
      <c r="D59" s="60" t="str">
        <f>IF(Collage!D52="","",Collage!D52)</f>
        <v>Outil 2</v>
      </c>
      <c r="E59" s="29" t="s">
        <v>2</v>
      </c>
      <c r="F59" s="10" t="s">
        <v>2</v>
      </c>
      <c r="G59" s="11" t="s">
        <v>2</v>
      </c>
      <c r="H59" s="13">
        <f t="shared" si="4"/>
        <v>1</v>
      </c>
      <c r="I59" s="8" t="str">
        <f>IF(B59&lt;&gt;"",SUMIF($V$23:$V$598,V59,$H$23:$H$598)/SUMIF($V$23:$V$598,V59,$O$23:O634),IF(O59&lt;&gt;"",SUMIF($S$23:$S$598,S59,$H$23:$H$598)/O59,""))</f>
        <v/>
      </c>
      <c r="J59" s="12"/>
      <c r="K59" s="19">
        <f t="shared" si="15"/>
        <v>1</v>
      </c>
      <c r="L59" s="19">
        <f t="shared" si="6"/>
        <v>1</v>
      </c>
      <c r="M59" s="19">
        <f t="shared" si="7"/>
        <v>1</v>
      </c>
      <c r="N59" s="19">
        <f t="shared" si="16"/>
        <v>3</v>
      </c>
      <c r="O59" s="9" t="str">
        <f t="shared" si="14"/>
        <v/>
      </c>
      <c r="S59" s="2" t="str">
        <f t="shared" si="11"/>
        <v>EXPLOITATION</v>
      </c>
      <c r="T59" s="18" t="str">
        <f t="shared" si="9"/>
        <v/>
      </c>
      <c r="V59" s="2" t="str">
        <f t="shared" si="12"/>
        <v>OUTILLAGE</v>
      </c>
      <c r="W59" s="16" t="str">
        <f t="shared" si="10"/>
        <v/>
      </c>
      <c r="Y59" s="2" t="e">
        <f t="shared" ca="1" si="13"/>
        <v>#NUM!</v>
      </c>
      <c r="Z59" s="2" t="e">
        <f t="array" aca="1" ref="Z59" ca="1">INDEX($C$23:$C$598,SMALL(IF($C$23:$C$598&lt;&gt;"",ROW(INDIRECT("1:"&amp;ROWS($C$23:$C$598)))),ROWS($1:37)))</f>
        <v>#NUM!</v>
      </c>
      <c r="AA59" s="16" t="e">
        <f t="array" aca="1" ref="AA59" ca="1">INDEX($T$23:$T$598,SMALL(IF($T$23:$T$598&lt;&gt;"",ROW(INDIRECT("1:"&amp;ROWS($T$23:$T$598)))),ROWS($1:37)))</f>
        <v>#NUM!</v>
      </c>
    </row>
    <row r="60" spans="2:27" ht="12.6" customHeight="1" x14ac:dyDescent="0.2">
      <c r="B60" s="59" t="str">
        <f>IF(Collage!B53="","",Collage!B53)</f>
        <v/>
      </c>
      <c r="C60" s="59" t="str">
        <f>IF(Collage!C53="","",Collage!C53)</f>
        <v/>
      </c>
      <c r="D60" s="60" t="str">
        <f>IF(Collage!D53="","",Collage!D53)</f>
        <v>Outil 3</v>
      </c>
      <c r="E60" s="29" t="s">
        <v>2</v>
      </c>
      <c r="F60" s="10" t="s">
        <v>2</v>
      </c>
      <c r="G60" s="11"/>
      <c r="H60" s="13">
        <f t="shared" si="4"/>
        <v>0.66666666666666663</v>
      </c>
      <c r="I60" s="8" t="str">
        <f>IF(B60&lt;&gt;"",SUMIF($V$23:$V$598,V60,$H$23:$H$598)/SUMIF($V$23:$V$598,V60,$O$23:O635),IF(O60&lt;&gt;"",SUMIF($S$23:$S$598,S60,$H$23:$H$598)/O60,""))</f>
        <v/>
      </c>
      <c r="J60" s="12"/>
      <c r="K60" s="19">
        <f t="shared" si="15"/>
        <v>1</v>
      </c>
      <c r="L60" s="19">
        <f t="shared" si="6"/>
        <v>1</v>
      </c>
      <c r="M60" s="19">
        <f t="shared" si="7"/>
        <v>0</v>
      </c>
      <c r="N60" s="19">
        <f t="shared" si="16"/>
        <v>2</v>
      </c>
      <c r="O60" s="9" t="str">
        <f t="shared" si="14"/>
        <v/>
      </c>
      <c r="S60" s="2" t="str">
        <f t="shared" si="11"/>
        <v>EXPLOITATION</v>
      </c>
      <c r="T60" s="18" t="str">
        <f t="shared" si="9"/>
        <v/>
      </c>
      <c r="V60" s="2" t="str">
        <f t="shared" si="12"/>
        <v>OUTILLAGE</v>
      </c>
      <c r="W60" s="16" t="str">
        <f t="shared" si="10"/>
        <v/>
      </c>
      <c r="Y60" s="2" t="e">
        <f t="shared" ca="1" si="13"/>
        <v>#NUM!</v>
      </c>
      <c r="Z60" s="2" t="e">
        <f t="array" aca="1" ref="Z60" ca="1">INDEX($C$23:$C$598,SMALL(IF($C$23:$C$598&lt;&gt;"",ROW(INDIRECT("1:"&amp;ROWS($C$23:$C$598)))),ROWS($1:38)))</f>
        <v>#NUM!</v>
      </c>
      <c r="AA60" s="16" t="e">
        <f t="array" aca="1" ref="AA60" ca="1">INDEX($T$23:$T$598,SMALL(IF($T$23:$T$598&lt;&gt;"",ROW(INDIRECT("1:"&amp;ROWS($T$23:$T$598)))),ROWS($1:38)))</f>
        <v>#NUM!</v>
      </c>
    </row>
    <row r="61" spans="2:27" ht="12.6" customHeight="1" x14ac:dyDescent="0.2">
      <c r="B61" s="59" t="str">
        <f>IF(Collage!B54="","",Collage!B54)</f>
        <v/>
      </c>
      <c r="C61" s="59" t="str">
        <f>IF(Collage!C54="","",Collage!C54)</f>
        <v/>
      </c>
      <c r="D61" s="60" t="str">
        <f>IF(Collage!D54="","",Collage!D54)</f>
        <v>Outil 4</v>
      </c>
      <c r="E61" s="29" t="s">
        <v>2</v>
      </c>
      <c r="F61" s="10" t="s">
        <v>2</v>
      </c>
      <c r="G61" s="11" t="s">
        <v>2</v>
      </c>
      <c r="H61" s="13">
        <f t="shared" si="4"/>
        <v>1</v>
      </c>
      <c r="I61" s="8" t="str">
        <f>IF(B61&lt;&gt;"",SUMIF($V$23:$V$598,V61,$H$23:$H$598)/SUMIF($V$23:$V$598,V61,$O$23:O636),IF(O61&lt;&gt;"",SUMIF($S$23:$S$598,S61,$H$23:$H$598)/O61,""))</f>
        <v/>
      </c>
      <c r="J61" s="12"/>
      <c r="K61" s="19">
        <f t="shared" si="15"/>
        <v>1</v>
      </c>
      <c r="L61" s="19">
        <f t="shared" si="6"/>
        <v>1</v>
      </c>
      <c r="M61" s="19">
        <f t="shared" si="7"/>
        <v>1</v>
      </c>
      <c r="N61" s="19">
        <f t="shared" si="16"/>
        <v>3</v>
      </c>
      <c r="O61" s="9" t="str">
        <f t="shared" si="14"/>
        <v/>
      </c>
      <c r="S61" s="2" t="str">
        <f t="shared" si="11"/>
        <v>EXPLOITATION</v>
      </c>
      <c r="T61" s="18" t="str">
        <f t="shared" si="9"/>
        <v/>
      </c>
      <c r="V61" s="2" t="str">
        <f t="shared" si="12"/>
        <v>OUTILLAGE</v>
      </c>
      <c r="W61" s="16" t="str">
        <f t="shared" si="10"/>
        <v/>
      </c>
      <c r="Y61" s="2" t="e">
        <f t="shared" ca="1" si="13"/>
        <v>#NUM!</v>
      </c>
      <c r="Z61" s="2" t="e">
        <f t="array" aca="1" ref="Z61" ca="1">INDEX($C$23:$C$598,SMALL(IF($C$23:$C$598&lt;&gt;"",ROW(INDIRECT("1:"&amp;ROWS($C$23:$C$598)))),ROWS($1:39)))</f>
        <v>#NUM!</v>
      </c>
      <c r="AA61" s="16" t="e">
        <f t="array" aca="1" ref="AA61" ca="1">INDEX($T$23:$T$598,SMALL(IF($T$23:$T$598&lt;&gt;"",ROW(INDIRECT("1:"&amp;ROWS($T$23:$T$598)))),ROWS($1:39)))</f>
        <v>#NUM!</v>
      </c>
    </row>
    <row r="62" spans="2:27" ht="12.6" customHeight="1" x14ac:dyDescent="0.2">
      <c r="B62" s="59" t="str">
        <f>IF(Collage!B55="","",Collage!B55)</f>
        <v/>
      </c>
      <c r="C62" s="59" t="str">
        <f>IF(Collage!C55="","",Collage!C55)</f>
        <v/>
      </c>
      <c r="D62" s="60" t="str">
        <f>IF(Collage!D55="","",Collage!D55)</f>
        <v>Outil 5</v>
      </c>
      <c r="E62" s="29" t="s">
        <v>2</v>
      </c>
      <c r="F62" s="10" t="s">
        <v>2</v>
      </c>
      <c r="G62" s="11" t="s">
        <v>2</v>
      </c>
      <c r="H62" s="13">
        <f t="shared" si="4"/>
        <v>1</v>
      </c>
      <c r="I62" s="8" t="str">
        <f>IF(B62&lt;&gt;"",SUMIF($V$23:$V$598,V62,$H$23:$H$598)/SUMIF($V$23:$V$598,V62,$O$23:O637),IF(O62&lt;&gt;"",SUMIF($S$23:$S$598,S62,$H$23:$H$598)/O62,""))</f>
        <v/>
      </c>
      <c r="J62" s="12"/>
      <c r="K62" s="19">
        <f t="shared" si="15"/>
        <v>1</v>
      </c>
      <c r="L62" s="19">
        <f t="shared" si="6"/>
        <v>1</v>
      </c>
      <c r="M62" s="19">
        <f t="shared" si="7"/>
        <v>1</v>
      </c>
      <c r="N62" s="19">
        <f t="shared" si="16"/>
        <v>3</v>
      </c>
      <c r="O62" s="9" t="str">
        <f t="shared" si="14"/>
        <v/>
      </c>
      <c r="S62" s="2" t="str">
        <f t="shared" si="11"/>
        <v>EXPLOITATION</v>
      </c>
      <c r="T62" s="18" t="str">
        <f t="shared" si="9"/>
        <v/>
      </c>
      <c r="V62" s="2" t="str">
        <f t="shared" si="12"/>
        <v>OUTILLAGE</v>
      </c>
      <c r="W62" s="16" t="str">
        <f t="shared" si="10"/>
        <v/>
      </c>
      <c r="Y62" s="2" t="e">
        <f t="shared" ca="1" si="13"/>
        <v>#NUM!</v>
      </c>
      <c r="Z62" s="2" t="e">
        <f t="array" aca="1" ref="Z62" ca="1">INDEX($C$23:$C$598,SMALL(IF($C$23:$C$598&lt;&gt;"",ROW(INDIRECT("1:"&amp;ROWS($C$23:$C$598)))),ROWS($1:40)))</f>
        <v>#NUM!</v>
      </c>
      <c r="AA62" s="16" t="e">
        <f t="array" aca="1" ref="AA62" ca="1">INDEX($T$23:$T$598,SMALL(IF($T$23:$T$598&lt;&gt;"",ROW(INDIRECT("1:"&amp;ROWS($T$23:$T$598)))),ROWS($1:40)))</f>
        <v>#NUM!</v>
      </c>
    </row>
    <row r="63" spans="2:27" ht="12.6" customHeight="1" x14ac:dyDescent="0.2">
      <c r="B63" s="59" t="str">
        <f>IF(Collage!B56="","",Collage!B56)</f>
        <v/>
      </c>
      <c r="C63" s="59" t="str">
        <f>IF(Collage!C56="","",Collage!C56)</f>
        <v/>
      </c>
      <c r="D63" s="60" t="str">
        <f>IF(Collage!D56="","",Collage!D56)</f>
        <v>Outil 6</v>
      </c>
      <c r="E63" s="29" t="s">
        <v>2</v>
      </c>
      <c r="F63" s="10" t="s">
        <v>2</v>
      </c>
      <c r="G63" s="11" t="s">
        <v>2</v>
      </c>
      <c r="H63" s="13">
        <f t="shared" si="4"/>
        <v>1</v>
      </c>
      <c r="I63" s="8" t="str">
        <f>IF(B63&lt;&gt;"",SUMIF($V$23:$V$598,V63,$H$23:$H$598)/SUMIF($V$23:$V$598,V63,$O$23:O638),IF(O63&lt;&gt;"",SUMIF($S$23:$S$598,S63,$H$23:$H$598)/O63,""))</f>
        <v/>
      </c>
      <c r="J63" s="12"/>
      <c r="K63" s="19">
        <f t="shared" si="15"/>
        <v>1</v>
      </c>
      <c r="L63" s="19">
        <f t="shared" si="6"/>
        <v>1</v>
      </c>
      <c r="M63" s="19">
        <f t="shared" si="7"/>
        <v>1</v>
      </c>
      <c r="N63" s="19">
        <f t="shared" si="16"/>
        <v>3</v>
      </c>
      <c r="O63" s="9" t="str">
        <f t="shared" si="14"/>
        <v/>
      </c>
      <c r="S63" s="2" t="str">
        <f t="shared" si="11"/>
        <v>EXPLOITATION</v>
      </c>
      <c r="T63" s="18" t="str">
        <f t="shared" si="9"/>
        <v/>
      </c>
      <c r="V63" s="2" t="str">
        <f t="shared" si="12"/>
        <v>OUTILLAGE</v>
      </c>
      <c r="W63" s="16" t="str">
        <f t="shared" si="10"/>
        <v/>
      </c>
      <c r="Y63" s="2" t="e">
        <f t="shared" ca="1" si="13"/>
        <v>#NUM!</v>
      </c>
      <c r="Z63" s="2" t="e">
        <f t="array" aca="1" ref="Z63" ca="1">INDEX($C$23:$C$598,SMALL(IF($C$23:$C$598&lt;&gt;"",ROW(INDIRECT("1:"&amp;ROWS($C$23:$C$598)))),ROWS($1:41)))</f>
        <v>#NUM!</v>
      </c>
      <c r="AA63" s="16" t="e">
        <f t="array" aca="1" ref="AA63" ca="1">INDEX($T$23:$T$598,SMALL(IF($T$23:$T$598&lt;&gt;"",ROW(INDIRECT("1:"&amp;ROWS($T$23:$T$598)))),ROWS($1:41)))</f>
        <v>#NUM!</v>
      </c>
    </row>
    <row r="64" spans="2:27" ht="12.6" customHeight="1" x14ac:dyDescent="0.2">
      <c r="B64" s="59" t="str">
        <f>IF(Collage!B57="","",Collage!B57)</f>
        <v/>
      </c>
      <c r="C64" s="59" t="str">
        <f>IF(Collage!C57="","",Collage!C57)</f>
        <v/>
      </c>
      <c r="D64" s="60" t="str">
        <f>IF(Collage!D57="","",Collage!D57)</f>
        <v>Outil 7</v>
      </c>
      <c r="E64" s="29" t="s">
        <v>2</v>
      </c>
      <c r="F64" s="10" t="s">
        <v>2</v>
      </c>
      <c r="G64" s="11" t="s">
        <v>2</v>
      </c>
      <c r="H64" s="13">
        <f t="shared" si="4"/>
        <v>1</v>
      </c>
      <c r="I64" s="8" t="str">
        <f>IF(B64&lt;&gt;"",SUMIF($V$23:$V$598,V64,$H$23:$H$598)/SUMIF($V$23:$V$598,V64,$O$23:O639),IF(O64&lt;&gt;"",SUMIF($S$23:$S$598,S64,$H$23:$H$598)/O64,""))</f>
        <v/>
      </c>
      <c r="J64" s="12"/>
      <c r="K64" s="19">
        <f t="shared" si="15"/>
        <v>1</v>
      </c>
      <c r="L64" s="19">
        <f t="shared" si="6"/>
        <v>1</v>
      </c>
      <c r="M64" s="19">
        <f t="shared" si="7"/>
        <v>1</v>
      </c>
      <c r="N64" s="19">
        <f t="shared" si="16"/>
        <v>3</v>
      </c>
      <c r="O64" s="9" t="str">
        <f t="shared" si="14"/>
        <v/>
      </c>
      <c r="S64" s="2" t="str">
        <f t="shared" si="11"/>
        <v>EXPLOITATION</v>
      </c>
      <c r="T64" s="18" t="str">
        <f t="shared" si="9"/>
        <v/>
      </c>
      <c r="V64" s="2" t="str">
        <f t="shared" si="12"/>
        <v>OUTILLAGE</v>
      </c>
      <c r="W64" s="16" t="str">
        <f t="shared" si="10"/>
        <v/>
      </c>
      <c r="Y64" s="2" t="e">
        <f t="shared" ca="1" si="13"/>
        <v>#NUM!</v>
      </c>
      <c r="Z64" s="2" t="e">
        <f t="array" aca="1" ref="Z64" ca="1">INDEX($C$23:$C$598,SMALL(IF($C$23:$C$598&lt;&gt;"",ROW(INDIRECT("1:"&amp;ROWS($C$23:$C$598)))),ROWS($1:42)))</f>
        <v>#NUM!</v>
      </c>
      <c r="AA64" s="16" t="e">
        <f t="array" aca="1" ref="AA64" ca="1">INDEX($T$23:$T$598,SMALL(IF($T$23:$T$598&lt;&gt;"",ROW(INDIRECT("1:"&amp;ROWS($T$23:$T$598)))),ROWS($1:42)))</f>
        <v>#NUM!</v>
      </c>
    </row>
    <row r="65" spans="2:27" ht="12.6" customHeight="1" x14ac:dyDescent="0.2">
      <c r="B65" s="59" t="str">
        <f>IF(Collage!B58="","",Collage!B58)</f>
        <v/>
      </c>
      <c r="C65" s="59" t="str">
        <f>IF(Collage!C58="","",Collage!C58)</f>
        <v/>
      </c>
      <c r="D65" s="60" t="str">
        <f>IF(Collage!D58="","",Collage!D58)</f>
        <v/>
      </c>
      <c r="E65" s="29"/>
      <c r="F65" s="10"/>
      <c r="G65" s="11"/>
      <c r="H65" s="13" t="str">
        <f t="shared" si="4"/>
        <v/>
      </c>
      <c r="I65" s="8" t="str">
        <f>IF(B65&lt;&gt;"",SUMIF($V$23:$V$598,V65,$H$23:$H$598)/SUMIF($V$23:$V$598,V65,$O$23:O640),IF(O65&lt;&gt;"",SUMIF($S$23:$S$598,S65,$H$23:$H$598)/O65,""))</f>
        <v/>
      </c>
      <c r="J65" s="12"/>
      <c r="K65" s="19" t="str">
        <f t="shared" si="15"/>
        <v/>
      </c>
      <c r="L65" s="19" t="str">
        <f t="shared" si="6"/>
        <v/>
      </c>
      <c r="M65" s="19" t="str">
        <f t="shared" si="7"/>
        <v/>
      </c>
      <c r="N65" s="19" t="str">
        <f t="shared" si="16"/>
        <v/>
      </c>
      <c r="O65" s="9" t="str">
        <f t="shared" si="14"/>
        <v/>
      </c>
      <c r="S65" s="2" t="str">
        <f t="shared" si="11"/>
        <v>EXPLOITATION</v>
      </c>
      <c r="T65" s="18" t="str">
        <f t="shared" si="9"/>
        <v/>
      </c>
      <c r="V65" s="2" t="str">
        <f t="shared" si="12"/>
        <v>OUTILLAGE</v>
      </c>
      <c r="W65" s="16" t="str">
        <f t="shared" si="10"/>
        <v/>
      </c>
      <c r="Y65" s="2" t="e">
        <f t="shared" ca="1" si="13"/>
        <v>#NUM!</v>
      </c>
      <c r="Z65" s="2" t="e">
        <f t="array" aca="1" ref="Z65" ca="1">INDEX($C$23:$C$598,SMALL(IF($C$23:$C$598&lt;&gt;"",ROW(INDIRECT("1:"&amp;ROWS($C$23:$C$598)))),ROWS($1:43)))</f>
        <v>#NUM!</v>
      </c>
      <c r="AA65" s="16" t="e">
        <f t="array" aca="1" ref="AA65" ca="1">INDEX($T$23:$T$598,SMALL(IF($T$23:$T$598&lt;&gt;"",ROW(INDIRECT("1:"&amp;ROWS($T$23:$T$598)))),ROWS($1:43)))</f>
        <v>#NUM!</v>
      </c>
    </row>
    <row r="66" spans="2:27" ht="12.6" customHeight="1" x14ac:dyDescent="0.2">
      <c r="B66" s="59" t="str">
        <f>IF(Collage!B59="","",Collage!B59)</f>
        <v/>
      </c>
      <c r="C66" s="59" t="str">
        <f>IF(Collage!C59="","",Collage!C59)</f>
        <v>ADMINISTRATION</v>
      </c>
      <c r="D66" s="60" t="str">
        <f>IF(Collage!D59="","",Collage!D59)</f>
        <v/>
      </c>
      <c r="E66" s="29"/>
      <c r="F66" s="10"/>
      <c r="G66" s="11"/>
      <c r="H66" s="13" t="str">
        <f t="shared" si="4"/>
        <v/>
      </c>
      <c r="I66" s="8">
        <f>IF(B66&lt;&gt;"",SUMIF($V$23:$V$598,V66,$H$23:$H$598)/SUMIF($V$23:$V$598,V66,$O$23:O641),IF(O66&lt;&gt;"",SUMIF($S$23:$S$598,S66,$H$23:$H$598)/O66,""))</f>
        <v>0.5714285714285714</v>
      </c>
      <c r="J66" s="12"/>
      <c r="K66" s="19" t="str">
        <f t="shared" si="15"/>
        <v/>
      </c>
      <c r="L66" s="19" t="str">
        <f t="shared" si="6"/>
        <v/>
      </c>
      <c r="M66" s="19" t="str">
        <f t="shared" si="7"/>
        <v/>
      </c>
      <c r="N66" s="19" t="str">
        <f t="shared" si="16"/>
        <v>Procédures :</v>
      </c>
      <c r="O66" s="9">
        <f t="shared" si="14"/>
        <v>7</v>
      </c>
      <c r="S66" s="2" t="str">
        <f t="shared" si="11"/>
        <v>ADMINISTRATION</v>
      </c>
      <c r="T66" s="18">
        <f t="shared" si="9"/>
        <v>0.5714285714285714</v>
      </c>
      <c r="V66" s="2" t="str">
        <f t="shared" si="12"/>
        <v>OUTILLAGE</v>
      </c>
      <c r="W66" s="16" t="str">
        <f t="shared" si="10"/>
        <v/>
      </c>
      <c r="Y66" s="2" t="e">
        <f t="shared" ca="1" si="13"/>
        <v>#NUM!</v>
      </c>
      <c r="Z66" s="2" t="e">
        <f t="array" aca="1" ref="Z66" ca="1">INDEX($C$23:$C$598,SMALL(IF($C$23:$C$598&lt;&gt;"",ROW(INDIRECT("1:"&amp;ROWS($C$23:$C$598)))),ROWS($1:44)))</f>
        <v>#NUM!</v>
      </c>
      <c r="AA66" s="16" t="e">
        <f t="array" aca="1" ref="AA66" ca="1">INDEX($T$23:$T$598,SMALL(IF($T$23:$T$598&lt;&gt;"",ROW(INDIRECT("1:"&amp;ROWS($T$23:$T$598)))),ROWS($1:44)))</f>
        <v>#NUM!</v>
      </c>
    </row>
    <row r="67" spans="2:27" ht="12.6" customHeight="1" x14ac:dyDescent="0.2">
      <c r="B67" s="59" t="str">
        <f>IF(Collage!B60="","",Collage!B60)</f>
        <v/>
      </c>
      <c r="C67" s="59" t="str">
        <f>IF(Collage!C60="","",Collage!C60)</f>
        <v/>
      </c>
      <c r="D67" s="60" t="str">
        <f>IF(Collage!D60="","",Collage!D60)</f>
        <v/>
      </c>
      <c r="E67" s="29"/>
      <c r="F67" s="10"/>
      <c r="G67" s="11"/>
      <c r="H67" s="13" t="str">
        <f t="shared" si="4"/>
        <v/>
      </c>
      <c r="I67" s="8" t="str">
        <f>IF(B67&lt;&gt;"",SUMIF($V$23:$V$598,V67,$H$23:$H$598)/SUMIF($V$23:$V$598,V67,$O$23:O642),IF(O67&lt;&gt;"",SUMIF($S$23:$S$598,S67,$H$23:$H$598)/O67,""))</f>
        <v/>
      </c>
      <c r="J67" s="12"/>
      <c r="K67" s="19" t="str">
        <f t="shared" si="15"/>
        <v/>
      </c>
      <c r="L67" s="19" t="str">
        <f t="shared" si="6"/>
        <v/>
      </c>
      <c r="M67" s="19" t="str">
        <f t="shared" si="7"/>
        <v/>
      </c>
      <c r="N67" s="19" t="str">
        <f t="shared" si="16"/>
        <v/>
      </c>
      <c r="O67" s="9" t="str">
        <f t="shared" si="14"/>
        <v/>
      </c>
      <c r="S67" s="2" t="str">
        <f t="shared" si="11"/>
        <v>ADMINISTRATION</v>
      </c>
      <c r="T67" s="18" t="str">
        <f t="shared" si="9"/>
        <v/>
      </c>
      <c r="V67" s="2" t="str">
        <f t="shared" si="12"/>
        <v>OUTILLAGE</v>
      </c>
      <c r="W67" s="16" t="str">
        <f t="shared" si="10"/>
        <v/>
      </c>
      <c r="Y67" s="2" t="e">
        <f t="shared" ca="1" si="13"/>
        <v>#NUM!</v>
      </c>
      <c r="Z67" s="2" t="e">
        <f t="array" aca="1" ref="Z67" ca="1">INDEX($C$23:$C$598,SMALL(IF($C$23:$C$598&lt;&gt;"",ROW(INDIRECT("1:"&amp;ROWS($C$23:$C$598)))),ROWS($1:45)))</f>
        <v>#NUM!</v>
      </c>
      <c r="AA67" s="16" t="e">
        <f t="array" aca="1" ref="AA67" ca="1">INDEX($T$23:$T$598,SMALL(IF($T$23:$T$598&lt;&gt;"",ROW(INDIRECT("1:"&amp;ROWS($T$23:$T$598)))),ROWS($1:45)))</f>
        <v>#NUM!</v>
      </c>
    </row>
    <row r="68" spans="2:27" ht="12.6" customHeight="1" x14ac:dyDescent="0.2">
      <c r="B68" s="59" t="str">
        <f>IF(Collage!B61="","",Collage!B61)</f>
        <v/>
      </c>
      <c r="C68" s="59" t="str">
        <f>IF(Collage!C61="","",Collage!C61)</f>
        <v/>
      </c>
      <c r="D68" s="60" t="str">
        <f>IF(Collage!D61="","",Collage!D61)</f>
        <v>Outil 8</v>
      </c>
      <c r="E68" s="29" t="s">
        <v>2</v>
      </c>
      <c r="F68" s="10" t="s">
        <v>2</v>
      </c>
      <c r="G68" s="11"/>
      <c r="H68" s="13">
        <f t="shared" si="4"/>
        <v>0.66666666666666663</v>
      </c>
      <c r="I68" s="8" t="str">
        <f>IF(B68&lt;&gt;"",SUMIF($V$23:$V$598,V68,$H$23:$H$598)/SUMIF($V$23:$V$598,V68,$O$23:O643),IF(O68&lt;&gt;"",SUMIF($S$23:$S$598,S68,$H$23:$H$598)/O68,""))</f>
        <v/>
      </c>
      <c r="J68" s="12"/>
      <c r="K68" s="19">
        <f t="shared" si="15"/>
        <v>1</v>
      </c>
      <c r="L68" s="19">
        <f t="shared" si="6"/>
        <v>1</v>
      </c>
      <c r="M68" s="19">
        <f t="shared" si="7"/>
        <v>0</v>
      </c>
      <c r="N68" s="19">
        <f t="shared" si="16"/>
        <v>2</v>
      </c>
      <c r="O68" s="9" t="str">
        <f t="shared" si="14"/>
        <v/>
      </c>
      <c r="S68" s="2" t="str">
        <f t="shared" si="11"/>
        <v>ADMINISTRATION</v>
      </c>
      <c r="T68" s="18" t="str">
        <f t="shared" si="9"/>
        <v/>
      </c>
      <c r="V68" s="2" t="str">
        <f t="shared" si="12"/>
        <v>OUTILLAGE</v>
      </c>
      <c r="W68" s="16" t="str">
        <f t="shared" si="10"/>
        <v/>
      </c>
      <c r="Y68" s="2" t="e">
        <f t="shared" ca="1" si="13"/>
        <v>#NUM!</v>
      </c>
      <c r="Z68" s="2" t="e">
        <f t="array" aca="1" ref="Z68" ca="1">INDEX($C$23:$C$598,SMALL(IF($C$23:$C$598&lt;&gt;"",ROW(INDIRECT("1:"&amp;ROWS($C$23:$C$598)))),ROWS($1:46)))</f>
        <v>#NUM!</v>
      </c>
      <c r="AA68" s="16" t="e">
        <f t="array" aca="1" ref="AA68" ca="1">INDEX($T$23:$T$598,SMALL(IF($T$23:$T$598&lt;&gt;"",ROW(INDIRECT("1:"&amp;ROWS($T$23:$T$598)))),ROWS($1:46)))</f>
        <v>#NUM!</v>
      </c>
    </row>
    <row r="69" spans="2:27" ht="12.6" customHeight="1" x14ac:dyDescent="0.2">
      <c r="B69" s="59" t="str">
        <f>IF(Collage!B62="","",Collage!B62)</f>
        <v/>
      </c>
      <c r="C69" s="59" t="str">
        <f>IF(Collage!C62="","",Collage!C62)</f>
        <v/>
      </c>
      <c r="D69" s="60" t="str">
        <f>IF(Collage!D62="","",Collage!D62)</f>
        <v>Outil 9</v>
      </c>
      <c r="E69" s="29" t="s">
        <v>2</v>
      </c>
      <c r="F69" s="10" t="s">
        <v>2</v>
      </c>
      <c r="G69" s="11"/>
      <c r="H69" s="13">
        <f t="shared" si="4"/>
        <v>0.66666666666666663</v>
      </c>
      <c r="I69" s="8" t="str">
        <f>IF(B69&lt;&gt;"",SUMIF($V$23:$V$598,V69,$H$23:$H$598)/SUMIF($V$23:$V$598,V69,$O$23:O644),IF(O69&lt;&gt;"",SUMIF($S$23:$S$598,S69,$H$23:$H$598)/O69,""))</f>
        <v/>
      </c>
      <c r="J69" s="12"/>
      <c r="K69" s="19">
        <f t="shared" si="15"/>
        <v>1</v>
      </c>
      <c r="L69" s="19">
        <f t="shared" si="6"/>
        <v>1</v>
      </c>
      <c r="M69" s="19">
        <f t="shared" si="7"/>
        <v>0</v>
      </c>
      <c r="N69" s="19">
        <f t="shared" si="16"/>
        <v>2</v>
      </c>
      <c r="O69" s="9" t="str">
        <f t="shared" si="14"/>
        <v/>
      </c>
      <c r="S69" s="2" t="str">
        <f t="shared" si="11"/>
        <v>ADMINISTRATION</v>
      </c>
      <c r="T69" s="18" t="str">
        <f t="shared" si="9"/>
        <v/>
      </c>
      <c r="V69" s="2" t="str">
        <f t="shared" si="12"/>
        <v>OUTILLAGE</v>
      </c>
      <c r="W69" s="16" t="str">
        <f t="shared" si="10"/>
        <v/>
      </c>
      <c r="Y69" s="2" t="e">
        <f t="shared" ca="1" si="13"/>
        <v>#NUM!</v>
      </c>
      <c r="Z69" s="2" t="e">
        <f t="array" aca="1" ref="Z69" ca="1">INDEX($C$23:$C$598,SMALL(IF($C$23:$C$598&lt;&gt;"",ROW(INDIRECT("1:"&amp;ROWS($C$23:$C$598)))),ROWS($1:47)))</f>
        <v>#NUM!</v>
      </c>
      <c r="AA69" s="16" t="e">
        <f t="array" aca="1" ref="AA69" ca="1">INDEX($T$23:$T$598,SMALL(IF($T$23:$T$598&lt;&gt;"",ROW(INDIRECT("1:"&amp;ROWS($T$23:$T$598)))),ROWS($1:47)))</f>
        <v>#NUM!</v>
      </c>
    </row>
    <row r="70" spans="2:27" ht="12.6" customHeight="1" x14ac:dyDescent="0.2">
      <c r="B70" s="59" t="str">
        <f>IF(Collage!B63="","",Collage!B63)</f>
        <v/>
      </c>
      <c r="C70" s="59" t="str">
        <f>IF(Collage!C63="","",Collage!C63)</f>
        <v/>
      </c>
      <c r="D70" s="60" t="str">
        <f>IF(Collage!D63="","",Collage!D63)</f>
        <v>Outil 10</v>
      </c>
      <c r="E70" s="29" t="s">
        <v>2</v>
      </c>
      <c r="F70" s="10" t="s">
        <v>2</v>
      </c>
      <c r="G70" s="11"/>
      <c r="H70" s="13">
        <f t="shared" si="4"/>
        <v>0.66666666666666663</v>
      </c>
      <c r="I70" s="8" t="str">
        <f>IF(B70&lt;&gt;"",SUMIF($V$23:$V$598,V70,$H$23:$H$598)/SUMIF($V$23:$V$598,V70,$O$23:O645),IF(O70&lt;&gt;"",SUMIF($S$23:$S$598,S70,$H$23:$H$598)/O70,""))</f>
        <v/>
      </c>
      <c r="J70" s="12"/>
      <c r="K70" s="19">
        <f t="shared" si="15"/>
        <v>1</v>
      </c>
      <c r="L70" s="19">
        <f t="shared" si="6"/>
        <v>1</v>
      </c>
      <c r="M70" s="19">
        <f t="shared" si="7"/>
        <v>0</v>
      </c>
      <c r="N70" s="19">
        <f t="shared" si="16"/>
        <v>2</v>
      </c>
      <c r="O70" s="9" t="str">
        <f t="shared" si="14"/>
        <v/>
      </c>
      <c r="S70" s="2" t="str">
        <f t="shared" si="11"/>
        <v>ADMINISTRATION</v>
      </c>
      <c r="T70" s="18" t="str">
        <f t="shared" si="9"/>
        <v/>
      </c>
      <c r="V70" s="2" t="str">
        <f t="shared" si="12"/>
        <v>OUTILLAGE</v>
      </c>
      <c r="W70" s="16" t="str">
        <f t="shared" si="10"/>
        <v/>
      </c>
      <c r="Y70" s="2" t="e">
        <f t="shared" ca="1" si="13"/>
        <v>#NUM!</v>
      </c>
      <c r="Z70" s="2" t="e">
        <f t="array" aca="1" ref="Z70" ca="1">INDEX($C$23:$C$598,SMALL(IF($C$23:$C$598&lt;&gt;"",ROW(INDIRECT("1:"&amp;ROWS($C$23:$C$598)))),ROWS($1:48)))</f>
        <v>#NUM!</v>
      </c>
      <c r="AA70" s="16" t="e">
        <f t="array" aca="1" ref="AA70" ca="1">INDEX($T$23:$T$598,SMALL(IF($T$23:$T$598&lt;&gt;"",ROW(INDIRECT("1:"&amp;ROWS($T$23:$T$598)))),ROWS($1:48)))</f>
        <v>#NUM!</v>
      </c>
    </row>
    <row r="71" spans="2:27" ht="12.6" customHeight="1" x14ac:dyDescent="0.2">
      <c r="B71" s="59" t="str">
        <f>IF(Collage!B64="","",Collage!B64)</f>
        <v/>
      </c>
      <c r="C71" s="59" t="str">
        <f>IF(Collage!C64="","",Collage!C64)</f>
        <v/>
      </c>
      <c r="D71" s="60" t="str">
        <f>IF(Collage!D64="","",Collage!D64)</f>
        <v>Outil 11</v>
      </c>
      <c r="E71" s="29" t="s">
        <v>2</v>
      </c>
      <c r="F71" s="10" t="s">
        <v>2</v>
      </c>
      <c r="G71" s="11"/>
      <c r="H71" s="13">
        <f t="shared" si="4"/>
        <v>0.66666666666666663</v>
      </c>
      <c r="I71" s="8" t="str">
        <f>IF(B71&lt;&gt;"",SUMIF($V$23:$V$598,V71,$H$23:$H$598)/SUMIF($V$23:$V$598,V71,$O$23:O646),IF(O71&lt;&gt;"",SUMIF($S$23:$S$598,S71,$H$23:$H$598)/O71,""))</f>
        <v/>
      </c>
      <c r="J71" s="12"/>
      <c r="K71" s="19">
        <f t="shared" si="15"/>
        <v>1</v>
      </c>
      <c r="L71" s="19">
        <f t="shared" si="6"/>
        <v>1</v>
      </c>
      <c r="M71" s="19">
        <f t="shared" si="7"/>
        <v>0</v>
      </c>
      <c r="N71" s="19">
        <f t="shared" si="16"/>
        <v>2</v>
      </c>
      <c r="O71" s="9" t="str">
        <f t="shared" si="14"/>
        <v/>
      </c>
      <c r="S71" s="2" t="str">
        <f t="shared" si="11"/>
        <v>ADMINISTRATION</v>
      </c>
      <c r="T71" s="18" t="str">
        <f t="shared" si="9"/>
        <v/>
      </c>
      <c r="V71" s="2" t="str">
        <f t="shared" si="12"/>
        <v>OUTILLAGE</v>
      </c>
      <c r="W71" s="16" t="str">
        <f t="shared" si="10"/>
        <v/>
      </c>
      <c r="Y71" s="2" t="e">
        <f t="shared" ca="1" si="13"/>
        <v>#NUM!</v>
      </c>
      <c r="Z71" s="2" t="e">
        <f t="array" aca="1" ref="Z71" ca="1">INDEX($C$23:$C$598,SMALL(IF($C$23:$C$598&lt;&gt;"",ROW(INDIRECT("1:"&amp;ROWS($C$23:$C$598)))),ROWS($1:49)))</f>
        <v>#NUM!</v>
      </c>
      <c r="AA71" s="16" t="e">
        <f t="array" aca="1" ref="AA71" ca="1">INDEX($T$23:$T$598,SMALL(IF($T$23:$T$598&lt;&gt;"",ROW(INDIRECT("1:"&amp;ROWS($T$23:$T$598)))),ROWS($1:49)))</f>
        <v>#NUM!</v>
      </c>
    </row>
    <row r="72" spans="2:27" ht="12.6" customHeight="1" x14ac:dyDescent="0.2">
      <c r="B72" s="59" t="str">
        <f>IF(Collage!B65="","",Collage!B65)</f>
        <v/>
      </c>
      <c r="C72" s="59" t="str">
        <f>IF(Collage!C65="","",Collage!C65)</f>
        <v/>
      </c>
      <c r="D72" s="60" t="str">
        <f>IF(Collage!D65="","",Collage!D65)</f>
        <v>Outil 12</v>
      </c>
      <c r="E72" s="29" t="s">
        <v>2</v>
      </c>
      <c r="F72" s="10" t="s">
        <v>2</v>
      </c>
      <c r="G72" s="11"/>
      <c r="H72" s="13">
        <f t="shared" si="4"/>
        <v>0.66666666666666663</v>
      </c>
      <c r="I72" s="8" t="str">
        <f>IF(B72&lt;&gt;"",SUMIF($V$23:$V$598,V72,$H$23:$H$598)/SUMIF($V$23:$V$598,V72,$O$23:O647),IF(O72&lt;&gt;"",SUMIF($S$23:$S$598,S72,$H$23:$H$598)/O72,""))</f>
        <v/>
      </c>
      <c r="J72" s="12"/>
      <c r="K72" s="19">
        <f t="shared" si="15"/>
        <v>1</v>
      </c>
      <c r="L72" s="19">
        <f t="shared" si="6"/>
        <v>1</v>
      </c>
      <c r="M72" s="19">
        <f t="shared" si="7"/>
        <v>0</v>
      </c>
      <c r="N72" s="19">
        <f t="shared" si="16"/>
        <v>2</v>
      </c>
      <c r="O72" s="9" t="str">
        <f t="shared" si="14"/>
        <v/>
      </c>
      <c r="S72" s="2" t="str">
        <f t="shared" si="11"/>
        <v>ADMINISTRATION</v>
      </c>
      <c r="T72" s="18" t="str">
        <f t="shared" si="9"/>
        <v/>
      </c>
      <c r="V72" s="2" t="str">
        <f t="shared" si="12"/>
        <v>OUTILLAGE</v>
      </c>
      <c r="W72" s="16" t="str">
        <f t="shared" si="10"/>
        <v/>
      </c>
      <c r="Y72" s="2" t="e">
        <f t="shared" ca="1" si="13"/>
        <v>#NUM!</v>
      </c>
      <c r="Z72" s="2" t="e">
        <f t="array" aca="1" ref="Z72" ca="1">INDEX($C$23:$C$598,SMALL(IF($C$23:$C$598&lt;&gt;"",ROW(INDIRECT("1:"&amp;ROWS($C$23:$C$598)))),ROWS($1:50)))</f>
        <v>#NUM!</v>
      </c>
      <c r="AA72" s="16" t="e">
        <f t="array" aca="1" ref="AA72" ca="1">INDEX($T$23:$T$598,SMALL(IF($T$23:$T$598&lt;&gt;"",ROW(INDIRECT("1:"&amp;ROWS($T$23:$T$598)))),ROWS($1:50)))</f>
        <v>#NUM!</v>
      </c>
    </row>
    <row r="73" spans="2:27" ht="12.6" customHeight="1" x14ac:dyDescent="0.2">
      <c r="B73" s="59" t="str">
        <f>IF(Collage!B66="","",Collage!B66)</f>
        <v/>
      </c>
      <c r="C73" s="59" t="str">
        <f>IF(Collage!C66="","",Collage!C66)</f>
        <v/>
      </c>
      <c r="D73" s="60" t="str">
        <f>IF(Collage!D66="","",Collage!D66)</f>
        <v>Outil 13</v>
      </c>
      <c r="E73" s="29" t="s">
        <v>2</v>
      </c>
      <c r="F73" s="10" t="s">
        <v>2</v>
      </c>
      <c r="G73" s="11"/>
      <c r="H73" s="13">
        <f t="shared" si="4"/>
        <v>0.66666666666666663</v>
      </c>
      <c r="I73" s="8" t="str">
        <f>IF(B73&lt;&gt;"",SUMIF($V$23:$V$598,V73,$H$23:$H$598)/SUMIF($V$23:$V$598,V73,$O$23:O648),IF(O73&lt;&gt;"",SUMIF($S$23:$S$598,S73,$H$23:$H$598)/O73,""))</f>
        <v/>
      </c>
      <c r="J73" s="12"/>
      <c r="K73" s="19">
        <f t="shared" si="15"/>
        <v>1</v>
      </c>
      <c r="L73" s="19">
        <f t="shared" si="6"/>
        <v>1</v>
      </c>
      <c r="M73" s="19">
        <f t="shared" si="7"/>
        <v>0</v>
      </c>
      <c r="N73" s="19">
        <f t="shared" si="16"/>
        <v>2</v>
      </c>
      <c r="O73" s="9" t="str">
        <f t="shared" si="14"/>
        <v/>
      </c>
      <c r="S73" s="2" t="str">
        <f t="shared" si="11"/>
        <v>ADMINISTRATION</v>
      </c>
      <c r="T73" s="18" t="str">
        <f t="shared" si="9"/>
        <v/>
      </c>
      <c r="V73" s="2" t="str">
        <f t="shared" si="12"/>
        <v>OUTILLAGE</v>
      </c>
      <c r="W73" s="16" t="str">
        <f t="shared" si="10"/>
        <v/>
      </c>
      <c r="Y73" s="2" t="e">
        <f t="shared" ca="1" si="13"/>
        <v>#NUM!</v>
      </c>
      <c r="Z73" s="2" t="e">
        <f t="array" aca="1" ref="Z73" ca="1">INDEX($C$23:$C$598,SMALL(IF($C$23:$C$598&lt;&gt;"",ROW(INDIRECT("1:"&amp;ROWS($C$23:$C$598)))),ROWS($1:51)))</f>
        <v>#NUM!</v>
      </c>
      <c r="AA73" s="16" t="e">
        <f t="array" aca="1" ref="AA73" ca="1">INDEX($T$23:$T$598,SMALL(IF($T$23:$T$598&lt;&gt;"",ROW(INDIRECT("1:"&amp;ROWS($T$23:$T$598)))),ROWS($1:51)))</f>
        <v>#NUM!</v>
      </c>
    </row>
    <row r="74" spans="2:27" ht="12.6" customHeight="1" x14ac:dyDescent="0.2">
      <c r="B74" s="59" t="str">
        <f>IF(Collage!B67="","",Collage!B67)</f>
        <v/>
      </c>
      <c r="C74" s="59" t="str">
        <f>IF(Collage!C67="","",Collage!C67)</f>
        <v/>
      </c>
      <c r="D74" s="60" t="str">
        <f>IF(Collage!D67="","",Collage!D67)</f>
        <v>Outil 14</v>
      </c>
      <c r="E74" s="29"/>
      <c r="F74" s="10"/>
      <c r="G74" s="11"/>
      <c r="H74" s="13">
        <f t="shared" si="4"/>
        <v>0</v>
      </c>
      <c r="I74" s="8" t="str">
        <f>IF(B74&lt;&gt;"",SUMIF($V$23:$V$598,V74,$H$23:$H$598)/SUMIF($V$23:$V$598,V74,$O$23:O649),IF(O74&lt;&gt;"",SUMIF($S$23:$S$598,S74,$H$23:$H$598)/O74,""))</f>
        <v/>
      </c>
      <c r="J74" s="12"/>
      <c r="K74" s="19">
        <f t="shared" si="15"/>
        <v>0</v>
      </c>
      <c r="L74" s="19">
        <f t="shared" si="6"/>
        <v>0</v>
      </c>
      <c r="M74" s="19">
        <f t="shared" si="7"/>
        <v>0</v>
      </c>
      <c r="N74" s="19">
        <f t="shared" si="16"/>
        <v>0</v>
      </c>
      <c r="O74" s="9" t="str">
        <f t="shared" si="14"/>
        <v/>
      </c>
      <c r="S74" s="2" t="str">
        <f t="shared" si="11"/>
        <v>ADMINISTRATION</v>
      </c>
      <c r="T74" s="18" t="str">
        <f t="shared" si="9"/>
        <v/>
      </c>
      <c r="V74" s="2" t="str">
        <f t="shared" si="12"/>
        <v>OUTILLAGE</v>
      </c>
      <c r="W74" s="16" t="str">
        <f t="shared" si="10"/>
        <v/>
      </c>
      <c r="Y74" s="2" t="e">
        <f t="shared" ca="1" si="13"/>
        <v>#NUM!</v>
      </c>
      <c r="Z74" s="2" t="e">
        <f t="array" aca="1" ref="Z74" ca="1">INDEX($C$23:$C$598,SMALL(IF($C$23:$C$598&lt;&gt;"",ROW(INDIRECT("1:"&amp;ROWS($C$23:$C$598)))),ROWS($1:52)))</f>
        <v>#NUM!</v>
      </c>
      <c r="AA74" s="16" t="e">
        <f t="array" aca="1" ref="AA74" ca="1">INDEX($T$23:$T$598,SMALL(IF($T$23:$T$598&lt;&gt;"",ROW(INDIRECT("1:"&amp;ROWS($T$23:$T$598)))),ROWS($1:52)))</f>
        <v>#NUM!</v>
      </c>
    </row>
    <row r="75" spans="2:27" ht="12.6" customHeight="1" x14ac:dyDescent="0.2">
      <c r="B75" s="59" t="str">
        <f>IF(Collage!B68="","",Collage!B68)</f>
        <v/>
      </c>
      <c r="C75" s="59" t="str">
        <f>IF(Collage!C68="","",Collage!C68)</f>
        <v/>
      </c>
      <c r="D75" s="60" t="str">
        <f>IF(Collage!D68="","",Collage!D68)</f>
        <v/>
      </c>
      <c r="E75" s="29"/>
      <c r="F75" s="10"/>
      <c r="G75" s="11"/>
      <c r="H75" s="13" t="str">
        <f t="shared" si="4"/>
        <v/>
      </c>
      <c r="I75" s="8" t="str">
        <f>IF(B75&lt;&gt;"",SUMIF($V$23:$V$598,V75,$H$23:$H$598)/SUMIF($V$23:$V$598,V75,$O$23:O650),IF(O75&lt;&gt;"",SUMIF($S$23:$S$598,S75,$H$23:$H$598)/O75,""))</f>
        <v/>
      </c>
      <c r="J75" s="12"/>
      <c r="K75" s="19" t="str">
        <f t="shared" si="15"/>
        <v/>
      </c>
      <c r="L75" s="19" t="str">
        <f t="shared" si="6"/>
        <v/>
      </c>
      <c r="M75" s="19" t="str">
        <f t="shared" si="7"/>
        <v/>
      </c>
      <c r="N75" s="19" t="str">
        <f t="shared" si="16"/>
        <v/>
      </c>
      <c r="O75" s="9" t="str">
        <f t="shared" si="14"/>
        <v/>
      </c>
      <c r="S75" s="2" t="str">
        <f t="shared" si="11"/>
        <v>ADMINISTRATION</v>
      </c>
      <c r="T75" s="18" t="str">
        <f t="shared" si="9"/>
        <v/>
      </c>
      <c r="V75" s="2" t="str">
        <f t="shared" si="12"/>
        <v>OUTILLAGE</v>
      </c>
      <c r="W75" s="16" t="str">
        <f t="shared" si="10"/>
        <v/>
      </c>
      <c r="Y75" s="2" t="e">
        <f t="shared" ca="1" si="13"/>
        <v>#NUM!</v>
      </c>
      <c r="Z75" s="2" t="e">
        <f t="array" aca="1" ref="Z75" ca="1">INDEX($C$23:$C$598,SMALL(IF($C$23:$C$598&lt;&gt;"",ROW(INDIRECT("1:"&amp;ROWS($C$23:$C$598)))),ROWS($1:53)))</f>
        <v>#NUM!</v>
      </c>
      <c r="AA75" s="16" t="e">
        <f t="array" aca="1" ref="AA75" ca="1">INDEX($T$23:$T$598,SMALL(IF($T$23:$T$598&lt;&gt;"",ROW(INDIRECT("1:"&amp;ROWS($T$23:$T$598)))),ROWS($1:53)))</f>
        <v>#NUM!</v>
      </c>
    </row>
    <row r="76" spans="2:27" ht="12.6" customHeight="1" x14ac:dyDescent="0.2">
      <c r="B76" s="59" t="str">
        <f>IF(Collage!B69="","",Collage!B69)</f>
        <v/>
      </c>
      <c r="C76" s="59" t="str">
        <f>IF(Collage!C69="","",Collage!C69)</f>
        <v>METIER</v>
      </c>
      <c r="D76" s="60" t="str">
        <f>IF(Collage!D69="","",Collage!D69)</f>
        <v/>
      </c>
      <c r="E76" s="29"/>
      <c r="F76" s="10"/>
      <c r="G76" s="11"/>
      <c r="H76" s="13" t="str">
        <f t="shared" si="4"/>
        <v/>
      </c>
      <c r="I76" s="8">
        <f>IF(B76&lt;&gt;"",SUMIF($V$23:$V$598,V76,$H$23:$H$598)/SUMIF($V$23:$V$598,V76,$O$23:O651),IF(O76&lt;&gt;"",SUMIF($S$23:$S$598,S76,$H$23:$H$598)/O76,""))</f>
        <v>0.51851851851851849</v>
      </c>
      <c r="J76" s="12"/>
      <c r="K76" s="19" t="str">
        <f t="shared" si="15"/>
        <v/>
      </c>
      <c r="L76" s="19" t="str">
        <f t="shared" si="6"/>
        <v/>
      </c>
      <c r="M76" s="19" t="str">
        <f t="shared" si="7"/>
        <v/>
      </c>
      <c r="N76" s="19" t="str">
        <f t="shared" si="16"/>
        <v>Procédures :</v>
      </c>
      <c r="O76" s="9">
        <f t="shared" si="14"/>
        <v>9</v>
      </c>
      <c r="S76" s="2" t="str">
        <f t="shared" si="11"/>
        <v>METIER</v>
      </c>
      <c r="T76" s="18">
        <f t="shared" si="9"/>
        <v>0.51851851851851849</v>
      </c>
      <c r="V76" s="2" t="str">
        <f t="shared" si="12"/>
        <v>OUTILLAGE</v>
      </c>
      <c r="W76" s="16" t="str">
        <f t="shared" si="10"/>
        <v/>
      </c>
      <c r="Y76" s="2" t="e">
        <f t="shared" ca="1" si="13"/>
        <v>#NUM!</v>
      </c>
      <c r="Z76" s="2" t="e">
        <f t="array" aca="1" ref="Z76" ca="1">INDEX($C$23:$C$598,SMALL(IF($C$23:$C$598&lt;&gt;"",ROW(INDIRECT("1:"&amp;ROWS($C$23:$C$598)))),ROWS($1:54)))</f>
        <v>#NUM!</v>
      </c>
      <c r="AA76" s="16" t="e">
        <f t="array" aca="1" ref="AA76" ca="1">INDEX($T$23:$T$598,SMALL(IF($T$23:$T$598&lt;&gt;"",ROW(INDIRECT("1:"&amp;ROWS($T$23:$T$598)))),ROWS($1:54)))</f>
        <v>#NUM!</v>
      </c>
    </row>
    <row r="77" spans="2:27" ht="12.6" customHeight="1" x14ac:dyDescent="0.2">
      <c r="B77" s="59" t="str">
        <f>IF(Collage!B70="","",Collage!B70)</f>
        <v/>
      </c>
      <c r="C77" s="59" t="str">
        <f>IF(Collage!C70="","",Collage!C70)</f>
        <v/>
      </c>
      <c r="D77" s="60" t="str">
        <f>IF(Collage!D70="","",Collage!D70)</f>
        <v/>
      </c>
      <c r="E77" s="29"/>
      <c r="F77" s="10"/>
      <c r="G77" s="11"/>
      <c r="H77" s="13" t="str">
        <f t="shared" si="4"/>
        <v/>
      </c>
      <c r="I77" s="8" t="str">
        <f>IF(B77&lt;&gt;"",SUMIF($V$23:$V$598,V77,$H$23:$H$598)/SUMIF($V$23:$V$598,V77,$O$23:O652),IF(O77&lt;&gt;"",SUMIF($S$23:$S$598,S77,$H$23:$H$598)/O77,""))</f>
        <v/>
      </c>
      <c r="J77" s="12"/>
      <c r="K77" s="19" t="str">
        <f t="shared" si="15"/>
        <v/>
      </c>
      <c r="L77" s="19" t="str">
        <f t="shared" si="6"/>
        <v/>
      </c>
      <c r="M77" s="19" t="str">
        <f t="shared" si="7"/>
        <v/>
      </c>
      <c r="N77" s="19" t="str">
        <f t="shared" si="16"/>
        <v/>
      </c>
      <c r="O77" s="9" t="str">
        <f t="shared" si="14"/>
        <v/>
      </c>
      <c r="S77" s="2" t="str">
        <f t="shared" si="11"/>
        <v>METIER</v>
      </c>
      <c r="T77" s="18" t="str">
        <f t="shared" si="9"/>
        <v/>
      </c>
      <c r="V77" s="2" t="str">
        <f t="shared" si="12"/>
        <v>OUTILLAGE</v>
      </c>
      <c r="W77" s="16" t="str">
        <f t="shared" si="10"/>
        <v/>
      </c>
      <c r="Y77" s="2" t="e">
        <f t="shared" ca="1" si="13"/>
        <v>#NUM!</v>
      </c>
      <c r="Z77" s="2" t="e">
        <f t="array" aca="1" ref="Z77" ca="1">INDEX($C$23:$C$598,SMALL(IF($C$23:$C$598&lt;&gt;"",ROW(INDIRECT("1:"&amp;ROWS($C$23:$C$598)))),ROWS($1:55)))</f>
        <v>#NUM!</v>
      </c>
      <c r="AA77" s="16" t="e">
        <f t="array" aca="1" ref="AA77" ca="1">INDEX($T$23:$T$598,SMALL(IF($T$23:$T$598&lt;&gt;"",ROW(INDIRECT("1:"&amp;ROWS($T$23:$T$598)))),ROWS($1:55)))</f>
        <v>#NUM!</v>
      </c>
    </row>
    <row r="78" spans="2:27" ht="12.6" customHeight="1" x14ac:dyDescent="0.2">
      <c r="B78" s="59" t="str">
        <f>IF(Collage!B71="","",Collage!B71)</f>
        <v/>
      </c>
      <c r="C78" s="59" t="str">
        <f>IF(Collage!C71="","",Collage!C71)</f>
        <v/>
      </c>
      <c r="D78" s="60" t="str">
        <f>IF(Collage!D71="","",Collage!D71)</f>
        <v>Outil 15</v>
      </c>
      <c r="E78" s="29" t="s">
        <v>2</v>
      </c>
      <c r="F78" s="10" t="s">
        <v>2</v>
      </c>
      <c r="G78" s="11"/>
      <c r="H78" s="13">
        <f t="shared" si="4"/>
        <v>0.66666666666666663</v>
      </c>
      <c r="I78" s="8" t="str">
        <f>IF(B78&lt;&gt;"",SUMIF($V$23:$V$598,V78,$H$23:$H$598)/SUMIF($V$23:$V$598,V78,$O$23:O653),IF(O78&lt;&gt;"",SUMIF($S$23:$S$598,S78,$H$23:$H$598)/O78,""))</f>
        <v/>
      </c>
      <c r="J78" s="12"/>
      <c r="K78" s="19">
        <f t="shared" si="15"/>
        <v>1</v>
      </c>
      <c r="L78" s="19">
        <f t="shared" si="6"/>
        <v>1</v>
      </c>
      <c r="M78" s="19">
        <f t="shared" si="7"/>
        <v>0</v>
      </c>
      <c r="N78" s="19">
        <f t="shared" si="16"/>
        <v>2</v>
      </c>
      <c r="O78" s="9" t="str">
        <f t="shared" si="14"/>
        <v/>
      </c>
      <c r="S78" s="2" t="str">
        <f t="shared" si="11"/>
        <v>METIER</v>
      </c>
      <c r="T78" s="18" t="str">
        <f t="shared" si="9"/>
        <v/>
      </c>
      <c r="V78" s="2" t="str">
        <f t="shared" si="12"/>
        <v>OUTILLAGE</v>
      </c>
      <c r="W78" s="16" t="str">
        <f t="shared" si="10"/>
        <v/>
      </c>
      <c r="Y78" s="2" t="e">
        <f t="shared" ca="1" si="13"/>
        <v>#NUM!</v>
      </c>
      <c r="Z78" s="2" t="e">
        <f t="array" aca="1" ref="Z78" ca="1">INDEX($C$23:$C$598,SMALL(IF($C$23:$C$598&lt;&gt;"",ROW(INDIRECT("1:"&amp;ROWS($C$23:$C$598)))),ROWS($1:56)))</f>
        <v>#NUM!</v>
      </c>
      <c r="AA78" s="16" t="e">
        <f t="array" aca="1" ref="AA78" ca="1">INDEX($T$23:$T$598,SMALL(IF($T$23:$T$598&lt;&gt;"",ROW(INDIRECT("1:"&amp;ROWS($T$23:$T$598)))),ROWS($1:56)))</f>
        <v>#NUM!</v>
      </c>
    </row>
    <row r="79" spans="2:27" ht="12.6" customHeight="1" x14ac:dyDescent="0.2">
      <c r="B79" s="59" t="str">
        <f>IF(Collage!B72="","",Collage!B72)</f>
        <v/>
      </c>
      <c r="C79" s="59" t="str">
        <f>IF(Collage!C72="","",Collage!C72)</f>
        <v/>
      </c>
      <c r="D79" s="60" t="str">
        <f>IF(Collage!D72="","",Collage!D72)</f>
        <v>Outil 16</v>
      </c>
      <c r="E79" s="29" t="s">
        <v>2</v>
      </c>
      <c r="F79" s="10" t="s">
        <v>2</v>
      </c>
      <c r="G79" s="11"/>
      <c r="H79" s="13">
        <f t="shared" si="4"/>
        <v>0.66666666666666663</v>
      </c>
      <c r="I79" s="8" t="str">
        <f>IF(B79&lt;&gt;"",SUMIF($V$23:$V$598,V79,$H$23:$H$598)/SUMIF($V$23:$V$598,V79,$O$23:O654),IF(O79&lt;&gt;"",SUMIF($S$23:$S$598,S79,$H$23:$H$598)/O79,""))</f>
        <v/>
      </c>
      <c r="J79" s="12"/>
      <c r="K79" s="19">
        <f t="shared" si="15"/>
        <v>1</v>
      </c>
      <c r="L79" s="19">
        <f t="shared" si="6"/>
        <v>1</v>
      </c>
      <c r="M79" s="19">
        <f t="shared" si="7"/>
        <v>0</v>
      </c>
      <c r="N79" s="19">
        <f t="shared" si="16"/>
        <v>2</v>
      </c>
      <c r="O79" s="9" t="str">
        <f t="shared" si="14"/>
        <v/>
      </c>
      <c r="S79" s="2" t="str">
        <f t="shared" si="11"/>
        <v>METIER</v>
      </c>
      <c r="T79" s="18" t="str">
        <f t="shared" si="9"/>
        <v/>
      </c>
      <c r="V79" s="2" t="str">
        <f t="shared" si="12"/>
        <v>OUTILLAGE</v>
      </c>
      <c r="W79" s="16" t="str">
        <f t="shared" si="10"/>
        <v/>
      </c>
      <c r="Y79" s="2" t="e">
        <f t="shared" ca="1" si="13"/>
        <v>#NUM!</v>
      </c>
      <c r="Z79" s="2" t="e">
        <f t="array" aca="1" ref="Z79" ca="1">INDEX($C$23:$C$598,SMALL(IF($C$23:$C$598&lt;&gt;"",ROW(INDIRECT("1:"&amp;ROWS($C$23:$C$598)))),ROWS($1:57)))</f>
        <v>#NUM!</v>
      </c>
      <c r="AA79" s="16" t="e">
        <f t="array" aca="1" ref="AA79" ca="1">INDEX($T$23:$T$598,SMALL(IF($T$23:$T$598&lt;&gt;"",ROW(INDIRECT("1:"&amp;ROWS($T$23:$T$598)))),ROWS($1:57)))</f>
        <v>#NUM!</v>
      </c>
    </row>
    <row r="80" spans="2:27" ht="12.6" customHeight="1" x14ac:dyDescent="0.2">
      <c r="B80" s="59" t="str">
        <f>IF(Collage!B73="","",Collage!B73)</f>
        <v/>
      </c>
      <c r="C80" s="59" t="str">
        <f>IF(Collage!C73="","",Collage!C73)</f>
        <v/>
      </c>
      <c r="D80" s="60" t="str">
        <f>IF(Collage!D73="","",Collage!D73)</f>
        <v>Outil 17</v>
      </c>
      <c r="E80" s="29" t="s">
        <v>2</v>
      </c>
      <c r="F80" s="10" t="s">
        <v>2</v>
      </c>
      <c r="G80" s="11"/>
      <c r="H80" s="13">
        <f t="shared" si="4"/>
        <v>0.66666666666666663</v>
      </c>
      <c r="I80" s="8" t="str">
        <f>IF(B80&lt;&gt;"",SUMIF($V$23:$V$598,V80,$H$23:$H$598)/SUMIF($V$23:$V$598,V80,$O$23:O655),IF(O80&lt;&gt;"",SUMIF($S$23:$S$598,S80,$H$23:$H$598)/O80,""))</f>
        <v/>
      </c>
      <c r="J80" s="12"/>
      <c r="K80" s="19">
        <f t="shared" si="15"/>
        <v>1</v>
      </c>
      <c r="L80" s="19">
        <f t="shared" si="6"/>
        <v>1</v>
      </c>
      <c r="M80" s="19">
        <f t="shared" si="7"/>
        <v>0</v>
      </c>
      <c r="N80" s="19">
        <f t="shared" si="16"/>
        <v>2</v>
      </c>
      <c r="O80" s="9" t="str">
        <f t="shared" si="14"/>
        <v/>
      </c>
      <c r="S80" s="2" t="str">
        <f t="shared" si="11"/>
        <v>METIER</v>
      </c>
      <c r="T80" s="18" t="str">
        <f t="shared" si="9"/>
        <v/>
      </c>
      <c r="V80" s="2" t="str">
        <f t="shared" si="12"/>
        <v>OUTILLAGE</v>
      </c>
      <c r="W80" s="16" t="str">
        <f t="shared" si="10"/>
        <v/>
      </c>
      <c r="Y80" s="2" t="e">
        <f t="shared" ca="1" si="13"/>
        <v>#NUM!</v>
      </c>
      <c r="Z80" s="2" t="e">
        <f t="array" aca="1" ref="Z80" ca="1">INDEX($C$23:$C$598,SMALL(IF($C$23:$C$598&lt;&gt;"",ROW(INDIRECT("1:"&amp;ROWS($C$23:$C$598)))),ROWS($1:58)))</f>
        <v>#NUM!</v>
      </c>
      <c r="AA80" s="16" t="e">
        <f t="array" aca="1" ref="AA80" ca="1">INDEX($T$23:$T$598,SMALL(IF($T$23:$T$598&lt;&gt;"",ROW(INDIRECT("1:"&amp;ROWS($T$23:$T$598)))),ROWS($1:58)))</f>
        <v>#NUM!</v>
      </c>
    </row>
    <row r="81" spans="2:27" ht="12.6" customHeight="1" x14ac:dyDescent="0.2">
      <c r="B81" s="59" t="str">
        <f>IF(Collage!B74="","",Collage!B74)</f>
        <v/>
      </c>
      <c r="C81" s="59" t="str">
        <f>IF(Collage!C74="","",Collage!C74)</f>
        <v/>
      </c>
      <c r="D81" s="60" t="str">
        <f>IF(Collage!D74="","",Collage!D74)</f>
        <v>Outil 18</v>
      </c>
      <c r="E81" s="29" t="s">
        <v>2</v>
      </c>
      <c r="F81" s="10" t="s">
        <v>2</v>
      </c>
      <c r="G81" s="11"/>
      <c r="H81" s="13">
        <f t="shared" si="4"/>
        <v>0.66666666666666663</v>
      </c>
      <c r="I81" s="8" t="str">
        <f>IF(B81&lt;&gt;"",SUMIF($V$23:$V$598,V81,$H$23:$H$598)/SUMIF($V$23:$V$598,V81,$O$23:O656),IF(O81&lt;&gt;"",SUMIF($S$23:$S$598,S81,$H$23:$H$598)/O81,""))</f>
        <v/>
      </c>
      <c r="J81" s="12"/>
      <c r="K81" s="19">
        <f t="shared" si="15"/>
        <v>1</v>
      </c>
      <c r="L81" s="19">
        <f t="shared" si="6"/>
        <v>1</v>
      </c>
      <c r="M81" s="19">
        <f t="shared" si="7"/>
        <v>0</v>
      </c>
      <c r="N81" s="19">
        <f t="shared" si="16"/>
        <v>2</v>
      </c>
      <c r="O81" s="9" t="str">
        <f t="shared" si="14"/>
        <v/>
      </c>
      <c r="S81" s="2" t="str">
        <f t="shared" si="11"/>
        <v>METIER</v>
      </c>
      <c r="T81" s="18" t="str">
        <f t="shared" si="9"/>
        <v/>
      </c>
      <c r="V81" s="2" t="str">
        <f t="shared" si="12"/>
        <v>OUTILLAGE</v>
      </c>
      <c r="W81" s="16" t="str">
        <f t="shared" si="10"/>
        <v/>
      </c>
      <c r="Y81" s="2" t="e">
        <f t="shared" ca="1" si="13"/>
        <v>#NUM!</v>
      </c>
      <c r="Z81" s="2" t="e">
        <f t="array" aca="1" ref="Z81" ca="1">INDEX($C$23:$C$598,SMALL(IF($C$23:$C$598&lt;&gt;"",ROW(INDIRECT("1:"&amp;ROWS($C$23:$C$598)))),ROWS($1:59)))</f>
        <v>#NUM!</v>
      </c>
      <c r="AA81" s="16" t="e">
        <f t="array" aca="1" ref="AA81" ca="1">INDEX($T$23:$T$598,SMALL(IF($T$23:$T$598&lt;&gt;"",ROW(INDIRECT("1:"&amp;ROWS($T$23:$T$598)))),ROWS($1:59)))</f>
        <v>#NUM!</v>
      </c>
    </row>
    <row r="82" spans="2:27" ht="12.6" customHeight="1" x14ac:dyDescent="0.2">
      <c r="B82" s="59" t="str">
        <f>IF(Collage!B75="","",Collage!B75)</f>
        <v/>
      </c>
      <c r="C82" s="59" t="str">
        <f>IF(Collage!C75="","",Collage!C75)</f>
        <v/>
      </c>
      <c r="D82" s="60" t="str">
        <f>IF(Collage!D75="","",Collage!D75)</f>
        <v>Outil 19</v>
      </c>
      <c r="E82" s="29" t="s">
        <v>2</v>
      </c>
      <c r="F82" s="10" t="s">
        <v>2</v>
      </c>
      <c r="G82" s="11"/>
      <c r="H82" s="13">
        <f t="shared" si="4"/>
        <v>0.66666666666666663</v>
      </c>
      <c r="I82" s="8" t="str">
        <f>IF(B82&lt;&gt;"",SUMIF($V$23:$V$598,V82,$H$23:$H$598)/SUMIF($V$23:$V$598,V82,$O$23:O657),IF(O82&lt;&gt;"",SUMIF($S$23:$S$598,S82,$H$23:$H$598)/O82,""))</f>
        <v/>
      </c>
      <c r="J82" s="12"/>
      <c r="K82" s="19">
        <f t="shared" si="15"/>
        <v>1</v>
      </c>
      <c r="L82" s="19">
        <f t="shared" si="6"/>
        <v>1</v>
      </c>
      <c r="M82" s="19">
        <f t="shared" si="7"/>
        <v>0</v>
      </c>
      <c r="N82" s="19">
        <f t="shared" si="16"/>
        <v>2</v>
      </c>
      <c r="O82" s="9" t="str">
        <f t="shared" si="14"/>
        <v/>
      </c>
      <c r="S82" s="2" t="str">
        <f t="shared" si="11"/>
        <v>METIER</v>
      </c>
      <c r="T82" s="18" t="str">
        <f t="shared" si="9"/>
        <v/>
      </c>
      <c r="V82" s="2" t="str">
        <f t="shared" si="12"/>
        <v>OUTILLAGE</v>
      </c>
      <c r="W82" s="16" t="str">
        <f t="shared" si="10"/>
        <v/>
      </c>
      <c r="Y82" s="2" t="e">
        <f t="shared" ca="1" si="13"/>
        <v>#NUM!</v>
      </c>
      <c r="Z82" s="2" t="e">
        <f t="array" aca="1" ref="Z82" ca="1">INDEX($C$23:$C$598,SMALL(IF($C$23:$C$598&lt;&gt;"",ROW(INDIRECT("1:"&amp;ROWS($C$23:$C$598)))),ROWS($1:60)))</f>
        <v>#NUM!</v>
      </c>
      <c r="AA82" s="16" t="e">
        <f t="array" aca="1" ref="AA82" ca="1">INDEX($T$23:$T$598,SMALL(IF($T$23:$T$598&lt;&gt;"",ROW(INDIRECT("1:"&amp;ROWS($T$23:$T$598)))),ROWS($1:60)))</f>
        <v>#NUM!</v>
      </c>
    </row>
    <row r="83" spans="2:27" ht="12.6" customHeight="1" x14ac:dyDescent="0.2">
      <c r="B83" s="59" t="str">
        <f>IF(Collage!B76="","",Collage!B76)</f>
        <v/>
      </c>
      <c r="C83" s="59" t="str">
        <f>IF(Collage!C76="","",Collage!C76)</f>
        <v/>
      </c>
      <c r="D83" s="60" t="str">
        <f>IF(Collage!D76="","",Collage!D76)</f>
        <v>Outil 20</v>
      </c>
      <c r="E83" s="29" t="s">
        <v>2</v>
      </c>
      <c r="F83" s="10" t="s">
        <v>2</v>
      </c>
      <c r="G83" s="11"/>
      <c r="H83" s="13">
        <f t="shared" si="4"/>
        <v>0.66666666666666663</v>
      </c>
      <c r="I83" s="8" t="str">
        <f>IF(B83&lt;&gt;"",SUMIF($V$23:$V$598,V83,$H$23:$H$598)/SUMIF($V$23:$V$598,V83,$O$23:O658),IF(O83&lt;&gt;"",SUMIF($S$23:$S$598,S83,$H$23:$H$598)/O83,""))</f>
        <v/>
      </c>
      <c r="J83" s="12"/>
      <c r="K83" s="19">
        <f t="shared" si="15"/>
        <v>1</v>
      </c>
      <c r="L83" s="19">
        <f t="shared" si="6"/>
        <v>1</v>
      </c>
      <c r="M83" s="19">
        <f t="shared" si="7"/>
        <v>0</v>
      </c>
      <c r="N83" s="19">
        <f t="shared" si="16"/>
        <v>2</v>
      </c>
      <c r="O83" s="9" t="str">
        <f t="shared" si="14"/>
        <v/>
      </c>
      <c r="S83" s="2" t="str">
        <f t="shared" si="11"/>
        <v>METIER</v>
      </c>
      <c r="T83" s="18" t="str">
        <f t="shared" si="9"/>
        <v/>
      </c>
      <c r="V83" s="2" t="str">
        <f t="shared" si="12"/>
        <v>OUTILLAGE</v>
      </c>
      <c r="W83" s="16" t="str">
        <f t="shared" si="10"/>
        <v/>
      </c>
      <c r="Y83" s="2" t="e">
        <f t="shared" ca="1" si="13"/>
        <v>#NUM!</v>
      </c>
      <c r="Z83" s="2" t="e">
        <f t="array" aca="1" ref="Z83" ca="1">INDEX($C$23:$C$598,SMALL(IF($C$23:$C$598&lt;&gt;"",ROW(INDIRECT("1:"&amp;ROWS($C$23:$C$598)))),ROWS($1:61)))</f>
        <v>#NUM!</v>
      </c>
      <c r="AA83" s="16" t="e">
        <f t="array" aca="1" ref="AA83" ca="1">INDEX($T$23:$T$598,SMALL(IF($T$23:$T$598&lt;&gt;"",ROW(INDIRECT("1:"&amp;ROWS($T$23:$T$598)))),ROWS($1:61)))</f>
        <v>#NUM!</v>
      </c>
    </row>
    <row r="84" spans="2:27" ht="12.6" customHeight="1" x14ac:dyDescent="0.2">
      <c r="B84" s="59" t="str">
        <f>IF(Collage!B77="","",Collage!B77)</f>
        <v/>
      </c>
      <c r="C84" s="59" t="str">
        <f>IF(Collage!C77="","",Collage!C77)</f>
        <v/>
      </c>
      <c r="D84" s="60" t="str">
        <f>IF(Collage!D77="","",Collage!D77)</f>
        <v>Outil 21</v>
      </c>
      <c r="E84" s="29"/>
      <c r="F84" s="10"/>
      <c r="G84" s="11"/>
      <c r="H84" s="13">
        <f t="shared" si="4"/>
        <v>0</v>
      </c>
      <c r="I84" s="8" t="str">
        <f>IF(B84&lt;&gt;"",SUMIF($V$23:$V$598,V84,$H$23:$H$598)/SUMIF($V$23:$V$598,V84,$O$23:O659),IF(O84&lt;&gt;"",SUMIF($S$23:$S$598,S84,$H$23:$H$598)/O84,""))</f>
        <v/>
      </c>
      <c r="J84" s="12"/>
      <c r="K84" s="19">
        <f t="shared" si="15"/>
        <v>0</v>
      </c>
      <c r="L84" s="19">
        <f t="shared" si="6"/>
        <v>0</v>
      </c>
      <c r="M84" s="19">
        <f t="shared" si="7"/>
        <v>0</v>
      </c>
      <c r="N84" s="19">
        <f t="shared" si="16"/>
        <v>0</v>
      </c>
      <c r="O84" s="9" t="str">
        <f t="shared" si="14"/>
        <v/>
      </c>
      <c r="S84" s="2" t="str">
        <f t="shared" si="11"/>
        <v>METIER</v>
      </c>
      <c r="T84" s="18" t="str">
        <f t="shared" si="9"/>
        <v/>
      </c>
      <c r="V84" s="2" t="str">
        <f t="shared" si="12"/>
        <v>OUTILLAGE</v>
      </c>
      <c r="W84" s="16" t="str">
        <f t="shared" si="10"/>
        <v/>
      </c>
      <c r="Y84" s="2" t="e">
        <f t="shared" ca="1" si="13"/>
        <v>#NUM!</v>
      </c>
      <c r="Z84" s="2" t="e">
        <f t="array" aca="1" ref="Z84" ca="1">INDEX($C$23:$C$598,SMALL(IF($C$23:$C$598&lt;&gt;"",ROW(INDIRECT("1:"&amp;ROWS($C$23:$C$598)))),ROWS($1:62)))</f>
        <v>#NUM!</v>
      </c>
      <c r="AA84" s="16" t="e">
        <f t="array" aca="1" ref="AA84" ca="1">INDEX($T$23:$T$598,SMALL(IF($T$23:$T$598&lt;&gt;"",ROW(INDIRECT("1:"&amp;ROWS($T$23:$T$598)))),ROWS($1:62)))</f>
        <v>#NUM!</v>
      </c>
    </row>
    <row r="85" spans="2:27" ht="12.6" customHeight="1" x14ac:dyDescent="0.2">
      <c r="B85" s="59" t="str">
        <f>IF(Collage!B78="","",Collage!B78)</f>
        <v/>
      </c>
      <c r="C85" s="59" t="str">
        <f>IF(Collage!C78="","",Collage!C78)</f>
        <v/>
      </c>
      <c r="D85" s="60" t="str">
        <f>IF(Collage!D78="","",Collage!D78)</f>
        <v>Outil 22</v>
      </c>
      <c r="E85" s="29" t="s">
        <v>2</v>
      </c>
      <c r="F85" s="10" t="s">
        <v>2</v>
      </c>
      <c r="G85" s="11"/>
      <c r="H85" s="13">
        <f t="shared" si="4"/>
        <v>0.66666666666666663</v>
      </c>
      <c r="I85" s="8" t="str">
        <f>IF(B85&lt;&gt;"",SUMIF($V$23:$V$598,V85,$H$23:$H$598)/SUMIF($V$23:$V$598,V85,$O$23:O660),IF(O85&lt;&gt;"",SUMIF($S$23:$S$598,S85,$H$23:$H$598)/O85,""))</f>
        <v/>
      </c>
      <c r="J85" s="12"/>
      <c r="K85" s="19">
        <f t="shared" si="15"/>
        <v>1</v>
      </c>
      <c r="L85" s="19">
        <f t="shared" si="6"/>
        <v>1</v>
      </c>
      <c r="M85" s="19">
        <f t="shared" si="7"/>
        <v>0</v>
      </c>
      <c r="N85" s="19">
        <f t="shared" si="16"/>
        <v>2</v>
      </c>
      <c r="O85" s="9" t="str">
        <f t="shared" si="14"/>
        <v/>
      </c>
      <c r="S85" s="2" t="str">
        <f t="shared" si="11"/>
        <v>METIER</v>
      </c>
      <c r="T85" s="18" t="str">
        <f t="shared" si="9"/>
        <v/>
      </c>
      <c r="V85" s="2" t="str">
        <f t="shared" si="12"/>
        <v>OUTILLAGE</v>
      </c>
      <c r="W85" s="16" t="str">
        <f t="shared" si="10"/>
        <v/>
      </c>
      <c r="Y85" s="2" t="e">
        <f t="shared" ca="1" si="13"/>
        <v>#NUM!</v>
      </c>
      <c r="Z85" s="2" t="e">
        <f t="array" aca="1" ref="Z85" ca="1">INDEX($C$23:$C$598,SMALL(IF($C$23:$C$598&lt;&gt;"",ROW(INDIRECT("1:"&amp;ROWS($C$23:$C$598)))),ROWS($1:63)))</f>
        <v>#NUM!</v>
      </c>
      <c r="AA85" s="16" t="e">
        <f t="array" aca="1" ref="AA85" ca="1">INDEX($T$23:$T$598,SMALL(IF($T$23:$T$598&lt;&gt;"",ROW(INDIRECT("1:"&amp;ROWS($T$23:$T$598)))),ROWS($1:63)))</f>
        <v>#NUM!</v>
      </c>
    </row>
    <row r="86" spans="2:27" ht="12.6" customHeight="1" x14ac:dyDescent="0.2">
      <c r="B86" s="59" t="str">
        <f>IF(Collage!B79="","",Collage!B79)</f>
        <v/>
      </c>
      <c r="C86" s="59" t="str">
        <f>IF(Collage!C79="","",Collage!C79)</f>
        <v/>
      </c>
      <c r="D86" s="60" t="str">
        <f>IF(Collage!D79="","",Collage!D79)</f>
        <v>Outil 23</v>
      </c>
      <c r="E86" s="29"/>
      <c r="F86" s="10"/>
      <c r="G86" s="11"/>
      <c r="H86" s="13">
        <f t="shared" si="4"/>
        <v>0</v>
      </c>
      <c r="I86" s="8" t="str">
        <f>IF(B86&lt;&gt;"",SUMIF($V$23:$V$598,V86,$H$23:$H$598)/SUMIF($V$23:$V$598,V86,$O$23:O661),IF(O86&lt;&gt;"",SUMIF($S$23:$S$598,S86,$H$23:$H$598)/O86,""))</f>
        <v/>
      </c>
      <c r="J86" s="12"/>
      <c r="K86" s="19">
        <f t="shared" si="15"/>
        <v>0</v>
      </c>
      <c r="L86" s="19">
        <f t="shared" si="6"/>
        <v>0</v>
      </c>
      <c r="M86" s="19">
        <f t="shared" si="7"/>
        <v>0</v>
      </c>
      <c r="N86" s="19">
        <f t="shared" si="16"/>
        <v>0</v>
      </c>
      <c r="O86" s="9" t="str">
        <f t="shared" si="14"/>
        <v/>
      </c>
      <c r="S86" s="2" t="str">
        <f t="shared" si="11"/>
        <v>METIER</v>
      </c>
      <c r="T86" s="18" t="str">
        <f t="shared" si="9"/>
        <v/>
      </c>
      <c r="V86" s="2" t="str">
        <f t="shared" si="12"/>
        <v>OUTILLAGE</v>
      </c>
      <c r="W86" s="16" t="str">
        <f t="shared" si="10"/>
        <v/>
      </c>
      <c r="Y86" s="2" t="e">
        <f t="shared" ca="1" si="13"/>
        <v>#NUM!</v>
      </c>
      <c r="Z86" s="2" t="e">
        <f t="array" aca="1" ref="Z86" ca="1">INDEX($C$23:$C$598,SMALL(IF($C$23:$C$598&lt;&gt;"",ROW(INDIRECT("1:"&amp;ROWS($C$23:$C$598)))),ROWS($1:64)))</f>
        <v>#NUM!</v>
      </c>
      <c r="AA86" s="16" t="e">
        <f t="array" aca="1" ref="AA86" ca="1">INDEX($T$23:$T$598,SMALL(IF($T$23:$T$598&lt;&gt;"",ROW(INDIRECT("1:"&amp;ROWS($T$23:$T$598)))),ROWS($1:64)))</f>
        <v>#NUM!</v>
      </c>
    </row>
    <row r="87" spans="2:27" ht="12.6" customHeight="1" x14ac:dyDescent="0.2">
      <c r="B87" s="59" t="str">
        <f>IF(Collage!B80="","",Collage!B80)</f>
        <v/>
      </c>
      <c r="C87" s="59" t="str">
        <f>IF(Collage!C80="","",Collage!C80)</f>
        <v/>
      </c>
      <c r="D87" s="60" t="str">
        <f>IF(Collage!D80="","",Collage!D80)</f>
        <v/>
      </c>
      <c r="E87" s="29"/>
      <c r="F87" s="10"/>
      <c r="G87" s="11"/>
      <c r="H87" s="13" t="str">
        <f t="shared" ref="H87:H150" si="17">IF(D87="","",SUM(N87/3))</f>
        <v/>
      </c>
      <c r="I87" s="8" t="str">
        <f>IF(B87&lt;&gt;"",SUMIF($V$23:$V$598,V87,$H$23:$H$598)/SUMIF($V$23:$V$598,V87,$O$23:O662),IF(O87&lt;&gt;"",SUMIF($S$23:$S$598,S87,$H$23:$H$598)/O87,""))</f>
        <v/>
      </c>
      <c r="J87" s="12"/>
      <c r="K87" s="19" t="str">
        <f t="shared" si="15"/>
        <v/>
      </c>
      <c r="L87" s="19" t="str">
        <f t="shared" ref="L87:L150" si="18">IF($D87&lt;&gt;"",IF($F87="X",1,0),"")</f>
        <v/>
      </c>
      <c r="M87" s="19" t="str">
        <f t="shared" ref="M87:M150" si="19">IF($D87&lt;&gt;"",IF($G87="X",1,0),"")</f>
        <v/>
      </c>
      <c r="N87" s="19" t="str">
        <f t="shared" si="16"/>
        <v/>
      </c>
      <c r="O87" s="9" t="str">
        <f t="shared" si="14"/>
        <v/>
      </c>
      <c r="S87" s="2" t="str">
        <f t="shared" si="11"/>
        <v>METIER</v>
      </c>
      <c r="T87" s="18" t="str">
        <f t="shared" ref="T87:T150" si="20">IF(C87&lt;&gt;"",I87,"")</f>
        <v/>
      </c>
      <c r="V87" s="2" t="str">
        <f t="shared" si="12"/>
        <v>OUTILLAGE</v>
      </c>
      <c r="W87" s="16" t="str">
        <f t="shared" ref="W87:W150" si="21">IF(B87&lt;&gt;"",I87,"")</f>
        <v/>
      </c>
      <c r="Y87" s="2" t="e">
        <f t="shared" ca="1" si="13"/>
        <v>#NUM!</v>
      </c>
      <c r="Z87" s="2" t="e">
        <f t="array" aca="1" ref="Z87" ca="1">INDEX($C$23:$C$598,SMALL(IF($C$23:$C$598&lt;&gt;"",ROW(INDIRECT("1:"&amp;ROWS($C$23:$C$598)))),ROWS($1:65)))</f>
        <v>#NUM!</v>
      </c>
      <c r="AA87" s="16" t="e">
        <f t="array" aca="1" ref="AA87" ca="1">INDEX($T$23:$T$598,SMALL(IF($T$23:$T$598&lt;&gt;"",ROW(INDIRECT("1:"&amp;ROWS($T$23:$T$598)))),ROWS($1:65)))</f>
        <v>#NUM!</v>
      </c>
    </row>
    <row r="88" spans="2:27" ht="12.6" customHeight="1" x14ac:dyDescent="0.2">
      <c r="B88" s="59" t="str">
        <f>IF(Collage!B81="","",Collage!B81)</f>
        <v>CONTRÔLES</v>
      </c>
      <c r="C88" s="59" t="str">
        <f>IF(Collage!C81="","",Collage!C81)</f>
        <v/>
      </c>
      <c r="D88" s="60" t="str">
        <f>IF(Collage!D81="","",Collage!D81)</f>
        <v/>
      </c>
      <c r="E88" s="29"/>
      <c r="F88" s="10"/>
      <c r="G88" s="11"/>
      <c r="H88" s="13" t="str">
        <f t="shared" si="17"/>
        <v/>
      </c>
      <c r="I88" s="8">
        <f>IF(B88&lt;&gt;"",SUMIF($V$23:$V$598,V88,$H$23:$H$598)/SUMIF($V$23:$V$598,V88,$O$23:O663),IF(O88&lt;&gt;"",SUMIF($S$23:$S$598,S88,$H$23:$H$598)/O88,""))</f>
        <v>0.56028368794326255</v>
      </c>
      <c r="J88" s="12"/>
      <c r="K88" s="19" t="str">
        <f t="shared" si="15"/>
        <v/>
      </c>
      <c r="L88" s="19" t="str">
        <f t="shared" si="18"/>
        <v/>
      </c>
      <c r="M88" s="19" t="str">
        <f t="shared" si="19"/>
        <v/>
      </c>
      <c r="N88" s="19" t="str">
        <f t="shared" si="16"/>
        <v/>
      </c>
      <c r="O88" s="9" t="str">
        <f t="shared" si="14"/>
        <v/>
      </c>
      <c r="S88" s="2" t="str">
        <f t="shared" ref="S88:S151" si="22">IF(C88&lt;&gt;"",C88,IF(V88=V87,S87,""))</f>
        <v/>
      </c>
      <c r="T88" s="18" t="str">
        <f t="shared" si="20"/>
        <v/>
      </c>
      <c r="V88" s="2" t="str">
        <f t="shared" ref="V88:V151" si="23">IF(B88="",V87,B88)</f>
        <v>CONTRÔLES</v>
      </c>
      <c r="W88" s="16">
        <f t="shared" si="21"/>
        <v>0.56028368794326255</v>
      </c>
      <c r="Y88" s="2" t="e">
        <f t="shared" ref="Y88:Y98" ca="1" si="24">VLOOKUP(Z88,S$23:V$598,4,FALSE)</f>
        <v>#NUM!</v>
      </c>
      <c r="Z88" s="2" t="e">
        <f t="array" aca="1" ref="Z88" ca="1">INDEX($C$23:$C$598,SMALL(IF($C$23:$C$598&lt;&gt;"",ROW(INDIRECT("1:"&amp;ROWS($C$23:$C$598)))),ROWS($1:66)))</f>
        <v>#NUM!</v>
      </c>
      <c r="AA88" s="16" t="e">
        <f t="array" aca="1" ref="AA88" ca="1">INDEX($T$23:$T$598,SMALL(IF($T$23:$T$598&lt;&gt;"",ROW(INDIRECT("1:"&amp;ROWS($T$23:$T$598)))),ROWS($1:66)))</f>
        <v>#NUM!</v>
      </c>
    </row>
    <row r="89" spans="2:27" ht="12.6" customHeight="1" x14ac:dyDescent="0.2">
      <c r="B89" s="59" t="str">
        <f>IF(Collage!B82="","",Collage!B82)</f>
        <v/>
      </c>
      <c r="C89" s="59" t="str">
        <f>IF(Collage!C82="","",Collage!C82)</f>
        <v>DOLLARU</v>
      </c>
      <c r="D89" s="60" t="str">
        <f>IF(Collage!D82="","",Collage!D82)</f>
        <v/>
      </c>
      <c r="E89" s="29"/>
      <c r="F89" s="10"/>
      <c r="G89" s="11"/>
      <c r="H89" s="13" t="str">
        <f t="shared" si="17"/>
        <v/>
      </c>
      <c r="I89" s="8">
        <f>IF(B89&lt;&gt;"",SUMIF($V$23:$V$598,V89,$H$23:$H$598)/SUMIF($V$23:$V$598,V89,$O$23:O664),IF(O89&lt;&gt;"",SUMIF($S$23:$S$598,S89,$H$23:$H$598)/O89,""))</f>
        <v>0.55555555555555547</v>
      </c>
      <c r="J89" s="12"/>
      <c r="K89" s="19" t="str">
        <f t="shared" si="15"/>
        <v/>
      </c>
      <c r="L89" s="19" t="str">
        <f t="shared" si="18"/>
        <v/>
      </c>
      <c r="M89" s="19" t="str">
        <f t="shared" si="19"/>
        <v/>
      </c>
      <c r="N89" s="19" t="str">
        <f t="shared" si="16"/>
        <v>Procédures :</v>
      </c>
      <c r="O89" s="9">
        <f t="shared" ref="O89:O152" si="25">IF(C89="","",IF(S88&lt;&gt;S89,SUMPRODUCT((D89:D565&lt;&gt;"")*(S89:S565=S89)),""))</f>
        <v>3</v>
      </c>
      <c r="S89" s="2" t="str">
        <f t="shared" si="22"/>
        <v>DOLLARU</v>
      </c>
      <c r="T89" s="18">
        <f t="shared" si="20"/>
        <v>0.55555555555555547</v>
      </c>
      <c r="V89" s="2" t="str">
        <f t="shared" si="23"/>
        <v>CONTRÔLES</v>
      </c>
      <c r="W89" s="16" t="str">
        <f t="shared" si="21"/>
        <v/>
      </c>
      <c r="Y89" s="2" t="e">
        <f t="shared" ca="1" si="24"/>
        <v>#NUM!</v>
      </c>
      <c r="Z89" s="2" t="e">
        <f t="array" aca="1" ref="Z89" ca="1">INDEX($C$23:$C$598,SMALL(IF($C$23:$C$598&lt;&gt;"",ROW(INDIRECT("1:"&amp;ROWS($C$23:$C$598)))),ROWS($1:67)))</f>
        <v>#NUM!</v>
      </c>
      <c r="AA89" s="16" t="e">
        <f t="array" aca="1" ref="AA89" ca="1">INDEX($T$23:$T$598,SMALL(IF($T$23:$T$598&lt;&gt;"",ROW(INDIRECT("1:"&amp;ROWS($T$23:$T$598)))),ROWS($1:67)))</f>
        <v>#NUM!</v>
      </c>
    </row>
    <row r="90" spans="2:27" ht="12.6" customHeight="1" x14ac:dyDescent="0.2">
      <c r="B90" s="59" t="str">
        <f>IF(Collage!B83="","",Collage!B83)</f>
        <v/>
      </c>
      <c r="C90" s="59" t="str">
        <f>IF(Collage!C83="","",Collage!C83)</f>
        <v/>
      </c>
      <c r="D90" s="60" t="str">
        <f>IF(Collage!D83="","",Collage!D83)</f>
        <v/>
      </c>
      <c r="E90" s="29"/>
      <c r="F90" s="10"/>
      <c r="G90" s="11"/>
      <c r="H90" s="13" t="str">
        <f t="shared" si="17"/>
        <v/>
      </c>
      <c r="I90" s="8" t="str">
        <f>IF(B90&lt;&gt;"",SUMIF($V$23:$V$598,V90,$H$23:$H$598)/SUMIF($V$23:$V$598,V90,$O$23:O665),IF(O90&lt;&gt;"",SUMIF($S$23:$S$598,S90,$H$23:$H$598)/O90,""))</f>
        <v/>
      </c>
      <c r="J90" s="12"/>
      <c r="K90" s="19" t="str">
        <f t="shared" si="15"/>
        <v/>
      </c>
      <c r="L90" s="19" t="str">
        <f t="shared" si="18"/>
        <v/>
      </c>
      <c r="M90" s="19" t="str">
        <f t="shared" si="19"/>
        <v/>
      </c>
      <c r="N90" s="19" t="str">
        <f t="shared" si="16"/>
        <v/>
      </c>
      <c r="O90" s="9" t="str">
        <f t="shared" si="25"/>
        <v/>
      </c>
      <c r="S90" s="2" t="str">
        <f t="shared" si="22"/>
        <v>DOLLARU</v>
      </c>
      <c r="T90" s="18" t="str">
        <f t="shared" si="20"/>
        <v/>
      </c>
      <c r="V90" s="2" t="str">
        <f t="shared" si="23"/>
        <v>CONTRÔLES</v>
      </c>
      <c r="W90" s="16" t="str">
        <f t="shared" si="21"/>
        <v/>
      </c>
      <c r="Y90" s="2" t="e">
        <f t="shared" ca="1" si="24"/>
        <v>#NUM!</v>
      </c>
      <c r="Z90" s="2" t="e">
        <f t="array" aca="1" ref="Z90" ca="1">INDEX($C$23:$C$598,SMALL(IF($C$23:$C$598&lt;&gt;"",ROW(INDIRECT("1:"&amp;ROWS($C$23:$C$598)))),ROWS($1:68)))</f>
        <v>#NUM!</v>
      </c>
      <c r="AA90" s="16" t="e">
        <f t="array" aca="1" ref="AA90" ca="1">INDEX($T$23:$T$598,SMALL(IF($T$23:$T$598&lt;&gt;"",ROW(INDIRECT("1:"&amp;ROWS($T$23:$T$598)))),ROWS($1:68)))</f>
        <v>#NUM!</v>
      </c>
    </row>
    <row r="91" spans="2:27" ht="12.6" customHeight="1" x14ac:dyDescent="0.2">
      <c r="B91" s="59" t="str">
        <f>IF(Collage!B84="","",Collage!B84)</f>
        <v/>
      </c>
      <c r="C91" s="59" t="str">
        <f>IF(Collage!C84="","",Collage!C84)</f>
        <v/>
      </c>
      <c r="D91" s="60" t="str">
        <f>IF(Collage!D84="","",Collage!D84)</f>
        <v>Contrôle 1</v>
      </c>
      <c r="E91" s="29" t="s">
        <v>2</v>
      </c>
      <c r="F91" s="10"/>
      <c r="G91" s="11"/>
      <c r="H91" s="13">
        <f t="shared" si="17"/>
        <v>0.33333333333333331</v>
      </c>
      <c r="I91" s="8" t="str">
        <f>IF(B91&lt;&gt;"",SUMIF($V$23:$V$598,V91,$H$23:$H$598)/SUMIF($V$23:$V$598,V91,$O$23:O666),IF(O91&lt;&gt;"",SUMIF($S$23:$S$598,S91,$H$23:$H$598)/O91,""))</f>
        <v/>
      </c>
      <c r="J91" s="12"/>
      <c r="K91" s="19">
        <f t="shared" si="15"/>
        <v>1</v>
      </c>
      <c r="L91" s="19">
        <f t="shared" si="18"/>
        <v>0</v>
      </c>
      <c r="M91" s="19">
        <f t="shared" si="19"/>
        <v>0</v>
      </c>
      <c r="N91" s="19">
        <f t="shared" si="16"/>
        <v>1</v>
      </c>
      <c r="O91" s="9" t="str">
        <f t="shared" si="25"/>
        <v/>
      </c>
      <c r="S91" s="2" t="str">
        <f t="shared" si="22"/>
        <v>DOLLARU</v>
      </c>
      <c r="T91" s="18" t="str">
        <f t="shared" si="20"/>
        <v/>
      </c>
      <c r="V91" s="2" t="str">
        <f t="shared" si="23"/>
        <v>CONTRÔLES</v>
      </c>
      <c r="W91" s="16" t="str">
        <f t="shared" si="21"/>
        <v/>
      </c>
      <c r="Y91" s="2" t="e">
        <f t="shared" ca="1" si="24"/>
        <v>#NUM!</v>
      </c>
      <c r="Z91" s="2" t="e">
        <f t="array" aca="1" ref="Z91" ca="1">INDEX($C$23:$C$598,SMALL(IF($C$23:$C$598&lt;&gt;"",ROW(INDIRECT("1:"&amp;ROWS($C$23:$C$598)))),ROWS($1:69)))</f>
        <v>#NUM!</v>
      </c>
      <c r="AA91" s="16" t="e">
        <f t="array" aca="1" ref="AA91" ca="1">INDEX($T$23:$T$598,SMALL(IF($T$23:$T$598&lt;&gt;"",ROW(INDIRECT("1:"&amp;ROWS($T$23:$T$598)))),ROWS($1:69)))</f>
        <v>#NUM!</v>
      </c>
    </row>
    <row r="92" spans="2:27" ht="12.6" customHeight="1" x14ac:dyDescent="0.2">
      <c r="B92" s="59" t="str">
        <f>IF(Collage!B85="","",Collage!B85)</f>
        <v/>
      </c>
      <c r="C92" s="59" t="str">
        <f>IF(Collage!C85="","",Collage!C85)</f>
        <v/>
      </c>
      <c r="D92" s="60" t="str">
        <f>IF(Collage!D85="","",Collage!D85)</f>
        <v>Contrôle 2</v>
      </c>
      <c r="E92" s="29" t="s">
        <v>2</v>
      </c>
      <c r="F92" s="10" t="s">
        <v>2</v>
      </c>
      <c r="G92" s="11"/>
      <c r="H92" s="13">
        <f t="shared" si="17"/>
        <v>0.66666666666666663</v>
      </c>
      <c r="I92" s="8" t="str">
        <f>IF(B92&lt;&gt;"",SUMIF($V$23:$V$598,V92,$H$23:$H$598)/SUMIF($V$23:$V$598,V92,$O$23:O667),IF(O92&lt;&gt;"",SUMIF($S$23:$S$598,S92,$H$23:$H$598)/O92,""))</f>
        <v/>
      </c>
      <c r="J92" s="12"/>
      <c r="K92" s="19">
        <f t="shared" si="15"/>
        <v>1</v>
      </c>
      <c r="L92" s="19">
        <f t="shared" si="18"/>
        <v>1</v>
      </c>
      <c r="M92" s="19">
        <f t="shared" si="19"/>
        <v>0</v>
      </c>
      <c r="N92" s="19">
        <f t="shared" si="16"/>
        <v>2</v>
      </c>
      <c r="O92" s="9" t="str">
        <f t="shared" si="25"/>
        <v/>
      </c>
      <c r="S92" s="2" t="str">
        <f t="shared" si="22"/>
        <v>DOLLARU</v>
      </c>
      <c r="T92" s="18" t="str">
        <f t="shared" si="20"/>
        <v/>
      </c>
      <c r="V92" s="2" t="str">
        <f t="shared" si="23"/>
        <v>CONTRÔLES</v>
      </c>
      <c r="W92" s="16" t="str">
        <f t="shared" si="21"/>
        <v/>
      </c>
      <c r="Y92" s="2" t="e">
        <f t="shared" ca="1" si="24"/>
        <v>#NUM!</v>
      </c>
      <c r="Z92" s="2" t="e">
        <f t="array" aca="1" ref="Z92" ca="1">INDEX($C$23:$C$598,SMALL(IF($C$23:$C$598&lt;&gt;"",ROW(INDIRECT("1:"&amp;ROWS($C$23:$C$598)))),ROWS($1:70)))</f>
        <v>#NUM!</v>
      </c>
      <c r="AA92" s="16" t="e">
        <f t="array" aca="1" ref="AA92" ca="1">INDEX($T$23:$T$598,SMALL(IF($T$23:$T$598&lt;&gt;"",ROW(INDIRECT("1:"&amp;ROWS($T$23:$T$598)))),ROWS($1:70)))</f>
        <v>#NUM!</v>
      </c>
    </row>
    <row r="93" spans="2:27" ht="12.6" customHeight="1" x14ac:dyDescent="0.2">
      <c r="B93" s="59" t="str">
        <f>IF(Collage!B86="","",Collage!B86)</f>
        <v/>
      </c>
      <c r="C93" s="59" t="str">
        <f>IF(Collage!C86="","",Collage!C86)</f>
        <v/>
      </c>
      <c r="D93" s="60" t="str">
        <f>IF(Collage!D86="","",Collage!D86)</f>
        <v>Contrôle 3</v>
      </c>
      <c r="E93" s="29" t="s">
        <v>2</v>
      </c>
      <c r="F93" s="10" t="s">
        <v>2</v>
      </c>
      <c r="G93" s="11"/>
      <c r="H93" s="13">
        <f t="shared" si="17"/>
        <v>0.66666666666666663</v>
      </c>
      <c r="I93" s="8" t="str">
        <f>IF(B93&lt;&gt;"",SUMIF($V$23:$V$598,V93,$H$23:$H$598)/SUMIF($V$23:$V$598,V93,$O$23:O668),IF(O93&lt;&gt;"",SUMIF($S$23:$S$598,S93,$H$23:$H$598)/O93,""))</f>
        <v/>
      </c>
      <c r="J93" s="12"/>
      <c r="K93" s="19">
        <f t="shared" si="15"/>
        <v>1</v>
      </c>
      <c r="L93" s="19">
        <f t="shared" si="18"/>
        <v>1</v>
      </c>
      <c r="M93" s="19">
        <f t="shared" si="19"/>
        <v>0</v>
      </c>
      <c r="N93" s="19">
        <f t="shared" si="16"/>
        <v>2</v>
      </c>
      <c r="O93" s="9" t="str">
        <f t="shared" si="25"/>
        <v/>
      </c>
      <c r="S93" s="2" t="str">
        <f t="shared" si="22"/>
        <v>DOLLARU</v>
      </c>
      <c r="T93" s="18" t="str">
        <f t="shared" si="20"/>
        <v/>
      </c>
      <c r="V93" s="2" t="str">
        <f t="shared" si="23"/>
        <v>CONTRÔLES</v>
      </c>
      <c r="W93" s="16" t="str">
        <f t="shared" si="21"/>
        <v/>
      </c>
      <c r="Y93" s="2" t="e">
        <f t="shared" ca="1" si="24"/>
        <v>#NUM!</v>
      </c>
      <c r="Z93" s="2" t="e">
        <f t="array" aca="1" ref="Z93" ca="1">INDEX($C$23:$C$598,SMALL(IF($C$23:$C$598&lt;&gt;"",ROW(INDIRECT("1:"&amp;ROWS($C$23:$C$598)))),ROWS($1:71)))</f>
        <v>#NUM!</v>
      </c>
      <c r="AA93" s="16" t="e">
        <f t="array" aca="1" ref="AA93" ca="1">INDEX($T$23:$T$598,SMALL(IF($T$23:$T$598&lt;&gt;"",ROW(INDIRECT("1:"&amp;ROWS($T$23:$T$598)))),ROWS($1:71)))</f>
        <v>#NUM!</v>
      </c>
    </row>
    <row r="94" spans="2:27" ht="12.6" customHeight="1" x14ac:dyDescent="0.2">
      <c r="B94" s="59" t="str">
        <f>IF(Collage!B87="","",Collage!B87)</f>
        <v/>
      </c>
      <c r="C94" s="59" t="str">
        <f>IF(Collage!C87="","",Collage!C87)</f>
        <v/>
      </c>
      <c r="D94" s="60" t="str">
        <f>IF(Collage!D87="","",Collage!D87)</f>
        <v/>
      </c>
      <c r="E94" s="29"/>
      <c r="F94" s="10"/>
      <c r="G94" s="11"/>
      <c r="H94" s="13" t="str">
        <f t="shared" si="17"/>
        <v/>
      </c>
      <c r="I94" s="8" t="str">
        <f>IF(B94&lt;&gt;"",SUMIF($V$23:$V$598,V94,$H$23:$H$598)/SUMIF($V$23:$V$598,V94,$O$23:O669),IF(O94&lt;&gt;"",SUMIF($S$23:$S$598,S94,$H$23:$H$598)/O94,""))</f>
        <v/>
      </c>
      <c r="J94" s="12"/>
      <c r="K94" s="19" t="str">
        <f t="shared" si="15"/>
        <v/>
      </c>
      <c r="L94" s="19" t="str">
        <f t="shared" si="18"/>
        <v/>
      </c>
      <c r="M94" s="19" t="str">
        <f t="shared" si="19"/>
        <v/>
      </c>
      <c r="N94" s="19" t="str">
        <f t="shared" si="16"/>
        <v/>
      </c>
      <c r="O94" s="9" t="str">
        <f t="shared" si="25"/>
        <v/>
      </c>
      <c r="S94" s="2" t="str">
        <f t="shared" si="22"/>
        <v>DOLLARU</v>
      </c>
      <c r="T94" s="18" t="str">
        <f t="shared" si="20"/>
        <v/>
      </c>
      <c r="V94" s="2" t="str">
        <f t="shared" si="23"/>
        <v>CONTRÔLES</v>
      </c>
      <c r="W94" s="16" t="str">
        <f t="shared" si="21"/>
        <v/>
      </c>
      <c r="Y94" s="2" t="e">
        <f t="shared" ca="1" si="24"/>
        <v>#NUM!</v>
      </c>
      <c r="Z94" s="2" t="e">
        <f t="array" aca="1" ref="Z94" ca="1">INDEX($C$23:$C$598,SMALL(IF($C$23:$C$598&lt;&gt;"",ROW(INDIRECT("1:"&amp;ROWS($C$23:$C$598)))),ROWS($1:72)))</f>
        <v>#NUM!</v>
      </c>
      <c r="AA94" s="16" t="e">
        <f t="array" aca="1" ref="AA94" ca="1">INDEX($T$23:$T$598,SMALL(IF($T$23:$T$598&lt;&gt;"",ROW(INDIRECT("1:"&amp;ROWS($T$23:$T$598)))),ROWS($1:72)))</f>
        <v>#NUM!</v>
      </c>
    </row>
    <row r="95" spans="2:27" ht="12.6" customHeight="1" x14ac:dyDescent="0.2">
      <c r="B95" s="59" t="str">
        <f>IF(Collage!B88="","",Collage!B88)</f>
        <v/>
      </c>
      <c r="C95" s="59" t="str">
        <f>IF(Collage!C88="","",Collage!C88)</f>
        <v>APPLICATIF</v>
      </c>
      <c r="D95" s="60" t="str">
        <f>IF(Collage!D88="","",Collage!D88)</f>
        <v/>
      </c>
      <c r="E95" s="29"/>
      <c r="F95" s="10"/>
      <c r="G95" s="11"/>
      <c r="H95" s="13" t="str">
        <f t="shared" si="17"/>
        <v/>
      </c>
      <c r="I95" s="8">
        <f>IF(B95&lt;&gt;"",SUMIF($V$23:$V$598,V95,$H$23:$H$598)/SUMIF($V$23:$V$598,V95,$O$23:O670),IF(O95&lt;&gt;"",SUMIF($S$23:$S$598,S95,$H$23:$H$598)/O95,""))</f>
        <v>0.61904761904761896</v>
      </c>
      <c r="J95" s="12"/>
      <c r="K95" s="19" t="str">
        <f t="shared" si="15"/>
        <v/>
      </c>
      <c r="L95" s="19" t="str">
        <f t="shared" si="18"/>
        <v/>
      </c>
      <c r="M95" s="19" t="str">
        <f t="shared" si="19"/>
        <v/>
      </c>
      <c r="N95" s="19" t="str">
        <f t="shared" si="16"/>
        <v>Procédures :</v>
      </c>
      <c r="O95" s="9">
        <f t="shared" si="25"/>
        <v>7</v>
      </c>
      <c r="S95" s="2" t="str">
        <f t="shared" si="22"/>
        <v>APPLICATIF</v>
      </c>
      <c r="T95" s="18">
        <f t="shared" si="20"/>
        <v>0.61904761904761896</v>
      </c>
      <c r="V95" s="2" t="str">
        <f t="shared" si="23"/>
        <v>CONTRÔLES</v>
      </c>
      <c r="W95" s="16" t="str">
        <f t="shared" si="21"/>
        <v/>
      </c>
      <c r="Y95" s="2" t="e">
        <f t="shared" ca="1" si="24"/>
        <v>#NUM!</v>
      </c>
      <c r="Z95" s="2" t="e">
        <f t="array" aca="1" ref="Z95" ca="1">INDEX($C$23:$C$598,SMALL(IF($C$23:$C$598&lt;&gt;"",ROW(INDIRECT("1:"&amp;ROWS($C$23:$C$598)))),ROWS($1:73)))</f>
        <v>#NUM!</v>
      </c>
      <c r="AA95" s="16" t="e">
        <f t="array" aca="1" ref="AA95" ca="1">INDEX($T$23:$T$598,SMALL(IF($T$23:$T$598&lt;&gt;"",ROW(INDIRECT("1:"&amp;ROWS($T$23:$T$598)))),ROWS($1:73)))</f>
        <v>#NUM!</v>
      </c>
    </row>
    <row r="96" spans="2:27" ht="12.6" customHeight="1" x14ac:dyDescent="0.2">
      <c r="B96" s="59" t="str">
        <f>IF(Collage!B89="","",Collage!B89)</f>
        <v/>
      </c>
      <c r="C96" s="59" t="str">
        <f>IF(Collage!C89="","",Collage!C89)</f>
        <v/>
      </c>
      <c r="D96" s="60" t="str">
        <f>IF(Collage!D89="","",Collage!D89)</f>
        <v/>
      </c>
      <c r="E96" s="29"/>
      <c r="F96" s="10"/>
      <c r="G96" s="11"/>
      <c r="H96" s="13" t="str">
        <f t="shared" si="17"/>
        <v/>
      </c>
      <c r="I96" s="8" t="str">
        <f>IF(B96&lt;&gt;"",SUMIF($V$23:$V$598,V96,$H$23:$H$598)/SUMIF($V$23:$V$598,V96,$O$23:O671),IF(O96&lt;&gt;"",SUMIF($S$23:$S$598,S96,$H$23:$H$598)/O96,""))</f>
        <v/>
      </c>
      <c r="J96" s="12"/>
      <c r="K96" s="19" t="str">
        <f t="shared" si="15"/>
        <v/>
      </c>
      <c r="L96" s="19" t="str">
        <f t="shared" si="18"/>
        <v/>
      </c>
      <c r="M96" s="19" t="str">
        <f t="shared" si="19"/>
        <v/>
      </c>
      <c r="N96" s="19" t="str">
        <f t="shared" si="16"/>
        <v/>
      </c>
      <c r="O96" s="9" t="str">
        <f t="shared" si="25"/>
        <v/>
      </c>
      <c r="S96" s="2" t="str">
        <f t="shared" si="22"/>
        <v>APPLICATIF</v>
      </c>
      <c r="T96" s="18" t="str">
        <f t="shared" si="20"/>
        <v/>
      </c>
      <c r="V96" s="2" t="str">
        <f t="shared" si="23"/>
        <v>CONTRÔLES</v>
      </c>
      <c r="W96" s="16" t="str">
        <f t="shared" si="21"/>
        <v/>
      </c>
      <c r="Y96" s="2" t="e">
        <f t="shared" ca="1" si="24"/>
        <v>#NUM!</v>
      </c>
      <c r="Z96" s="2" t="e">
        <f t="array" aca="1" ref="Z96" ca="1">INDEX($C$23:$C$598,SMALL(IF($C$23:$C$598&lt;&gt;"",ROW(INDIRECT("1:"&amp;ROWS($C$23:$C$598)))),ROWS($1:74)))</f>
        <v>#NUM!</v>
      </c>
      <c r="AA96" s="16" t="e">
        <f t="array" aca="1" ref="AA96" ca="1">INDEX($T$23:$T$598,SMALL(IF($T$23:$T$598&lt;&gt;"",ROW(INDIRECT("1:"&amp;ROWS($T$23:$T$598)))),ROWS($1:74)))</f>
        <v>#NUM!</v>
      </c>
    </row>
    <row r="97" spans="2:27" ht="12.6" customHeight="1" x14ac:dyDescent="0.2">
      <c r="B97" s="59" t="str">
        <f>IF(Collage!B90="","",Collage!B90)</f>
        <v/>
      </c>
      <c r="C97" s="59" t="str">
        <f>IF(Collage!C90="","",Collage!C90)</f>
        <v/>
      </c>
      <c r="D97" s="60" t="str">
        <f>IF(Collage!D90="","",Collage!D90)</f>
        <v>Contrôle 4</v>
      </c>
      <c r="E97" s="29" t="s">
        <v>2</v>
      </c>
      <c r="F97" s="10" t="s">
        <v>2</v>
      </c>
      <c r="G97" s="11"/>
      <c r="H97" s="13">
        <f t="shared" si="17"/>
        <v>0.66666666666666663</v>
      </c>
      <c r="I97" s="8" t="str">
        <f>IF(B97&lt;&gt;"",SUMIF($V$23:$V$598,V97,$H$23:$H$598)/SUMIF($V$23:$V$598,V97,$O$23:O672),IF(O97&lt;&gt;"",SUMIF($S$23:$S$598,S97,$H$23:$H$598)/O97,""))</f>
        <v/>
      </c>
      <c r="J97" s="12"/>
      <c r="K97" s="19">
        <f t="shared" si="15"/>
        <v>1</v>
      </c>
      <c r="L97" s="19">
        <f t="shared" si="18"/>
        <v>1</v>
      </c>
      <c r="M97" s="19">
        <f t="shared" si="19"/>
        <v>0</v>
      </c>
      <c r="N97" s="19">
        <f t="shared" si="16"/>
        <v>2</v>
      </c>
      <c r="O97" s="9" t="str">
        <f t="shared" si="25"/>
        <v/>
      </c>
      <c r="S97" s="2" t="str">
        <f t="shared" si="22"/>
        <v>APPLICATIF</v>
      </c>
      <c r="T97" s="18" t="str">
        <f t="shared" si="20"/>
        <v/>
      </c>
      <c r="V97" s="2" t="str">
        <f t="shared" si="23"/>
        <v>CONTRÔLES</v>
      </c>
      <c r="W97" s="16" t="str">
        <f t="shared" si="21"/>
        <v/>
      </c>
      <c r="Y97" s="2" t="e">
        <f t="shared" ca="1" si="24"/>
        <v>#NUM!</v>
      </c>
      <c r="Z97" s="2" t="e">
        <f t="array" aca="1" ref="Z97" ca="1">INDEX($C$23:$C$598,SMALL(IF($C$23:$C$598&lt;&gt;"",ROW(INDIRECT("1:"&amp;ROWS($C$23:$C$598)))),ROWS($1:75)))</f>
        <v>#NUM!</v>
      </c>
      <c r="AA97" s="16" t="e">
        <f t="array" aca="1" ref="AA97" ca="1">INDEX($T$23:$T$598,SMALL(IF($T$23:$T$598&lt;&gt;"",ROW(INDIRECT("1:"&amp;ROWS($T$23:$T$598)))),ROWS($1:75)))</f>
        <v>#NUM!</v>
      </c>
    </row>
    <row r="98" spans="2:27" ht="12.6" customHeight="1" x14ac:dyDescent="0.2">
      <c r="B98" s="59" t="str">
        <f>IF(Collage!B91="","",Collage!B91)</f>
        <v/>
      </c>
      <c r="C98" s="59" t="str">
        <f>IF(Collage!C91="","",Collage!C91)</f>
        <v/>
      </c>
      <c r="D98" s="60" t="str">
        <f>IF(Collage!D91="","",Collage!D91)</f>
        <v>Contrôle 5</v>
      </c>
      <c r="E98" s="29" t="s">
        <v>2</v>
      </c>
      <c r="F98" s="10" t="s">
        <v>2</v>
      </c>
      <c r="G98" s="11"/>
      <c r="H98" s="13">
        <f t="shared" si="17"/>
        <v>0.66666666666666663</v>
      </c>
      <c r="I98" s="8" t="str">
        <f>IF(B98&lt;&gt;"",SUMIF($V$23:$V$598,V98,$H$23:$H$598)/SUMIF($V$23:$V$598,V98,$O$23:O673),IF(O98&lt;&gt;"",SUMIF($S$23:$S$598,S98,$H$23:$H$598)/O98,""))</f>
        <v/>
      </c>
      <c r="J98" s="12"/>
      <c r="K98" s="19">
        <f t="shared" si="15"/>
        <v>1</v>
      </c>
      <c r="L98" s="19">
        <f t="shared" si="18"/>
        <v>1</v>
      </c>
      <c r="M98" s="19">
        <f t="shared" si="19"/>
        <v>0</v>
      </c>
      <c r="N98" s="19">
        <f t="shared" si="16"/>
        <v>2</v>
      </c>
      <c r="O98" s="9" t="str">
        <f t="shared" si="25"/>
        <v/>
      </c>
      <c r="S98" s="2" t="str">
        <f t="shared" si="22"/>
        <v>APPLICATIF</v>
      </c>
      <c r="T98" s="18" t="str">
        <f t="shared" si="20"/>
        <v/>
      </c>
      <c r="V98" s="2" t="str">
        <f t="shared" si="23"/>
        <v>CONTRÔLES</v>
      </c>
      <c r="W98" s="16" t="str">
        <f t="shared" si="21"/>
        <v/>
      </c>
      <c r="Y98" s="2" t="e">
        <f t="shared" ca="1" si="24"/>
        <v>#NUM!</v>
      </c>
      <c r="Z98" s="2" t="e">
        <f t="array" aca="1" ref="Z98" ca="1">INDEX($C$23:$C$598,SMALL(IF($C$23:$C$598&lt;&gt;"",ROW(INDIRECT("1:"&amp;ROWS($C$23:$C$598)))),ROWS($1:76)))</f>
        <v>#NUM!</v>
      </c>
      <c r="AA98" s="16" t="e">
        <f t="array" aca="1" ref="AA98" ca="1">INDEX($T$23:$T$598,SMALL(IF($T$23:$T$598&lt;&gt;"",ROW(INDIRECT("1:"&amp;ROWS($T$23:$T$598)))),ROWS($1:76)))</f>
        <v>#NUM!</v>
      </c>
    </row>
    <row r="99" spans="2:27" ht="12.6" customHeight="1" x14ac:dyDescent="0.2">
      <c r="B99" s="59" t="str">
        <f>IF(Collage!B92="","",Collage!B92)</f>
        <v/>
      </c>
      <c r="C99" s="59" t="str">
        <f>IF(Collage!C92="","",Collage!C92)</f>
        <v/>
      </c>
      <c r="D99" s="60" t="str">
        <f>IF(Collage!D92="","",Collage!D92)</f>
        <v>Contrôle 6</v>
      </c>
      <c r="E99" s="29" t="s">
        <v>2</v>
      </c>
      <c r="F99" s="10" t="s">
        <v>2</v>
      </c>
      <c r="G99" s="11"/>
      <c r="H99" s="13">
        <f t="shared" si="17"/>
        <v>0.66666666666666663</v>
      </c>
      <c r="I99" s="8" t="str">
        <f>IF(B99&lt;&gt;"",SUMIF($V$23:$V$598,V99,$H$23:$H$598)/SUMIF($V$23:$V$598,V99,$O$23:O674),IF(O99&lt;&gt;"",SUMIF($S$23:$S$598,S99,$H$23:$H$598)/O99,""))</f>
        <v/>
      </c>
      <c r="J99" s="12"/>
      <c r="K99" s="19">
        <f t="shared" si="15"/>
        <v>1</v>
      </c>
      <c r="L99" s="19">
        <f t="shared" si="18"/>
        <v>1</v>
      </c>
      <c r="M99" s="19">
        <f t="shared" si="19"/>
        <v>0</v>
      </c>
      <c r="N99" s="19">
        <f t="shared" si="16"/>
        <v>2</v>
      </c>
      <c r="O99" s="9" t="str">
        <f t="shared" si="25"/>
        <v/>
      </c>
      <c r="S99" s="2" t="str">
        <f t="shared" si="22"/>
        <v>APPLICATIF</v>
      </c>
      <c r="T99" s="18" t="str">
        <f t="shared" si="20"/>
        <v/>
      </c>
      <c r="V99" s="2" t="str">
        <f t="shared" si="23"/>
        <v>CONTRÔLES</v>
      </c>
      <c r="W99" s="16" t="str">
        <f t="shared" si="21"/>
        <v/>
      </c>
    </row>
    <row r="100" spans="2:27" ht="12.6" customHeight="1" x14ac:dyDescent="0.2">
      <c r="B100" s="59" t="str">
        <f>IF(Collage!B93="","",Collage!B93)</f>
        <v/>
      </c>
      <c r="C100" s="59" t="str">
        <f>IF(Collage!C93="","",Collage!C93)</f>
        <v/>
      </c>
      <c r="D100" s="60" t="str">
        <f>IF(Collage!D93="","",Collage!D93)</f>
        <v>Contrôle 7</v>
      </c>
      <c r="E100" s="29" t="s">
        <v>2</v>
      </c>
      <c r="F100" s="10" t="s">
        <v>2</v>
      </c>
      <c r="G100" s="11"/>
      <c r="H100" s="13">
        <f t="shared" si="17"/>
        <v>0.66666666666666663</v>
      </c>
      <c r="I100" s="8" t="str">
        <f>IF(B100&lt;&gt;"",SUMIF($V$23:$V$598,V100,$H$23:$H$598)/SUMIF($V$23:$V$598,V100,$O$23:O675),IF(O100&lt;&gt;"",SUMIF($S$23:$S$598,S100,$H$23:$H$598)/O100,""))</f>
        <v/>
      </c>
      <c r="J100" s="12"/>
      <c r="K100" s="19">
        <f t="shared" ref="K100:K163" si="26">IF(D100&lt;&gt;"",IF(E100="X",1,0),"")</f>
        <v>1</v>
      </c>
      <c r="L100" s="19">
        <f t="shared" si="18"/>
        <v>1</v>
      </c>
      <c r="M100" s="19">
        <f t="shared" si="19"/>
        <v>0</v>
      </c>
      <c r="N100" s="19">
        <f t="shared" ref="N100:N163" si="27">IF(D100&lt;&gt;"",SUM(K100:M100),IF(O100&lt;&gt;"","Procédures :",""))</f>
        <v>2</v>
      </c>
      <c r="O100" s="9" t="str">
        <f t="shared" si="25"/>
        <v/>
      </c>
      <c r="S100" s="2" t="str">
        <f t="shared" si="22"/>
        <v>APPLICATIF</v>
      </c>
      <c r="T100" s="18" t="str">
        <f t="shared" si="20"/>
        <v/>
      </c>
      <c r="V100" s="2" t="str">
        <f t="shared" si="23"/>
        <v>CONTRÔLES</v>
      </c>
      <c r="W100" s="16" t="str">
        <f t="shared" si="21"/>
        <v/>
      </c>
    </row>
    <row r="101" spans="2:27" ht="12.6" customHeight="1" x14ac:dyDescent="0.2">
      <c r="B101" s="59" t="str">
        <f>IF(Collage!B94="","",Collage!B94)</f>
        <v/>
      </c>
      <c r="C101" s="59" t="str">
        <f>IF(Collage!C94="","",Collage!C94)</f>
        <v/>
      </c>
      <c r="D101" s="60" t="str">
        <f>IF(Collage!D94="","",Collage!D94)</f>
        <v>Contrôle 8</v>
      </c>
      <c r="E101" s="29" t="s">
        <v>2</v>
      </c>
      <c r="F101" s="10"/>
      <c r="G101" s="11"/>
      <c r="H101" s="13">
        <f t="shared" si="17"/>
        <v>0.33333333333333331</v>
      </c>
      <c r="I101" s="8" t="str">
        <f>IF(B101&lt;&gt;"",SUMIF($V$23:$V$598,V101,$H$23:$H$598)/SUMIF($V$23:$V$598,V101,$O$23:O676),IF(O101&lt;&gt;"",SUMIF($S$23:$S$598,S101,$H$23:$H$598)/O101,""))</f>
        <v/>
      </c>
      <c r="J101" s="12"/>
      <c r="K101" s="19">
        <f t="shared" si="26"/>
        <v>1</v>
      </c>
      <c r="L101" s="19">
        <f t="shared" si="18"/>
        <v>0</v>
      </c>
      <c r="M101" s="19">
        <f t="shared" si="19"/>
        <v>0</v>
      </c>
      <c r="N101" s="19">
        <f t="shared" si="27"/>
        <v>1</v>
      </c>
      <c r="O101" s="9" t="str">
        <f t="shared" si="25"/>
        <v/>
      </c>
      <c r="S101" s="2" t="str">
        <f t="shared" si="22"/>
        <v>APPLICATIF</v>
      </c>
      <c r="T101" s="18" t="str">
        <f t="shared" si="20"/>
        <v/>
      </c>
      <c r="V101" s="2" t="str">
        <f t="shared" si="23"/>
        <v>CONTRÔLES</v>
      </c>
      <c r="W101" s="16" t="str">
        <f t="shared" si="21"/>
        <v/>
      </c>
    </row>
    <row r="102" spans="2:27" ht="12.6" customHeight="1" x14ac:dyDescent="0.2">
      <c r="B102" s="59" t="str">
        <f>IF(Collage!B95="","",Collage!B95)</f>
        <v/>
      </c>
      <c r="C102" s="59" t="str">
        <f>IF(Collage!C95="","",Collage!C95)</f>
        <v/>
      </c>
      <c r="D102" s="60" t="str">
        <f>IF(Collage!D95="","",Collage!D95)</f>
        <v>Contrôle 9</v>
      </c>
      <c r="E102" s="29" t="s">
        <v>2</v>
      </c>
      <c r="F102" s="10" t="s">
        <v>2</v>
      </c>
      <c r="G102" s="11"/>
      <c r="H102" s="13">
        <f t="shared" si="17"/>
        <v>0.66666666666666663</v>
      </c>
      <c r="I102" s="8" t="str">
        <f>IF(B102&lt;&gt;"",SUMIF($V$23:$V$598,V102,$H$23:$H$598)/SUMIF($V$23:$V$598,V102,$O$23:O677),IF(O102&lt;&gt;"",SUMIF($S$23:$S$598,S102,$H$23:$H$598)/O102,""))</f>
        <v/>
      </c>
      <c r="J102" s="12"/>
      <c r="K102" s="19">
        <f t="shared" si="26"/>
        <v>1</v>
      </c>
      <c r="L102" s="19">
        <f t="shared" si="18"/>
        <v>1</v>
      </c>
      <c r="M102" s="19">
        <f t="shared" si="19"/>
        <v>0</v>
      </c>
      <c r="N102" s="19">
        <f t="shared" si="27"/>
        <v>2</v>
      </c>
      <c r="O102" s="9" t="str">
        <f t="shared" si="25"/>
        <v/>
      </c>
      <c r="S102" s="2" t="str">
        <f t="shared" si="22"/>
        <v>APPLICATIF</v>
      </c>
      <c r="T102" s="18" t="str">
        <f t="shared" si="20"/>
        <v/>
      </c>
      <c r="V102" s="2" t="str">
        <f t="shared" si="23"/>
        <v>CONTRÔLES</v>
      </c>
      <c r="W102" s="16" t="str">
        <f t="shared" si="21"/>
        <v/>
      </c>
    </row>
    <row r="103" spans="2:27" ht="12.6" customHeight="1" x14ac:dyDescent="0.2">
      <c r="B103" s="59" t="str">
        <f>IF(Collage!B96="","",Collage!B96)</f>
        <v/>
      </c>
      <c r="C103" s="59" t="str">
        <f>IF(Collage!C96="","",Collage!C96)</f>
        <v/>
      </c>
      <c r="D103" s="60" t="str">
        <f>IF(Collage!D96="","",Collage!D96)</f>
        <v>Contrôle 10</v>
      </c>
      <c r="E103" s="29" t="s">
        <v>2</v>
      </c>
      <c r="F103" s="10" t="s">
        <v>2</v>
      </c>
      <c r="G103" s="11"/>
      <c r="H103" s="13">
        <f t="shared" si="17"/>
        <v>0.66666666666666663</v>
      </c>
      <c r="I103" s="8" t="str">
        <f>IF(B103&lt;&gt;"",SUMIF($V$23:$V$598,V103,$H$23:$H$598)/SUMIF($V$23:$V$598,V103,$O$23:O678),IF(O103&lt;&gt;"",SUMIF($S$23:$S$598,S103,$H$23:$H$598)/O103,""))</f>
        <v/>
      </c>
      <c r="J103" s="12"/>
      <c r="K103" s="19">
        <f t="shared" si="26"/>
        <v>1</v>
      </c>
      <c r="L103" s="19">
        <f t="shared" si="18"/>
        <v>1</v>
      </c>
      <c r="M103" s="19">
        <f t="shared" si="19"/>
        <v>0</v>
      </c>
      <c r="N103" s="19">
        <f t="shared" si="27"/>
        <v>2</v>
      </c>
      <c r="O103" s="9" t="str">
        <f t="shared" si="25"/>
        <v/>
      </c>
      <c r="S103" s="2" t="str">
        <f t="shared" si="22"/>
        <v>APPLICATIF</v>
      </c>
      <c r="T103" s="18" t="str">
        <f t="shared" si="20"/>
        <v/>
      </c>
      <c r="V103" s="2" t="str">
        <f t="shared" si="23"/>
        <v>CONTRÔLES</v>
      </c>
      <c r="W103" s="16" t="str">
        <f t="shared" si="21"/>
        <v/>
      </c>
    </row>
    <row r="104" spans="2:27" ht="12.6" customHeight="1" x14ac:dyDescent="0.2">
      <c r="B104" s="59" t="str">
        <f>IF(Collage!B97="","",Collage!B97)</f>
        <v/>
      </c>
      <c r="C104" s="59" t="str">
        <f>IF(Collage!C97="","",Collage!C97)</f>
        <v/>
      </c>
      <c r="D104" s="60" t="str">
        <f>IF(Collage!D97="","",Collage!D97)</f>
        <v/>
      </c>
      <c r="E104" s="29"/>
      <c r="F104" s="10"/>
      <c r="G104" s="11"/>
      <c r="H104" s="13" t="str">
        <f t="shared" si="17"/>
        <v/>
      </c>
      <c r="I104" s="8" t="str">
        <f>IF(B104&lt;&gt;"",SUMIF($V$23:$V$598,V104,$H$23:$H$598)/SUMIF($V$23:$V$598,V104,$O$23:O679),IF(O104&lt;&gt;"",SUMIF($S$23:$S$598,S104,$H$23:$H$598)/O104,""))</f>
        <v/>
      </c>
      <c r="J104" s="12"/>
      <c r="K104" s="19" t="str">
        <f t="shared" si="26"/>
        <v/>
      </c>
      <c r="L104" s="19" t="str">
        <f t="shared" si="18"/>
        <v/>
      </c>
      <c r="M104" s="19" t="str">
        <f t="shared" si="19"/>
        <v/>
      </c>
      <c r="N104" s="19" t="str">
        <f t="shared" si="27"/>
        <v/>
      </c>
      <c r="O104" s="9" t="str">
        <f t="shared" si="25"/>
        <v/>
      </c>
      <c r="S104" s="2" t="str">
        <f t="shared" si="22"/>
        <v>APPLICATIF</v>
      </c>
      <c r="T104" s="18" t="str">
        <f t="shared" si="20"/>
        <v/>
      </c>
      <c r="V104" s="2" t="str">
        <f t="shared" si="23"/>
        <v>CONTRÔLES</v>
      </c>
      <c r="W104" s="16" t="str">
        <f t="shared" si="21"/>
        <v/>
      </c>
    </row>
    <row r="105" spans="2:27" ht="12.6" customHeight="1" x14ac:dyDescent="0.2">
      <c r="B105" s="59" t="str">
        <f>IF(Collage!B98="","",Collage!B98)</f>
        <v/>
      </c>
      <c r="C105" s="59" t="str">
        <f>IF(Collage!C98="","",Collage!C98)</f>
        <v>SAUVEGARDE</v>
      </c>
      <c r="D105" s="60" t="str">
        <f>IF(Collage!D98="","",Collage!D98)</f>
        <v/>
      </c>
      <c r="E105" s="29"/>
      <c r="F105" s="10"/>
      <c r="G105" s="11"/>
      <c r="H105" s="13" t="str">
        <f t="shared" si="17"/>
        <v/>
      </c>
      <c r="I105" s="8">
        <f>IF(B105&lt;&gt;"",SUMIF($V$23:$V$598,V105,$H$23:$H$598)/SUMIF($V$23:$V$598,V105,$O$23:O680),IF(O105&lt;&gt;"",SUMIF($S$23:$S$598,S105,$H$23:$H$598)/O105,""))</f>
        <v>0.5</v>
      </c>
      <c r="J105" s="12"/>
      <c r="K105" s="19" t="str">
        <f t="shared" si="26"/>
        <v/>
      </c>
      <c r="L105" s="19" t="str">
        <f t="shared" si="18"/>
        <v/>
      </c>
      <c r="M105" s="19" t="str">
        <f t="shared" si="19"/>
        <v/>
      </c>
      <c r="N105" s="19" t="str">
        <f t="shared" si="27"/>
        <v>Procédures :</v>
      </c>
      <c r="O105" s="9">
        <f t="shared" si="25"/>
        <v>10</v>
      </c>
      <c r="S105" s="2" t="str">
        <f t="shared" si="22"/>
        <v>SAUVEGARDE</v>
      </c>
      <c r="T105" s="18">
        <f t="shared" si="20"/>
        <v>0.5</v>
      </c>
      <c r="V105" s="2" t="str">
        <f t="shared" si="23"/>
        <v>CONTRÔLES</v>
      </c>
      <c r="W105" s="16" t="str">
        <f t="shared" si="21"/>
        <v/>
      </c>
    </row>
    <row r="106" spans="2:27" ht="12.6" customHeight="1" x14ac:dyDescent="0.2">
      <c r="B106" s="59" t="str">
        <f>IF(Collage!B99="","",Collage!B99)</f>
        <v/>
      </c>
      <c r="C106" s="59" t="str">
        <f>IF(Collage!C99="","",Collage!C99)</f>
        <v/>
      </c>
      <c r="D106" s="60" t="str">
        <f>IF(Collage!D99="","",Collage!D99)</f>
        <v/>
      </c>
      <c r="E106" s="29"/>
      <c r="F106" s="10"/>
      <c r="G106" s="11"/>
      <c r="H106" s="13" t="str">
        <f t="shared" si="17"/>
        <v/>
      </c>
      <c r="I106" s="8" t="str">
        <f>IF(B106&lt;&gt;"",SUMIF($V$23:$V$598,V106,$H$23:$H$598)/SUMIF($V$23:$V$598,V106,$O$23:O681),IF(O106&lt;&gt;"",SUMIF($S$23:$S$598,S106,$H$23:$H$598)/O106,""))</f>
        <v/>
      </c>
      <c r="J106" s="12"/>
      <c r="K106" s="19" t="str">
        <f t="shared" si="26"/>
        <v/>
      </c>
      <c r="L106" s="19" t="str">
        <f t="shared" si="18"/>
        <v/>
      </c>
      <c r="M106" s="19" t="str">
        <f t="shared" si="19"/>
        <v/>
      </c>
      <c r="N106" s="19" t="str">
        <f t="shared" si="27"/>
        <v/>
      </c>
      <c r="O106" s="9" t="str">
        <f t="shared" si="25"/>
        <v/>
      </c>
      <c r="S106" s="2" t="str">
        <f t="shared" si="22"/>
        <v>SAUVEGARDE</v>
      </c>
      <c r="T106" s="18" t="str">
        <f t="shared" si="20"/>
        <v/>
      </c>
      <c r="V106" s="2" t="str">
        <f t="shared" si="23"/>
        <v>CONTRÔLES</v>
      </c>
      <c r="W106" s="16" t="str">
        <f t="shared" si="21"/>
        <v/>
      </c>
    </row>
    <row r="107" spans="2:27" ht="12.6" customHeight="1" x14ac:dyDescent="0.2">
      <c r="B107" s="59" t="str">
        <f>IF(Collage!B100="","",Collage!B100)</f>
        <v/>
      </c>
      <c r="C107" s="59" t="str">
        <f>IF(Collage!C100="","",Collage!C100)</f>
        <v/>
      </c>
      <c r="D107" s="107" t="str">
        <f>IF(Collage!D100="","",Collage!D100)</f>
        <v>Contrôle 11</v>
      </c>
      <c r="E107" s="29" t="s">
        <v>2</v>
      </c>
      <c r="F107" s="10" t="s">
        <v>2</v>
      </c>
      <c r="G107" s="11"/>
      <c r="H107" s="13">
        <f t="shared" si="17"/>
        <v>0.66666666666666663</v>
      </c>
      <c r="I107" s="8" t="str">
        <f>IF(B107&lt;&gt;"",SUMIF($V$23:$V$598,V107,$H$23:$H$598)/SUMIF($V$23:$V$598,V107,$O$23:O682),IF(O107&lt;&gt;"",SUMIF($S$23:$S$598,S107,$H$23:$H$598)/O107,""))</f>
        <v/>
      </c>
      <c r="J107" s="12"/>
      <c r="K107" s="19">
        <f t="shared" si="26"/>
        <v>1</v>
      </c>
      <c r="L107" s="19">
        <f t="shared" si="18"/>
        <v>1</v>
      </c>
      <c r="M107" s="19">
        <f t="shared" si="19"/>
        <v>0</v>
      </c>
      <c r="N107" s="19">
        <f t="shared" si="27"/>
        <v>2</v>
      </c>
      <c r="O107" s="9" t="str">
        <f t="shared" si="25"/>
        <v/>
      </c>
      <c r="S107" s="2" t="str">
        <f t="shared" si="22"/>
        <v>SAUVEGARDE</v>
      </c>
      <c r="T107" s="18" t="str">
        <f t="shared" si="20"/>
        <v/>
      </c>
      <c r="V107" s="2" t="str">
        <f t="shared" si="23"/>
        <v>CONTRÔLES</v>
      </c>
      <c r="W107" s="16" t="str">
        <f t="shared" si="21"/>
        <v/>
      </c>
    </row>
    <row r="108" spans="2:27" ht="12.6" customHeight="1" x14ac:dyDescent="0.2">
      <c r="B108" s="59" t="str">
        <f>IF(Collage!B101="","",Collage!B101)</f>
        <v/>
      </c>
      <c r="C108" s="59" t="str">
        <f>IF(Collage!C101="","",Collage!C101)</f>
        <v/>
      </c>
      <c r="D108" s="107" t="str">
        <f>IF(Collage!D101="","",Collage!D101)</f>
        <v>Contrôle 12</v>
      </c>
      <c r="E108" s="29" t="s">
        <v>2</v>
      </c>
      <c r="F108" s="10" t="s">
        <v>2</v>
      </c>
      <c r="G108" s="11"/>
      <c r="H108" s="13">
        <f t="shared" si="17"/>
        <v>0.66666666666666663</v>
      </c>
      <c r="I108" s="8" t="str">
        <f>IF(B108&lt;&gt;"",SUMIF($V$23:$V$598,V108,$H$23:$H$598)/SUMIF($V$23:$V$598,V108,$O$23:O683),IF(O108&lt;&gt;"",SUMIF($S$23:$S$598,S108,$H$23:$H$598)/O108,""))</f>
        <v/>
      </c>
      <c r="J108" s="12"/>
      <c r="K108" s="19">
        <f t="shared" si="26"/>
        <v>1</v>
      </c>
      <c r="L108" s="19">
        <f t="shared" si="18"/>
        <v>1</v>
      </c>
      <c r="M108" s="19">
        <f t="shared" si="19"/>
        <v>0</v>
      </c>
      <c r="N108" s="19">
        <f t="shared" si="27"/>
        <v>2</v>
      </c>
      <c r="O108" s="9" t="str">
        <f t="shared" si="25"/>
        <v/>
      </c>
      <c r="S108" s="2" t="str">
        <f t="shared" si="22"/>
        <v>SAUVEGARDE</v>
      </c>
      <c r="T108" s="18" t="str">
        <f t="shared" si="20"/>
        <v/>
      </c>
      <c r="V108" s="2" t="str">
        <f t="shared" si="23"/>
        <v>CONTRÔLES</v>
      </c>
      <c r="W108" s="16" t="str">
        <f t="shared" si="21"/>
        <v/>
      </c>
    </row>
    <row r="109" spans="2:27" ht="12.6" customHeight="1" x14ac:dyDescent="0.2">
      <c r="B109" s="59" t="str">
        <f>IF(Collage!B102="","",Collage!B102)</f>
        <v/>
      </c>
      <c r="C109" s="59" t="str">
        <f>IF(Collage!C102="","",Collage!C102)</f>
        <v/>
      </c>
      <c r="D109" s="107" t="str">
        <f>IF(Collage!D102="","",Collage!D102)</f>
        <v>Contrôle 13</v>
      </c>
      <c r="E109" s="29" t="s">
        <v>2</v>
      </c>
      <c r="F109" s="10" t="s">
        <v>2</v>
      </c>
      <c r="G109" s="11"/>
      <c r="H109" s="13">
        <f t="shared" si="17"/>
        <v>0.66666666666666663</v>
      </c>
      <c r="I109" s="8" t="str">
        <f>IF(B109&lt;&gt;"",SUMIF($V$23:$V$598,V109,$H$23:$H$598)/SUMIF($V$23:$V$598,V109,$O$23:O684),IF(O109&lt;&gt;"",SUMIF($S$23:$S$598,S109,$H$23:$H$598)/O109,""))</f>
        <v/>
      </c>
      <c r="J109" s="12"/>
      <c r="K109" s="19">
        <f t="shared" si="26"/>
        <v>1</v>
      </c>
      <c r="L109" s="19">
        <f t="shared" si="18"/>
        <v>1</v>
      </c>
      <c r="M109" s="19">
        <f t="shared" si="19"/>
        <v>0</v>
      </c>
      <c r="N109" s="19">
        <f t="shared" si="27"/>
        <v>2</v>
      </c>
      <c r="O109" s="9" t="str">
        <f t="shared" si="25"/>
        <v/>
      </c>
      <c r="S109" s="2" t="str">
        <f t="shared" si="22"/>
        <v>SAUVEGARDE</v>
      </c>
      <c r="T109" s="18" t="str">
        <f t="shared" si="20"/>
        <v/>
      </c>
      <c r="V109" s="2" t="str">
        <f t="shared" si="23"/>
        <v>CONTRÔLES</v>
      </c>
      <c r="W109" s="16" t="str">
        <f t="shared" si="21"/>
        <v/>
      </c>
    </row>
    <row r="110" spans="2:27" ht="12.6" customHeight="1" x14ac:dyDescent="0.2">
      <c r="B110" s="59" t="str">
        <f>IF(Collage!B103="","",Collage!B103)</f>
        <v/>
      </c>
      <c r="C110" s="59" t="str">
        <f>IF(Collage!C103="","",Collage!C103)</f>
        <v/>
      </c>
      <c r="D110" s="107" t="str">
        <f>IF(Collage!D103="","",Collage!D103)</f>
        <v>Contrôle 14</v>
      </c>
      <c r="E110" s="29" t="s">
        <v>2</v>
      </c>
      <c r="F110" s="10" t="s">
        <v>2</v>
      </c>
      <c r="G110" s="11"/>
      <c r="H110" s="13">
        <f t="shared" si="17"/>
        <v>0.66666666666666663</v>
      </c>
      <c r="I110" s="8" t="str">
        <f>IF(B110&lt;&gt;"",SUMIF($V$23:$V$598,V110,$H$23:$H$598)/SUMIF($V$23:$V$598,V110,$O$23:O685),IF(O110&lt;&gt;"",SUMIF($S$23:$S$598,S110,$H$23:$H$598)/O110,""))</f>
        <v/>
      </c>
      <c r="J110" s="12"/>
      <c r="K110" s="19">
        <f t="shared" si="26"/>
        <v>1</v>
      </c>
      <c r="L110" s="19">
        <f t="shared" si="18"/>
        <v>1</v>
      </c>
      <c r="M110" s="19">
        <f t="shared" si="19"/>
        <v>0</v>
      </c>
      <c r="N110" s="19">
        <f t="shared" si="27"/>
        <v>2</v>
      </c>
      <c r="O110" s="9" t="str">
        <f t="shared" si="25"/>
        <v/>
      </c>
      <c r="S110" s="2" t="str">
        <f t="shared" si="22"/>
        <v>SAUVEGARDE</v>
      </c>
      <c r="T110" s="18" t="str">
        <f t="shared" si="20"/>
        <v/>
      </c>
      <c r="V110" s="2" t="str">
        <f t="shared" si="23"/>
        <v>CONTRÔLES</v>
      </c>
      <c r="W110" s="16" t="str">
        <f t="shared" si="21"/>
        <v/>
      </c>
    </row>
    <row r="111" spans="2:27" ht="12.6" customHeight="1" x14ac:dyDescent="0.2">
      <c r="B111" s="59" t="str">
        <f>IF(Collage!B104="","",Collage!B104)</f>
        <v/>
      </c>
      <c r="C111" s="59" t="str">
        <f>IF(Collage!C104="","",Collage!C104)</f>
        <v/>
      </c>
      <c r="D111" s="107" t="str">
        <f>IF(Collage!D104="","",Collage!D104)</f>
        <v>Contrôle 15</v>
      </c>
      <c r="E111" s="29" t="s">
        <v>2</v>
      </c>
      <c r="F111" s="10" t="s">
        <v>2</v>
      </c>
      <c r="G111" s="11"/>
      <c r="H111" s="13">
        <f t="shared" si="17"/>
        <v>0.66666666666666663</v>
      </c>
      <c r="I111" s="8" t="str">
        <f>IF(B111&lt;&gt;"",SUMIF($V$23:$V$598,V111,$H$23:$H$598)/SUMIF($V$23:$V$598,V111,$O$23:O686),IF(O111&lt;&gt;"",SUMIF($S$23:$S$598,S111,$H$23:$H$598)/O111,""))</f>
        <v/>
      </c>
      <c r="J111" s="12"/>
      <c r="K111" s="19">
        <f t="shared" si="26"/>
        <v>1</v>
      </c>
      <c r="L111" s="19">
        <f t="shared" si="18"/>
        <v>1</v>
      </c>
      <c r="M111" s="19">
        <f t="shared" si="19"/>
        <v>0</v>
      </c>
      <c r="N111" s="19">
        <f t="shared" si="27"/>
        <v>2</v>
      </c>
      <c r="O111" s="9" t="str">
        <f t="shared" si="25"/>
        <v/>
      </c>
      <c r="S111" s="2" t="str">
        <f t="shared" si="22"/>
        <v>SAUVEGARDE</v>
      </c>
      <c r="T111" s="18" t="str">
        <f t="shared" si="20"/>
        <v/>
      </c>
      <c r="V111" s="2" t="str">
        <f t="shared" si="23"/>
        <v>CONTRÔLES</v>
      </c>
      <c r="W111" s="16" t="str">
        <f t="shared" si="21"/>
        <v/>
      </c>
    </row>
    <row r="112" spans="2:27" ht="12.6" customHeight="1" x14ac:dyDescent="0.2">
      <c r="B112" s="59" t="str">
        <f>IF(Collage!B105="","",Collage!B105)</f>
        <v/>
      </c>
      <c r="C112" s="59" t="str">
        <f>IF(Collage!C105="","",Collage!C105)</f>
        <v/>
      </c>
      <c r="D112" s="107" t="str">
        <f>IF(Collage!D105="","",Collage!D105)</f>
        <v>Contrôle 16</v>
      </c>
      <c r="E112" s="29" t="s">
        <v>2</v>
      </c>
      <c r="F112" s="10" t="s">
        <v>2</v>
      </c>
      <c r="G112" s="11"/>
      <c r="H112" s="13">
        <f t="shared" si="17"/>
        <v>0.66666666666666663</v>
      </c>
      <c r="I112" s="8" t="str">
        <f>IF(B112&lt;&gt;"",SUMIF($V$23:$V$598,V112,$H$23:$H$598)/SUMIF($V$23:$V$598,V112,$O$23:O687),IF(O112&lt;&gt;"",SUMIF($S$23:$S$598,S112,$H$23:$H$598)/O112,""))</f>
        <v/>
      </c>
      <c r="J112" s="12"/>
      <c r="K112" s="19">
        <f t="shared" si="26"/>
        <v>1</v>
      </c>
      <c r="L112" s="19">
        <f t="shared" si="18"/>
        <v>1</v>
      </c>
      <c r="M112" s="19">
        <f t="shared" si="19"/>
        <v>0</v>
      </c>
      <c r="N112" s="19">
        <f t="shared" si="27"/>
        <v>2</v>
      </c>
      <c r="O112" s="9" t="str">
        <f t="shared" si="25"/>
        <v/>
      </c>
      <c r="S112" s="2" t="str">
        <f t="shared" si="22"/>
        <v>SAUVEGARDE</v>
      </c>
      <c r="T112" s="18" t="str">
        <f t="shared" si="20"/>
        <v/>
      </c>
      <c r="V112" s="2" t="str">
        <f t="shared" si="23"/>
        <v>CONTRÔLES</v>
      </c>
      <c r="W112" s="16" t="str">
        <f t="shared" si="21"/>
        <v/>
      </c>
    </row>
    <row r="113" spans="2:23" ht="12.6" customHeight="1" x14ac:dyDescent="0.2">
      <c r="B113" s="59" t="str">
        <f>IF(Collage!B106="","",Collage!B106)</f>
        <v/>
      </c>
      <c r="C113" s="59" t="str">
        <f>IF(Collage!C106="","",Collage!C106)</f>
        <v/>
      </c>
      <c r="D113" s="107" t="str">
        <f>IF(Collage!D106="","",Collage!D106)</f>
        <v>Contrôle 17</v>
      </c>
      <c r="E113" s="29" t="s">
        <v>2</v>
      </c>
      <c r="F113" s="10"/>
      <c r="G113" s="11"/>
      <c r="H113" s="13">
        <f t="shared" si="17"/>
        <v>0.33333333333333331</v>
      </c>
      <c r="I113" s="8" t="str">
        <f>IF(B113&lt;&gt;"",SUMIF($V$23:$V$598,V113,$H$23:$H$598)/SUMIF($V$23:$V$598,V113,$O$23:O688),IF(O113&lt;&gt;"",SUMIF($S$23:$S$598,S113,$H$23:$H$598)/O113,""))</f>
        <v/>
      </c>
      <c r="J113" s="12"/>
      <c r="K113" s="19">
        <f t="shared" si="26"/>
        <v>1</v>
      </c>
      <c r="L113" s="19">
        <f t="shared" si="18"/>
        <v>0</v>
      </c>
      <c r="M113" s="19">
        <f t="shared" si="19"/>
        <v>0</v>
      </c>
      <c r="N113" s="19">
        <f t="shared" si="27"/>
        <v>1</v>
      </c>
      <c r="O113" s="9" t="str">
        <f t="shared" si="25"/>
        <v/>
      </c>
      <c r="S113" s="2" t="str">
        <f t="shared" si="22"/>
        <v>SAUVEGARDE</v>
      </c>
      <c r="T113" s="18" t="str">
        <f t="shared" si="20"/>
        <v/>
      </c>
      <c r="V113" s="2" t="str">
        <f t="shared" si="23"/>
        <v>CONTRÔLES</v>
      </c>
      <c r="W113" s="16" t="str">
        <f t="shared" si="21"/>
        <v/>
      </c>
    </row>
    <row r="114" spans="2:23" ht="12.6" customHeight="1" x14ac:dyDescent="0.2">
      <c r="B114" s="59" t="str">
        <f>IF(Collage!B107="","",Collage!B107)</f>
        <v/>
      </c>
      <c r="C114" s="59" t="str">
        <f>IF(Collage!C107="","",Collage!C107)</f>
        <v/>
      </c>
      <c r="D114" s="107" t="str">
        <f>IF(Collage!D107="","",Collage!D107)</f>
        <v>Contrôle 18</v>
      </c>
      <c r="E114" s="29" t="s">
        <v>2</v>
      </c>
      <c r="F114" s="10" t="s">
        <v>2</v>
      </c>
      <c r="G114" s="11"/>
      <c r="H114" s="13">
        <f t="shared" si="17"/>
        <v>0.66666666666666663</v>
      </c>
      <c r="I114" s="8" t="str">
        <f>IF(B114&lt;&gt;"",SUMIF($V$23:$V$598,V114,$H$23:$H$598)/SUMIF($V$23:$V$598,V114,$O$23:O689),IF(O114&lt;&gt;"",SUMIF($S$23:$S$598,S114,$H$23:$H$598)/O114,""))</f>
        <v/>
      </c>
      <c r="J114" s="12"/>
      <c r="K114" s="19">
        <f t="shared" si="26"/>
        <v>1</v>
      </c>
      <c r="L114" s="19">
        <f t="shared" si="18"/>
        <v>1</v>
      </c>
      <c r="M114" s="19">
        <f t="shared" si="19"/>
        <v>0</v>
      </c>
      <c r="N114" s="19">
        <f t="shared" si="27"/>
        <v>2</v>
      </c>
      <c r="O114" s="9" t="str">
        <f t="shared" si="25"/>
        <v/>
      </c>
      <c r="S114" s="2" t="str">
        <f t="shared" si="22"/>
        <v>SAUVEGARDE</v>
      </c>
      <c r="T114" s="18" t="str">
        <f t="shared" si="20"/>
        <v/>
      </c>
      <c r="V114" s="2" t="str">
        <f t="shared" si="23"/>
        <v>CONTRÔLES</v>
      </c>
      <c r="W114" s="16" t="str">
        <f t="shared" si="21"/>
        <v/>
      </c>
    </row>
    <row r="115" spans="2:23" x14ac:dyDescent="0.2">
      <c r="B115" s="59" t="str">
        <f>IF(Collage!B108="","",Collage!B108)</f>
        <v/>
      </c>
      <c r="C115" s="59" t="str">
        <f>IF(Collage!C108="","",Collage!C108)</f>
        <v/>
      </c>
      <c r="D115" s="108" t="str">
        <f>IF(Collage!D108="","",Collage!D108)</f>
        <v>Contrôle 19</v>
      </c>
      <c r="E115" s="29"/>
      <c r="F115" s="10"/>
      <c r="G115" s="11"/>
      <c r="H115" s="13">
        <f t="shared" si="17"/>
        <v>0</v>
      </c>
      <c r="I115" s="8" t="str">
        <f>IF(B115&lt;&gt;"",SUMIF($V$23:$V$598,V115,$H$23:$H$598)/SUMIF($V$23:$V$598,V115,$O$23:O690),IF(O115&lt;&gt;"",SUMIF($S$23:$S$598,S115,$H$23:$H$598)/O115,""))</f>
        <v/>
      </c>
      <c r="J115" s="12"/>
      <c r="K115" s="19">
        <f t="shared" si="26"/>
        <v>0</v>
      </c>
      <c r="L115" s="19">
        <f t="shared" si="18"/>
        <v>0</v>
      </c>
      <c r="M115" s="19">
        <f t="shared" si="19"/>
        <v>0</v>
      </c>
      <c r="N115" s="19">
        <f t="shared" si="27"/>
        <v>0</v>
      </c>
      <c r="O115" s="9" t="str">
        <f t="shared" si="25"/>
        <v/>
      </c>
      <c r="S115" s="2" t="str">
        <f t="shared" si="22"/>
        <v>SAUVEGARDE</v>
      </c>
      <c r="T115" s="18" t="str">
        <f t="shared" si="20"/>
        <v/>
      </c>
      <c r="V115" s="2" t="str">
        <f t="shared" si="23"/>
        <v>CONTRÔLES</v>
      </c>
      <c r="W115" s="16" t="str">
        <f t="shared" si="21"/>
        <v/>
      </c>
    </row>
    <row r="116" spans="2:23" x14ac:dyDescent="0.2">
      <c r="B116" s="59" t="str">
        <f>IF(Collage!B109="","",Collage!B109)</f>
        <v/>
      </c>
      <c r="C116" s="59" t="str">
        <f>IF(Collage!C109="","",Collage!C109)</f>
        <v/>
      </c>
      <c r="D116" s="108" t="str">
        <f>IF(Collage!D109="","",Collage!D109)</f>
        <v>Contrôle 20</v>
      </c>
      <c r="E116" s="29"/>
      <c r="F116" s="10"/>
      <c r="G116" s="11"/>
      <c r="H116" s="13">
        <f t="shared" si="17"/>
        <v>0</v>
      </c>
      <c r="I116" s="8" t="str">
        <f>IF(B116&lt;&gt;"",SUMIF($V$23:$V$598,V116,$H$23:$H$598)/SUMIF($V$23:$V$598,V116,$O$23:O691),IF(O116&lt;&gt;"",SUMIF($S$23:$S$598,S116,$H$23:$H$598)/O116,""))</f>
        <v/>
      </c>
      <c r="J116" s="12"/>
      <c r="K116" s="19">
        <f t="shared" si="26"/>
        <v>0</v>
      </c>
      <c r="L116" s="19">
        <f t="shared" si="18"/>
        <v>0</v>
      </c>
      <c r="M116" s="19">
        <f t="shared" si="19"/>
        <v>0</v>
      </c>
      <c r="N116" s="19">
        <f t="shared" si="27"/>
        <v>0</v>
      </c>
      <c r="O116" s="9" t="str">
        <f t="shared" si="25"/>
        <v/>
      </c>
      <c r="S116" s="2" t="str">
        <f t="shared" si="22"/>
        <v>SAUVEGARDE</v>
      </c>
      <c r="T116" s="18" t="str">
        <f t="shared" si="20"/>
        <v/>
      </c>
      <c r="V116" s="2" t="str">
        <f t="shared" si="23"/>
        <v>CONTRÔLES</v>
      </c>
      <c r="W116" s="16" t="str">
        <f t="shared" si="21"/>
        <v/>
      </c>
    </row>
    <row r="117" spans="2:23" x14ac:dyDescent="0.2">
      <c r="B117" s="59" t="str">
        <f>IF(Collage!B110="","",Collage!B110)</f>
        <v/>
      </c>
      <c r="C117" s="59" t="str">
        <f>IF(Collage!C110="","",Collage!C110)</f>
        <v/>
      </c>
      <c r="D117" s="108" t="str">
        <f>IF(Collage!D110="","",Collage!D110)</f>
        <v/>
      </c>
      <c r="E117" s="29"/>
      <c r="F117" s="10"/>
      <c r="G117" s="11"/>
      <c r="H117" s="13" t="str">
        <f t="shared" si="17"/>
        <v/>
      </c>
      <c r="I117" s="8" t="str">
        <f>IF(B117&lt;&gt;"",SUMIF($V$23:$V$598,V117,$H$23:$H$598)/SUMIF($V$23:$V$598,V117,$O$23:O692),IF(O117&lt;&gt;"",SUMIF($S$23:$S$598,S117,$H$23:$H$598)/O117,""))</f>
        <v/>
      </c>
      <c r="J117" s="12"/>
      <c r="K117" s="19" t="str">
        <f t="shared" si="26"/>
        <v/>
      </c>
      <c r="L117" s="19" t="str">
        <f t="shared" si="18"/>
        <v/>
      </c>
      <c r="M117" s="19" t="str">
        <f t="shared" si="19"/>
        <v/>
      </c>
      <c r="N117" s="19" t="str">
        <f t="shared" si="27"/>
        <v/>
      </c>
      <c r="O117" s="9" t="str">
        <f t="shared" si="25"/>
        <v/>
      </c>
      <c r="S117" s="2" t="str">
        <f t="shared" si="22"/>
        <v>SAUVEGARDE</v>
      </c>
      <c r="T117" s="18" t="str">
        <f t="shared" si="20"/>
        <v/>
      </c>
      <c r="V117" s="2" t="str">
        <f t="shared" si="23"/>
        <v>CONTRÔLES</v>
      </c>
      <c r="W117" s="16" t="str">
        <f t="shared" si="21"/>
        <v/>
      </c>
    </row>
    <row r="118" spans="2:23" x14ac:dyDescent="0.2">
      <c r="B118" s="59" t="str">
        <f>IF(Collage!B111="","",Collage!B111)</f>
        <v/>
      </c>
      <c r="C118" s="59" t="str">
        <f>IF(Collage!C111="","",Collage!C111)</f>
        <v>VMS</v>
      </c>
      <c r="D118" s="108" t="str">
        <f>IF(Collage!D111="","",Collage!D111)</f>
        <v/>
      </c>
      <c r="E118" s="29"/>
      <c r="F118" s="10"/>
      <c r="G118" s="11"/>
      <c r="H118" s="13" t="str">
        <f t="shared" si="17"/>
        <v/>
      </c>
      <c r="I118" s="8">
        <f>IF(B118&lt;&gt;"",SUMIF($V$23:$V$598,V118,$H$23:$H$598)/SUMIF($V$23:$V$598,V118,$O$23:O693),IF(O118&lt;&gt;"",SUMIF($S$23:$S$598,S118,$H$23:$H$598)/O118,""))</f>
        <v>0.66666666666666663</v>
      </c>
      <c r="J118" s="12"/>
      <c r="K118" s="19" t="str">
        <f t="shared" si="26"/>
        <v/>
      </c>
      <c r="L118" s="19" t="str">
        <f t="shared" si="18"/>
        <v/>
      </c>
      <c r="M118" s="19" t="str">
        <f t="shared" si="19"/>
        <v/>
      </c>
      <c r="N118" s="19" t="str">
        <f t="shared" si="27"/>
        <v>Procédures :</v>
      </c>
      <c r="O118" s="9">
        <f t="shared" si="25"/>
        <v>4</v>
      </c>
      <c r="S118" s="2" t="str">
        <f t="shared" si="22"/>
        <v>VMS</v>
      </c>
      <c r="T118" s="18">
        <f t="shared" si="20"/>
        <v>0.66666666666666663</v>
      </c>
      <c r="V118" s="2" t="str">
        <f t="shared" si="23"/>
        <v>CONTRÔLES</v>
      </c>
      <c r="W118" s="16" t="str">
        <f t="shared" si="21"/>
        <v/>
      </c>
    </row>
    <row r="119" spans="2:23" x14ac:dyDescent="0.2">
      <c r="B119" s="59" t="str">
        <f>IF(Collage!B112="","",Collage!B112)</f>
        <v/>
      </c>
      <c r="C119" s="59" t="str">
        <f>IF(Collage!C112="","",Collage!C112)</f>
        <v/>
      </c>
      <c r="D119" s="108" t="str">
        <f>IF(Collage!D112="","",Collage!D112)</f>
        <v/>
      </c>
      <c r="E119" s="29"/>
      <c r="F119" s="10"/>
      <c r="G119" s="11"/>
      <c r="H119" s="13" t="str">
        <f t="shared" si="17"/>
        <v/>
      </c>
      <c r="I119" s="8" t="str">
        <f>IF(B119&lt;&gt;"",SUMIF($V$23:$V$598,V119,$H$23:$H$598)/SUMIF($V$23:$V$598,V119,$O$23:O694),IF(O119&lt;&gt;"",SUMIF($S$23:$S$598,S119,$H$23:$H$598)/O119,""))</f>
        <v/>
      </c>
      <c r="J119" s="12"/>
      <c r="K119" s="19" t="str">
        <f t="shared" si="26"/>
        <v/>
      </c>
      <c r="L119" s="19" t="str">
        <f t="shared" si="18"/>
        <v/>
      </c>
      <c r="M119" s="19" t="str">
        <f t="shared" si="19"/>
        <v/>
      </c>
      <c r="N119" s="19" t="str">
        <f t="shared" si="27"/>
        <v/>
      </c>
      <c r="O119" s="9" t="str">
        <f t="shared" si="25"/>
        <v/>
      </c>
      <c r="S119" s="2" t="str">
        <f t="shared" si="22"/>
        <v>VMS</v>
      </c>
      <c r="T119" s="18" t="str">
        <f t="shared" si="20"/>
        <v/>
      </c>
      <c r="V119" s="2" t="str">
        <f t="shared" si="23"/>
        <v>CONTRÔLES</v>
      </c>
      <c r="W119" s="16" t="str">
        <f t="shared" si="21"/>
        <v/>
      </c>
    </row>
    <row r="120" spans="2:23" x14ac:dyDescent="0.2">
      <c r="B120" s="59" t="str">
        <f>IF(Collage!B113="","",Collage!B113)</f>
        <v/>
      </c>
      <c r="C120" s="59" t="str">
        <f>IF(Collage!C113="","",Collage!C113)</f>
        <v/>
      </c>
      <c r="D120" s="108" t="str">
        <f>IF(Collage!D113="","",Collage!D113)</f>
        <v>Contrôle 21</v>
      </c>
      <c r="E120" s="29" t="s">
        <v>2</v>
      </c>
      <c r="F120" s="10" t="s">
        <v>2</v>
      </c>
      <c r="G120" s="11"/>
      <c r="H120" s="13">
        <f t="shared" si="17"/>
        <v>0.66666666666666663</v>
      </c>
      <c r="I120" s="8" t="str">
        <f>IF(B120&lt;&gt;"",SUMIF($V$23:$V$598,V120,$H$23:$H$598)/SUMIF($V$23:$V$598,V120,$O$23:O695),IF(O120&lt;&gt;"",SUMIF($S$23:$S$598,S120,$H$23:$H$598)/O120,""))</f>
        <v/>
      </c>
      <c r="J120" s="12"/>
      <c r="K120" s="19">
        <f t="shared" si="26"/>
        <v>1</v>
      </c>
      <c r="L120" s="19">
        <f t="shared" si="18"/>
        <v>1</v>
      </c>
      <c r="M120" s="19">
        <f t="shared" si="19"/>
        <v>0</v>
      </c>
      <c r="N120" s="19">
        <f t="shared" si="27"/>
        <v>2</v>
      </c>
      <c r="O120" s="9" t="str">
        <f t="shared" si="25"/>
        <v/>
      </c>
      <c r="S120" s="2" t="str">
        <f t="shared" si="22"/>
        <v>VMS</v>
      </c>
      <c r="T120" s="18" t="str">
        <f t="shared" si="20"/>
        <v/>
      </c>
      <c r="V120" s="2" t="str">
        <f t="shared" si="23"/>
        <v>CONTRÔLES</v>
      </c>
      <c r="W120" s="16" t="str">
        <f t="shared" si="21"/>
        <v/>
      </c>
    </row>
    <row r="121" spans="2:23" ht="12.6" customHeight="1" x14ac:dyDescent="0.2">
      <c r="B121" s="59" t="str">
        <f>IF(Collage!B114="","",Collage!B114)</f>
        <v/>
      </c>
      <c r="C121" s="59" t="str">
        <f>IF(Collage!C114="","",Collage!C114)</f>
        <v/>
      </c>
      <c r="D121" s="107" t="str">
        <f>IF(Collage!D114="","",Collage!D114)</f>
        <v>Contrôle 22</v>
      </c>
      <c r="E121" s="29" t="s">
        <v>2</v>
      </c>
      <c r="F121" s="10" t="s">
        <v>2</v>
      </c>
      <c r="G121" s="11"/>
      <c r="H121" s="13">
        <f t="shared" si="17"/>
        <v>0.66666666666666663</v>
      </c>
      <c r="I121" s="8" t="str">
        <f>IF(B121&lt;&gt;"",SUMIF($V$23:$V$598,V121,$H$23:$H$598)/SUMIF($V$23:$V$598,V121,$O$23:O696),IF(O121&lt;&gt;"",SUMIF($S$23:$S$598,S121,$H$23:$H$598)/O121,""))</f>
        <v/>
      </c>
      <c r="J121" s="12"/>
      <c r="K121" s="19">
        <f t="shared" si="26"/>
        <v>1</v>
      </c>
      <c r="L121" s="19">
        <f t="shared" si="18"/>
        <v>1</v>
      </c>
      <c r="M121" s="19">
        <f t="shared" si="19"/>
        <v>0</v>
      </c>
      <c r="N121" s="19">
        <f t="shared" si="27"/>
        <v>2</v>
      </c>
      <c r="O121" s="9" t="str">
        <f t="shared" si="25"/>
        <v/>
      </c>
      <c r="S121" s="2" t="str">
        <f t="shared" si="22"/>
        <v>VMS</v>
      </c>
      <c r="T121" s="18" t="str">
        <f t="shared" si="20"/>
        <v/>
      </c>
      <c r="V121" s="2" t="str">
        <f t="shared" si="23"/>
        <v>CONTRÔLES</v>
      </c>
      <c r="W121" s="16" t="str">
        <f t="shared" si="21"/>
        <v/>
      </c>
    </row>
    <row r="122" spans="2:23" ht="12.6" customHeight="1" x14ac:dyDescent="0.2">
      <c r="B122" s="59" t="str">
        <f>IF(Collage!B115="","",Collage!B115)</f>
        <v/>
      </c>
      <c r="C122" s="59" t="str">
        <f>IF(Collage!C115="","",Collage!C115)</f>
        <v/>
      </c>
      <c r="D122" s="107" t="str">
        <f>IF(Collage!D115="","",Collage!D115)</f>
        <v>Contrôle 23</v>
      </c>
      <c r="E122" s="29" t="s">
        <v>2</v>
      </c>
      <c r="F122" s="10" t="s">
        <v>2</v>
      </c>
      <c r="G122" s="11"/>
      <c r="H122" s="13">
        <f t="shared" si="17"/>
        <v>0.66666666666666663</v>
      </c>
      <c r="I122" s="8" t="str">
        <f>IF(B122&lt;&gt;"",SUMIF($V$23:$V$598,V122,$H$23:$H$598)/SUMIF($V$23:$V$598,V122,$O$23:O697),IF(O122&lt;&gt;"",SUMIF($S$23:$S$598,S122,$H$23:$H$598)/O122,""))</f>
        <v/>
      </c>
      <c r="J122" s="12"/>
      <c r="K122" s="19">
        <f t="shared" si="26"/>
        <v>1</v>
      </c>
      <c r="L122" s="19">
        <f t="shared" si="18"/>
        <v>1</v>
      </c>
      <c r="M122" s="19">
        <f t="shared" si="19"/>
        <v>0</v>
      </c>
      <c r="N122" s="19">
        <f t="shared" si="27"/>
        <v>2</v>
      </c>
      <c r="O122" s="9" t="str">
        <f t="shared" si="25"/>
        <v/>
      </c>
      <c r="S122" s="2" t="str">
        <f t="shared" si="22"/>
        <v>VMS</v>
      </c>
      <c r="T122" s="18" t="str">
        <f t="shared" si="20"/>
        <v/>
      </c>
      <c r="V122" s="2" t="str">
        <f t="shared" si="23"/>
        <v>CONTRÔLES</v>
      </c>
      <c r="W122" s="16" t="str">
        <f t="shared" si="21"/>
        <v/>
      </c>
    </row>
    <row r="123" spans="2:23" ht="12.6" customHeight="1" x14ac:dyDescent="0.2">
      <c r="B123" s="59" t="str">
        <f>IF(Collage!B116="","",Collage!B116)</f>
        <v/>
      </c>
      <c r="C123" s="59" t="str">
        <f>IF(Collage!C116="","",Collage!C116)</f>
        <v/>
      </c>
      <c r="D123" s="107" t="str">
        <f>IF(Collage!D116="","",Collage!D116)</f>
        <v>Contrôle 24</v>
      </c>
      <c r="E123" s="29" t="s">
        <v>2</v>
      </c>
      <c r="F123" s="10" t="s">
        <v>2</v>
      </c>
      <c r="G123" s="11"/>
      <c r="H123" s="13">
        <f t="shared" si="17"/>
        <v>0.66666666666666663</v>
      </c>
      <c r="I123" s="8" t="str">
        <f>IF(B123&lt;&gt;"",SUMIF($V$23:$V$598,V123,$H$23:$H$598)/SUMIF($V$23:$V$598,V123,$O$23:O698),IF(O123&lt;&gt;"",SUMIF($S$23:$S$598,S123,$H$23:$H$598)/O123,""))</f>
        <v/>
      </c>
      <c r="J123" s="12"/>
      <c r="K123" s="19">
        <f t="shared" si="26"/>
        <v>1</v>
      </c>
      <c r="L123" s="19">
        <f t="shared" si="18"/>
        <v>1</v>
      </c>
      <c r="M123" s="19">
        <f t="shared" si="19"/>
        <v>0</v>
      </c>
      <c r="N123" s="19">
        <f t="shared" si="27"/>
        <v>2</v>
      </c>
      <c r="O123" s="9" t="str">
        <f t="shared" si="25"/>
        <v/>
      </c>
      <c r="S123" s="2" t="str">
        <f t="shared" si="22"/>
        <v>VMS</v>
      </c>
      <c r="T123" s="18" t="str">
        <f t="shared" si="20"/>
        <v/>
      </c>
      <c r="V123" s="2" t="str">
        <f t="shared" si="23"/>
        <v>CONTRÔLES</v>
      </c>
      <c r="W123" s="16" t="str">
        <f t="shared" si="21"/>
        <v/>
      </c>
    </row>
    <row r="124" spans="2:23" ht="12.6" customHeight="1" x14ac:dyDescent="0.2">
      <c r="B124" s="59" t="str">
        <f>IF(Collage!B117="","",Collage!B117)</f>
        <v/>
      </c>
      <c r="C124" s="59" t="str">
        <f>IF(Collage!C117="","",Collage!C117)</f>
        <v/>
      </c>
      <c r="D124" s="107" t="str">
        <f>IF(Collage!D117="","",Collage!D117)</f>
        <v/>
      </c>
      <c r="E124" s="29"/>
      <c r="F124" s="10"/>
      <c r="G124" s="11"/>
      <c r="H124" s="13" t="str">
        <f t="shared" si="17"/>
        <v/>
      </c>
      <c r="I124" s="8" t="str">
        <f>IF(B124&lt;&gt;"",SUMIF($V$23:$V$598,V124,$H$23:$H$598)/SUMIF($V$23:$V$598,V124,$O$23:O699),IF(O124&lt;&gt;"",SUMIF($S$23:$S$598,S124,$H$23:$H$598)/O124,""))</f>
        <v/>
      </c>
      <c r="J124" s="12"/>
      <c r="K124" s="19" t="str">
        <f t="shared" si="26"/>
        <v/>
      </c>
      <c r="L124" s="19" t="str">
        <f t="shared" si="18"/>
        <v/>
      </c>
      <c r="M124" s="19" t="str">
        <f t="shared" si="19"/>
        <v/>
      </c>
      <c r="N124" s="19" t="str">
        <f t="shared" si="27"/>
        <v/>
      </c>
      <c r="O124" s="9" t="str">
        <f t="shared" si="25"/>
        <v/>
      </c>
      <c r="S124" s="2" t="str">
        <f t="shared" si="22"/>
        <v>VMS</v>
      </c>
      <c r="T124" s="18" t="str">
        <f t="shared" si="20"/>
        <v/>
      </c>
      <c r="V124" s="2" t="str">
        <f t="shared" si="23"/>
        <v>CONTRÔLES</v>
      </c>
      <c r="W124" s="16" t="str">
        <f t="shared" si="21"/>
        <v/>
      </c>
    </row>
    <row r="125" spans="2:23" ht="12.6" customHeight="1" x14ac:dyDescent="0.2">
      <c r="B125" s="59" t="str">
        <f>IF(Collage!B118="","",Collage!B118)</f>
        <v/>
      </c>
      <c r="C125" s="59" t="str">
        <f>IF(Collage!C118="","",Collage!C118)</f>
        <v>SUPERVISION</v>
      </c>
      <c r="D125" s="107" t="str">
        <f>IF(Collage!D118="","",Collage!D118)</f>
        <v/>
      </c>
      <c r="E125" s="29"/>
      <c r="F125" s="10"/>
      <c r="G125" s="11"/>
      <c r="H125" s="13" t="str">
        <f t="shared" si="17"/>
        <v/>
      </c>
      <c r="I125" s="8">
        <f>IF(B125&lt;&gt;"",SUMIF($V$23:$V$598,V125,$H$23:$H$598)/SUMIF($V$23:$V$598,V125,$O$23:O700),IF(O125&lt;&gt;"",SUMIF($S$23:$S$598,S125,$H$23:$H$598)/O125,""))</f>
        <v>0.63333333333333341</v>
      </c>
      <c r="J125" s="12"/>
      <c r="K125" s="19" t="str">
        <f t="shared" si="26"/>
        <v/>
      </c>
      <c r="L125" s="19" t="str">
        <f t="shared" si="18"/>
        <v/>
      </c>
      <c r="M125" s="19" t="str">
        <f t="shared" si="19"/>
        <v/>
      </c>
      <c r="N125" s="19" t="str">
        <f t="shared" si="27"/>
        <v>Procédures :</v>
      </c>
      <c r="O125" s="9">
        <f t="shared" si="25"/>
        <v>10</v>
      </c>
      <c r="S125" s="2" t="str">
        <f t="shared" si="22"/>
        <v>SUPERVISION</v>
      </c>
      <c r="T125" s="18">
        <f t="shared" si="20"/>
        <v>0.63333333333333341</v>
      </c>
      <c r="V125" s="2" t="str">
        <f t="shared" si="23"/>
        <v>CONTRÔLES</v>
      </c>
      <c r="W125" s="16" t="str">
        <f t="shared" si="21"/>
        <v/>
      </c>
    </row>
    <row r="126" spans="2:23" ht="12.6" customHeight="1" x14ac:dyDescent="0.2">
      <c r="B126" s="59" t="str">
        <f>IF(Collage!B119="","",Collage!B119)</f>
        <v/>
      </c>
      <c r="C126" s="59" t="str">
        <f>IF(Collage!C119="","",Collage!C119)</f>
        <v/>
      </c>
      <c r="D126" s="107" t="str">
        <f>IF(Collage!D119="","",Collage!D119)</f>
        <v/>
      </c>
      <c r="E126" s="29"/>
      <c r="F126" s="10"/>
      <c r="G126" s="11"/>
      <c r="H126" s="13" t="str">
        <f t="shared" si="17"/>
        <v/>
      </c>
      <c r="I126" s="8" t="str">
        <f>IF(B126&lt;&gt;"",SUMIF($V$23:$V$598,V126,$H$23:$H$598)/SUMIF($V$23:$V$598,V126,$O$23:O701),IF(O126&lt;&gt;"",SUMIF($S$23:$S$598,S126,$H$23:$H$598)/O126,""))</f>
        <v/>
      </c>
      <c r="J126" s="12"/>
      <c r="K126" s="19" t="str">
        <f t="shared" si="26"/>
        <v/>
      </c>
      <c r="L126" s="19" t="str">
        <f t="shared" si="18"/>
        <v/>
      </c>
      <c r="M126" s="19" t="str">
        <f t="shared" si="19"/>
        <v/>
      </c>
      <c r="N126" s="19" t="str">
        <f t="shared" si="27"/>
        <v/>
      </c>
      <c r="O126" s="9" t="str">
        <f t="shared" si="25"/>
        <v/>
      </c>
      <c r="S126" s="2" t="str">
        <f t="shared" si="22"/>
        <v>SUPERVISION</v>
      </c>
      <c r="T126" s="18" t="str">
        <f t="shared" si="20"/>
        <v/>
      </c>
      <c r="V126" s="2" t="str">
        <f t="shared" si="23"/>
        <v>CONTRÔLES</v>
      </c>
      <c r="W126" s="16" t="str">
        <f t="shared" si="21"/>
        <v/>
      </c>
    </row>
    <row r="127" spans="2:23" ht="12.6" customHeight="1" x14ac:dyDescent="0.2">
      <c r="B127" s="59" t="str">
        <f>IF(Collage!B120="","",Collage!B120)</f>
        <v/>
      </c>
      <c r="C127" s="59" t="str">
        <f>IF(Collage!C120="","",Collage!C120)</f>
        <v/>
      </c>
      <c r="D127" s="107" t="str">
        <f>IF(Collage!D120="","",Collage!D120)</f>
        <v>Contrôle 25</v>
      </c>
      <c r="E127" s="29" t="s">
        <v>2</v>
      </c>
      <c r="F127" s="10" t="s">
        <v>2</v>
      </c>
      <c r="G127" s="11"/>
      <c r="H127" s="13">
        <f t="shared" si="17"/>
        <v>0.66666666666666663</v>
      </c>
      <c r="I127" s="8" t="str">
        <f>IF(B127&lt;&gt;"",SUMIF($V$23:$V$598,V127,$H$23:$H$598)/SUMIF($V$23:$V$598,V127,$O$23:O702),IF(O127&lt;&gt;"",SUMIF($S$23:$S$598,S127,$H$23:$H$598)/O127,""))</f>
        <v/>
      </c>
      <c r="J127" s="12"/>
      <c r="K127" s="19">
        <f t="shared" si="26"/>
        <v>1</v>
      </c>
      <c r="L127" s="19">
        <f t="shared" si="18"/>
        <v>1</v>
      </c>
      <c r="M127" s="19">
        <f t="shared" si="19"/>
        <v>0</v>
      </c>
      <c r="N127" s="19">
        <f t="shared" si="27"/>
        <v>2</v>
      </c>
      <c r="O127" s="9" t="str">
        <f t="shared" si="25"/>
        <v/>
      </c>
      <c r="S127" s="2" t="str">
        <f t="shared" si="22"/>
        <v>SUPERVISION</v>
      </c>
      <c r="T127" s="18" t="str">
        <f t="shared" si="20"/>
        <v/>
      </c>
      <c r="V127" s="2" t="str">
        <f t="shared" si="23"/>
        <v>CONTRÔLES</v>
      </c>
      <c r="W127" s="16" t="str">
        <f t="shared" si="21"/>
        <v/>
      </c>
    </row>
    <row r="128" spans="2:23" ht="12.6" customHeight="1" x14ac:dyDescent="0.2">
      <c r="B128" s="59" t="str">
        <f>IF(Collage!B121="","",Collage!B121)</f>
        <v/>
      </c>
      <c r="C128" s="59" t="str">
        <f>IF(Collage!C121="","",Collage!C121)</f>
        <v/>
      </c>
      <c r="D128" s="107" t="str">
        <f>IF(Collage!D121="","",Collage!D121)</f>
        <v>Contrôle 26</v>
      </c>
      <c r="E128" s="29" t="s">
        <v>2</v>
      </c>
      <c r="F128" s="10" t="s">
        <v>2</v>
      </c>
      <c r="G128" s="11"/>
      <c r="H128" s="13">
        <f t="shared" si="17"/>
        <v>0.66666666666666663</v>
      </c>
      <c r="I128" s="8" t="str">
        <f>IF(B128&lt;&gt;"",SUMIF($V$23:$V$598,V128,$H$23:$H$598)/SUMIF($V$23:$V$598,V128,$O$23:O703),IF(O128&lt;&gt;"",SUMIF($S$23:$S$598,S128,$H$23:$H$598)/O128,""))</f>
        <v/>
      </c>
      <c r="J128" s="12"/>
      <c r="K128" s="19">
        <f t="shared" si="26"/>
        <v>1</v>
      </c>
      <c r="L128" s="19">
        <f t="shared" si="18"/>
        <v>1</v>
      </c>
      <c r="M128" s="19">
        <f t="shared" si="19"/>
        <v>0</v>
      </c>
      <c r="N128" s="19">
        <f t="shared" si="27"/>
        <v>2</v>
      </c>
      <c r="O128" s="9" t="str">
        <f t="shared" si="25"/>
        <v/>
      </c>
      <c r="S128" s="2" t="str">
        <f t="shared" si="22"/>
        <v>SUPERVISION</v>
      </c>
      <c r="T128" s="18" t="str">
        <f t="shared" si="20"/>
        <v/>
      </c>
      <c r="V128" s="2" t="str">
        <f t="shared" si="23"/>
        <v>CONTRÔLES</v>
      </c>
      <c r="W128" s="16" t="str">
        <f t="shared" si="21"/>
        <v/>
      </c>
    </row>
    <row r="129" spans="2:23" ht="12.6" customHeight="1" x14ac:dyDescent="0.2">
      <c r="B129" s="59" t="str">
        <f>IF(Collage!B122="","",Collage!B122)</f>
        <v/>
      </c>
      <c r="C129" s="59" t="str">
        <f>IF(Collage!C122="","",Collage!C122)</f>
        <v/>
      </c>
      <c r="D129" s="107" t="str">
        <f>IF(Collage!D122="","",Collage!D122)</f>
        <v>Contrôle 27</v>
      </c>
      <c r="E129" s="29" t="s">
        <v>2</v>
      </c>
      <c r="F129" s="10"/>
      <c r="G129" s="11"/>
      <c r="H129" s="13">
        <f t="shared" si="17"/>
        <v>0.33333333333333331</v>
      </c>
      <c r="I129" s="8" t="str">
        <f>IF(B129&lt;&gt;"",SUMIF($V$23:$V$598,V129,$H$23:$H$598)/SUMIF($V$23:$V$598,V129,$O$23:O704),IF(O129&lt;&gt;"",SUMIF($S$23:$S$598,S129,$H$23:$H$598)/O129,""))</f>
        <v/>
      </c>
      <c r="J129" s="12"/>
      <c r="K129" s="19">
        <f t="shared" si="26"/>
        <v>1</v>
      </c>
      <c r="L129" s="19">
        <f t="shared" si="18"/>
        <v>0</v>
      </c>
      <c r="M129" s="19">
        <f t="shared" si="19"/>
        <v>0</v>
      </c>
      <c r="N129" s="19">
        <f t="shared" si="27"/>
        <v>1</v>
      </c>
      <c r="O129" s="9" t="str">
        <f t="shared" si="25"/>
        <v/>
      </c>
      <c r="S129" s="2" t="str">
        <f t="shared" si="22"/>
        <v>SUPERVISION</v>
      </c>
      <c r="T129" s="18" t="str">
        <f t="shared" si="20"/>
        <v/>
      </c>
      <c r="V129" s="2" t="str">
        <f t="shared" si="23"/>
        <v>CONTRÔLES</v>
      </c>
      <c r="W129" s="16" t="str">
        <f t="shared" si="21"/>
        <v/>
      </c>
    </row>
    <row r="130" spans="2:23" ht="12.6" customHeight="1" x14ac:dyDescent="0.2">
      <c r="B130" s="59" t="str">
        <f>IF(Collage!B123="","",Collage!B123)</f>
        <v/>
      </c>
      <c r="C130" s="59" t="str">
        <f>IF(Collage!C123="","",Collage!C123)</f>
        <v/>
      </c>
      <c r="D130" s="107" t="str">
        <f>IF(Collage!D123="","",Collage!D123)</f>
        <v>Contrôle 28</v>
      </c>
      <c r="E130" s="29" t="s">
        <v>2</v>
      </c>
      <c r="F130" s="10" t="s">
        <v>2</v>
      </c>
      <c r="G130" s="11"/>
      <c r="H130" s="13">
        <f t="shared" si="17"/>
        <v>0.66666666666666663</v>
      </c>
      <c r="I130" s="8" t="str">
        <f>IF(B130&lt;&gt;"",SUMIF($V$23:$V$598,V130,$H$23:$H$598)/SUMIF($V$23:$V$598,V130,$O$23:O705),IF(O130&lt;&gt;"",SUMIF($S$23:$S$598,S130,$H$23:$H$598)/O130,""))</f>
        <v/>
      </c>
      <c r="J130" s="12"/>
      <c r="K130" s="19">
        <f t="shared" si="26"/>
        <v>1</v>
      </c>
      <c r="L130" s="19">
        <f t="shared" si="18"/>
        <v>1</v>
      </c>
      <c r="M130" s="19">
        <f t="shared" si="19"/>
        <v>0</v>
      </c>
      <c r="N130" s="19">
        <f t="shared" si="27"/>
        <v>2</v>
      </c>
      <c r="O130" s="9" t="str">
        <f t="shared" si="25"/>
        <v/>
      </c>
      <c r="S130" s="2" t="str">
        <f t="shared" si="22"/>
        <v>SUPERVISION</v>
      </c>
      <c r="T130" s="18" t="str">
        <f t="shared" si="20"/>
        <v/>
      </c>
      <c r="V130" s="2" t="str">
        <f t="shared" si="23"/>
        <v>CONTRÔLES</v>
      </c>
      <c r="W130" s="16" t="str">
        <f t="shared" si="21"/>
        <v/>
      </c>
    </row>
    <row r="131" spans="2:23" ht="12.6" customHeight="1" x14ac:dyDescent="0.2">
      <c r="B131" s="59" t="str">
        <f>IF(Collage!B124="","",Collage!B124)</f>
        <v/>
      </c>
      <c r="C131" s="59" t="str">
        <f>IF(Collage!C124="","",Collage!C124)</f>
        <v/>
      </c>
      <c r="D131" s="107" t="str">
        <f>IF(Collage!D124="","",Collage!D124)</f>
        <v>Contrôle 29</v>
      </c>
      <c r="E131" s="29" t="s">
        <v>2</v>
      </c>
      <c r="F131" s="10" t="s">
        <v>2</v>
      </c>
      <c r="G131" s="11"/>
      <c r="H131" s="13">
        <f t="shared" si="17"/>
        <v>0.66666666666666663</v>
      </c>
      <c r="I131" s="8" t="str">
        <f>IF(B131&lt;&gt;"",SUMIF($V$23:$V$598,V131,$H$23:$H$598)/SUMIF($V$23:$V$598,V131,$O$23:O706),IF(O131&lt;&gt;"",SUMIF($S$23:$S$598,S131,$H$23:$H$598)/O131,""))</f>
        <v/>
      </c>
      <c r="J131" s="12"/>
      <c r="K131" s="19">
        <f t="shared" si="26"/>
        <v>1</v>
      </c>
      <c r="L131" s="19">
        <f t="shared" si="18"/>
        <v>1</v>
      </c>
      <c r="M131" s="19">
        <f t="shared" si="19"/>
        <v>0</v>
      </c>
      <c r="N131" s="19">
        <f t="shared" si="27"/>
        <v>2</v>
      </c>
      <c r="O131" s="9" t="str">
        <f t="shared" si="25"/>
        <v/>
      </c>
      <c r="S131" s="2" t="str">
        <f t="shared" si="22"/>
        <v>SUPERVISION</v>
      </c>
      <c r="T131" s="18" t="str">
        <f t="shared" si="20"/>
        <v/>
      </c>
      <c r="V131" s="2" t="str">
        <f t="shared" si="23"/>
        <v>CONTRÔLES</v>
      </c>
      <c r="W131" s="16" t="str">
        <f t="shared" si="21"/>
        <v/>
      </c>
    </row>
    <row r="132" spans="2:23" ht="12.6" customHeight="1" x14ac:dyDescent="0.2">
      <c r="B132" s="59" t="str">
        <f>IF(Collage!B125="","",Collage!B125)</f>
        <v/>
      </c>
      <c r="C132" s="59" t="str">
        <f>IF(Collage!C125="","",Collage!C125)</f>
        <v/>
      </c>
      <c r="D132" s="107" t="str">
        <f>IF(Collage!D125="","",Collage!D125)</f>
        <v>Contrôle 30</v>
      </c>
      <c r="E132" s="29" t="s">
        <v>2</v>
      </c>
      <c r="F132" s="10" t="s">
        <v>2</v>
      </c>
      <c r="G132" s="11"/>
      <c r="H132" s="13">
        <f t="shared" si="17"/>
        <v>0.66666666666666663</v>
      </c>
      <c r="I132" s="8" t="str">
        <f>IF(B132&lt;&gt;"",SUMIF($V$23:$V$598,V132,$H$23:$H$598)/SUMIF($V$23:$V$598,V132,$O$23:O707),IF(O132&lt;&gt;"",SUMIF($S$23:$S$598,S132,$H$23:$H$598)/O132,""))</f>
        <v/>
      </c>
      <c r="J132" s="12"/>
      <c r="K132" s="19">
        <f t="shared" si="26"/>
        <v>1</v>
      </c>
      <c r="L132" s="19">
        <f t="shared" si="18"/>
        <v>1</v>
      </c>
      <c r="M132" s="19">
        <f t="shared" si="19"/>
        <v>0</v>
      </c>
      <c r="N132" s="19">
        <f t="shared" si="27"/>
        <v>2</v>
      </c>
      <c r="O132" s="9" t="str">
        <f t="shared" si="25"/>
        <v/>
      </c>
      <c r="S132" s="2" t="str">
        <f t="shared" si="22"/>
        <v>SUPERVISION</v>
      </c>
      <c r="T132" s="18" t="str">
        <f t="shared" si="20"/>
        <v/>
      </c>
      <c r="V132" s="2" t="str">
        <f t="shared" si="23"/>
        <v>CONTRÔLES</v>
      </c>
      <c r="W132" s="16" t="str">
        <f t="shared" si="21"/>
        <v/>
      </c>
    </row>
    <row r="133" spans="2:23" ht="12.6" customHeight="1" x14ac:dyDescent="0.2">
      <c r="B133" s="59" t="str">
        <f>IF(Collage!B126="","",Collage!B126)</f>
        <v/>
      </c>
      <c r="C133" s="59" t="str">
        <f>IF(Collage!C126="","",Collage!C126)</f>
        <v/>
      </c>
      <c r="D133" s="107" t="str">
        <f>IF(Collage!D126="","",Collage!D126)</f>
        <v>Contrôle 31</v>
      </c>
      <c r="E133" s="29" t="s">
        <v>2</v>
      </c>
      <c r="F133" s="10" t="s">
        <v>2</v>
      </c>
      <c r="G133" s="11"/>
      <c r="H133" s="13">
        <f t="shared" si="17"/>
        <v>0.66666666666666663</v>
      </c>
      <c r="I133" s="8" t="str">
        <f>IF(B133&lt;&gt;"",SUMIF($V$23:$V$598,V133,$H$23:$H$598)/SUMIF($V$23:$V$598,V133,$O$23:O708),IF(O133&lt;&gt;"",SUMIF($S$23:$S$598,S133,$H$23:$H$598)/O133,""))</f>
        <v/>
      </c>
      <c r="J133" s="12"/>
      <c r="K133" s="19">
        <f t="shared" si="26"/>
        <v>1</v>
      </c>
      <c r="L133" s="19">
        <f t="shared" si="18"/>
        <v>1</v>
      </c>
      <c r="M133" s="19">
        <f t="shared" si="19"/>
        <v>0</v>
      </c>
      <c r="N133" s="19">
        <f t="shared" si="27"/>
        <v>2</v>
      </c>
      <c r="O133" s="9" t="str">
        <f t="shared" si="25"/>
        <v/>
      </c>
      <c r="S133" s="2" t="str">
        <f t="shared" si="22"/>
        <v>SUPERVISION</v>
      </c>
      <c r="T133" s="18" t="str">
        <f t="shared" si="20"/>
        <v/>
      </c>
      <c r="V133" s="2" t="str">
        <f t="shared" si="23"/>
        <v>CONTRÔLES</v>
      </c>
      <c r="W133" s="16" t="str">
        <f t="shared" si="21"/>
        <v/>
      </c>
    </row>
    <row r="134" spans="2:23" ht="12.6" customHeight="1" x14ac:dyDescent="0.2">
      <c r="B134" s="59" t="str">
        <f>IF(Collage!B127="","",Collage!B127)</f>
        <v/>
      </c>
      <c r="C134" s="59" t="str">
        <f>IF(Collage!C127="","",Collage!C127)</f>
        <v/>
      </c>
      <c r="D134" s="107" t="str">
        <f>IF(Collage!D127="","",Collage!D127)</f>
        <v>Contrôle 32</v>
      </c>
      <c r="E134" s="29" t="s">
        <v>2</v>
      </c>
      <c r="F134" s="10" t="s">
        <v>2</v>
      </c>
      <c r="G134" s="11"/>
      <c r="H134" s="13">
        <f t="shared" si="17"/>
        <v>0.66666666666666663</v>
      </c>
      <c r="I134" s="8" t="str">
        <f>IF(B134&lt;&gt;"",SUMIF($V$23:$V$598,V134,$H$23:$H$598)/SUMIF($V$23:$V$598,V134,$O$23:O709),IF(O134&lt;&gt;"",SUMIF($S$23:$S$598,S134,$H$23:$H$598)/O134,""))</f>
        <v/>
      </c>
      <c r="J134" s="12"/>
      <c r="K134" s="19">
        <f t="shared" si="26"/>
        <v>1</v>
      </c>
      <c r="L134" s="19">
        <f t="shared" si="18"/>
        <v>1</v>
      </c>
      <c r="M134" s="19">
        <f t="shared" si="19"/>
        <v>0</v>
      </c>
      <c r="N134" s="19">
        <f t="shared" si="27"/>
        <v>2</v>
      </c>
      <c r="O134" s="9" t="str">
        <f t="shared" si="25"/>
        <v/>
      </c>
      <c r="S134" s="2" t="str">
        <f t="shared" si="22"/>
        <v>SUPERVISION</v>
      </c>
      <c r="T134" s="18" t="str">
        <f t="shared" si="20"/>
        <v/>
      </c>
      <c r="V134" s="2" t="str">
        <f t="shared" si="23"/>
        <v>CONTRÔLES</v>
      </c>
      <c r="W134" s="16" t="str">
        <f t="shared" si="21"/>
        <v/>
      </c>
    </row>
    <row r="135" spans="2:23" ht="12.6" customHeight="1" x14ac:dyDescent="0.2">
      <c r="B135" s="59" t="str">
        <f>IF(Collage!B128="","",Collage!B128)</f>
        <v/>
      </c>
      <c r="C135" s="59" t="str">
        <f>IF(Collage!C128="","",Collage!C128)</f>
        <v/>
      </c>
      <c r="D135" s="107" t="str">
        <f>IF(Collage!D128="","",Collage!D128)</f>
        <v>Contrôle 33</v>
      </c>
      <c r="E135" s="29" t="s">
        <v>2</v>
      </c>
      <c r="F135" s="10" t="s">
        <v>2</v>
      </c>
      <c r="G135" s="11"/>
      <c r="H135" s="13">
        <f t="shared" si="17"/>
        <v>0.66666666666666663</v>
      </c>
      <c r="I135" s="8" t="str">
        <f>IF(B135&lt;&gt;"",SUMIF($V$23:$V$598,V135,$H$23:$H$598)/SUMIF($V$23:$V$598,V135,$O$23:O710),IF(O135&lt;&gt;"",SUMIF($S$23:$S$598,S135,$H$23:$H$598)/O135,""))</f>
        <v/>
      </c>
      <c r="J135" s="12"/>
      <c r="K135" s="19">
        <f t="shared" si="26"/>
        <v>1</v>
      </c>
      <c r="L135" s="19">
        <f t="shared" si="18"/>
        <v>1</v>
      </c>
      <c r="M135" s="19">
        <f t="shared" si="19"/>
        <v>0</v>
      </c>
      <c r="N135" s="19">
        <f t="shared" si="27"/>
        <v>2</v>
      </c>
      <c r="O135" s="9" t="str">
        <f t="shared" si="25"/>
        <v/>
      </c>
      <c r="S135" s="2" t="str">
        <f t="shared" si="22"/>
        <v>SUPERVISION</v>
      </c>
      <c r="T135" s="18" t="str">
        <f t="shared" si="20"/>
        <v/>
      </c>
      <c r="V135" s="2" t="str">
        <f t="shared" si="23"/>
        <v>CONTRÔLES</v>
      </c>
      <c r="W135" s="16" t="str">
        <f t="shared" si="21"/>
        <v/>
      </c>
    </row>
    <row r="136" spans="2:23" ht="12.6" customHeight="1" x14ac:dyDescent="0.2">
      <c r="B136" s="59" t="str">
        <f>IF(Collage!B129="","",Collage!B129)</f>
        <v/>
      </c>
      <c r="C136" s="59" t="str">
        <f>IF(Collage!C129="","",Collage!C129)</f>
        <v/>
      </c>
      <c r="D136" s="107" t="str">
        <f>IF(Collage!D129="","",Collage!D129)</f>
        <v>Contrôle 34</v>
      </c>
      <c r="E136" s="29" t="s">
        <v>2</v>
      </c>
      <c r="F136" s="10" t="s">
        <v>2</v>
      </c>
      <c r="G136" s="11"/>
      <c r="H136" s="13">
        <f t="shared" si="17"/>
        <v>0.66666666666666663</v>
      </c>
      <c r="I136" s="8" t="str">
        <f>IF(B136&lt;&gt;"",SUMIF($V$23:$V$598,V136,$H$23:$H$598)/SUMIF($V$23:$V$598,V136,$O$23:O711),IF(O136&lt;&gt;"",SUMIF($S$23:$S$598,S136,$H$23:$H$598)/O136,""))</f>
        <v/>
      </c>
      <c r="J136" s="12"/>
      <c r="K136" s="19">
        <f t="shared" si="26"/>
        <v>1</v>
      </c>
      <c r="L136" s="19">
        <f t="shared" si="18"/>
        <v>1</v>
      </c>
      <c r="M136" s="19">
        <f t="shared" si="19"/>
        <v>0</v>
      </c>
      <c r="N136" s="19">
        <f t="shared" si="27"/>
        <v>2</v>
      </c>
      <c r="O136" s="9" t="str">
        <f t="shared" si="25"/>
        <v/>
      </c>
      <c r="S136" s="2" t="str">
        <f t="shared" si="22"/>
        <v>SUPERVISION</v>
      </c>
      <c r="T136" s="18" t="str">
        <f t="shared" si="20"/>
        <v/>
      </c>
      <c r="V136" s="2" t="str">
        <f t="shared" si="23"/>
        <v>CONTRÔLES</v>
      </c>
      <c r="W136" s="16" t="str">
        <f t="shared" si="21"/>
        <v/>
      </c>
    </row>
    <row r="137" spans="2:23" ht="12.6" customHeight="1" x14ac:dyDescent="0.2">
      <c r="B137" s="59" t="str">
        <f>IF(Collage!B130="","",Collage!B130)</f>
        <v/>
      </c>
      <c r="C137" s="59" t="str">
        <f>IF(Collage!C130="","",Collage!C130)</f>
        <v/>
      </c>
      <c r="D137" s="107" t="str">
        <f>IF(Collage!D130="","",Collage!D130)</f>
        <v/>
      </c>
      <c r="E137" s="29"/>
      <c r="F137" s="10"/>
      <c r="G137" s="11"/>
      <c r="H137" s="13" t="str">
        <f t="shared" si="17"/>
        <v/>
      </c>
      <c r="I137" s="8" t="str">
        <f>IF(B137&lt;&gt;"",SUMIF($V$23:$V$598,V137,$H$23:$H$598)/SUMIF($V$23:$V$598,V137,$O$23:O712),IF(O137&lt;&gt;"",SUMIF($S$23:$S$598,S137,$H$23:$H$598)/O137,""))</f>
        <v/>
      </c>
      <c r="J137" s="12"/>
      <c r="K137" s="19" t="str">
        <f t="shared" si="26"/>
        <v/>
      </c>
      <c r="L137" s="19" t="str">
        <f t="shared" si="18"/>
        <v/>
      </c>
      <c r="M137" s="19" t="str">
        <f t="shared" si="19"/>
        <v/>
      </c>
      <c r="N137" s="19" t="str">
        <f t="shared" si="27"/>
        <v/>
      </c>
      <c r="O137" s="9" t="str">
        <f t="shared" si="25"/>
        <v/>
      </c>
      <c r="S137" s="2" t="str">
        <f t="shared" si="22"/>
        <v>SUPERVISION</v>
      </c>
      <c r="T137" s="18" t="str">
        <f t="shared" si="20"/>
        <v/>
      </c>
      <c r="V137" s="2" t="str">
        <f t="shared" si="23"/>
        <v>CONTRÔLES</v>
      </c>
      <c r="W137" s="16" t="str">
        <f t="shared" si="21"/>
        <v/>
      </c>
    </row>
    <row r="138" spans="2:23" ht="12.6" customHeight="1" x14ac:dyDescent="0.2">
      <c r="B138" s="59" t="str">
        <f>IF(Collage!B131="","",Collage!B131)</f>
        <v/>
      </c>
      <c r="C138" s="59" t="str">
        <f>IF(Collage!C131="","",Collage!C131)</f>
        <v>AUTRE</v>
      </c>
      <c r="D138" s="107" t="str">
        <f>IF(Collage!D131="","",Collage!D131)</f>
        <v/>
      </c>
      <c r="E138" s="29"/>
      <c r="F138" s="10"/>
      <c r="G138" s="11"/>
      <c r="H138" s="13" t="str">
        <f t="shared" si="17"/>
        <v/>
      </c>
      <c r="I138" s="8">
        <f>IF(B138&lt;&gt;"",SUMIF($V$23:$V$598,V138,$H$23:$H$598)/SUMIF($V$23:$V$598,V138,$O$23:O713),IF(O138&lt;&gt;"",SUMIF($S$23:$S$598,S138,$H$23:$H$598)/O138,""))</f>
        <v>0.42857142857142849</v>
      </c>
      <c r="J138" s="12"/>
      <c r="K138" s="19" t="str">
        <f t="shared" si="26"/>
        <v/>
      </c>
      <c r="L138" s="19" t="str">
        <f t="shared" si="18"/>
        <v/>
      </c>
      <c r="M138" s="19" t="str">
        <f t="shared" si="19"/>
        <v/>
      </c>
      <c r="N138" s="19" t="str">
        <f t="shared" si="27"/>
        <v>Procédures :</v>
      </c>
      <c r="O138" s="9">
        <f t="shared" si="25"/>
        <v>7</v>
      </c>
      <c r="S138" s="2" t="str">
        <f t="shared" si="22"/>
        <v>AUTRE</v>
      </c>
      <c r="T138" s="18">
        <f t="shared" si="20"/>
        <v>0.42857142857142849</v>
      </c>
      <c r="V138" s="2" t="str">
        <f t="shared" si="23"/>
        <v>CONTRÔLES</v>
      </c>
      <c r="W138" s="16" t="str">
        <f t="shared" si="21"/>
        <v/>
      </c>
    </row>
    <row r="139" spans="2:23" ht="12.6" customHeight="1" x14ac:dyDescent="0.2">
      <c r="B139" s="59" t="str">
        <f>IF(Collage!B132="","",Collage!B132)</f>
        <v/>
      </c>
      <c r="C139" s="59" t="str">
        <f>IF(Collage!C132="","",Collage!C132)</f>
        <v/>
      </c>
      <c r="D139" s="107" t="str">
        <f>IF(Collage!D132="","",Collage!D132)</f>
        <v/>
      </c>
      <c r="E139" s="29"/>
      <c r="F139" s="10"/>
      <c r="G139" s="11"/>
      <c r="H139" s="13" t="str">
        <f t="shared" si="17"/>
        <v/>
      </c>
      <c r="I139" s="8" t="str">
        <f>IF(B139&lt;&gt;"",SUMIF($V$23:$V$598,V139,$H$23:$H$598)/SUMIF($V$23:$V$598,V139,$O$23:O714),IF(O139&lt;&gt;"",SUMIF($S$23:$S$598,S139,$H$23:$H$598)/O139,""))</f>
        <v/>
      </c>
      <c r="J139" s="12"/>
      <c r="K139" s="19" t="str">
        <f t="shared" si="26"/>
        <v/>
      </c>
      <c r="L139" s="19" t="str">
        <f t="shared" si="18"/>
        <v/>
      </c>
      <c r="M139" s="19" t="str">
        <f t="shared" si="19"/>
        <v/>
      </c>
      <c r="N139" s="19" t="str">
        <f t="shared" si="27"/>
        <v/>
      </c>
      <c r="O139" s="9" t="str">
        <f t="shared" si="25"/>
        <v/>
      </c>
      <c r="S139" s="2" t="str">
        <f t="shared" si="22"/>
        <v>AUTRE</v>
      </c>
      <c r="T139" s="18" t="str">
        <f t="shared" si="20"/>
        <v/>
      </c>
      <c r="V139" s="2" t="str">
        <f t="shared" si="23"/>
        <v>CONTRÔLES</v>
      </c>
      <c r="W139" s="16" t="str">
        <f t="shared" si="21"/>
        <v/>
      </c>
    </row>
    <row r="140" spans="2:23" ht="12.6" customHeight="1" x14ac:dyDescent="0.2">
      <c r="B140" s="59" t="str">
        <f>IF(Collage!B133="","",Collage!B133)</f>
        <v/>
      </c>
      <c r="C140" s="59" t="str">
        <f>IF(Collage!C133="","",Collage!C133)</f>
        <v/>
      </c>
      <c r="D140" s="107" t="str">
        <f>IF(Collage!D133="","",Collage!D133)</f>
        <v>Contrôle 35</v>
      </c>
      <c r="E140" s="29" t="s">
        <v>2</v>
      </c>
      <c r="F140" s="10" t="s">
        <v>2</v>
      </c>
      <c r="G140" s="11"/>
      <c r="H140" s="13">
        <f t="shared" si="17"/>
        <v>0.66666666666666663</v>
      </c>
      <c r="I140" s="8" t="str">
        <f>IF(B140&lt;&gt;"",SUMIF($V$23:$V$598,V140,$H$23:$H$598)/SUMIF($V$23:$V$598,V140,$O$23:O715),IF(O140&lt;&gt;"",SUMIF($S$23:$S$598,S140,$H$23:$H$598)/O140,""))</f>
        <v/>
      </c>
      <c r="J140" s="12"/>
      <c r="K140" s="19">
        <f t="shared" si="26"/>
        <v>1</v>
      </c>
      <c r="L140" s="19">
        <f t="shared" si="18"/>
        <v>1</v>
      </c>
      <c r="M140" s="19">
        <f t="shared" si="19"/>
        <v>0</v>
      </c>
      <c r="N140" s="19">
        <f t="shared" si="27"/>
        <v>2</v>
      </c>
      <c r="O140" s="9" t="str">
        <f t="shared" si="25"/>
        <v/>
      </c>
      <c r="S140" s="2" t="str">
        <f t="shared" si="22"/>
        <v>AUTRE</v>
      </c>
      <c r="T140" s="18" t="str">
        <f t="shared" si="20"/>
        <v/>
      </c>
      <c r="V140" s="2" t="str">
        <f t="shared" si="23"/>
        <v>CONTRÔLES</v>
      </c>
      <c r="W140" s="16" t="str">
        <f t="shared" si="21"/>
        <v/>
      </c>
    </row>
    <row r="141" spans="2:23" ht="12.6" customHeight="1" x14ac:dyDescent="0.2">
      <c r="B141" s="59" t="str">
        <f>IF(Collage!B134="","",Collage!B134)</f>
        <v/>
      </c>
      <c r="C141" s="59" t="str">
        <f>IF(Collage!C134="","",Collage!C134)</f>
        <v/>
      </c>
      <c r="D141" s="107" t="str">
        <f>IF(Collage!D134="","",Collage!D134)</f>
        <v>Contrôle 36</v>
      </c>
      <c r="E141" s="29" t="s">
        <v>2</v>
      </c>
      <c r="F141" s="10" t="s">
        <v>2</v>
      </c>
      <c r="G141" s="11"/>
      <c r="H141" s="13">
        <f t="shared" si="17"/>
        <v>0.66666666666666663</v>
      </c>
      <c r="I141" s="8" t="str">
        <f>IF(B141&lt;&gt;"",SUMIF($V$23:$V$598,V141,$H$23:$H$598)/SUMIF($V$23:$V$598,V141,$O$23:O716),IF(O141&lt;&gt;"",SUMIF($S$23:$S$598,S141,$H$23:$H$598)/O141,""))</f>
        <v/>
      </c>
      <c r="J141" s="12"/>
      <c r="K141" s="19">
        <f t="shared" si="26"/>
        <v>1</v>
      </c>
      <c r="L141" s="19">
        <f t="shared" si="18"/>
        <v>1</v>
      </c>
      <c r="M141" s="19">
        <f t="shared" si="19"/>
        <v>0</v>
      </c>
      <c r="N141" s="19">
        <f t="shared" si="27"/>
        <v>2</v>
      </c>
      <c r="O141" s="9" t="str">
        <f t="shared" si="25"/>
        <v/>
      </c>
      <c r="S141" s="2" t="str">
        <f t="shared" si="22"/>
        <v>AUTRE</v>
      </c>
      <c r="T141" s="18" t="str">
        <f t="shared" si="20"/>
        <v/>
      </c>
      <c r="V141" s="2" t="str">
        <f t="shared" si="23"/>
        <v>CONTRÔLES</v>
      </c>
      <c r="W141" s="16" t="str">
        <f t="shared" si="21"/>
        <v/>
      </c>
    </row>
    <row r="142" spans="2:23" ht="12.6" customHeight="1" x14ac:dyDescent="0.2">
      <c r="B142" s="59" t="str">
        <f>IF(Collage!B135="","",Collage!B135)</f>
        <v/>
      </c>
      <c r="C142" s="59" t="str">
        <f>IF(Collage!C135="","",Collage!C135)</f>
        <v/>
      </c>
      <c r="D142" s="107" t="str">
        <f>IF(Collage!D135="","",Collage!D135)</f>
        <v>Contrôle 37</v>
      </c>
      <c r="E142" s="29" t="s">
        <v>2</v>
      </c>
      <c r="F142" s="10"/>
      <c r="G142" s="11"/>
      <c r="H142" s="13">
        <f t="shared" si="17"/>
        <v>0.33333333333333331</v>
      </c>
      <c r="I142" s="8" t="str">
        <f>IF(B142&lt;&gt;"",SUMIF($V$23:$V$598,V142,$H$23:$H$598)/SUMIF($V$23:$V$598,V142,$O$23:O717),IF(O142&lt;&gt;"",SUMIF($S$23:$S$598,S142,$H$23:$H$598)/O142,""))</f>
        <v/>
      </c>
      <c r="J142" s="12"/>
      <c r="K142" s="19">
        <f t="shared" si="26"/>
        <v>1</v>
      </c>
      <c r="L142" s="19">
        <f t="shared" si="18"/>
        <v>0</v>
      </c>
      <c r="M142" s="19">
        <f t="shared" si="19"/>
        <v>0</v>
      </c>
      <c r="N142" s="19">
        <f t="shared" si="27"/>
        <v>1</v>
      </c>
      <c r="O142" s="9" t="str">
        <f t="shared" si="25"/>
        <v/>
      </c>
      <c r="S142" s="2" t="str">
        <f t="shared" si="22"/>
        <v>AUTRE</v>
      </c>
      <c r="T142" s="18" t="str">
        <f t="shared" si="20"/>
        <v/>
      </c>
      <c r="V142" s="2" t="str">
        <f t="shared" si="23"/>
        <v>CONTRÔLES</v>
      </c>
      <c r="W142" s="16" t="str">
        <f t="shared" si="21"/>
        <v/>
      </c>
    </row>
    <row r="143" spans="2:23" ht="12.6" customHeight="1" x14ac:dyDescent="0.2">
      <c r="B143" s="59" t="str">
        <f>IF(Collage!B136="","",Collage!B136)</f>
        <v/>
      </c>
      <c r="C143" s="59" t="str">
        <f>IF(Collage!C136="","",Collage!C136)</f>
        <v/>
      </c>
      <c r="D143" s="107" t="str">
        <f>IF(Collage!D136="","",Collage!D136)</f>
        <v>Contrôle 38</v>
      </c>
      <c r="E143" s="29" t="s">
        <v>2</v>
      </c>
      <c r="F143" s="10" t="s">
        <v>2</v>
      </c>
      <c r="G143" s="11"/>
      <c r="H143" s="13">
        <f t="shared" si="17"/>
        <v>0.66666666666666663</v>
      </c>
      <c r="I143" s="8" t="str">
        <f>IF(B143&lt;&gt;"",SUMIF($V$23:$V$598,V143,$H$23:$H$598)/SUMIF($V$23:$V$598,V143,$O$23:O718),IF(O143&lt;&gt;"",SUMIF($S$23:$S$598,S143,$H$23:$H$598)/O143,""))</f>
        <v/>
      </c>
      <c r="J143" s="12"/>
      <c r="K143" s="19">
        <f t="shared" si="26"/>
        <v>1</v>
      </c>
      <c r="L143" s="19">
        <f t="shared" si="18"/>
        <v>1</v>
      </c>
      <c r="M143" s="19">
        <f t="shared" si="19"/>
        <v>0</v>
      </c>
      <c r="N143" s="19">
        <f t="shared" si="27"/>
        <v>2</v>
      </c>
      <c r="O143" s="9" t="str">
        <f t="shared" si="25"/>
        <v/>
      </c>
      <c r="S143" s="2" t="str">
        <f t="shared" si="22"/>
        <v>AUTRE</v>
      </c>
      <c r="T143" s="18" t="str">
        <f t="shared" si="20"/>
        <v/>
      </c>
      <c r="V143" s="2" t="str">
        <f t="shared" si="23"/>
        <v>CONTRÔLES</v>
      </c>
      <c r="W143" s="16" t="str">
        <f t="shared" si="21"/>
        <v/>
      </c>
    </row>
    <row r="144" spans="2:23" ht="12.6" customHeight="1" x14ac:dyDescent="0.2">
      <c r="B144" s="59" t="str">
        <f>IF(Collage!B137="","",Collage!B137)</f>
        <v/>
      </c>
      <c r="C144" s="59" t="str">
        <f>IF(Collage!C137="","",Collage!C137)</f>
        <v/>
      </c>
      <c r="D144" s="107" t="str">
        <f>IF(Collage!D137="","",Collage!D137)</f>
        <v>Contrôle 39</v>
      </c>
      <c r="E144" s="29"/>
      <c r="F144" s="10"/>
      <c r="G144" s="11"/>
      <c r="H144" s="13">
        <f t="shared" si="17"/>
        <v>0</v>
      </c>
      <c r="I144" s="8" t="str">
        <f>IF(B144&lt;&gt;"",SUMIF($V$23:$V$598,V144,$H$23:$H$598)/SUMIF($V$23:$V$598,V144,$O$23:O719),IF(O144&lt;&gt;"",SUMIF($S$23:$S$598,S144,$H$23:$H$598)/O144,""))</f>
        <v/>
      </c>
      <c r="J144" s="12"/>
      <c r="K144" s="19">
        <f t="shared" si="26"/>
        <v>0</v>
      </c>
      <c r="L144" s="19">
        <f t="shared" si="18"/>
        <v>0</v>
      </c>
      <c r="M144" s="19">
        <f t="shared" si="19"/>
        <v>0</v>
      </c>
      <c r="N144" s="19">
        <f t="shared" si="27"/>
        <v>0</v>
      </c>
      <c r="O144" s="9" t="str">
        <f t="shared" si="25"/>
        <v/>
      </c>
      <c r="S144" s="2" t="str">
        <f t="shared" si="22"/>
        <v>AUTRE</v>
      </c>
      <c r="T144" s="18" t="str">
        <f t="shared" si="20"/>
        <v/>
      </c>
      <c r="V144" s="2" t="str">
        <f t="shared" si="23"/>
        <v>CONTRÔLES</v>
      </c>
      <c r="W144" s="16" t="str">
        <f t="shared" si="21"/>
        <v/>
      </c>
    </row>
    <row r="145" spans="2:23" ht="12.6" customHeight="1" x14ac:dyDescent="0.2">
      <c r="B145" s="59" t="str">
        <f>IF(Collage!B138="","",Collage!B138)</f>
        <v/>
      </c>
      <c r="C145" s="59" t="str">
        <f>IF(Collage!C138="","",Collage!C138)</f>
        <v/>
      </c>
      <c r="D145" s="107" t="str">
        <f>IF(Collage!D138="","",Collage!D138)</f>
        <v>Contrôle 40</v>
      </c>
      <c r="E145" s="29"/>
      <c r="F145" s="10"/>
      <c r="G145" s="11"/>
      <c r="H145" s="13">
        <f t="shared" si="17"/>
        <v>0</v>
      </c>
      <c r="I145" s="8" t="str">
        <f>IF(B145&lt;&gt;"",SUMIF($V$23:$V$598,V145,$H$23:$H$598)/SUMIF($V$23:$V$598,V145,$O$23:O720),IF(O145&lt;&gt;"",SUMIF($S$23:$S$598,S145,$H$23:$H$598)/O145,""))</f>
        <v/>
      </c>
      <c r="J145" s="12"/>
      <c r="K145" s="19">
        <f t="shared" si="26"/>
        <v>0</v>
      </c>
      <c r="L145" s="19">
        <f t="shared" si="18"/>
        <v>0</v>
      </c>
      <c r="M145" s="19">
        <f t="shared" si="19"/>
        <v>0</v>
      </c>
      <c r="N145" s="19">
        <f t="shared" si="27"/>
        <v>0</v>
      </c>
      <c r="O145" s="9" t="str">
        <f t="shared" si="25"/>
        <v/>
      </c>
      <c r="S145" s="2" t="str">
        <f t="shared" si="22"/>
        <v>AUTRE</v>
      </c>
      <c r="T145" s="18" t="str">
        <f t="shared" si="20"/>
        <v/>
      </c>
      <c r="V145" s="2" t="str">
        <f t="shared" si="23"/>
        <v>CONTRÔLES</v>
      </c>
      <c r="W145" s="16" t="str">
        <f t="shared" si="21"/>
        <v/>
      </c>
    </row>
    <row r="146" spans="2:23" ht="12.6" customHeight="1" x14ac:dyDescent="0.2">
      <c r="B146" s="59" t="str">
        <f>IF(Collage!B139="","",Collage!B139)</f>
        <v/>
      </c>
      <c r="C146" s="59" t="str">
        <f>IF(Collage!C139="","",Collage!C139)</f>
        <v/>
      </c>
      <c r="D146" s="107" t="str">
        <f>IF(Collage!D139="","",Collage!D139)</f>
        <v>Contrôle 41</v>
      </c>
      <c r="E146" s="29" t="s">
        <v>2</v>
      </c>
      <c r="F146" s="10" t="s">
        <v>2</v>
      </c>
      <c r="G146" s="11"/>
      <c r="H146" s="13">
        <f t="shared" si="17"/>
        <v>0.66666666666666663</v>
      </c>
      <c r="I146" s="8" t="str">
        <f>IF(B146&lt;&gt;"",SUMIF($V$23:$V$598,V146,$H$23:$H$598)/SUMIF($V$23:$V$598,V146,$O$23:O721),IF(O146&lt;&gt;"",SUMIF($S$23:$S$598,S146,$H$23:$H$598)/O146,""))</f>
        <v/>
      </c>
      <c r="J146" s="12"/>
      <c r="K146" s="19">
        <f t="shared" si="26"/>
        <v>1</v>
      </c>
      <c r="L146" s="19">
        <f t="shared" si="18"/>
        <v>1</v>
      </c>
      <c r="M146" s="19">
        <f t="shared" si="19"/>
        <v>0</v>
      </c>
      <c r="N146" s="19">
        <f t="shared" si="27"/>
        <v>2</v>
      </c>
      <c r="O146" s="9" t="str">
        <f t="shared" si="25"/>
        <v/>
      </c>
      <c r="S146" s="2" t="str">
        <f t="shared" si="22"/>
        <v>AUTRE</v>
      </c>
      <c r="T146" s="18" t="str">
        <f t="shared" si="20"/>
        <v/>
      </c>
      <c r="V146" s="2" t="str">
        <f t="shared" si="23"/>
        <v>CONTRÔLES</v>
      </c>
      <c r="W146" s="16" t="str">
        <f t="shared" si="21"/>
        <v/>
      </c>
    </row>
    <row r="147" spans="2:23" ht="12.6" customHeight="1" x14ac:dyDescent="0.2">
      <c r="B147" s="59" t="str">
        <f>IF(Collage!B140="","",Collage!B140)</f>
        <v/>
      </c>
      <c r="C147" s="59" t="str">
        <f>IF(Collage!C140="","",Collage!C140)</f>
        <v/>
      </c>
      <c r="D147" s="107" t="str">
        <f>IF(Collage!D140="","",Collage!D140)</f>
        <v/>
      </c>
      <c r="E147" s="29"/>
      <c r="F147" s="10"/>
      <c r="G147" s="11"/>
      <c r="H147" s="13" t="str">
        <f t="shared" si="17"/>
        <v/>
      </c>
      <c r="I147" s="8" t="str">
        <f>IF(B147&lt;&gt;"",SUMIF($V$23:$V$598,V147,$H$23:$H$598)/SUMIF($V$23:$V$598,V147,$O$23:O722),IF(O147&lt;&gt;"",SUMIF($S$23:$S$598,S147,$H$23:$H$598)/O147,""))</f>
        <v/>
      </c>
      <c r="J147" s="12"/>
      <c r="K147" s="19" t="str">
        <f t="shared" si="26"/>
        <v/>
      </c>
      <c r="L147" s="19" t="str">
        <f t="shared" si="18"/>
        <v/>
      </c>
      <c r="M147" s="19" t="str">
        <f t="shared" si="19"/>
        <v/>
      </c>
      <c r="N147" s="19" t="str">
        <f t="shared" si="27"/>
        <v/>
      </c>
      <c r="O147" s="9" t="str">
        <f t="shared" si="25"/>
        <v/>
      </c>
      <c r="S147" s="2" t="str">
        <f t="shared" si="22"/>
        <v>AUTRE</v>
      </c>
      <c r="T147" s="18" t="str">
        <f t="shared" si="20"/>
        <v/>
      </c>
      <c r="V147" s="2" t="str">
        <f t="shared" si="23"/>
        <v>CONTRÔLES</v>
      </c>
      <c r="W147" s="16" t="str">
        <f t="shared" si="21"/>
        <v/>
      </c>
    </row>
    <row r="148" spans="2:23" ht="12.6" customHeight="1" x14ac:dyDescent="0.2">
      <c r="B148" s="59" t="str">
        <f>IF(Collage!B141="","",Collage!B141)</f>
        <v/>
      </c>
      <c r="C148" s="59" t="str">
        <f>IF(Collage!C141="","",Collage!C141)</f>
        <v>REPORTING</v>
      </c>
      <c r="D148" s="107" t="str">
        <f>IF(Collage!D141="","",Collage!D141)</f>
        <v/>
      </c>
      <c r="E148" s="29"/>
      <c r="F148" s="10"/>
      <c r="G148" s="11"/>
      <c r="H148" s="13" t="str">
        <f t="shared" si="17"/>
        <v/>
      </c>
      <c r="I148" s="8">
        <f>IF(B148&lt;&gt;"",SUMIF($V$23:$V$598,V148,$H$23:$H$598)/SUMIF($V$23:$V$598,V148,$O$23:O723),IF(O148&lt;&gt;"",SUMIF($S$23:$S$598,S148,$H$23:$H$598)/O148,""))</f>
        <v>0.55555555555555547</v>
      </c>
      <c r="J148" s="12"/>
      <c r="K148" s="19" t="str">
        <f t="shared" si="26"/>
        <v/>
      </c>
      <c r="L148" s="19" t="str">
        <f t="shared" si="18"/>
        <v/>
      </c>
      <c r="M148" s="19" t="str">
        <f t="shared" si="19"/>
        <v/>
      </c>
      <c r="N148" s="19" t="str">
        <f t="shared" si="27"/>
        <v>Procédures :</v>
      </c>
      <c r="O148" s="9">
        <f t="shared" si="25"/>
        <v>6</v>
      </c>
      <c r="S148" s="2" t="str">
        <f t="shared" si="22"/>
        <v>REPORTING</v>
      </c>
      <c r="T148" s="18">
        <f t="shared" si="20"/>
        <v>0.55555555555555547</v>
      </c>
      <c r="V148" s="2" t="str">
        <f t="shared" si="23"/>
        <v>CONTRÔLES</v>
      </c>
      <c r="W148" s="16" t="str">
        <f t="shared" si="21"/>
        <v/>
      </c>
    </row>
    <row r="149" spans="2:23" ht="12.6" customHeight="1" x14ac:dyDescent="0.2">
      <c r="B149" s="59" t="str">
        <f>IF(Collage!B142="","",Collage!B142)</f>
        <v/>
      </c>
      <c r="C149" s="59" t="str">
        <f>IF(Collage!C142="","",Collage!C142)</f>
        <v/>
      </c>
      <c r="D149" s="107" t="str">
        <f>IF(Collage!D142="","",Collage!D142)</f>
        <v/>
      </c>
      <c r="E149" s="29"/>
      <c r="F149" s="10"/>
      <c r="G149" s="11"/>
      <c r="H149" s="13" t="str">
        <f t="shared" si="17"/>
        <v/>
      </c>
      <c r="I149" s="8" t="str">
        <f>IF(B149&lt;&gt;"",SUMIF($V$23:$V$598,V149,$H$23:$H$598)/SUMIF($V$23:$V$598,V149,$O$23:O724),IF(O149&lt;&gt;"",SUMIF($S$23:$S$598,S149,$H$23:$H$598)/O149,""))</f>
        <v/>
      </c>
      <c r="J149" s="12"/>
      <c r="K149" s="19" t="str">
        <f t="shared" si="26"/>
        <v/>
      </c>
      <c r="L149" s="19" t="str">
        <f t="shared" si="18"/>
        <v/>
      </c>
      <c r="M149" s="19" t="str">
        <f t="shared" si="19"/>
        <v/>
      </c>
      <c r="N149" s="19" t="str">
        <f t="shared" si="27"/>
        <v/>
      </c>
      <c r="O149" s="9" t="str">
        <f t="shared" si="25"/>
        <v/>
      </c>
      <c r="S149" s="2" t="str">
        <f t="shared" si="22"/>
        <v>REPORTING</v>
      </c>
      <c r="T149" s="18" t="str">
        <f t="shared" si="20"/>
        <v/>
      </c>
      <c r="V149" s="2" t="str">
        <f t="shared" si="23"/>
        <v>CONTRÔLES</v>
      </c>
      <c r="W149" s="16" t="str">
        <f t="shared" si="21"/>
        <v/>
      </c>
    </row>
    <row r="150" spans="2:23" ht="12.6" customHeight="1" x14ac:dyDescent="0.2">
      <c r="B150" s="59" t="str">
        <f>IF(Collage!B143="","",Collage!B143)</f>
        <v/>
      </c>
      <c r="C150" s="59" t="str">
        <f>IF(Collage!C143="","",Collage!C143)</f>
        <v/>
      </c>
      <c r="D150" s="107" t="str">
        <f>IF(Collage!D143="","",Collage!D143)</f>
        <v>Contrôle 42</v>
      </c>
      <c r="E150" s="29" t="s">
        <v>2</v>
      </c>
      <c r="F150" s="10"/>
      <c r="G150" s="11"/>
      <c r="H150" s="13">
        <f t="shared" si="17"/>
        <v>0.33333333333333331</v>
      </c>
      <c r="I150" s="8" t="str">
        <f>IF(B150&lt;&gt;"",SUMIF($V$23:$V$598,V150,$H$23:$H$598)/SUMIF($V$23:$V$598,V150,$O$23:O725),IF(O150&lt;&gt;"",SUMIF($S$23:$S$598,S150,$H$23:$H$598)/O150,""))</f>
        <v/>
      </c>
      <c r="J150" s="12"/>
      <c r="K150" s="19">
        <f t="shared" si="26"/>
        <v>1</v>
      </c>
      <c r="L150" s="19">
        <f t="shared" si="18"/>
        <v>0</v>
      </c>
      <c r="M150" s="19">
        <f t="shared" si="19"/>
        <v>0</v>
      </c>
      <c r="N150" s="19">
        <f t="shared" si="27"/>
        <v>1</v>
      </c>
      <c r="O150" s="9" t="str">
        <f t="shared" si="25"/>
        <v/>
      </c>
      <c r="S150" s="2" t="str">
        <f t="shared" si="22"/>
        <v>REPORTING</v>
      </c>
      <c r="T150" s="18" t="str">
        <f t="shared" si="20"/>
        <v/>
      </c>
      <c r="V150" s="2" t="str">
        <f t="shared" si="23"/>
        <v>CONTRÔLES</v>
      </c>
      <c r="W150" s="16" t="str">
        <f t="shared" si="21"/>
        <v/>
      </c>
    </row>
    <row r="151" spans="2:23" ht="12.6" customHeight="1" x14ac:dyDescent="0.2">
      <c r="B151" s="59" t="str">
        <f>IF(Collage!B144="","",Collage!B144)</f>
        <v/>
      </c>
      <c r="C151" s="59" t="str">
        <f>IF(Collage!C144="","",Collage!C144)</f>
        <v/>
      </c>
      <c r="D151" s="107" t="str">
        <f>IF(Collage!D144="","",Collage!D144)</f>
        <v>Contrôle 43</v>
      </c>
      <c r="E151" s="29" t="s">
        <v>2</v>
      </c>
      <c r="F151" s="10"/>
      <c r="G151" s="11"/>
      <c r="H151" s="13">
        <f t="shared" ref="H151:H214" si="28">IF(D151="","",SUM(N151/3))</f>
        <v>0.33333333333333331</v>
      </c>
      <c r="I151" s="8" t="str">
        <f>IF(B151&lt;&gt;"",SUMIF($V$23:$V$598,V151,$H$23:$H$598)/SUMIF($V$23:$V$598,V151,$O$23:O726),IF(O151&lt;&gt;"",SUMIF($S$23:$S$598,S151,$H$23:$H$598)/O151,""))</f>
        <v/>
      </c>
      <c r="J151" s="12"/>
      <c r="K151" s="19">
        <f t="shared" si="26"/>
        <v>1</v>
      </c>
      <c r="L151" s="19">
        <f t="shared" ref="L151:L214" si="29">IF($D151&lt;&gt;"",IF($F151="X",1,0),"")</f>
        <v>0</v>
      </c>
      <c r="M151" s="19">
        <f t="shared" ref="M151:M214" si="30">IF($D151&lt;&gt;"",IF($G151="X",1,0),"")</f>
        <v>0</v>
      </c>
      <c r="N151" s="19">
        <f t="shared" si="27"/>
        <v>1</v>
      </c>
      <c r="O151" s="9" t="str">
        <f t="shared" si="25"/>
        <v/>
      </c>
      <c r="S151" s="2" t="str">
        <f t="shared" si="22"/>
        <v>REPORTING</v>
      </c>
      <c r="T151" s="18" t="str">
        <f t="shared" ref="T151:T214" si="31">IF(C151&lt;&gt;"",I151,"")</f>
        <v/>
      </c>
      <c r="V151" s="2" t="str">
        <f t="shared" si="23"/>
        <v>CONTRÔLES</v>
      </c>
      <c r="W151" s="16" t="str">
        <f t="shared" ref="W151:W214" si="32">IF(B151&lt;&gt;"",I151,"")</f>
        <v/>
      </c>
    </row>
    <row r="152" spans="2:23" ht="12.6" customHeight="1" x14ac:dyDescent="0.2">
      <c r="B152" s="59" t="str">
        <f>IF(Collage!B145="","",Collage!B145)</f>
        <v/>
      </c>
      <c r="C152" s="59" t="str">
        <f>IF(Collage!C145="","",Collage!C145)</f>
        <v/>
      </c>
      <c r="D152" s="107" t="str">
        <f>IF(Collage!D145="","",Collage!D145)</f>
        <v>Contrôle 44</v>
      </c>
      <c r="E152" s="29" t="s">
        <v>2</v>
      </c>
      <c r="F152" s="10" t="s">
        <v>2</v>
      </c>
      <c r="G152" s="11"/>
      <c r="H152" s="13">
        <f t="shared" si="28"/>
        <v>0.66666666666666663</v>
      </c>
      <c r="I152" s="8" t="str">
        <f>IF(B152&lt;&gt;"",SUMIF($V$23:$V$598,V152,$H$23:$H$598)/SUMIF($V$23:$V$598,V152,$O$23:O727),IF(O152&lt;&gt;"",SUMIF($S$23:$S$598,S152,$H$23:$H$598)/O152,""))</f>
        <v/>
      </c>
      <c r="J152" s="12"/>
      <c r="K152" s="19">
        <f t="shared" si="26"/>
        <v>1</v>
      </c>
      <c r="L152" s="19">
        <f t="shared" si="29"/>
        <v>1</v>
      </c>
      <c r="M152" s="19">
        <f t="shared" si="30"/>
        <v>0</v>
      </c>
      <c r="N152" s="19">
        <f t="shared" si="27"/>
        <v>2</v>
      </c>
      <c r="O152" s="9" t="str">
        <f t="shared" si="25"/>
        <v/>
      </c>
      <c r="S152" s="2" t="str">
        <f t="shared" ref="S152:S215" si="33">IF(C152&lt;&gt;"",C152,IF(V152=V151,S151,""))</f>
        <v>REPORTING</v>
      </c>
      <c r="T152" s="18" t="str">
        <f t="shared" si="31"/>
        <v/>
      </c>
      <c r="V152" s="2" t="str">
        <f t="shared" ref="V152:V215" si="34">IF(B152="",V151,B152)</f>
        <v>CONTRÔLES</v>
      </c>
      <c r="W152" s="16" t="str">
        <f t="shared" si="32"/>
        <v/>
      </c>
    </row>
    <row r="153" spans="2:23" ht="12.6" customHeight="1" x14ac:dyDescent="0.2">
      <c r="B153" s="59" t="str">
        <f>IF(Collage!B146="","",Collage!B146)</f>
        <v/>
      </c>
      <c r="C153" s="59" t="str">
        <f>IF(Collage!C146="","",Collage!C146)</f>
        <v/>
      </c>
      <c r="D153" s="107" t="str">
        <f>IF(Collage!D146="","",Collage!D146)</f>
        <v>Contrôle 45</v>
      </c>
      <c r="E153" s="29" t="s">
        <v>2</v>
      </c>
      <c r="F153" s="10" t="s">
        <v>2</v>
      </c>
      <c r="G153" s="11"/>
      <c r="H153" s="13">
        <f t="shared" si="28"/>
        <v>0.66666666666666663</v>
      </c>
      <c r="I153" s="8" t="str">
        <f>IF(B153&lt;&gt;"",SUMIF($V$23:$V$598,V153,$H$23:$H$598)/SUMIF($V$23:$V$598,V153,$O$23:O728),IF(O153&lt;&gt;"",SUMIF($S$23:$S$598,S153,$H$23:$H$598)/O153,""))</f>
        <v/>
      </c>
      <c r="J153" s="12"/>
      <c r="K153" s="19">
        <f t="shared" si="26"/>
        <v>1</v>
      </c>
      <c r="L153" s="19">
        <f t="shared" si="29"/>
        <v>1</v>
      </c>
      <c r="M153" s="19">
        <f t="shared" si="30"/>
        <v>0</v>
      </c>
      <c r="N153" s="19">
        <f t="shared" si="27"/>
        <v>2</v>
      </c>
      <c r="O153" s="9" t="str">
        <f t="shared" ref="O153:O216" si="35">IF(C153="","",IF(S152&lt;&gt;S153,SUMPRODUCT((D153:D629&lt;&gt;"")*(S153:S629=S153)),""))</f>
        <v/>
      </c>
      <c r="S153" s="2" t="str">
        <f t="shared" si="33"/>
        <v>REPORTING</v>
      </c>
      <c r="T153" s="18" t="str">
        <f t="shared" si="31"/>
        <v/>
      </c>
      <c r="V153" s="2" t="str">
        <f t="shared" si="34"/>
        <v>CONTRÔLES</v>
      </c>
      <c r="W153" s="16" t="str">
        <f t="shared" si="32"/>
        <v/>
      </c>
    </row>
    <row r="154" spans="2:23" ht="12.6" customHeight="1" x14ac:dyDescent="0.2">
      <c r="B154" s="59" t="str">
        <f>IF(Collage!B147="","",Collage!B147)</f>
        <v/>
      </c>
      <c r="C154" s="59" t="str">
        <f>IF(Collage!C147="","",Collage!C147)</f>
        <v/>
      </c>
      <c r="D154" s="107" t="str">
        <f>IF(Collage!D147="","",Collage!D147)</f>
        <v>Contrôle 46</v>
      </c>
      <c r="E154" s="29" t="s">
        <v>2</v>
      </c>
      <c r="F154" s="10" t="s">
        <v>2</v>
      </c>
      <c r="G154" s="11"/>
      <c r="H154" s="13">
        <f t="shared" si="28"/>
        <v>0.66666666666666663</v>
      </c>
      <c r="I154" s="8" t="str">
        <f>IF(B154&lt;&gt;"",SUMIF($V$23:$V$598,V154,$H$23:$H$598)/SUMIF($V$23:$V$598,V154,$O$23:O729),IF(O154&lt;&gt;"",SUMIF($S$23:$S$598,S154,$H$23:$H$598)/O154,""))</f>
        <v/>
      </c>
      <c r="J154" s="12"/>
      <c r="K154" s="19">
        <f t="shared" si="26"/>
        <v>1</v>
      </c>
      <c r="L154" s="19">
        <f t="shared" si="29"/>
        <v>1</v>
      </c>
      <c r="M154" s="19">
        <f t="shared" si="30"/>
        <v>0</v>
      </c>
      <c r="N154" s="19">
        <f t="shared" si="27"/>
        <v>2</v>
      </c>
      <c r="O154" s="9" t="str">
        <f t="shared" si="35"/>
        <v/>
      </c>
      <c r="S154" s="2" t="str">
        <f t="shared" si="33"/>
        <v>REPORTING</v>
      </c>
      <c r="T154" s="18" t="str">
        <f t="shared" si="31"/>
        <v/>
      </c>
      <c r="V154" s="2" t="str">
        <f t="shared" si="34"/>
        <v>CONTRÔLES</v>
      </c>
      <c r="W154" s="16" t="str">
        <f t="shared" si="32"/>
        <v/>
      </c>
    </row>
    <row r="155" spans="2:23" ht="12.6" customHeight="1" x14ac:dyDescent="0.2">
      <c r="B155" s="59" t="str">
        <f>IF(Collage!B148="","",Collage!B148)</f>
        <v/>
      </c>
      <c r="C155" s="59" t="str">
        <f>IF(Collage!C148="","",Collage!C148)</f>
        <v/>
      </c>
      <c r="D155" s="107" t="str">
        <f>IF(Collage!D148="","",Collage!D148)</f>
        <v>Contrôle 47</v>
      </c>
      <c r="E155" s="29" t="s">
        <v>2</v>
      </c>
      <c r="F155" s="10" t="s">
        <v>2</v>
      </c>
      <c r="G155" s="11"/>
      <c r="H155" s="13">
        <f t="shared" si="28"/>
        <v>0.66666666666666663</v>
      </c>
      <c r="I155" s="8" t="str">
        <f>IF(B155&lt;&gt;"",SUMIF($V$23:$V$598,V155,$H$23:$H$598)/SUMIF($V$23:$V$598,V155,$O$23:O730),IF(O155&lt;&gt;"",SUMIF($S$23:$S$598,S155,$H$23:$H$598)/O155,""))</f>
        <v/>
      </c>
      <c r="J155" s="12"/>
      <c r="K155" s="19">
        <f t="shared" si="26"/>
        <v>1</v>
      </c>
      <c r="L155" s="19">
        <f t="shared" si="29"/>
        <v>1</v>
      </c>
      <c r="M155" s="19">
        <f t="shared" si="30"/>
        <v>0</v>
      </c>
      <c r="N155" s="19">
        <f t="shared" si="27"/>
        <v>2</v>
      </c>
      <c r="O155" s="9" t="str">
        <f t="shared" si="35"/>
        <v/>
      </c>
      <c r="S155" s="2" t="str">
        <f t="shared" si="33"/>
        <v>REPORTING</v>
      </c>
      <c r="T155" s="18" t="str">
        <f t="shared" si="31"/>
        <v/>
      </c>
      <c r="V155" s="2" t="str">
        <f t="shared" si="34"/>
        <v>CONTRÔLES</v>
      </c>
      <c r="W155" s="16" t="str">
        <f t="shared" si="32"/>
        <v/>
      </c>
    </row>
    <row r="156" spans="2:23" ht="12.6" customHeight="1" x14ac:dyDescent="0.2">
      <c r="B156" s="59" t="str">
        <f>IF(Collage!B149="","",Collage!B149)</f>
        <v/>
      </c>
      <c r="C156" s="59" t="str">
        <f>IF(Collage!C149="","",Collage!C149)</f>
        <v/>
      </c>
      <c r="D156" s="107" t="str">
        <f>IF(Collage!D149="","",Collage!D149)</f>
        <v/>
      </c>
      <c r="E156" s="29"/>
      <c r="F156" s="10"/>
      <c r="G156" s="11"/>
      <c r="H156" s="13" t="str">
        <f t="shared" si="28"/>
        <v/>
      </c>
      <c r="I156" s="8" t="str">
        <f>IF(B156&lt;&gt;"",SUMIF($V$23:$V$598,V156,$H$23:$H$598)/SUMIF($V$23:$V$598,V156,$O$23:O731),IF(O156&lt;&gt;"",SUMIF($S$23:$S$598,S156,$H$23:$H$598)/O156,""))</f>
        <v/>
      </c>
      <c r="J156" s="12"/>
      <c r="K156" s="19" t="str">
        <f t="shared" si="26"/>
        <v/>
      </c>
      <c r="L156" s="19" t="str">
        <f t="shared" si="29"/>
        <v/>
      </c>
      <c r="M156" s="19" t="str">
        <f t="shared" si="30"/>
        <v/>
      </c>
      <c r="N156" s="19" t="str">
        <f t="shared" si="27"/>
        <v/>
      </c>
      <c r="O156" s="9" t="str">
        <f t="shared" si="35"/>
        <v/>
      </c>
      <c r="S156" s="2" t="str">
        <f t="shared" si="33"/>
        <v>REPORTING</v>
      </c>
      <c r="T156" s="18" t="str">
        <f t="shared" si="31"/>
        <v/>
      </c>
      <c r="V156" s="2" t="str">
        <f t="shared" si="34"/>
        <v>CONTRÔLES</v>
      </c>
      <c r="W156" s="16" t="str">
        <f t="shared" si="32"/>
        <v/>
      </c>
    </row>
    <row r="157" spans="2:23" ht="12.6" customHeight="1" x14ac:dyDescent="0.2">
      <c r="B157" s="59" t="str">
        <f>IF(Collage!B150="","",Collage!B150)</f>
        <v>DEMANDES</v>
      </c>
      <c r="C157" s="59" t="str">
        <f>IF(Collage!C150="","",Collage!C150)</f>
        <v/>
      </c>
      <c r="D157" s="107" t="str">
        <f>IF(Collage!D150="","",Collage!D150)</f>
        <v/>
      </c>
      <c r="E157" s="29"/>
      <c r="F157" s="10"/>
      <c r="G157" s="11"/>
      <c r="H157" s="13" t="str">
        <f t="shared" si="28"/>
        <v/>
      </c>
      <c r="I157" s="8">
        <f>IF(B157&lt;&gt;"",SUMIF($V$23:$V$598,V157,$H$23:$H$598)/SUMIF($V$23:$V$598,V157,$O$23:O732),IF(O157&lt;&gt;"",SUMIF($S$23:$S$598,S157,$H$23:$H$598)/O157,""))</f>
        <v>0.33962264150943383</v>
      </c>
      <c r="J157" s="12"/>
      <c r="K157" s="19" t="str">
        <f t="shared" si="26"/>
        <v/>
      </c>
      <c r="L157" s="19" t="str">
        <f t="shared" si="29"/>
        <v/>
      </c>
      <c r="M157" s="19" t="str">
        <f t="shared" si="30"/>
        <v/>
      </c>
      <c r="N157" s="19" t="str">
        <f t="shared" si="27"/>
        <v/>
      </c>
      <c r="O157" s="9" t="str">
        <f t="shared" si="35"/>
        <v/>
      </c>
      <c r="S157" s="2" t="str">
        <f t="shared" si="33"/>
        <v/>
      </c>
      <c r="T157" s="18" t="str">
        <f t="shared" si="31"/>
        <v/>
      </c>
      <c r="V157" s="2" t="str">
        <f t="shared" si="34"/>
        <v>DEMANDES</v>
      </c>
      <c r="W157" s="16">
        <f t="shared" si="32"/>
        <v>0.33962264150943383</v>
      </c>
    </row>
    <row r="158" spans="2:23" ht="12.6" customHeight="1" x14ac:dyDescent="0.2">
      <c r="B158" s="59" t="str">
        <f>IF(Collage!B151="","",Collage!B151)</f>
        <v/>
      </c>
      <c r="C158" s="59" t="str">
        <f>IF(Collage!C151="","",Collage!C151)</f>
        <v>- ORACLE -</v>
      </c>
      <c r="D158" s="107" t="str">
        <f>IF(Collage!D151="","",Collage!D151)</f>
        <v/>
      </c>
      <c r="E158" s="29"/>
      <c r="F158" s="10"/>
      <c r="G158" s="11"/>
      <c r="H158" s="13" t="str">
        <f t="shared" si="28"/>
        <v/>
      </c>
      <c r="I158" s="8">
        <f>IF(B158&lt;&gt;"",SUMIF($V$23:$V$598,V158,$H$23:$H$598)/SUMIF($V$23:$V$598,V158,$O$23:O733),IF(O158&lt;&gt;"",SUMIF($S$23:$S$598,S158,$H$23:$H$598)/O158,""))</f>
        <v>0.66666666666666663</v>
      </c>
      <c r="J158" s="12"/>
      <c r="K158" s="19" t="str">
        <f t="shared" si="26"/>
        <v/>
      </c>
      <c r="L158" s="19" t="str">
        <f t="shared" si="29"/>
        <v/>
      </c>
      <c r="M158" s="19" t="str">
        <f t="shared" si="30"/>
        <v/>
      </c>
      <c r="N158" s="19" t="str">
        <f t="shared" si="27"/>
        <v>Procédures :</v>
      </c>
      <c r="O158" s="9">
        <f t="shared" si="35"/>
        <v>2</v>
      </c>
      <c r="S158" s="2" t="str">
        <f t="shared" si="33"/>
        <v>- ORACLE -</v>
      </c>
      <c r="T158" s="18">
        <f t="shared" si="31"/>
        <v>0.66666666666666663</v>
      </c>
      <c r="V158" s="2" t="str">
        <f t="shared" si="34"/>
        <v>DEMANDES</v>
      </c>
      <c r="W158" s="16" t="str">
        <f t="shared" si="32"/>
        <v/>
      </c>
    </row>
    <row r="159" spans="2:23" ht="12.6" customHeight="1" x14ac:dyDescent="0.2">
      <c r="B159" s="59" t="str">
        <f>IF(Collage!B152="","",Collage!B152)</f>
        <v/>
      </c>
      <c r="C159" s="59" t="str">
        <f>IF(Collage!C152="","",Collage!C152)</f>
        <v/>
      </c>
      <c r="D159" s="107" t="str">
        <f>IF(Collage!D152="","",Collage!D152)</f>
        <v/>
      </c>
      <c r="E159" s="29"/>
      <c r="F159" s="10"/>
      <c r="G159" s="11"/>
      <c r="H159" s="13" t="str">
        <f t="shared" si="28"/>
        <v/>
      </c>
      <c r="I159" s="8" t="str">
        <f>IF(B159&lt;&gt;"",SUMIF($V$23:$V$598,V159,$H$23:$H$598)/SUMIF($V$23:$V$598,V159,$O$23:O734),IF(O159&lt;&gt;"",SUMIF($S$23:$S$598,S159,$H$23:$H$598)/O159,""))</f>
        <v/>
      </c>
      <c r="J159" s="12"/>
      <c r="K159" s="19" t="str">
        <f t="shared" si="26"/>
        <v/>
      </c>
      <c r="L159" s="19" t="str">
        <f t="shared" si="29"/>
        <v/>
      </c>
      <c r="M159" s="19" t="str">
        <f t="shared" si="30"/>
        <v/>
      </c>
      <c r="N159" s="19" t="str">
        <f t="shared" si="27"/>
        <v/>
      </c>
      <c r="O159" s="9" t="str">
        <f t="shared" si="35"/>
        <v/>
      </c>
      <c r="S159" s="2" t="str">
        <f t="shared" si="33"/>
        <v>- ORACLE -</v>
      </c>
      <c r="T159" s="18" t="str">
        <f t="shared" si="31"/>
        <v/>
      </c>
      <c r="V159" s="2" t="str">
        <f t="shared" si="34"/>
        <v>DEMANDES</v>
      </c>
      <c r="W159" s="16" t="str">
        <f t="shared" si="32"/>
        <v/>
      </c>
    </row>
    <row r="160" spans="2:23" ht="12.6" customHeight="1" x14ac:dyDescent="0.2">
      <c r="B160" s="59" t="str">
        <f>IF(Collage!B153="","",Collage!B153)</f>
        <v/>
      </c>
      <c r="C160" s="59" t="str">
        <f>IF(Collage!C153="","",Collage!C153)</f>
        <v/>
      </c>
      <c r="D160" s="107" t="str">
        <f>IF(Collage!D153="","",Collage!D153)</f>
        <v>Dem001</v>
      </c>
      <c r="E160" s="29" t="s">
        <v>2</v>
      </c>
      <c r="F160" s="10" t="s">
        <v>2</v>
      </c>
      <c r="G160" s="11"/>
      <c r="H160" s="13">
        <f t="shared" si="28"/>
        <v>0.66666666666666663</v>
      </c>
      <c r="I160" s="8" t="str">
        <f>IF(B160&lt;&gt;"",SUMIF($V$23:$V$598,V160,$H$23:$H$598)/SUMIF($V$23:$V$598,V160,$O$23:O735),IF(O160&lt;&gt;"",SUMIF($S$23:$S$598,S160,$H$23:$H$598)/O160,""))</f>
        <v/>
      </c>
      <c r="J160" s="12"/>
      <c r="K160" s="19">
        <f t="shared" si="26"/>
        <v>1</v>
      </c>
      <c r="L160" s="19">
        <f t="shared" si="29"/>
        <v>1</v>
      </c>
      <c r="M160" s="19">
        <f t="shared" si="30"/>
        <v>0</v>
      </c>
      <c r="N160" s="19">
        <f t="shared" si="27"/>
        <v>2</v>
      </c>
      <c r="O160" s="9" t="str">
        <f t="shared" si="35"/>
        <v/>
      </c>
      <c r="S160" s="2" t="str">
        <f t="shared" si="33"/>
        <v>- ORACLE -</v>
      </c>
      <c r="T160" s="18" t="str">
        <f t="shared" si="31"/>
        <v/>
      </c>
      <c r="V160" s="2" t="str">
        <f t="shared" si="34"/>
        <v>DEMANDES</v>
      </c>
      <c r="W160" s="16" t="str">
        <f t="shared" si="32"/>
        <v/>
      </c>
    </row>
    <row r="161" spans="2:23" ht="12.6" customHeight="1" x14ac:dyDescent="0.2">
      <c r="B161" s="59" t="str">
        <f>IF(Collage!B154="","",Collage!B154)</f>
        <v/>
      </c>
      <c r="C161" s="59" t="str">
        <f>IF(Collage!C154="","",Collage!C154)</f>
        <v/>
      </c>
      <c r="D161" s="107" t="str">
        <f>IF(Collage!D154="","",Collage!D154)</f>
        <v>Dem002</v>
      </c>
      <c r="E161" s="29" t="s">
        <v>2</v>
      </c>
      <c r="F161" s="10" t="s">
        <v>2</v>
      </c>
      <c r="G161" s="11"/>
      <c r="H161" s="13">
        <f t="shared" si="28"/>
        <v>0.66666666666666663</v>
      </c>
      <c r="I161" s="8" t="str">
        <f>IF(B161&lt;&gt;"",SUMIF($V$23:$V$598,V161,$H$23:$H$598)/SUMIF($V$23:$V$598,V161,$O$23:O736),IF(O161&lt;&gt;"",SUMIF($S$23:$S$598,S161,$H$23:$H$598)/O161,""))</f>
        <v/>
      </c>
      <c r="J161" s="12"/>
      <c r="K161" s="19">
        <f t="shared" si="26"/>
        <v>1</v>
      </c>
      <c r="L161" s="19">
        <f t="shared" si="29"/>
        <v>1</v>
      </c>
      <c r="M161" s="19">
        <f t="shared" si="30"/>
        <v>0</v>
      </c>
      <c r="N161" s="19">
        <f t="shared" si="27"/>
        <v>2</v>
      </c>
      <c r="O161" s="9" t="str">
        <f t="shared" si="35"/>
        <v/>
      </c>
      <c r="S161" s="2" t="str">
        <f t="shared" si="33"/>
        <v>- ORACLE -</v>
      </c>
      <c r="T161" s="18" t="str">
        <f t="shared" si="31"/>
        <v/>
      </c>
      <c r="V161" s="2" t="str">
        <f t="shared" si="34"/>
        <v>DEMANDES</v>
      </c>
      <c r="W161" s="16" t="str">
        <f t="shared" si="32"/>
        <v/>
      </c>
    </row>
    <row r="162" spans="2:23" ht="12.6" customHeight="1" x14ac:dyDescent="0.2">
      <c r="B162" s="59" t="str">
        <f>IF(Collage!B155="","",Collage!B155)</f>
        <v/>
      </c>
      <c r="C162" s="59" t="str">
        <f>IF(Collage!C155="","",Collage!C155)</f>
        <v/>
      </c>
      <c r="D162" s="107" t="str">
        <f>IF(Collage!D155="","",Collage!D155)</f>
        <v/>
      </c>
      <c r="E162" s="29"/>
      <c r="F162" s="10"/>
      <c r="G162" s="11"/>
      <c r="H162" s="13" t="str">
        <f t="shared" si="28"/>
        <v/>
      </c>
      <c r="I162" s="8" t="str">
        <f>IF(B162&lt;&gt;"",SUMIF($V$23:$V$598,V162,$H$23:$H$598)/SUMIF($V$23:$V$598,V162,$O$23:O737),IF(O162&lt;&gt;"",SUMIF($S$23:$S$598,S162,$H$23:$H$598)/O162,""))</f>
        <v/>
      </c>
      <c r="J162" s="12"/>
      <c r="K162" s="19" t="str">
        <f t="shared" si="26"/>
        <v/>
      </c>
      <c r="L162" s="19" t="str">
        <f t="shared" si="29"/>
        <v/>
      </c>
      <c r="M162" s="19" t="str">
        <f t="shared" si="30"/>
        <v/>
      </c>
      <c r="N162" s="19" t="str">
        <f t="shared" si="27"/>
        <v/>
      </c>
      <c r="O162" s="9" t="str">
        <f t="shared" si="35"/>
        <v/>
      </c>
      <c r="S162" s="2" t="str">
        <f t="shared" si="33"/>
        <v>- ORACLE -</v>
      </c>
      <c r="T162" s="18" t="str">
        <f t="shared" si="31"/>
        <v/>
      </c>
      <c r="V162" s="2" t="str">
        <f t="shared" si="34"/>
        <v>DEMANDES</v>
      </c>
      <c r="W162" s="16" t="str">
        <f t="shared" si="32"/>
        <v/>
      </c>
    </row>
    <row r="163" spans="2:23" ht="12.6" customHeight="1" x14ac:dyDescent="0.2">
      <c r="B163" s="59" t="str">
        <f>IF(Collage!B156="","",Collage!B156)</f>
        <v/>
      </c>
      <c r="C163" s="59" t="str">
        <f>IF(Collage!C156="","",Collage!C156)</f>
        <v>- DOLLARU -</v>
      </c>
      <c r="D163" s="107" t="str">
        <f>IF(Collage!D156="","",Collage!D156)</f>
        <v/>
      </c>
      <c r="E163" s="29"/>
      <c r="F163" s="10"/>
      <c r="G163" s="11"/>
      <c r="H163" s="13" t="str">
        <f t="shared" si="28"/>
        <v/>
      </c>
      <c r="I163" s="8">
        <f>IF(B163&lt;&gt;"",SUMIF($V$23:$V$598,V163,$H$23:$H$598)/SUMIF($V$23:$V$598,V163,$O$23:O738),IF(O163&lt;&gt;"",SUMIF($S$23:$S$598,S163,$H$23:$H$598)/O163,""))</f>
        <v>0.49999999999999994</v>
      </c>
      <c r="J163" s="12"/>
      <c r="K163" s="19" t="str">
        <f t="shared" si="26"/>
        <v/>
      </c>
      <c r="L163" s="19" t="str">
        <f t="shared" si="29"/>
        <v/>
      </c>
      <c r="M163" s="19" t="str">
        <f t="shared" si="30"/>
        <v/>
      </c>
      <c r="N163" s="19" t="str">
        <f t="shared" si="27"/>
        <v>Procédures :</v>
      </c>
      <c r="O163" s="9">
        <f t="shared" si="35"/>
        <v>8</v>
      </c>
      <c r="S163" s="2" t="str">
        <f t="shared" si="33"/>
        <v>- DOLLARU -</v>
      </c>
      <c r="T163" s="18">
        <f t="shared" si="31"/>
        <v>0.49999999999999994</v>
      </c>
      <c r="V163" s="2" t="str">
        <f t="shared" si="34"/>
        <v>DEMANDES</v>
      </c>
      <c r="W163" s="16" t="str">
        <f t="shared" si="32"/>
        <v/>
      </c>
    </row>
    <row r="164" spans="2:23" ht="12.6" customHeight="1" x14ac:dyDescent="0.2">
      <c r="B164" s="59" t="str">
        <f>IF(Collage!B157="","",Collage!B157)</f>
        <v/>
      </c>
      <c r="C164" s="59" t="str">
        <f>IF(Collage!C157="","",Collage!C157)</f>
        <v/>
      </c>
      <c r="D164" s="107" t="str">
        <f>IF(Collage!D157="","",Collage!D157)</f>
        <v/>
      </c>
      <c r="E164" s="29"/>
      <c r="F164" s="10"/>
      <c r="G164" s="11"/>
      <c r="H164" s="13" t="str">
        <f t="shared" si="28"/>
        <v/>
      </c>
      <c r="I164" s="8" t="str">
        <f>IF(B164&lt;&gt;"",SUMIF($V$23:$V$598,V164,$H$23:$H$598)/SUMIF($V$23:$V$598,V164,$O$23:O739),IF(O164&lt;&gt;"",SUMIF($S$23:$S$598,S164,$H$23:$H$598)/O164,""))</f>
        <v/>
      </c>
      <c r="J164" s="12"/>
      <c r="K164" s="19" t="str">
        <f t="shared" ref="K164:K227" si="36">IF(D164&lt;&gt;"",IF(E164="X",1,0),"")</f>
        <v/>
      </c>
      <c r="L164" s="19" t="str">
        <f t="shared" si="29"/>
        <v/>
      </c>
      <c r="M164" s="19" t="str">
        <f t="shared" si="30"/>
        <v/>
      </c>
      <c r="N164" s="19" t="str">
        <f t="shared" ref="N164:N227" si="37">IF(D164&lt;&gt;"",SUM(K164:M164),IF(O164&lt;&gt;"","Procédures :",""))</f>
        <v/>
      </c>
      <c r="O164" s="9" t="str">
        <f t="shared" si="35"/>
        <v/>
      </c>
      <c r="S164" s="2" t="str">
        <f t="shared" si="33"/>
        <v>- DOLLARU -</v>
      </c>
      <c r="T164" s="18" t="str">
        <f t="shared" si="31"/>
        <v/>
      </c>
      <c r="V164" s="2" t="str">
        <f t="shared" si="34"/>
        <v>DEMANDES</v>
      </c>
      <c r="W164" s="16" t="str">
        <f t="shared" si="32"/>
        <v/>
      </c>
    </row>
    <row r="165" spans="2:23" ht="12.6" customHeight="1" x14ac:dyDescent="0.2">
      <c r="B165" s="59" t="str">
        <f>IF(Collage!B158="","",Collage!B158)</f>
        <v/>
      </c>
      <c r="C165" s="59" t="str">
        <f>IF(Collage!C158="","",Collage!C158)</f>
        <v/>
      </c>
      <c r="D165" s="107" t="str">
        <f>IF(Collage!D158="","",Collage!D158)</f>
        <v>Dem003</v>
      </c>
      <c r="E165" s="29" t="s">
        <v>2</v>
      </c>
      <c r="F165" s="10" t="s">
        <v>2</v>
      </c>
      <c r="G165" s="11"/>
      <c r="H165" s="13">
        <f t="shared" si="28"/>
        <v>0.66666666666666663</v>
      </c>
      <c r="I165" s="8" t="str">
        <f>IF(B165&lt;&gt;"",SUMIF($V$23:$V$598,V165,$H$23:$H$598)/SUMIF($V$23:$V$598,V165,$O$23:O740),IF(O165&lt;&gt;"",SUMIF($S$23:$S$598,S165,$H$23:$H$598)/O165,""))</f>
        <v/>
      </c>
      <c r="J165" s="12"/>
      <c r="K165" s="19">
        <f t="shared" si="36"/>
        <v>1</v>
      </c>
      <c r="L165" s="19">
        <f t="shared" si="29"/>
        <v>1</v>
      </c>
      <c r="M165" s="19">
        <f t="shared" si="30"/>
        <v>0</v>
      </c>
      <c r="N165" s="19">
        <f t="shared" si="37"/>
        <v>2</v>
      </c>
      <c r="O165" s="9" t="str">
        <f t="shared" si="35"/>
        <v/>
      </c>
      <c r="S165" s="2" t="str">
        <f t="shared" si="33"/>
        <v>- DOLLARU -</v>
      </c>
      <c r="T165" s="18" t="str">
        <f t="shared" si="31"/>
        <v/>
      </c>
      <c r="V165" s="2" t="str">
        <f t="shared" si="34"/>
        <v>DEMANDES</v>
      </c>
      <c r="W165" s="16" t="str">
        <f t="shared" si="32"/>
        <v/>
      </c>
    </row>
    <row r="166" spans="2:23" ht="12.6" customHeight="1" x14ac:dyDescent="0.2">
      <c r="B166" s="59" t="str">
        <f>IF(Collage!B159="","",Collage!B159)</f>
        <v/>
      </c>
      <c r="C166" s="59" t="str">
        <f>IF(Collage!C159="","",Collage!C159)</f>
        <v/>
      </c>
      <c r="D166" s="107" t="str">
        <f>IF(Collage!D159="","",Collage!D159)</f>
        <v>Dem004</v>
      </c>
      <c r="E166" s="29" t="s">
        <v>2</v>
      </c>
      <c r="F166" s="10" t="s">
        <v>2</v>
      </c>
      <c r="G166" s="11"/>
      <c r="H166" s="13">
        <f t="shared" si="28"/>
        <v>0.66666666666666663</v>
      </c>
      <c r="I166" s="8" t="str">
        <f>IF(B166&lt;&gt;"",SUMIF($V$23:$V$598,V166,$H$23:$H$598)/SUMIF($V$23:$V$598,V166,$O$23:O741),IF(O166&lt;&gt;"",SUMIF($S$23:$S$598,S166,$H$23:$H$598)/O166,""))</f>
        <v/>
      </c>
      <c r="J166" s="12"/>
      <c r="K166" s="19">
        <f t="shared" si="36"/>
        <v>1</v>
      </c>
      <c r="L166" s="19">
        <f t="shared" si="29"/>
        <v>1</v>
      </c>
      <c r="M166" s="19">
        <f t="shared" si="30"/>
        <v>0</v>
      </c>
      <c r="N166" s="19">
        <f t="shared" si="37"/>
        <v>2</v>
      </c>
      <c r="O166" s="9" t="str">
        <f t="shared" si="35"/>
        <v/>
      </c>
      <c r="S166" s="2" t="str">
        <f t="shared" si="33"/>
        <v>- DOLLARU -</v>
      </c>
      <c r="T166" s="18" t="str">
        <f t="shared" si="31"/>
        <v/>
      </c>
      <c r="V166" s="2" t="str">
        <f t="shared" si="34"/>
        <v>DEMANDES</v>
      </c>
      <c r="W166" s="16" t="str">
        <f t="shared" si="32"/>
        <v/>
      </c>
    </row>
    <row r="167" spans="2:23" ht="12.6" customHeight="1" x14ac:dyDescent="0.2">
      <c r="B167" s="59" t="str">
        <f>IF(Collage!B160="","",Collage!B160)</f>
        <v/>
      </c>
      <c r="C167" s="59" t="str">
        <f>IF(Collage!C160="","",Collage!C160)</f>
        <v/>
      </c>
      <c r="D167" s="107" t="str">
        <f>IF(Collage!D160="","",Collage!D160)</f>
        <v>Dem005</v>
      </c>
      <c r="E167" s="29" t="s">
        <v>2</v>
      </c>
      <c r="F167" s="10" t="s">
        <v>2</v>
      </c>
      <c r="G167" s="11"/>
      <c r="H167" s="13">
        <f t="shared" si="28"/>
        <v>0.66666666666666663</v>
      </c>
      <c r="I167" s="8" t="str">
        <f>IF(B167&lt;&gt;"",SUMIF($V$23:$V$598,V167,$H$23:$H$598)/SUMIF($V$23:$V$598,V167,$O$23:O742),IF(O167&lt;&gt;"",SUMIF($S$23:$S$598,S167,$H$23:$H$598)/O167,""))</f>
        <v/>
      </c>
      <c r="J167" s="12"/>
      <c r="K167" s="19">
        <f t="shared" si="36"/>
        <v>1</v>
      </c>
      <c r="L167" s="19">
        <f t="shared" si="29"/>
        <v>1</v>
      </c>
      <c r="M167" s="19">
        <f t="shared" si="30"/>
        <v>0</v>
      </c>
      <c r="N167" s="19">
        <f t="shared" si="37"/>
        <v>2</v>
      </c>
      <c r="O167" s="9" t="str">
        <f t="shared" si="35"/>
        <v/>
      </c>
      <c r="S167" s="2" t="str">
        <f t="shared" si="33"/>
        <v>- DOLLARU -</v>
      </c>
      <c r="T167" s="18" t="str">
        <f t="shared" si="31"/>
        <v/>
      </c>
      <c r="V167" s="2" t="str">
        <f t="shared" si="34"/>
        <v>DEMANDES</v>
      </c>
      <c r="W167" s="16" t="str">
        <f t="shared" si="32"/>
        <v/>
      </c>
    </row>
    <row r="168" spans="2:23" ht="12.6" customHeight="1" x14ac:dyDescent="0.2">
      <c r="B168" s="59" t="str">
        <f>IF(Collage!B161="","",Collage!B161)</f>
        <v/>
      </c>
      <c r="C168" s="59" t="str">
        <f>IF(Collage!C161="","",Collage!C161)</f>
        <v/>
      </c>
      <c r="D168" s="107" t="str">
        <f>IF(Collage!D161="","",Collage!D161)</f>
        <v>Dem006</v>
      </c>
      <c r="E168" s="29" t="s">
        <v>2</v>
      </c>
      <c r="F168" s="10" t="s">
        <v>2</v>
      </c>
      <c r="G168" s="11"/>
      <c r="H168" s="13">
        <f t="shared" si="28"/>
        <v>0.66666666666666663</v>
      </c>
      <c r="I168" s="8" t="str">
        <f>IF(B168&lt;&gt;"",SUMIF($V$23:$V$598,V168,$H$23:$H$598)/SUMIF($V$23:$V$598,V168,$O$23:O743),IF(O168&lt;&gt;"",SUMIF($S$23:$S$598,S168,$H$23:$H$598)/O168,""))</f>
        <v/>
      </c>
      <c r="J168" s="12"/>
      <c r="K168" s="19">
        <f t="shared" si="36"/>
        <v>1</v>
      </c>
      <c r="L168" s="19">
        <f t="shared" si="29"/>
        <v>1</v>
      </c>
      <c r="M168" s="19">
        <f t="shared" si="30"/>
        <v>0</v>
      </c>
      <c r="N168" s="19">
        <f t="shared" si="37"/>
        <v>2</v>
      </c>
      <c r="O168" s="9" t="str">
        <f t="shared" si="35"/>
        <v/>
      </c>
      <c r="S168" s="2" t="str">
        <f t="shared" si="33"/>
        <v>- DOLLARU -</v>
      </c>
      <c r="T168" s="18" t="str">
        <f t="shared" si="31"/>
        <v/>
      </c>
      <c r="V168" s="2" t="str">
        <f t="shared" si="34"/>
        <v>DEMANDES</v>
      </c>
      <c r="W168" s="16" t="str">
        <f t="shared" si="32"/>
        <v/>
      </c>
    </row>
    <row r="169" spans="2:23" ht="12.6" customHeight="1" x14ac:dyDescent="0.2">
      <c r="B169" s="59" t="str">
        <f>IF(Collage!B162="","",Collage!B162)</f>
        <v/>
      </c>
      <c r="C169" s="59" t="str">
        <f>IF(Collage!C162="","",Collage!C162)</f>
        <v/>
      </c>
      <c r="D169" s="107" t="str">
        <f>IF(Collage!D162="","",Collage!D162)</f>
        <v>Dem007</v>
      </c>
      <c r="E169" s="29" t="s">
        <v>2</v>
      </c>
      <c r="F169" s="10" t="s">
        <v>2</v>
      </c>
      <c r="G169" s="11"/>
      <c r="H169" s="13">
        <f t="shared" si="28"/>
        <v>0.66666666666666663</v>
      </c>
      <c r="I169" s="8" t="str">
        <f>IF(B169&lt;&gt;"",SUMIF($V$23:$V$598,V169,$H$23:$H$598)/SUMIF($V$23:$V$598,V169,$O$23:O744),IF(O169&lt;&gt;"",SUMIF($S$23:$S$598,S169,$H$23:$H$598)/O169,""))</f>
        <v/>
      </c>
      <c r="J169" s="12"/>
      <c r="K169" s="19">
        <f t="shared" si="36"/>
        <v>1</v>
      </c>
      <c r="L169" s="19">
        <f t="shared" si="29"/>
        <v>1</v>
      </c>
      <c r="M169" s="19">
        <f t="shared" si="30"/>
        <v>0</v>
      </c>
      <c r="N169" s="19">
        <f t="shared" si="37"/>
        <v>2</v>
      </c>
      <c r="O169" s="9" t="str">
        <f t="shared" si="35"/>
        <v/>
      </c>
      <c r="S169" s="2" t="str">
        <f t="shared" si="33"/>
        <v>- DOLLARU -</v>
      </c>
      <c r="T169" s="18" t="str">
        <f t="shared" si="31"/>
        <v/>
      </c>
      <c r="V169" s="2" t="str">
        <f t="shared" si="34"/>
        <v>DEMANDES</v>
      </c>
      <c r="W169" s="16" t="str">
        <f t="shared" si="32"/>
        <v/>
      </c>
    </row>
    <row r="170" spans="2:23" ht="12.6" customHeight="1" x14ac:dyDescent="0.2">
      <c r="B170" s="59" t="str">
        <f>IF(Collage!B163="","",Collage!B163)</f>
        <v/>
      </c>
      <c r="C170" s="59" t="str">
        <f>IF(Collage!C163="","",Collage!C163)</f>
        <v/>
      </c>
      <c r="D170" s="107" t="str">
        <f>IF(Collage!D163="","",Collage!D163)</f>
        <v>Dem008</v>
      </c>
      <c r="E170" s="29"/>
      <c r="F170" s="10"/>
      <c r="G170" s="11"/>
      <c r="H170" s="13">
        <f t="shared" si="28"/>
        <v>0</v>
      </c>
      <c r="I170" s="8" t="str">
        <f>IF(B170&lt;&gt;"",SUMIF($V$23:$V$598,V170,$H$23:$H$598)/SUMIF($V$23:$V$598,V170,$O$23:O745),IF(O170&lt;&gt;"",SUMIF($S$23:$S$598,S170,$H$23:$H$598)/O170,""))</f>
        <v/>
      </c>
      <c r="J170" s="12"/>
      <c r="K170" s="19">
        <f t="shared" si="36"/>
        <v>0</v>
      </c>
      <c r="L170" s="19">
        <f t="shared" si="29"/>
        <v>0</v>
      </c>
      <c r="M170" s="19">
        <f t="shared" si="30"/>
        <v>0</v>
      </c>
      <c r="N170" s="19">
        <f t="shared" si="37"/>
        <v>0</v>
      </c>
      <c r="O170" s="9" t="str">
        <f t="shared" si="35"/>
        <v/>
      </c>
      <c r="S170" s="2" t="str">
        <f t="shared" si="33"/>
        <v>- DOLLARU -</v>
      </c>
      <c r="T170" s="18" t="str">
        <f t="shared" si="31"/>
        <v/>
      </c>
      <c r="V170" s="2" t="str">
        <f t="shared" si="34"/>
        <v>DEMANDES</v>
      </c>
      <c r="W170" s="16" t="str">
        <f t="shared" si="32"/>
        <v/>
      </c>
    </row>
    <row r="171" spans="2:23" ht="12.6" customHeight="1" x14ac:dyDescent="0.2">
      <c r="B171" s="59" t="str">
        <f>IF(Collage!B164="","",Collage!B164)</f>
        <v/>
      </c>
      <c r="C171" s="59" t="str">
        <f>IF(Collage!C164="","",Collage!C164)</f>
        <v/>
      </c>
      <c r="D171" s="107" t="str">
        <f>IF(Collage!D164="","",Collage!D164)</f>
        <v>Dem009</v>
      </c>
      <c r="E171" s="29" t="s">
        <v>2</v>
      </c>
      <c r="F171" s="10" t="s">
        <v>2</v>
      </c>
      <c r="G171" s="11"/>
      <c r="H171" s="13">
        <f t="shared" si="28"/>
        <v>0.66666666666666663</v>
      </c>
      <c r="I171" s="8" t="str">
        <f>IF(B171&lt;&gt;"",SUMIF($V$23:$V$598,V171,$H$23:$H$598)/SUMIF($V$23:$V$598,V171,$O$23:O746),IF(O171&lt;&gt;"",SUMIF($S$23:$S$598,S171,$H$23:$H$598)/O171,""))</f>
        <v/>
      </c>
      <c r="J171" s="12"/>
      <c r="K171" s="19">
        <f t="shared" si="36"/>
        <v>1</v>
      </c>
      <c r="L171" s="19">
        <f t="shared" si="29"/>
        <v>1</v>
      </c>
      <c r="M171" s="19">
        <f t="shared" si="30"/>
        <v>0</v>
      </c>
      <c r="N171" s="19">
        <f t="shared" si="37"/>
        <v>2</v>
      </c>
      <c r="O171" s="9" t="str">
        <f t="shared" si="35"/>
        <v/>
      </c>
      <c r="S171" s="2" t="str">
        <f t="shared" si="33"/>
        <v>- DOLLARU -</v>
      </c>
      <c r="T171" s="18" t="str">
        <f t="shared" si="31"/>
        <v/>
      </c>
      <c r="V171" s="2" t="str">
        <f t="shared" si="34"/>
        <v>DEMANDES</v>
      </c>
      <c r="W171" s="16" t="str">
        <f t="shared" si="32"/>
        <v/>
      </c>
    </row>
    <row r="172" spans="2:23" ht="12.6" customHeight="1" x14ac:dyDescent="0.2">
      <c r="B172" s="59" t="str">
        <f>IF(Collage!B165="","",Collage!B165)</f>
        <v/>
      </c>
      <c r="C172" s="59" t="str">
        <f>IF(Collage!C165="","",Collage!C165)</f>
        <v/>
      </c>
      <c r="D172" s="107" t="str">
        <f>IF(Collage!D165="","",Collage!D165)</f>
        <v>Dem010</v>
      </c>
      <c r="E172" s="29"/>
      <c r="F172" s="10"/>
      <c r="G172" s="11"/>
      <c r="H172" s="13">
        <f t="shared" si="28"/>
        <v>0</v>
      </c>
      <c r="I172" s="8" t="str">
        <f>IF(B172&lt;&gt;"",SUMIF($V$23:$V$598,V172,$H$23:$H$598)/SUMIF($V$23:$V$598,V172,$O$23:O747),IF(O172&lt;&gt;"",SUMIF($S$23:$S$598,S172,$H$23:$H$598)/O172,""))</f>
        <v/>
      </c>
      <c r="J172" s="12"/>
      <c r="K172" s="19">
        <f t="shared" si="36"/>
        <v>0</v>
      </c>
      <c r="L172" s="19">
        <f t="shared" si="29"/>
        <v>0</v>
      </c>
      <c r="M172" s="19">
        <f t="shared" si="30"/>
        <v>0</v>
      </c>
      <c r="N172" s="19">
        <f t="shared" si="37"/>
        <v>0</v>
      </c>
      <c r="O172" s="9" t="str">
        <f t="shared" si="35"/>
        <v/>
      </c>
      <c r="S172" s="2" t="str">
        <f t="shared" si="33"/>
        <v>- DOLLARU -</v>
      </c>
      <c r="T172" s="18" t="str">
        <f t="shared" si="31"/>
        <v/>
      </c>
      <c r="V172" s="2" t="str">
        <f t="shared" si="34"/>
        <v>DEMANDES</v>
      </c>
      <c r="W172" s="16" t="str">
        <f t="shared" si="32"/>
        <v/>
      </c>
    </row>
    <row r="173" spans="2:23" ht="12.6" customHeight="1" x14ac:dyDescent="0.2">
      <c r="B173" s="59" t="str">
        <f>IF(Collage!B166="","",Collage!B166)</f>
        <v/>
      </c>
      <c r="C173" s="59" t="str">
        <f>IF(Collage!C166="","",Collage!C166)</f>
        <v/>
      </c>
      <c r="D173" s="107" t="str">
        <f>IF(Collage!D166="","",Collage!D166)</f>
        <v/>
      </c>
      <c r="E173" s="29"/>
      <c r="F173" s="10"/>
      <c r="G173" s="11"/>
      <c r="H173" s="13" t="str">
        <f t="shared" si="28"/>
        <v/>
      </c>
      <c r="I173" s="8" t="str">
        <f>IF(B173&lt;&gt;"",SUMIF($V$23:$V$598,V173,$H$23:$H$598)/SUMIF($V$23:$V$598,V173,$O$23:O748),IF(O173&lt;&gt;"",SUMIF($S$23:$S$598,S173,$H$23:$H$598)/O173,""))</f>
        <v/>
      </c>
      <c r="J173" s="12"/>
      <c r="K173" s="19" t="str">
        <f t="shared" si="36"/>
        <v/>
      </c>
      <c r="L173" s="19" t="str">
        <f t="shared" si="29"/>
        <v/>
      </c>
      <c r="M173" s="19" t="str">
        <f t="shared" si="30"/>
        <v/>
      </c>
      <c r="N173" s="19" t="str">
        <f t="shared" si="37"/>
        <v/>
      </c>
      <c r="O173" s="9" t="str">
        <f t="shared" si="35"/>
        <v/>
      </c>
      <c r="S173" s="2" t="str">
        <f t="shared" si="33"/>
        <v>- DOLLARU -</v>
      </c>
      <c r="T173" s="18" t="str">
        <f t="shared" si="31"/>
        <v/>
      </c>
      <c r="V173" s="2" t="str">
        <f t="shared" si="34"/>
        <v>DEMANDES</v>
      </c>
      <c r="W173" s="16" t="str">
        <f t="shared" si="32"/>
        <v/>
      </c>
    </row>
    <row r="174" spans="2:23" ht="12.6" customHeight="1" x14ac:dyDescent="0.2">
      <c r="B174" s="59" t="str">
        <f>IF(Collage!B167="","",Collage!B167)</f>
        <v/>
      </c>
      <c r="C174" s="59" t="str">
        <f>IF(Collage!C167="","",Collage!C167)</f>
        <v>- MANIPULATION DE FICHIERS -</v>
      </c>
      <c r="D174" s="107" t="str">
        <f>IF(Collage!D167="","",Collage!D167)</f>
        <v/>
      </c>
      <c r="E174" s="29"/>
      <c r="F174" s="10"/>
      <c r="G174" s="11"/>
      <c r="H174" s="13" t="str">
        <f t="shared" si="28"/>
        <v/>
      </c>
      <c r="I174" s="8">
        <f>IF(B174&lt;&gt;"",SUMIF($V$23:$V$598,V174,$H$23:$H$598)/SUMIF($V$23:$V$598,V174,$O$23:O749),IF(O174&lt;&gt;"",SUMIF($S$23:$S$598,S174,$H$23:$H$598)/O174,""))</f>
        <v>0.66666666666666663</v>
      </c>
      <c r="J174" s="12"/>
      <c r="K174" s="19" t="str">
        <f t="shared" si="36"/>
        <v/>
      </c>
      <c r="L174" s="19" t="str">
        <f t="shared" si="29"/>
        <v/>
      </c>
      <c r="M174" s="19" t="str">
        <f t="shared" si="30"/>
        <v/>
      </c>
      <c r="N174" s="19" t="str">
        <f t="shared" si="37"/>
        <v>Procédures :</v>
      </c>
      <c r="O174" s="9">
        <f t="shared" si="35"/>
        <v>5</v>
      </c>
      <c r="S174" s="2" t="str">
        <f t="shared" si="33"/>
        <v>- MANIPULATION DE FICHIERS -</v>
      </c>
      <c r="T174" s="18">
        <f t="shared" si="31"/>
        <v>0.66666666666666663</v>
      </c>
      <c r="V174" s="2" t="str">
        <f t="shared" si="34"/>
        <v>DEMANDES</v>
      </c>
      <c r="W174" s="16" t="str">
        <f t="shared" si="32"/>
        <v/>
      </c>
    </row>
    <row r="175" spans="2:23" ht="12.6" customHeight="1" x14ac:dyDescent="0.2">
      <c r="B175" s="59" t="str">
        <f>IF(Collage!B168="","",Collage!B168)</f>
        <v/>
      </c>
      <c r="C175" s="59" t="str">
        <f>IF(Collage!C168="","",Collage!C168)</f>
        <v/>
      </c>
      <c r="D175" s="107" t="str">
        <f>IF(Collage!D168="","",Collage!D168)</f>
        <v/>
      </c>
      <c r="E175" s="29"/>
      <c r="F175" s="10"/>
      <c r="G175" s="11"/>
      <c r="H175" s="13" t="str">
        <f t="shared" si="28"/>
        <v/>
      </c>
      <c r="I175" s="8" t="str">
        <f>IF(B175&lt;&gt;"",SUMIF($V$23:$V$598,V175,$H$23:$H$598)/SUMIF($V$23:$V$598,V175,$O$23:O750),IF(O175&lt;&gt;"",SUMIF($S$23:$S$598,S175,$H$23:$H$598)/O175,""))</f>
        <v/>
      </c>
      <c r="J175" s="12"/>
      <c r="K175" s="19" t="str">
        <f t="shared" si="36"/>
        <v/>
      </c>
      <c r="L175" s="19" t="str">
        <f t="shared" si="29"/>
        <v/>
      </c>
      <c r="M175" s="19" t="str">
        <f t="shared" si="30"/>
        <v/>
      </c>
      <c r="N175" s="19" t="str">
        <f t="shared" si="37"/>
        <v/>
      </c>
      <c r="O175" s="9" t="str">
        <f t="shared" si="35"/>
        <v/>
      </c>
      <c r="S175" s="2" t="str">
        <f t="shared" si="33"/>
        <v>- MANIPULATION DE FICHIERS -</v>
      </c>
      <c r="T175" s="18" t="str">
        <f t="shared" si="31"/>
        <v/>
      </c>
      <c r="V175" s="2" t="str">
        <f t="shared" si="34"/>
        <v>DEMANDES</v>
      </c>
      <c r="W175" s="16" t="str">
        <f t="shared" si="32"/>
        <v/>
      </c>
    </row>
    <row r="176" spans="2:23" ht="12.6" customHeight="1" x14ac:dyDescent="0.2">
      <c r="B176" s="59" t="str">
        <f>IF(Collage!B169="","",Collage!B169)</f>
        <v/>
      </c>
      <c r="C176" s="59" t="str">
        <f>IF(Collage!C169="","",Collage!C169)</f>
        <v/>
      </c>
      <c r="D176" s="107" t="str">
        <f>IF(Collage!D169="","",Collage!D169)</f>
        <v>Dem011</v>
      </c>
      <c r="E176" s="29" t="s">
        <v>2</v>
      </c>
      <c r="F176" s="10" t="s">
        <v>2</v>
      </c>
      <c r="G176" s="11"/>
      <c r="H176" s="13">
        <f t="shared" si="28"/>
        <v>0.66666666666666663</v>
      </c>
      <c r="I176" s="8" t="str">
        <f>IF(B176&lt;&gt;"",SUMIF($V$23:$V$598,V176,$H$23:$H$598)/SUMIF($V$23:$V$598,V176,$O$23:O751),IF(O176&lt;&gt;"",SUMIF($S$23:$S$598,S176,$H$23:$H$598)/O176,""))</f>
        <v/>
      </c>
      <c r="J176" s="12"/>
      <c r="K176" s="19">
        <f t="shared" si="36"/>
        <v>1</v>
      </c>
      <c r="L176" s="19">
        <f t="shared" si="29"/>
        <v>1</v>
      </c>
      <c r="M176" s="19">
        <f t="shared" si="30"/>
        <v>0</v>
      </c>
      <c r="N176" s="19">
        <f t="shared" si="37"/>
        <v>2</v>
      </c>
      <c r="O176" s="9" t="str">
        <f t="shared" si="35"/>
        <v/>
      </c>
      <c r="S176" s="2" t="str">
        <f t="shared" si="33"/>
        <v>- MANIPULATION DE FICHIERS -</v>
      </c>
      <c r="T176" s="18" t="str">
        <f t="shared" si="31"/>
        <v/>
      </c>
      <c r="V176" s="2" t="str">
        <f t="shared" si="34"/>
        <v>DEMANDES</v>
      </c>
      <c r="W176" s="16" t="str">
        <f t="shared" si="32"/>
        <v/>
      </c>
    </row>
    <row r="177" spans="2:23" ht="12.6" customHeight="1" x14ac:dyDescent="0.2">
      <c r="B177" s="59" t="str">
        <f>IF(Collage!B170="","",Collage!B170)</f>
        <v/>
      </c>
      <c r="C177" s="59" t="str">
        <f>IF(Collage!C170="","",Collage!C170)</f>
        <v/>
      </c>
      <c r="D177" s="107" t="str">
        <f>IF(Collage!D170="","",Collage!D170)</f>
        <v>Dem012</v>
      </c>
      <c r="E177" s="29" t="s">
        <v>2</v>
      </c>
      <c r="F177" s="10" t="s">
        <v>2</v>
      </c>
      <c r="G177" s="11"/>
      <c r="H177" s="13">
        <f t="shared" si="28"/>
        <v>0.66666666666666663</v>
      </c>
      <c r="I177" s="8" t="str">
        <f>IF(B177&lt;&gt;"",SUMIF($V$23:$V$598,V177,$H$23:$H$598)/SUMIF($V$23:$V$598,V177,$O$23:O752),IF(O177&lt;&gt;"",SUMIF($S$23:$S$598,S177,$H$23:$H$598)/O177,""))</f>
        <v/>
      </c>
      <c r="J177" s="12"/>
      <c r="K177" s="19">
        <f t="shared" si="36"/>
        <v>1</v>
      </c>
      <c r="L177" s="19">
        <f t="shared" si="29"/>
        <v>1</v>
      </c>
      <c r="M177" s="19">
        <f t="shared" si="30"/>
        <v>0</v>
      </c>
      <c r="N177" s="19">
        <f t="shared" si="37"/>
        <v>2</v>
      </c>
      <c r="O177" s="9" t="str">
        <f t="shared" si="35"/>
        <v/>
      </c>
      <c r="S177" s="2" t="str">
        <f t="shared" si="33"/>
        <v>- MANIPULATION DE FICHIERS -</v>
      </c>
      <c r="T177" s="18" t="str">
        <f t="shared" si="31"/>
        <v/>
      </c>
      <c r="V177" s="2" t="str">
        <f t="shared" si="34"/>
        <v>DEMANDES</v>
      </c>
      <c r="W177" s="16" t="str">
        <f t="shared" si="32"/>
        <v/>
      </c>
    </row>
    <row r="178" spans="2:23" ht="12.6" customHeight="1" x14ac:dyDescent="0.2">
      <c r="B178" s="59" t="str">
        <f>IF(Collage!B171="","",Collage!B171)</f>
        <v/>
      </c>
      <c r="C178" s="59" t="str">
        <f>IF(Collage!C171="","",Collage!C171)</f>
        <v/>
      </c>
      <c r="D178" s="107" t="str">
        <f>IF(Collage!D171="","",Collage!D171)</f>
        <v>Dem013</v>
      </c>
      <c r="E178" s="29" t="s">
        <v>2</v>
      </c>
      <c r="F178" s="10" t="s">
        <v>2</v>
      </c>
      <c r="G178" s="11"/>
      <c r="H178" s="13">
        <f t="shared" si="28"/>
        <v>0.66666666666666663</v>
      </c>
      <c r="I178" s="8" t="str">
        <f>IF(B178&lt;&gt;"",SUMIF($V$23:$V$598,V178,$H$23:$H$598)/SUMIF($V$23:$V$598,V178,$O$23:O753),IF(O178&lt;&gt;"",SUMIF($S$23:$S$598,S178,$H$23:$H$598)/O178,""))</f>
        <v/>
      </c>
      <c r="J178" s="12"/>
      <c r="K178" s="19">
        <f t="shared" si="36"/>
        <v>1</v>
      </c>
      <c r="L178" s="19">
        <f t="shared" si="29"/>
        <v>1</v>
      </c>
      <c r="M178" s="19">
        <f t="shared" si="30"/>
        <v>0</v>
      </c>
      <c r="N178" s="19">
        <f t="shared" si="37"/>
        <v>2</v>
      </c>
      <c r="O178" s="9" t="str">
        <f t="shared" si="35"/>
        <v/>
      </c>
      <c r="S178" s="2" t="str">
        <f t="shared" si="33"/>
        <v>- MANIPULATION DE FICHIERS -</v>
      </c>
      <c r="T178" s="18" t="str">
        <f t="shared" si="31"/>
        <v/>
      </c>
      <c r="V178" s="2" t="str">
        <f t="shared" si="34"/>
        <v>DEMANDES</v>
      </c>
      <c r="W178" s="16" t="str">
        <f t="shared" si="32"/>
        <v/>
      </c>
    </row>
    <row r="179" spans="2:23" x14ac:dyDescent="0.2">
      <c r="B179" s="59" t="str">
        <f>IF(Collage!B172="","",Collage!B172)</f>
        <v/>
      </c>
      <c r="C179" s="59" t="str">
        <f>IF(Collage!C172="","",Collage!C172)</f>
        <v/>
      </c>
      <c r="D179" s="107" t="str">
        <f>IF(Collage!D172="","",Collage!D172)</f>
        <v>Dem014</v>
      </c>
      <c r="E179" s="29" t="s">
        <v>2</v>
      </c>
      <c r="F179" s="10" t="s">
        <v>2</v>
      </c>
      <c r="G179" s="11"/>
      <c r="H179" s="13">
        <f t="shared" si="28"/>
        <v>0.66666666666666663</v>
      </c>
      <c r="I179" s="8" t="str">
        <f>IF(B179&lt;&gt;"",SUMIF($V$23:$V$598,V179,$H$23:$H$598)/SUMIF($V$23:$V$598,V179,$O$23:O754),IF(O179&lt;&gt;"",SUMIF($S$23:$S$598,S179,$H$23:$H$598)/O179,""))</f>
        <v/>
      </c>
      <c r="J179" s="12"/>
      <c r="K179" s="19">
        <f t="shared" si="36"/>
        <v>1</v>
      </c>
      <c r="L179" s="19">
        <f t="shared" si="29"/>
        <v>1</v>
      </c>
      <c r="M179" s="19">
        <f t="shared" si="30"/>
        <v>0</v>
      </c>
      <c r="N179" s="19">
        <f t="shared" si="37"/>
        <v>2</v>
      </c>
      <c r="O179" s="9" t="str">
        <f t="shared" si="35"/>
        <v/>
      </c>
      <c r="S179" s="2" t="str">
        <f t="shared" si="33"/>
        <v>- MANIPULATION DE FICHIERS -</v>
      </c>
      <c r="T179" s="18" t="str">
        <f t="shared" si="31"/>
        <v/>
      </c>
      <c r="V179" s="2" t="str">
        <f t="shared" si="34"/>
        <v>DEMANDES</v>
      </c>
      <c r="W179" s="16" t="str">
        <f t="shared" si="32"/>
        <v/>
      </c>
    </row>
    <row r="180" spans="2:23" x14ac:dyDescent="0.2">
      <c r="B180" s="59" t="str">
        <f>IF(Collage!B173="","",Collage!B173)</f>
        <v/>
      </c>
      <c r="C180" s="59" t="str">
        <f>IF(Collage!C173="","",Collage!C173)</f>
        <v/>
      </c>
      <c r="D180" s="107" t="str">
        <f>IF(Collage!D173="","",Collage!D173)</f>
        <v>Dem015</v>
      </c>
      <c r="E180" s="29" t="s">
        <v>2</v>
      </c>
      <c r="F180" s="10" t="s">
        <v>2</v>
      </c>
      <c r="G180" s="11"/>
      <c r="H180" s="13">
        <f t="shared" si="28"/>
        <v>0.66666666666666663</v>
      </c>
      <c r="I180" s="8" t="str">
        <f>IF(B180&lt;&gt;"",SUMIF($V$23:$V$598,V180,$H$23:$H$598)/SUMIF($V$23:$V$598,V180,$O$23:O755),IF(O180&lt;&gt;"",SUMIF($S$23:$S$598,S180,$H$23:$H$598)/O180,""))</f>
        <v/>
      </c>
      <c r="J180" s="12"/>
      <c r="K180" s="19">
        <f t="shared" si="36"/>
        <v>1</v>
      </c>
      <c r="L180" s="19">
        <f t="shared" si="29"/>
        <v>1</v>
      </c>
      <c r="M180" s="19">
        <f t="shared" si="30"/>
        <v>0</v>
      </c>
      <c r="N180" s="19">
        <f t="shared" si="37"/>
        <v>2</v>
      </c>
      <c r="O180" s="9" t="str">
        <f t="shared" si="35"/>
        <v/>
      </c>
      <c r="S180" s="2" t="str">
        <f t="shared" si="33"/>
        <v>- MANIPULATION DE FICHIERS -</v>
      </c>
      <c r="T180" s="18" t="str">
        <f t="shared" si="31"/>
        <v/>
      </c>
      <c r="V180" s="2" t="str">
        <f t="shared" si="34"/>
        <v>DEMANDES</v>
      </c>
      <c r="W180" s="16" t="str">
        <f t="shared" si="32"/>
        <v/>
      </c>
    </row>
    <row r="181" spans="2:23" x14ac:dyDescent="0.2">
      <c r="B181" s="59" t="str">
        <f>IF(Collage!B174="","",Collage!B174)</f>
        <v/>
      </c>
      <c r="C181" s="59" t="str">
        <f>IF(Collage!C174="","",Collage!C174)</f>
        <v/>
      </c>
      <c r="D181" s="107" t="str">
        <f>IF(Collage!D174="","",Collage!D174)</f>
        <v/>
      </c>
      <c r="E181" s="29"/>
      <c r="F181" s="10"/>
      <c r="G181" s="11"/>
      <c r="H181" s="13" t="str">
        <f t="shared" si="28"/>
        <v/>
      </c>
      <c r="I181" s="8" t="str">
        <f>IF(B181&lt;&gt;"",SUMIF($V$23:$V$598,V181,$H$23:$H$598)/SUMIF($V$23:$V$598,V181,$O$23:O756),IF(O181&lt;&gt;"",SUMIF($S$23:$S$598,S181,$H$23:$H$598)/O181,""))</f>
        <v/>
      </c>
      <c r="J181" s="12"/>
      <c r="K181" s="19" t="str">
        <f t="shared" si="36"/>
        <v/>
      </c>
      <c r="L181" s="19" t="str">
        <f t="shared" si="29"/>
        <v/>
      </c>
      <c r="M181" s="19" t="str">
        <f t="shared" si="30"/>
        <v/>
      </c>
      <c r="N181" s="19" t="str">
        <f t="shared" si="37"/>
        <v/>
      </c>
      <c r="O181" s="9" t="str">
        <f t="shared" si="35"/>
        <v/>
      </c>
      <c r="S181" s="2" t="str">
        <f t="shared" si="33"/>
        <v>- MANIPULATION DE FICHIERS -</v>
      </c>
      <c r="T181" s="18" t="str">
        <f t="shared" si="31"/>
        <v/>
      </c>
      <c r="V181" s="2" t="str">
        <f t="shared" si="34"/>
        <v>DEMANDES</v>
      </c>
      <c r="W181" s="16" t="str">
        <f t="shared" si="32"/>
        <v/>
      </c>
    </row>
    <row r="182" spans="2:23" x14ac:dyDescent="0.2">
      <c r="B182" s="59" t="str">
        <f>IF(Collage!B175="","",Collage!B175)</f>
        <v/>
      </c>
      <c r="C182" s="59" t="str">
        <f>IF(Collage!C175="","",Collage!C175)</f>
        <v>- SAUVEGARDES -</v>
      </c>
      <c r="D182" s="107" t="str">
        <f>IF(Collage!D175="","",Collage!D175)</f>
        <v/>
      </c>
      <c r="E182" s="29"/>
      <c r="F182" s="10"/>
      <c r="G182" s="11"/>
      <c r="H182" s="13" t="str">
        <f t="shared" si="28"/>
        <v/>
      </c>
      <c r="I182" s="8">
        <f>IF(B182&lt;&gt;"",SUMIF($V$23:$V$598,V182,$H$23:$H$598)/SUMIF($V$23:$V$598,V182,$O$23:O757),IF(O182&lt;&gt;"",SUMIF($S$23:$S$598,S182,$H$23:$H$598)/O182,""))</f>
        <v>0.39393939393939392</v>
      </c>
      <c r="J182" s="12"/>
      <c r="K182" s="19" t="str">
        <f t="shared" si="36"/>
        <v/>
      </c>
      <c r="L182" s="19" t="str">
        <f t="shared" si="29"/>
        <v/>
      </c>
      <c r="M182" s="19" t="str">
        <f t="shared" si="30"/>
        <v/>
      </c>
      <c r="N182" s="19" t="str">
        <f t="shared" si="37"/>
        <v>Procédures :</v>
      </c>
      <c r="O182" s="9">
        <f t="shared" si="35"/>
        <v>11</v>
      </c>
      <c r="S182" s="2" t="str">
        <f t="shared" si="33"/>
        <v>- SAUVEGARDES -</v>
      </c>
      <c r="T182" s="18">
        <f t="shared" si="31"/>
        <v>0.39393939393939392</v>
      </c>
      <c r="V182" s="2" t="str">
        <f t="shared" si="34"/>
        <v>DEMANDES</v>
      </c>
      <c r="W182" s="16" t="str">
        <f t="shared" si="32"/>
        <v/>
      </c>
    </row>
    <row r="183" spans="2:23" x14ac:dyDescent="0.2">
      <c r="B183" s="59" t="str">
        <f>IF(Collage!B176="","",Collage!B176)</f>
        <v/>
      </c>
      <c r="C183" s="59" t="str">
        <f>IF(Collage!C176="","",Collage!C176)</f>
        <v/>
      </c>
      <c r="D183" s="107" t="str">
        <f>IF(Collage!D176="","",Collage!D176)</f>
        <v/>
      </c>
      <c r="E183" s="29"/>
      <c r="F183" s="10"/>
      <c r="G183" s="11"/>
      <c r="H183" s="13" t="str">
        <f t="shared" si="28"/>
        <v/>
      </c>
      <c r="I183" s="8" t="str">
        <f>IF(B183&lt;&gt;"",SUMIF($V$23:$V$598,V183,$H$23:$H$598)/SUMIF($V$23:$V$598,V183,$O$23:O758),IF(O183&lt;&gt;"",SUMIF($S$23:$S$598,S183,$H$23:$H$598)/O183,""))</f>
        <v/>
      </c>
      <c r="J183" s="12"/>
      <c r="K183" s="19" t="str">
        <f t="shared" si="36"/>
        <v/>
      </c>
      <c r="L183" s="19" t="str">
        <f t="shared" si="29"/>
        <v/>
      </c>
      <c r="M183" s="19" t="str">
        <f t="shared" si="30"/>
        <v/>
      </c>
      <c r="N183" s="19" t="str">
        <f t="shared" si="37"/>
        <v/>
      </c>
      <c r="O183" s="9" t="str">
        <f t="shared" si="35"/>
        <v/>
      </c>
      <c r="S183" s="2" t="str">
        <f t="shared" si="33"/>
        <v>- SAUVEGARDES -</v>
      </c>
      <c r="T183" s="18" t="str">
        <f t="shared" si="31"/>
        <v/>
      </c>
      <c r="V183" s="2" t="str">
        <f t="shared" si="34"/>
        <v>DEMANDES</v>
      </c>
      <c r="W183" s="16" t="str">
        <f t="shared" si="32"/>
        <v/>
      </c>
    </row>
    <row r="184" spans="2:23" x14ac:dyDescent="0.2">
      <c r="B184" s="59" t="str">
        <f>IF(Collage!B177="","",Collage!B177)</f>
        <v/>
      </c>
      <c r="C184" s="59" t="str">
        <f>IF(Collage!C177="","",Collage!C177)</f>
        <v/>
      </c>
      <c r="D184" s="107" t="str">
        <f>IF(Collage!D177="","",Collage!D177)</f>
        <v>Dem016</v>
      </c>
      <c r="E184" s="29" t="s">
        <v>2</v>
      </c>
      <c r="F184" s="10" t="s">
        <v>2</v>
      </c>
      <c r="G184" s="11"/>
      <c r="H184" s="13">
        <f t="shared" si="28"/>
        <v>0.66666666666666663</v>
      </c>
      <c r="I184" s="8" t="str">
        <f>IF(B184&lt;&gt;"",SUMIF($V$23:$V$598,V184,$H$23:$H$598)/SUMIF($V$23:$V$598,V184,$O$23:O759),IF(O184&lt;&gt;"",SUMIF($S$23:$S$598,S184,$H$23:$H$598)/O184,""))</f>
        <v/>
      </c>
      <c r="J184" s="12"/>
      <c r="K184" s="19">
        <f t="shared" si="36"/>
        <v>1</v>
      </c>
      <c r="L184" s="19">
        <f t="shared" si="29"/>
        <v>1</v>
      </c>
      <c r="M184" s="19">
        <f t="shared" si="30"/>
        <v>0</v>
      </c>
      <c r="N184" s="19">
        <f t="shared" si="37"/>
        <v>2</v>
      </c>
      <c r="O184" s="9" t="str">
        <f t="shared" si="35"/>
        <v/>
      </c>
      <c r="S184" s="2" t="str">
        <f t="shared" si="33"/>
        <v>- SAUVEGARDES -</v>
      </c>
      <c r="T184" s="18" t="str">
        <f t="shared" si="31"/>
        <v/>
      </c>
      <c r="V184" s="2" t="str">
        <f t="shared" si="34"/>
        <v>DEMANDES</v>
      </c>
      <c r="W184" s="16" t="str">
        <f t="shared" si="32"/>
        <v/>
      </c>
    </row>
    <row r="185" spans="2:23" x14ac:dyDescent="0.2">
      <c r="B185" s="59" t="str">
        <f>IF(Collage!B178="","",Collage!B178)</f>
        <v/>
      </c>
      <c r="C185" s="59" t="str">
        <f>IF(Collage!C178="","",Collage!C178)</f>
        <v/>
      </c>
      <c r="D185" s="107" t="str">
        <f>IF(Collage!D178="","",Collage!D178)</f>
        <v>Dem017</v>
      </c>
      <c r="E185" s="29" t="s">
        <v>2</v>
      </c>
      <c r="F185" s="10" t="s">
        <v>2</v>
      </c>
      <c r="G185" s="11"/>
      <c r="H185" s="13">
        <f t="shared" si="28"/>
        <v>0.66666666666666663</v>
      </c>
      <c r="I185" s="8" t="str">
        <f>IF(B185&lt;&gt;"",SUMIF($V$23:$V$598,V185,$H$23:$H$598)/SUMIF($V$23:$V$598,V185,$O$23:O760),IF(O185&lt;&gt;"",SUMIF($S$23:$S$598,S185,$H$23:$H$598)/O185,""))</f>
        <v/>
      </c>
      <c r="J185" s="12"/>
      <c r="K185" s="19">
        <f t="shared" si="36"/>
        <v>1</v>
      </c>
      <c r="L185" s="19">
        <f t="shared" si="29"/>
        <v>1</v>
      </c>
      <c r="M185" s="19">
        <f t="shared" si="30"/>
        <v>0</v>
      </c>
      <c r="N185" s="19">
        <f t="shared" si="37"/>
        <v>2</v>
      </c>
      <c r="O185" s="9" t="str">
        <f t="shared" si="35"/>
        <v/>
      </c>
      <c r="S185" s="2" t="str">
        <f t="shared" si="33"/>
        <v>- SAUVEGARDES -</v>
      </c>
      <c r="T185" s="18" t="str">
        <f t="shared" si="31"/>
        <v/>
      </c>
      <c r="V185" s="2" t="str">
        <f t="shared" si="34"/>
        <v>DEMANDES</v>
      </c>
      <c r="W185" s="16" t="str">
        <f t="shared" si="32"/>
        <v/>
      </c>
    </row>
    <row r="186" spans="2:23" x14ac:dyDescent="0.2">
      <c r="B186" s="59" t="str">
        <f>IF(Collage!B179="","",Collage!B179)</f>
        <v/>
      </c>
      <c r="C186" s="59" t="str">
        <f>IF(Collage!C179="","",Collage!C179)</f>
        <v/>
      </c>
      <c r="D186" s="107" t="str">
        <f>IF(Collage!D179="","",Collage!D179)</f>
        <v>Dem018</v>
      </c>
      <c r="E186" s="29" t="s">
        <v>2</v>
      </c>
      <c r="F186" s="10" t="s">
        <v>2</v>
      </c>
      <c r="G186" s="11"/>
      <c r="H186" s="13">
        <f t="shared" si="28"/>
        <v>0.66666666666666663</v>
      </c>
      <c r="I186" s="8" t="str">
        <f>IF(B186&lt;&gt;"",SUMIF($V$23:$V$598,V186,$H$23:$H$598)/SUMIF($V$23:$V$598,V186,$O$23:O761),IF(O186&lt;&gt;"",SUMIF($S$23:$S$598,S186,$H$23:$H$598)/O186,""))</f>
        <v/>
      </c>
      <c r="J186" s="12"/>
      <c r="K186" s="19">
        <f t="shared" si="36"/>
        <v>1</v>
      </c>
      <c r="L186" s="19">
        <f t="shared" si="29"/>
        <v>1</v>
      </c>
      <c r="M186" s="19">
        <f t="shared" si="30"/>
        <v>0</v>
      </c>
      <c r="N186" s="19">
        <f t="shared" si="37"/>
        <v>2</v>
      </c>
      <c r="O186" s="9" t="str">
        <f t="shared" si="35"/>
        <v/>
      </c>
      <c r="S186" s="2" t="str">
        <f t="shared" si="33"/>
        <v>- SAUVEGARDES -</v>
      </c>
      <c r="T186" s="18" t="str">
        <f t="shared" si="31"/>
        <v/>
      </c>
      <c r="V186" s="2" t="str">
        <f t="shared" si="34"/>
        <v>DEMANDES</v>
      </c>
      <c r="W186" s="16" t="str">
        <f t="shared" si="32"/>
        <v/>
      </c>
    </row>
    <row r="187" spans="2:23" x14ac:dyDescent="0.2">
      <c r="B187" s="59" t="str">
        <f>IF(Collage!B180="","",Collage!B180)</f>
        <v/>
      </c>
      <c r="C187" s="59" t="str">
        <f>IF(Collage!C180="","",Collage!C180)</f>
        <v/>
      </c>
      <c r="D187" s="107" t="str">
        <f>IF(Collage!D180="","",Collage!D180)</f>
        <v>Dem019</v>
      </c>
      <c r="E187" s="29" t="s">
        <v>2</v>
      </c>
      <c r="F187" s="10" t="s">
        <v>2</v>
      </c>
      <c r="G187" s="11"/>
      <c r="H187" s="13">
        <f t="shared" si="28"/>
        <v>0.66666666666666663</v>
      </c>
      <c r="I187" s="8" t="str">
        <f>IF(B187&lt;&gt;"",SUMIF($V$23:$V$598,V187,$H$23:$H$598)/SUMIF($V$23:$V$598,V187,$O$23:O762),IF(O187&lt;&gt;"",SUMIF($S$23:$S$598,S187,$H$23:$H$598)/O187,""))</f>
        <v/>
      </c>
      <c r="J187" s="12"/>
      <c r="K187" s="19">
        <f t="shared" si="36"/>
        <v>1</v>
      </c>
      <c r="L187" s="19">
        <f t="shared" si="29"/>
        <v>1</v>
      </c>
      <c r="M187" s="19">
        <f t="shared" si="30"/>
        <v>0</v>
      </c>
      <c r="N187" s="19">
        <f t="shared" si="37"/>
        <v>2</v>
      </c>
      <c r="O187" s="9" t="str">
        <f t="shared" si="35"/>
        <v/>
      </c>
      <c r="S187" s="2" t="str">
        <f t="shared" si="33"/>
        <v>- SAUVEGARDES -</v>
      </c>
      <c r="T187" s="18" t="str">
        <f t="shared" si="31"/>
        <v/>
      </c>
      <c r="V187" s="2" t="str">
        <f t="shared" si="34"/>
        <v>DEMANDES</v>
      </c>
      <c r="W187" s="16" t="str">
        <f t="shared" si="32"/>
        <v/>
      </c>
    </row>
    <row r="188" spans="2:23" x14ac:dyDescent="0.2">
      <c r="B188" s="59" t="str">
        <f>IF(Collage!B181="","",Collage!B181)</f>
        <v/>
      </c>
      <c r="C188" s="59" t="str">
        <f>IF(Collage!C181="","",Collage!C181)</f>
        <v/>
      </c>
      <c r="D188" s="107" t="str">
        <f>IF(Collage!D181="","",Collage!D181)</f>
        <v>Dem020</v>
      </c>
      <c r="E188" s="29" t="s">
        <v>2</v>
      </c>
      <c r="F188" s="10"/>
      <c r="G188" s="11"/>
      <c r="H188" s="13">
        <f t="shared" si="28"/>
        <v>0.33333333333333331</v>
      </c>
      <c r="I188" s="8" t="str">
        <f>IF(B188&lt;&gt;"",SUMIF($V$23:$V$598,V188,$H$23:$H$598)/SUMIF($V$23:$V$598,V188,$O$23:O763),IF(O188&lt;&gt;"",SUMIF($S$23:$S$598,S188,$H$23:$H$598)/O188,""))</f>
        <v/>
      </c>
      <c r="J188" s="12"/>
      <c r="K188" s="19">
        <f t="shared" si="36"/>
        <v>1</v>
      </c>
      <c r="L188" s="19">
        <f t="shared" si="29"/>
        <v>0</v>
      </c>
      <c r="M188" s="19">
        <f t="shared" si="30"/>
        <v>0</v>
      </c>
      <c r="N188" s="19">
        <f t="shared" si="37"/>
        <v>1</v>
      </c>
      <c r="O188" s="9" t="str">
        <f t="shared" si="35"/>
        <v/>
      </c>
      <c r="S188" s="2" t="str">
        <f t="shared" si="33"/>
        <v>- SAUVEGARDES -</v>
      </c>
      <c r="T188" s="18" t="str">
        <f t="shared" si="31"/>
        <v/>
      </c>
      <c r="V188" s="2" t="str">
        <f t="shared" si="34"/>
        <v>DEMANDES</v>
      </c>
      <c r="W188" s="16" t="str">
        <f t="shared" si="32"/>
        <v/>
      </c>
    </row>
    <row r="189" spans="2:23" x14ac:dyDescent="0.2">
      <c r="B189" s="59" t="str">
        <f>IF(Collage!B182="","",Collage!B182)</f>
        <v/>
      </c>
      <c r="C189" s="59" t="str">
        <f>IF(Collage!C182="","",Collage!C182)</f>
        <v/>
      </c>
      <c r="D189" s="107" t="str">
        <f>IF(Collage!D182="","",Collage!D182)</f>
        <v>Dem021</v>
      </c>
      <c r="E189" s="29" t="s">
        <v>2</v>
      </c>
      <c r="F189" s="10"/>
      <c r="G189" s="11"/>
      <c r="H189" s="13">
        <f t="shared" si="28"/>
        <v>0.33333333333333331</v>
      </c>
      <c r="I189" s="8" t="str">
        <f>IF(B189&lt;&gt;"",SUMIF($V$23:$V$598,V189,$H$23:$H$598)/SUMIF($V$23:$V$598,V189,$O$23:O764),IF(O189&lt;&gt;"",SUMIF($S$23:$S$598,S189,$H$23:$H$598)/O189,""))</f>
        <v/>
      </c>
      <c r="J189" s="12"/>
      <c r="K189" s="19">
        <f t="shared" si="36"/>
        <v>1</v>
      </c>
      <c r="L189" s="19">
        <f t="shared" si="29"/>
        <v>0</v>
      </c>
      <c r="M189" s="19">
        <f t="shared" si="30"/>
        <v>0</v>
      </c>
      <c r="N189" s="19">
        <f t="shared" si="37"/>
        <v>1</v>
      </c>
      <c r="O189" s="9" t="str">
        <f t="shared" si="35"/>
        <v/>
      </c>
      <c r="S189" s="2" t="str">
        <f t="shared" si="33"/>
        <v>- SAUVEGARDES -</v>
      </c>
      <c r="T189" s="18" t="str">
        <f t="shared" si="31"/>
        <v/>
      </c>
      <c r="V189" s="2" t="str">
        <f t="shared" si="34"/>
        <v>DEMANDES</v>
      </c>
      <c r="W189" s="16" t="str">
        <f t="shared" si="32"/>
        <v/>
      </c>
    </row>
    <row r="190" spans="2:23" x14ac:dyDescent="0.2">
      <c r="B190" s="59" t="str">
        <f>IF(Collage!B183="","",Collage!B183)</f>
        <v/>
      </c>
      <c r="C190" s="59" t="str">
        <f>IF(Collage!C183="","",Collage!C183)</f>
        <v/>
      </c>
      <c r="D190" s="107" t="str">
        <f>IF(Collage!D183="","",Collage!D183)</f>
        <v>Dem022</v>
      </c>
      <c r="E190" s="29"/>
      <c r="F190" s="10"/>
      <c r="G190" s="11"/>
      <c r="H190" s="13">
        <f t="shared" si="28"/>
        <v>0</v>
      </c>
      <c r="I190" s="8" t="str">
        <f>IF(B190&lt;&gt;"",SUMIF($V$23:$V$598,V190,$H$23:$H$598)/SUMIF($V$23:$V$598,V190,$O$23:O765),IF(O190&lt;&gt;"",SUMIF($S$23:$S$598,S190,$H$23:$H$598)/O190,""))</f>
        <v/>
      </c>
      <c r="J190" s="12"/>
      <c r="K190" s="19">
        <f t="shared" si="36"/>
        <v>0</v>
      </c>
      <c r="L190" s="19">
        <f t="shared" si="29"/>
        <v>0</v>
      </c>
      <c r="M190" s="19">
        <f t="shared" si="30"/>
        <v>0</v>
      </c>
      <c r="N190" s="19">
        <f t="shared" si="37"/>
        <v>0</v>
      </c>
      <c r="O190" s="9" t="str">
        <f t="shared" si="35"/>
        <v/>
      </c>
      <c r="S190" s="2" t="str">
        <f t="shared" si="33"/>
        <v>- SAUVEGARDES -</v>
      </c>
      <c r="T190" s="18" t="str">
        <f t="shared" si="31"/>
        <v/>
      </c>
      <c r="V190" s="2" t="str">
        <f t="shared" si="34"/>
        <v>DEMANDES</v>
      </c>
      <c r="W190" s="16" t="str">
        <f t="shared" si="32"/>
        <v/>
      </c>
    </row>
    <row r="191" spans="2:23" x14ac:dyDescent="0.2">
      <c r="B191" s="59" t="str">
        <f>IF(Collage!B184="","",Collage!B184)</f>
        <v/>
      </c>
      <c r="C191" s="59" t="str">
        <f>IF(Collage!C184="","",Collage!C184)</f>
        <v/>
      </c>
      <c r="D191" s="107" t="str">
        <f>IF(Collage!D184="","",Collage!D184)</f>
        <v>Dem023</v>
      </c>
      <c r="E191" s="29"/>
      <c r="F191" s="10"/>
      <c r="G191" s="11"/>
      <c r="H191" s="13">
        <f t="shared" si="28"/>
        <v>0</v>
      </c>
      <c r="I191" s="8" t="str">
        <f>IF(B191&lt;&gt;"",SUMIF($V$23:$V$598,V191,$H$23:$H$598)/SUMIF($V$23:$V$598,V191,$O$23:O766),IF(O191&lt;&gt;"",SUMIF($S$23:$S$598,S191,$H$23:$H$598)/O191,""))</f>
        <v/>
      </c>
      <c r="J191" s="12"/>
      <c r="K191" s="19">
        <f t="shared" si="36"/>
        <v>0</v>
      </c>
      <c r="L191" s="19">
        <f t="shared" si="29"/>
        <v>0</v>
      </c>
      <c r="M191" s="19">
        <f t="shared" si="30"/>
        <v>0</v>
      </c>
      <c r="N191" s="19">
        <f t="shared" si="37"/>
        <v>0</v>
      </c>
      <c r="O191" s="9" t="str">
        <f t="shared" si="35"/>
        <v/>
      </c>
      <c r="S191" s="2" t="str">
        <f t="shared" si="33"/>
        <v>- SAUVEGARDES -</v>
      </c>
      <c r="T191" s="18" t="str">
        <f t="shared" si="31"/>
        <v/>
      </c>
      <c r="V191" s="2" t="str">
        <f t="shared" si="34"/>
        <v>DEMANDES</v>
      </c>
      <c r="W191" s="16" t="str">
        <f t="shared" si="32"/>
        <v/>
      </c>
    </row>
    <row r="192" spans="2:23" x14ac:dyDescent="0.2">
      <c r="B192" s="59" t="str">
        <f>IF(Collage!B185="","",Collage!B185)</f>
        <v/>
      </c>
      <c r="C192" s="59" t="str">
        <f>IF(Collage!C185="","",Collage!C185)</f>
        <v/>
      </c>
      <c r="D192" s="107" t="str">
        <f>IF(Collage!D185="","",Collage!D185)</f>
        <v>Dem024</v>
      </c>
      <c r="E192" s="29"/>
      <c r="F192" s="10"/>
      <c r="G192" s="11"/>
      <c r="H192" s="13">
        <f t="shared" si="28"/>
        <v>0</v>
      </c>
      <c r="I192" s="8" t="str">
        <f>IF(B192&lt;&gt;"",SUMIF($V$23:$V$598,V192,$H$23:$H$598)/SUMIF($V$23:$V$598,V192,$O$23:O767),IF(O192&lt;&gt;"",SUMIF($S$23:$S$598,S192,$H$23:$H$598)/O192,""))</f>
        <v/>
      </c>
      <c r="J192" s="12"/>
      <c r="K192" s="19">
        <f t="shared" si="36"/>
        <v>0</v>
      </c>
      <c r="L192" s="19">
        <f t="shared" si="29"/>
        <v>0</v>
      </c>
      <c r="M192" s="19">
        <f t="shared" si="30"/>
        <v>0</v>
      </c>
      <c r="N192" s="19">
        <f t="shared" si="37"/>
        <v>0</v>
      </c>
      <c r="O192" s="9" t="str">
        <f t="shared" si="35"/>
        <v/>
      </c>
      <c r="S192" s="2" t="str">
        <f t="shared" si="33"/>
        <v>- SAUVEGARDES -</v>
      </c>
      <c r="T192" s="18" t="str">
        <f t="shared" si="31"/>
        <v/>
      </c>
      <c r="V192" s="2" t="str">
        <f t="shared" si="34"/>
        <v>DEMANDES</v>
      </c>
      <c r="W192" s="16" t="str">
        <f t="shared" si="32"/>
        <v/>
      </c>
    </row>
    <row r="193" spans="2:23" x14ac:dyDescent="0.2">
      <c r="B193" s="59" t="str">
        <f>IF(Collage!B186="","",Collage!B186)</f>
        <v/>
      </c>
      <c r="C193" s="59" t="str">
        <f>IF(Collage!C186="","",Collage!C186)</f>
        <v/>
      </c>
      <c r="D193" s="107" t="str">
        <f>IF(Collage!D186="","",Collage!D186)</f>
        <v>Dem025</v>
      </c>
      <c r="E193" s="29" t="s">
        <v>2</v>
      </c>
      <c r="F193" s="10" t="s">
        <v>2</v>
      </c>
      <c r="G193" s="11"/>
      <c r="H193" s="13">
        <f t="shared" si="28"/>
        <v>0.66666666666666663</v>
      </c>
      <c r="I193" s="8" t="str">
        <f>IF(B193&lt;&gt;"",SUMIF($V$23:$V$598,V193,$H$23:$H$598)/SUMIF($V$23:$V$598,V193,$O$23:O768),IF(O193&lt;&gt;"",SUMIF($S$23:$S$598,S193,$H$23:$H$598)/O193,""))</f>
        <v/>
      </c>
      <c r="J193" s="12"/>
      <c r="K193" s="19">
        <f t="shared" si="36"/>
        <v>1</v>
      </c>
      <c r="L193" s="19">
        <f t="shared" si="29"/>
        <v>1</v>
      </c>
      <c r="M193" s="19">
        <f t="shared" si="30"/>
        <v>0</v>
      </c>
      <c r="N193" s="19">
        <f t="shared" si="37"/>
        <v>2</v>
      </c>
      <c r="O193" s="9" t="str">
        <f t="shared" si="35"/>
        <v/>
      </c>
      <c r="S193" s="2" t="str">
        <f t="shared" si="33"/>
        <v>- SAUVEGARDES -</v>
      </c>
      <c r="T193" s="18" t="str">
        <f t="shared" si="31"/>
        <v/>
      </c>
      <c r="V193" s="2" t="str">
        <f t="shared" si="34"/>
        <v>DEMANDES</v>
      </c>
      <c r="W193" s="16" t="str">
        <f t="shared" si="32"/>
        <v/>
      </c>
    </row>
    <row r="194" spans="2:23" x14ac:dyDescent="0.2">
      <c r="B194" s="59" t="str">
        <f>IF(Collage!B187="","",Collage!B187)</f>
        <v/>
      </c>
      <c r="C194" s="59" t="str">
        <f>IF(Collage!C187="","",Collage!C187)</f>
        <v/>
      </c>
      <c r="D194" s="107" t="str">
        <f>IF(Collage!D187="","",Collage!D187)</f>
        <v>Dem026</v>
      </c>
      <c r="E194" s="29" t="s">
        <v>2</v>
      </c>
      <c r="F194" s="10"/>
      <c r="G194" s="11"/>
      <c r="H194" s="13">
        <f t="shared" si="28"/>
        <v>0.33333333333333331</v>
      </c>
      <c r="I194" s="8" t="str">
        <f>IF(B194&lt;&gt;"",SUMIF($V$23:$V$598,V194,$H$23:$H$598)/SUMIF($V$23:$V$598,V194,$O$23:O769),IF(O194&lt;&gt;"",SUMIF($S$23:$S$598,S194,$H$23:$H$598)/O194,""))</f>
        <v/>
      </c>
      <c r="J194" s="12"/>
      <c r="K194" s="19">
        <f t="shared" si="36"/>
        <v>1</v>
      </c>
      <c r="L194" s="19">
        <f t="shared" si="29"/>
        <v>0</v>
      </c>
      <c r="M194" s="19">
        <f t="shared" si="30"/>
        <v>0</v>
      </c>
      <c r="N194" s="19">
        <f t="shared" si="37"/>
        <v>1</v>
      </c>
      <c r="O194" s="9" t="str">
        <f t="shared" si="35"/>
        <v/>
      </c>
      <c r="S194" s="2" t="str">
        <f t="shared" si="33"/>
        <v>- SAUVEGARDES -</v>
      </c>
      <c r="T194" s="18" t="str">
        <f t="shared" si="31"/>
        <v/>
      </c>
      <c r="V194" s="2" t="str">
        <f t="shared" si="34"/>
        <v>DEMANDES</v>
      </c>
      <c r="W194" s="16" t="str">
        <f t="shared" si="32"/>
        <v/>
      </c>
    </row>
    <row r="195" spans="2:23" x14ac:dyDescent="0.2">
      <c r="B195" s="59" t="str">
        <f>IF(Collage!B188="","",Collage!B188)</f>
        <v/>
      </c>
      <c r="C195" s="59" t="str">
        <f>IF(Collage!C188="","",Collage!C188)</f>
        <v/>
      </c>
      <c r="D195" s="107" t="str">
        <f>IF(Collage!D188="","",Collage!D188)</f>
        <v/>
      </c>
      <c r="E195" s="29"/>
      <c r="F195" s="10"/>
      <c r="G195" s="11"/>
      <c r="H195" s="13" t="str">
        <f t="shared" si="28"/>
        <v/>
      </c>
      <c r="I195" s="8" t="str">
        <f>IF(B195&lt;&gt;"",SUMIF($V$23:$V$598,V195,$H$23:$H$598)/SUMIF($V$23:$V$598,V195,$O$23:O770),IF(O195&lt;&gt;"",SUMIF($S$23:$S$598,S195,$H$23:$H$598)/O195,""))</f>
        <v/>
      </c>
      <c r="J195" s="12"/>
      <c r="K195" s="19" t="str">
        <f t="shared" si="36"/>
        <v/>
      </c>
      <c r="L195" s="19" t="str">
        <f t="shared" si="29"/>
        <v/>
      </c>
      <c r="M195" s="19" t="str">
        <f t="shared" si="30"/>
        <v/>
      </c>
      <c r="N195" s="19" t="str">
        <f t="shared" si="37"/>
        <v/>
      </c>
      <c r="O195" s="9" t="str">
        <f t="shared" si="35"/>
        <v/>
      </c>
      <c r="S195" s="2" t="str">
        <f t="shared" si="33"/>
        <v>- SAUVEGARDES -</v>
      </c>
      <c r="T195" s="18" t="str">
        <f t="shared" si="31"/>
        <v/>
      </c>
      <c r="V195" s="2" t="str">
        <f t="shared" si="34"/>
        <v>DEMANDES</v>
      </c>
      <c r="W195" s="16" t="str">
        <f t="shared" si="32"/>
        <v/>
      </c>
    </row>
    <row r="196" spans="2:23" x14ac:dyDescent="0.2">
      <c r="B196" s="59" t="str">
        <f>IF(Collage!B189="","",Collage!B189)</f>
        <v/>
      </c>
      <c r="C196" s="59" t="str">
        <f>IF(Collage!C189="","",Collage!C189)</f>
        <v>- MEP -</v>
      </c>
      <c r="D196" s="107" t="str">
        <f>IF(Collage!D189="","",Collage!D189)</f>
        <v/>
      </c>
      <c r="E196" s="29"/>
      <c r="F196" s="10"/>
      <c r="G196" s="11"/>
      <c r="H196" s="13" t="str">
        <f t="shared" si="28"/>
        <v/>
      </c>
      <c r="I196" s="8">
        <f>IF(B196&lt;&gt;"",SUMIF($V$23:$V$598,V196,$H$23:$H$598)/SUMIF($V$23:$V$598,V196,$O$23:O771),IF(O196&lt;&gt;"",SUMIF($S$23:$S$598,S196,$H$23:$H$598)/O196,""))</f>
        <v>0.33333333333333331</v>
      </c>
      <c r="J196" s="12"/>
      <c r="K196" s="19" t="str">
        <f t="shared" si="36"/>
        <v/>
      </c>
      <c r="L196" s="19" t="str">
        <f t="shared" si="29"/>
        <v/>
      </c>
      <c r="M196" s="19" t="str">
        <f t="shared" si="30"/>
        <v/>
      </c>
      <c r="N196" s="19" t="str">
        <f t="shared" si="37"/>
        <v>Procédures :</v>
      </c>
      <c r="O196" s="9">
        <f t="shared" si="35"/>
        <v>6</v>
      </c>
      <c r="S196" s="2" t="str">
        <f t="shared" si="33"/>
        <v>- MEP -</v>
      </c>
      <c r="T196" s="18">
        <f t="shared" si="31"/>
        <v>0.33333333333333331</v>
      </c>
      <c r="V196" s="2" t="str">
        <f t="shared" si="34"/>
        <v>DEMANDES</v>
      </c>
      <c r="W196" s="16" t="str">
        <f t="shared" si="32"/>
        <v/>
      </c>
    </row>
    <row r="197" spans="2:23" x14ac:dyDescent="0.2">
      <c r="B197" s="59" t="str">
        <f>IF(Collage!B190="","",Collage!B190)</f>
        <v/>
      </c>
      <c r="C197" s="59" t="str">
        <f>IF(Collage!C190="","",Collage!C190)</f>
        <v/>
      </c>
      <c r="D197" s="107" t="str">
        <f>IF(Collage!D190="","",Collage!D190)</f>
        <v/>
      </c>
      <c r="E197" s="29"/>
      <c r="F197" s="10"/>
      <c r="G197" s="11"/>
      <c r="H197" s="13" t="str">
        <f t="shared" si="28"/>
        <v/>
      </c>
      <c r="I197" s="8" t="str">
        <f>IF(B197&lt;&gt;"",SUMIF($V$23:$V$598,V197,$H$23:$H$598)/SUMIF($V$23:$V$598,V197,$O$23:O772),IF(O197&lt;&gt;"",SUMIF($S$23:$S$598,S197,$H$23:$H$598)/O197,""))</f>
        <v/>
      </c>
      <c r="J197" s="12"/>
      <c r="K197" s="19" t="str">
        <f t="shared" si="36"/>
        <v/>
      </c>
      <c r="L197" s="19" t="str">
        <f t="shared" si="29"/>
        <v/>
      </c>
      <c r="M197" s="19" t="str">
        <f t="shared" si="30"/>
        <v/>
      </c>
      <c r="N197" s="19" t="str">
        <f t="shared" si="37"/>
        <v/>
      </c>
      <c r="O197" s="9" t="str">
        <f t="shared" si="35"/>
        <v/>
      </c>
      <c r="S197" s="2" t="str">
        <f t="shared" si="33"/>
        <v>- MEP -</v>
      </c>
      <c r="T197" s="18" t="str">
        <f t="shared" si="31"/>
        <v/>
      </c>
      <c r="V197" s="2" t="str">
        <f t="shared" si="34"/>
        <v>DEMANDES</v>
      </c>
      <c r="W197" s="16" t="str">
        <f t="shared" si="32"/>
        <v/>
      </c>
    </row>
    <row r="198" spans="2:23" x14ac:dyDescent="0.2">
      <c r="B198" s="59" t="str">
        <f>IF(Collage!B191="","",Collage!B191)</f>
        <v/>
      </c>
      <c r="C198" s="59" t="str">
        <f>IF(Collage!C191="","",Collage!C191)</f>
        <v/>
      </c>
      <c r="D198" s="107" t="str">
        <f>IF(Collage!D191="","",Collage!D191)</f>
        <v>Dem027</v>
      </c>
      <c r="E198" s="29"/>
      <c r="F198" s="10"/>
      <c r="G198" s="11"/>
      <c r="H198" s="13">
        <f t="shared" si="28"/>
        <v>0</v>
      </c>
      <c r="I198" s="8" t="str">
        <f>IF(B198&lt;&gt;"",SUMIF($V$23:$V$598,V198,$H$23:$H$598)/SUMIF($V$23:$V$598,V198,$O$23:O773),IF(O198&lt;&gt;"",SUMIF($S$23:$S$598,S198,$H$23:$H$598)/O198,""))</f>
        <v/>
      </c>
      <c r="J198" s="12"/>
      <c r="K198" s="19">
        <f t="shared" si="36"/>
        <v>0</v>
      </c>
      <c r="L198" s="19">
        <f t="shared" si="29"/>
        <v>0</v>
      </c>
      <c r="M198" s="19">
        <f t="shared" si="30"/>
        <v>0</v>
      </c>
      <c r="N198" s="19">
        <f t="shared" si="37"/>
        <v>0</v>
      </c>
      <c r="O198" s="9" t="str">
        <f t="shared" si="35"/>
        <v/>
      </c>
      <c r="S198" s="2" t="str">
        <f t="shared" si="33"/>
        <v>- MEP -</v>
      </c>
      <c r="T198" s="18" t="str">
        <f t="shared" si="31"/>
        <v/>
      </c>
      <c r="V198" s="2" t="str">
        <f t="shared" si="34"/>
        <v>DEMANDES</v>
      </c>
      <c r="W198" s="16" t="str">
        <f t="shared" si="32"/>
        <v/>
      </c>
    </row>
    <row r="199" spans="2:23" x14ac:dyDescent="0.2">
      <c r="B199" s="59" t="str">
        <f>IF(Collage!B192="","",Collage!B192)</f>
        <v/>
      </c>
      <c r="C199" s="59" t="str">
        <f>IF(Collage!C192="","",Collage!C192)</f>
        <v/>
      </c>
      <c r="D199" s="107" t="str">
        <f>IF(Collage!D192="","",Collage!D192)</f>
        <v>Dem028</v>
      </c>
      <c r="E199" s="29" t="s">
        <v>2</v>
      </c>
      <c r="F199" s="10"/>
      <c r="G199" s="11"/>
      <c r="H199" s="13">
        <f t="shared" si="28"/>
        <v>0.33333333333333331</v>
      </c>
      <c r="I199" s="8" t="str">
        <f>IF(B199&lt;&gt;"",SUMIF($V$23:$V$598,V199,$H$23:$H$598)/SUMIF($V$23:$V$598,V199,$O$23:O774),IF(O199&lt;&gt;"",SUMIF($S$23:$S$598,S199,$H$23:$H$598)/O199,""))</f>
        <v/>
      </c>
      <c r="J199" s="12"/>
      <c r="K199" s="19">
        <f t="shared" si="36"/>
        <v>1</v>
      </c>
      <c r="L199" s="19">
        <f t="shared" si="29"/>
        <v>0</v>
      </c>
      <c r="M199" s="19">
        <f t="shared" si="30"/>
        <v>0</v>
      </c>
      <c r="N199" s="19">
        <f t="shared" si="37"/>
        <v>1</v>
      </c>
      <c r="O199" s="9" t="str">
        <f t="shared" si="35"/>
        <v/>
      </c>
      <c r="S199" s="2" t="str">
        <f t="shared" si="33"/>
        <v>- MEP -</v>
      </c>
      <c r="T199" s="18" t="str">
        <f t="shared" si="31"/>
        <v/>
      </c>
      <c r="V199" s="2" t="str">
        <f t="shared" si="34"/>
        <v>DEMANDES</v>
      </c>
      <c r="W199" s="16" t="str">
        <f t="shared" si="32"/>
        <v/>
      </c>
    </row>
    <row r="200" spans="2:23" x14ac:dyDescent="0.2">
      <c r="B200" s="59" t="str">
        <f>IF(Collage!B193="","",Collage!B193)</f>
        <v/>
      </c>
      <c r="C200" s="59" t="str">
        <f>IF(Collage!C193="","",Collage!C193)</f>
        <v/>
      </c>
      <c r="D200" s="107" t="str">
        <f>IF(Collage!D193="","",Collage!D193)</f>
        <v>Dem029</v>
      </c>
      <c r="E200" s="29" t="s">
        <v>2</v>
      </c>
      <c r="F200" s="10" t="s">
        <v>2</v>
      </c>
      <c r="G200" s="11"/>
      <c r="H200" s="13">
        <f t="shared" si="28"/>
        <v>0.66666666666666663</v>
      </c>
      <c r="I200" s="8" t="str">
        <f>IF(B200&lt;&gt;"",SUMIF($V$23:$V$598,V200,$H$23:$H$598)/SUMIF($V$23:$V$598,V200,$O$23:O775),IF(O200&lt;&gt;"",SUMIF($S$23:$S$598,S200,$H$23:$H$598)/O200,""))</f>
        <v/>
      </c>
      <c r="J200" s="12"/>
      <c r="K200" s="19">
        <f t="shared" si="36"/>
        <v>1</v>
      </c>
      <c r="L200" s="19">
        <f t="shared" si="29"/>
        <v>1</v>
      </c>
      <c r="M200" s="19">
        <f t="shared" si="30"/>
        <v>0</v>
      </c>
      <c r="N200" s="19">
        <f t="shared" si="37"/>
        <v>2</v>
      </c>
      <c r="O200" s="9" t="str">
        <f t="shared" si="35"/>
        <v/>
      </c>
      <c r="S200" s="2" t="str">
        <f t="shared" si="33"/>
        <v>- MEP -</v>
      </c>
      <c r="T200" s="18" t="str">
        <f t="shared" si="31"/>
        <v/>
      </c>
      <c r="V200" s="2" t="str">
        <f t="shared" si="34"/>
        <v>DEMANDES</v>
      </c>
      <c r="W200" s="16" t="str">
        <f t="shared" si="32"/>
        <v/>
      </c>
    </row>
    <row r="201" spans="2:23" x14ac:dyDescent="0.2">
      <c r="B201" s="59" t="str">
        <f>IF(Collage!B194="","",Collage!B194)</f>
        <v/>
      </c>
      <c r="C201" s="59" t="str">
        <f>IF(Collage!C194="","",Collage!C194)</f>
        <v/>
      </c>
      <c r="D201" s="107" t="str">
        <f>IF(Collage!D194="","",Collage!D194)</f>
        <v>Dem030</v>
      </c>
      <c r="E201" s="29" t="s">
        <v>2</v>
      </c>
      <c r="F201" s="10" t="s">
        <v>2</v>
      </c>
      <c r="G201" s="11"/>
      <c r="H201" s="13">
        <f t="shared" si="28"/>
        <v>0.66666666666666663</v>
      </c>
      <c r="I201" s="8" t="str">
        <f>IF(B201&lt;&gt;"",SUMIF($V$23:$V$598,V201,$H$23:$H$598)/SUMIF($V$23:$V$598,V201,$O$23:O776),IF(O201&lt;&gt;"",SUMIF($S$23:$S$598,S201,$H$23:$H$598)/O201,""))</f>
        <v/>
      </c>
      <c r="J201" s="12"/>
      <c r="K201" s="19">
        <f t="shared" si="36"/>
        <v>1</v>
      </c>
      <c r="L201" s="19">
        <f t="shared" si="29"/>
        <v>1</v>
      </c>
      <c r="M201" s="19">
        <f t="shared" si="30"/>
        <v>0</v>
      </c>
      <c r="N201" s="19">
        <f t="shared" si="37"/>
        <v>2</v>
      </c>
      <c r="O201" s="9" t="str">
        <f t="shared" si="35"/>
        <v/>
      </c>
      <c r="S201" s="2" t="str">
        <f t="shared" si="33"/>
        <v>- MEP -</v>
      </c>
      <c r="T201" s="18" t="str">
        <f t="shared" si="31"/>
        <v/>
      </c>
      <c r="V201" s="2" t="str">
        <f t="shared" si="34"/>
        <v>DEMANDES</v>
      </c>
      <c r="W201" s="16" t="str">
        <f t="shared" si="32"/>
        <v/>
      </c>
    </row>
    <row r="202" spans="2:23" x14ac:dyDescent="0.2">
      <c r="B202" s="59" t="str">
        <f>IF(Collage!B195="","",Collage!B195)</f>
        <v/>
      </c>
      <c r="C202" s="59" t="str">
        <f>IF(Collage!C195="","",Collage!C195)</f>
        <v/>
      </c>
      <c r="D202" s="107" t="str">
        <f>IF(Collage!D195="","",Collage!D195)</f>
        <v>Dem031</v>
      </c>
      <c r="E202" s="29" t="s">
        <v>2</v>
      </c>
      <c r="F202" s="10"/>
      <c r="G202" s="11"/>
      <c r="H202" s="13">
        <f t="shared" si="28"/>
        <v>0.33333333333333331</v>
      </c>
      <c r="I202" s="8" t="str">
        <f>IF(B202&lt;&gt;"",SUMIF($V$23:$V$598,V202,$H$23:$H$598)/SUMIF($V$23:$V$598,V202,$O$23:O777),IF(O202&lt;&gt;"",SUMIF($S$23:$S$598,S202,$H$23:$H$598)/O202,""))</f>
        <v/>
      </c>
      <c r="J202" s="12"/>
      <c r="K202" s="19">
        <f t="shared" si="36"/>
        <v>1</v>
      </c>
      <c r="L202" s="19">
        <f t="shared" si="29"/>
        <v>0</v>
      </c>
      <c r="M202" s="19">
        <f t="shared" si="30"/>
        <v>0</v>
      </c>
      <c r="N202" s="19">
        <f t="shared" si="37"/>
        <v>1</v>
      </c>
      <c r="O202" s="9" t="str">
        <f t="shared" si="35"/>
        <v/>
      </c>
      <c r="S202" s="2" t="str">
        <f t="shared" si="33"/>
        <v>- MEP -</v>
      </c>
      <c r="T202" s="18" t="str">
        <f t="shared" si="31"/>
        <v/>
      </c>
      <c r="V202" s="2" t="str">
        <f t="shared" si="34"/>
        <v>DEMANDES</v>
      </c>
      <c r="W202" s="16" t="str">
        <f t="shared" si="32"/>
        <v/>
      </c>
    </row>
    <row r="203" spans="2:23" x14ac:dyDescent="0.2">
      <c r="B203" s="59" t="str">
        <f>IF(Collage!B196="","",Collage!B196)</f>
        <v/>
      </c>
      <c r="C203" s="59" t="str">
        <f>IF(Collage!C196="","",Collage!C196)</f>
        <v/>
      </c>
      <c r="D203" s="107" t="str">
        <f>IF(Collage!D196="","",Collage!D196)</f>
        <v>Dem032</v>
      </c>
      <c r="E203" s="29"/>
      <c r="F203" s="10"/>
      <c r="G203" s="11"/>
      <c r="H203" s="13">
        <f t="shared" si="28"/>
        <v>0</v>
      </c>
      <c r="I203" s="8" t="str">
        <f>IF(B203&lt;&gt;"",SUMIF($V$23:$V$598,V203,$H$23:$H$598)/SUMIF($V$23:$V$598,V203,$O$23:O778),IF(O203&lt;&gt;"",SUMIF($S$23:$S$598,S203,$H$23:$H$598)/O203,""))</f>
        <v/>
      </c>
      <c r="J203" s="12"/>
      <c r="K203" s="19">
        <f t="shared" si="36"/>
        <v>0</v>
      </c>
      <c r="L203" s="19">
        <f t="shared" si="29"/>
        <v>0</v>
      </c>
      <c r="M203" s="19">
        <f t="shared" si="30"/>
        <v>0</v>
      </c>
      <c r="N203" s="19">
        <f t="shared" si="37"/>
        <v>0</v>
      </c>
      <c r="O203" s="9" t="str">
        <f t="shared" si="35"/>
        <v/>
      </c>
      <c r="S203" s="2" t="str">
        <f t="shared" si="33"/>
        <v>- MEP -</v>
      </c>
      <c r="T203" s="18" t="str">
        <f t="shared" si="31"/>
        <v/>
      </c>
      <c r="V203" s="2" t="str">
        <f t="shared" si="34"/>
        <v>DEMANDES</v>
      </c>
      <c r="W203" s="16" t="str">
        <f t="shared" si="32"/>
        <v/>
      </c>
    </row>
    <row r="204" spans="2:23" x14ac:dyDescent="0.2">
      <c r="B204" s="59" t="str">
        <f>IF(Collage!B197="","",Collage!B197)</f>
        <v/>
      </c>
      <c r="C204" s="59" t="str">
        <f>IF(Collage!C197="","",Collage!C197)</f>
        <v/>
      </c>
      <c r="D204" s="107" t="str">
        <f>IF(Collage!D197="","",Collage!D197)</f>
        <v/>
      </c>
      <c r="E204" s="29"/>
      <c r="F204" s="10"/>
      <c r="G204" s="11"/>
      <c r="H204" s="13" t="str">
        <f t="shared" si="28"/>
        <v/>
      </c>
      <c r="I204" s="8" t="str">
        <f>IF(B204&lt;&gt;"",SUMIF($V$23:$V$598,V204,$H$23:$H$598)/SUMIF($V$23:$V$598,V204,$O$23:O779),IF(O204&lt;&gt;"",SUMIF($S$23:$S$598,S204,$H$23:$H$598)/O204,""))</f>
        <v/>
      </c>
      <c r="J204" s="12"/>
      <c r="K204" s="19" t="str">
        <f t="shared" si="36"/>
        <v/>
      </c>
      <c r="L204" s="19" t="str">
        <f t="shared" si="29"/>
        <v/>
      </c>
      <c r="M204" s="19" t="str">
        <f t="shared" si="30"/>
        <v/>
      </c>
      <c r="N204" s="19" t="str">
        <f t="shared" si="37"/>
        <v/>
      </c>
      <c r="O204" s="9" t="str">
        <f t="shared" si="35"/>
        <v/>
      </c>
      <c r="S204" s="2" t="str">
        <f t="shared" si="33"/>
        <v>- MEP -</v>
      </c>
      <c r="T204" s="18" t="str">
        <f t="shared" si="31"/>
        <v/>
      </c>
      <c r="V204" s="2" t="str">
        <f t="shared" si="34"/>
        <v>DEMANDES</v>
      </c>
      <c r="W204" s="16" t="str">
        <f t="shared" si="32"/>
        <v/>
      </c>
    </row>
    <row r="205" spans="2:23" x14ac:dyDescent="0.2">
      <c r="B205" s="59" t="str">
        <f>IF(Collage!B198="","",Collage!B198)</f>
        <v/>
      </c>
      <c r="C205" s="59" t="str">
        <f>IF(Collage!C198="","",Collage!C198)</f>
        <v>- APPLICATIF -</v>
      </c>
      <c r="D205" s="107" t="str">
        <f>IF(Collage!D198="","",Collage!D198)</f>
        <v/>
      </c>
      <c r="E205" s="29"/>
      <c r="F205" s="10"/>
      <c r="G205" s="11"/>
      <c r="H205" s="13" t="str">
        <f t="shared" si="28"/>
        <v/>
      </c>
      <c r="I205" s="8">
        <f>IF(B205&lt;&gt;"",SUMIF($V$23:$V$598,V205,$H$23:$H$598)/SUMIF($V$23:$V$598,V205,$O$23:O780),IF(O205&lt;&gt;"",SUMIF($S$23:$S$598,S205,$H$23:$H$598)/O205,""))</f>
        <v>0.23529411764705882</v>
      </c>
      <c r="J205" s="12"/>
      <c r="K205" s="19" t="str">
        <f t="shared" si="36"/>
        <v/>
      </c>
      <c r="L205" s="19" t="str">
        <f t="shared" si="29"/>
        <v/>
      </c>
      <c r="M205" s="19" t="str">
        <f t="shared" si="30"/>
        <v/>
      </c>
      <c r="N205" s="19" t="str">
        <f t="shared" si="37"/>
        <v>Procédures :</v>
      </c>
      <c r="O205" s="9">
        <f t="shared" si="35"/>
        <v>17</v>
      </c>
      <c r="S205" s="2" t="str">
        <f t="shared" si="33"/>
        <v>- APPLICATIF -</v>
      </c>
      <c r="T205" s="18">
        <f t="shared" si="31"/>
        <v>0.23529411764705882</v>
      </c>
      <c r="V205" s="2" t="str">
        <f t="shared" si="34"/>
        <v>DEMANDES</v>
      </c>
      <c r="W205" s="16" t="str">
        <f t="shared" si="32"/>
        <v/>
      </c>
    </row>
    <row r="206" spans="2:23" x14ac:dyDescent="0.2">
      <c r="B206" s="59" t="str">
        <f>IF(Collage!B199="","",Collage!B199)</f>
        <v/>
      </c>
      <c r="C206" s="59" t="str">
        <f>IF(Collage!C199="","",Collage!C199)</f>
        <v/>
      </c>
      <c r="D206" s="107" t="str">
        <f>IF(Collage!D199="","",Collage!D199)</f>
        <v/>
      </c>
      <c r="E206" s="29"/>
      <c r="F206" s="10"/>
      <c r="G206" s="11"/>
      <c r="H206" s="13" t="str">
        <f t="shared" si="28"/>
        <v/>
      </c>
      <c r="I206" s="8" t="str">
        <f>IF(B206&lt;&gt;"",SUMIF($V$23:$V$598,V206,$H$23:$H$598)/SUMIF($V$23:$V$598,V206,$O$23:O781),IF(O206&lt;&gt;"",SUMIF($S$23:$S$598,S206,$H$23:$H$598)/O206,""))</f>
        <v/>
      </c>
      <c r="J206" s="12"/>
      <c r="K206" s="19" t="str">
        <f t="shared" si="36"/>
        <v/>
      </c>
      <c r="L206" s="19" t="str">
        <f t="shared" si="29"/>
        <v/>
      </c>
      <c r="M206" s="19" t="str">
        <f t="shared" si="30"/>
        <v/>
      </c>
      <c r="N206" s="19" t="str">
        <f t="shared" si="37"/>
        <v/>
      </c>
      <c r="O206" s="9" t="str">
        <f t="shared" si="35"/>
        <v/>
      </c>
      <c r="S206" s="2" t="str">
        <f t="shared" si="33"/>
        <v>- APPLICATIF -</v>
      </c>
      <c r="T206" s="18" t="str">
        <f t="shared" si="31"/>
        <v/>
      </c>
      <c r="V206" s="2" t="str">
        <f t="shared" si="34"/>
        <v>DEMANDES</v>
      </c>
      <c r="W206" s="16" t="str">
        <f t="shared" si="32"/>
        <v/>
      </c>
    </row>
    <row r="207" spans="2:23" x14ac:dyDescent="0.2">
      <c r="B207" s="59" t="str">
        <f>IF(Collage!B200="","",Collage!B200)</f>
        <v/>
      </c>
      <c r="C207" s="59" t="str">
        <f>IF(Collage!C200="","",Collage!C200)</f>
        <v/>
      </c>
      <c r="D207" s="107" t="str">
        <f>IF(Collage!D200="","",Collage!D200)</f>
        <v>Dem033</v>
      </c>
      <c r="E207" s="29"/>
      <c r="F207" s="10"/>
      <c r="G207" s="11"/>
      <c r="H207" s="13">
        <f t="shared" si="28"/>
        <v>0</v>
      </c>
      <c r="I207" s="8" t="str">
        <f>IF(B207&lt;&gt;"",SUMIF($V$23:$V$598,V207,$H$23:$H$598)/SUMIF($V$23:$V$598,V207,$O$23:O782),IF(O207&lt;&gt;"",SUMIF($S$23:$S$598,S207,$H$23:$H$598)/O207,""))</f>
        <v/>
      </c>
      <c r="J207" s="12"/>
      <c r="K207" s="19">
        <f t="shared" si="36"/>
        <v>0</v>
      </c>
      <c r="L207" s="19">
        <f t="shared" si="29"/>
        <v>0</v>
      </c>
      <c r="M207" s="19">
        <f t="shared" si="30"/>
        <v>0</v>
      </c>
      <c r="N207" s="19">
        <f t="shared" si="37"/>
        <v>0</v>
      </c>
      <c r="O207" s="9" t="str">
        <f t="shared" si="35"/>
        <v/>
      </c>
      <c r="S207" s="2" t="str">
        <f t="shared" si="33"/>
        <v>- APPLICATIF -</v>
      </c>
      <c r="T207" s="18" t="str">
        <f t="shared" si="31"/>
        <v/>
      </c>
      <c r="V207" s="2" t="str">
        <f t="shared" si="34"/>
        <v>DEMANDES</v>
      </c>
      <c r="W207" s="16" t="str">
        <f t="shared" si="32"/>
        <v/>
      </c>
    </row>
    <row r="208" spans="2:23" x14ac:dyDescent="0.2">
      <c r="B208" s="59" t="str">
        <f>IF(Collage!B201="","",Collage!B201)</f>
        <v/>
      </c>
      <c r="C208" s="59" t="str">
        <f>IF(Collage!C201="","",Collage!C201)</f>
        <v/>
      </c>
      <c r="D208" s="107" t="str">
        <f>IF(Collage!D201="","",Collage!D201)</f>
        <v>Dem034</v>
      </c>
      <c r="E208" s="29" t="s">
        <v>2</v>
      </c>
      <c r="F208" s="10"/>
      <c r="G208" s="11"/>
      <c r="H208" s="13">
        <f t="shared" si="28"/>
        <v>0.33333333333333331</v>
      </c>
      <c r="I208" s="8" t="str">
        <f>IF(B208&lt;&gt;"",SUMIF($V$23:$V$598,V208,$H$23:$H$598)/SUMIF($V$23:$V$598,V208,$O$23:O783),IF(O208&lt;&gt;"",SUMIF($S$23:$S$598,S208,$H$23:$H$598)/O208,""))</f>
        <v/>
      </c>
      <c r="J208" s="12"/>
      <c r="K208" s="19">
        <f t="shared" si="36"/>
        <v>1</v>
      </c>
      <c r="L208" s="19">
        <f t="shared" si="29"/>
        <v>0</v>
      </c>
      <c r="M208" s="19">
        <f t="shared" si="30"/>
        <v>0</v>
      </c>
      <c r="N208" s="19">
        <f t="shared" si="37"/>
        <v>1</v>
      </c>
      <c r="O208" s="9" t="str">
        <f t="shared" si="35"/>
        <v/>
      </c>
      <c r="S208" s="2" t="str">
        <f t="shared" si="33"/>
        <v>- APPLICATIF -</v>
      </c>
      <c r="T208" s="18" t="str">
        <f t="shared" si="31"/>
        <v/>
      </c>
      <c r="V208" s="2" t="str">
        <f t="shared" si="34"/>
        <v>DEMANDES</v>
      </c>
      <c r="W208" s="16" t="str">
        <f t="shared" si="32"/>
        <v/>
      </c>
    </row>
    <row r="209" spans="2:23" x14ac:dyDescent="0.2">
      <c r="B209" s="59" t="str">
        <f>IF(Collage!B202="","",Collage!B202)</f>
        <v/>
      </c>
      <c r="C209" s="59" t="str">
        <f>IF(Collage!C202="","",Collage!C202)</f>
        <v/>
      </c>
      <c r="D209" s="107" t="str">
        <f>IF(Collage!D202="","",Collage!D202)</f>
        <v>Dem035</v>
      </c>
      <c r="E209" s="29"/>
      <c r="F209" s="10"/>
      <c r="G209" s="11"/>
      <c r="H209" s="13">
        <f t="shared" si="28"/>
        <v>0</v>
      </c>
      <c r="I209" s="8" t="str">
        <f>IF(B209&lt;&gt;"",SUMIF($V$23:$V$598,V209,$H$23:$H$598)/SUMIF($V$23:$V$598,V209,$O$23:O784),IF(O209&lt;&gt;"",SUMIF($S$23:$S$598,S209,$H$23:$H$598)/O209,""))</f>
        <v/>
      </c>
      <c r="J209" s="12"/>
      <c r="K209" s="19">
        <f t="shared" si="36"/>
        <v>0</v>
      </c>
      <c r="L209" s="19">
        <f t="shared" si="29"/>
        <v>0</v>
      </c>
      <c r="M209" s="19">
        <f t="shared" si="30"/>
        <v>0</v>
      </c>
      <c r="N209" s="19">
        <f t="shared" si="37"/>
        <v>0</v>
      </c>
      <c r="O209" s="9" t="str">
        <f t="shared" si="35"/>
        <v/>
      </c>
      <c r="S209" s="2" t="str">
        <f t="shared" si="33"/>
        <v>- APPLICATIF -</v>
      </c>
      <c r="T209" s="18" t="str">
        <f t="shared" si="31"/>
        <v/>
      </c>
      <c r="V209" s="2" t="str">
        <f t="shared" si="34"/>
        <v>DEMANDES</v>
      </c>
      <c r="W209" s="16" t="str">
        <f t="shared" si="32"/>
        <v/>
      </c>
    </row>
    <row r="210" spans="2:23" x14ac:dyDescent="0.2">
      <c r="B210" s="59" t="str">
        <f>IF(Collage!B203="","",Collage!B203)</f>
        <v/>
      </c>
      <c r="C210" s="59" t="str">
        <f>IF(Collage!C203="","",Collage!C203)</f>
        <v/>
      </c>
      <c r="D210" s="107" t="str">
        <f>IF(Collage!D203="","",Collage!D203)</f>
        <v>Dem036</v>
      </c>
      <c r="E210" s="29"/>
      <c r="F210" s="10"/>
      <c r="G210" s="11"/>
      <c r="H210" s="13">
        <f t="shared" si="28"/>
        <v>0</v>
      </c>
      <c r="I210" s="8" t="str">
        <f>IF(B210&lt;&gt;"",SUMIF($V$23:$V$598,V210,$H$23:$H$598)/SUMIF($V$23:$V$598,V210,$O$23:O785),IF(O210&lt;&gt;"",SUMIF($S$23:$S$598,S210,$H$23:$H$598)/O210,""))</f>
        <v/>
      </c>
      <c r="J210" s="12"/>
      <c r="K210" s="19">
        <f t="shared" si="36"/>
        <v>0</v>
      </c>
      <c r="L210" s="19">
        <f t="shared" si="29"/>
        <v>0</v>
      </c>
      <c r="M210" s="19">
        <f t="shared" si="30"/>
        <v>0</v>
      </c>
      <c r="N210" s="19">
        <f t="shared" si="37"/>
        <v>0</v>
      </c>
      <c r="O210" s="9" t="str">
        <f t="shared" si="35"/>
        <v/>
      </c>
      <c r="S210" s="2" t="str">
        <f t="shared" si="33"/>
        <v>- APPLICATIF -</v>
      </c>
      <c r="T210" s="18" t="str">
        <f t="shared" si="31"/>
        <v/>
      </c>
      <c r="V210" s="2" t="str">
        <f t="shared" si="34"/>
        <v>DEMANDES</v>
      </c>
      <c r="W210" s="16" t="str">
        <f t="shared" si="32"/>
        <v/>
      </c>
    </row>
    <row r="211" spans="2:23" x14ac:dyDescent="0.2">
      <c r="B211" s="59" t="str">
        <f>IF(Collage!B204="","",Collage!B204)</f>
        <v/>
      </c>
      <c r="C211" s="59" t="str">
        <f>IF(Collage!C204="","",Collage!C204)</f>
        <v/>
      </c>
      <c r="D211" s="107" t="str">
        <f>IF(Collage!D204="","",Collage!D204)</f>
        <v>Dem037</v>
      </c>
      <c r="E211" s="29"/>
      <c r="F211" s="10"/>
      <c r="G211" s="11"/>
      <c r="H211" s="13">
        <f t="shared" si="28"/>
        <v>0</v>
      </c>
      <c r="I211" s="8" t="str">
        <f>IF(B211&lt;&gt;"",SUMIF($V$23:$V$598,V211,$H$23:$H$598)/SUMIF($V$23:$V$598,V211,$O$23:O786),IF(O211&lt;&gt;"",SUMIF($S$23:$S$598,S211,$H$23:$H$598)/O211,""))</f>
        <v/>
      </c>
      <c r="J211" s="12"/>
      <c r="K211" s="19">
        <f t="shared" si="36"/>
        <v>0</v>
      </c>
      <c r="L211" s="19">
        <f t="shared" si="29"/>
        <v>0</v>
      </c>
      <c r="M211" s="19">
        <f t="shared" si="30"/>
        <v>0</v>
      </c>
      <c r="N211" s="19">
        <f t="shared" si="37"/>
        <v>0</v>
      </c>
      <c r="O211" s="9" t="str">
        <f t="shared" si="35"/>
        <v/>
      </c>
      <c r="S211" s="2" t="str">
        <f t="shared" si="33"/>
        <v>- APPLICATIF -</v>
      </c>
      <c r="T211" s="18" t="str">
        <f t="shared" si="31"/>
        <v/>
      </c>
      <c r="V211" s="2" t="str">
        <f t="shared" si="34"/>
        <v>DEMANDES</v>
      </c>
      <c r="W211" s="16" t="str">
        <f t="shared" si="32"/>
        <v/>
      </c>
    </row>
    <row r="212" spans="2:23" x14ac:dyDescent="0.2">
      <c r="B212" s="59" t="str">
        <f>IF(Collage!B205="","",Collage!B205)</f>
        <v/>
      </c>
      <c r="C212" s="59" t="str">
        <f>IF(Collage!C205="","",Collage!C205)</f>
        <v/>
      </c>
      <c r="D212" s="107" t="str">
        <f>IF(Collage!D205="","",Collage!D205)</f>
        <v>Dem038</v>
      </c>
      <c r="E212" s="29" t="s">
        <v>2</v>
      </c>
      <c r="F212" s="10"/>
      <c r="G212" s="11"/>
      <c r="H212" s="13">
        <f t="shared" si="28"/>
        <v>0.33333333333333331</v>
      </c>
      <c r="I212" s="8" t="str">
        <f>IF(B212&lt;&gt;"",SUMIF($V$23:$V$598,V212,$H$23:$H$598)/SUMIF($V$23:$V$598,V212,$O$23:O787),IF(O212&lt;&gt;"",SUMIF($S$23:$S$598,S212,$H$23:$H$598)/O212,""))</f>
        <v/>
      </c>
      <c r="J212" s="12"/>
      <c r="K212" s="19">
        <f t="shared" si="36"/>
        <v>1</v>
      </c>
      <c r="L212" s="19">
        <f t="shared" si="29"/>
        <v>0</v>
      </c>
      <c r="M212" s="19">
        <f t="shared" si="30"/>
        <v>0</v>
      </c>
      <c r="N212" s="19">
        <f t="shared" si="37"/>
        <v>1</v>
      </c>
      <c r="O212" s="9" t="str">
        <f t="shared" si="35"/>
        <v/>
      </c>
      <c r="S212" s="2" t="str">
        <f t="shared" si="33"/>
        <v>- APPLICATIF -</v>
      </c>
      <c r="T212" s="18" t="str">
        <f t="shared" si="31"/>
        <v/>
      </c>
      <c r="V212" s="2" t="str">
        <f t="shared" si="34"/>
        <v>DEMANDES</v>
      </c>
      <c r="W212" s="16" t="str">
        <f t="shared" si="32"/>
        <v/>
      </c>
    </row>
    <row r="213" spans="2:23" x14ac:dyDescent="0.2">
      <c r="B213" s="59" t="str">
        <f>IF(Collage!B206="","",Collage!B206)</f>
        <v/>
      </c>
      <c r="C213" s="59" t="str">
        <f>IF(Collage!C206="","",Collage!C206)</f>
        <v/>
      </c>
      <c r="D213" s="107" t="str">
        <f>IF(Collage!D206="","",Collage!D206)</f>
        <v>Dem039</v>
      </c>
      <c r="E213" s="29"/>
      <c r="F213" s="10"/>
      <c r="G213" s="11"/>
      <c r="H213" s="13">
        <f t="shared" si="28"/>
        <v>0</v>
      </c>
      <c r="I213" s="8" t="str">
        <f>IF(B213&lt;&gt;"",SUMIF($V$23:$V$598,V213,$H$23:$H$598)/SUMIF($V$23:$V$598,V213,$O$23:O788),IF(O213&lt;&gt;"",SUMIF($S$23:$S$598,S213,$H$23:$H$598)/O213,""))</f>
        <v/>
      </c>
      <c r="J213" s="12"/>
      <c r="K213" s="19">
        <f t="shared" si="36"/>
        <v>0</v>
      </c>
      <c r="L213" s="19">
        <f t="shared" si="29"/>
        <v>0</v>
      </c>
      <c r="M213" s="19">
        <f t="shared" si="30"/>
        <v>0</v>
      </c>
      <c r="N213" s="19">
        <f t="shared" si="37"/>
        <v>0</v>
      </c>
      <c r="O213" s="9" t="str">
        <f t="shared" si="35"/>
        <v/>
      </c>
      <c r="S213" s="2" t="str">
        <f t="shared" si="33"/>
        <v>- APPLICATIF -</v>
      </c>
      <c r="T213" s="18" t="str">
        <f t="shared" si="31"/>
        <v/>
      </c>
      <c r="V213" s="2" t="str">
        <f t="shared" si="34"/>
        <v>DEMANDES</v>
      </c>
      <c r="W213" s="16" t="str">
        <f t="shared" si="32"/>
        <v/>
      </c>
    </row>
    <row r="214" spans="2:23" x14ac:dyDescent="0.2">
      <c r="B214" s="59" t="str">
        <f>IF(Collage!B207="","",Collage!B207)</f>
        <v/>
      </c>
      <c r="C214" s="59" t="str">
        <f>IF(Collage!C207="","",Collage!C207)</f>
        <v/>
      </c>
      <c r="D214" s="107" t="str">
        <f>IF(Collage!D207="","",Collage!D207)</f>
        <v>Dem040</v>
      </c>
      <c r="E214" s="29" t="s">
        <v>2</v>
      </c>
      <c r="F214" s="10" t="s">
        <v>2</v>
      </c>
      <c r="G214" s="11"/>
      <c r="H214" s="13">
        <f t="shared" si="28"/>
        <v>0.66666666666666663</v>
      </c>
      <c r="I214" s="8" t="str">
        <f>IF(B214&lt;&gt;"",SUMIF($V$23:$V$598,V214,$H$23:$H$598)/SUMIF($V$23:$V$598,V214,$O$23:O789),IF(O214&lt;&gt;"",SUMIF($S$23:$S$598,S214,$H$23:$H$598)/O214,""))</f>
        <v/>
      </c>
      <c r="J214" s="12"/>
      <c r="K214" s="19">
        <f t="shared" si="36"/>
        <v>1</v>
      </c>
      <c r="L214" s="19">
        <f t="shared" si="29"/>
        <v>1</v>
      </c>
      <c r="M214" s="19">
        <f t="shared" si="30"/>
        <v>0</v>
      </c>
      <c r="N214" s="19">
        <f t="shared" si="37"/>
        <v>2</v>
      </c>
      <c r="O214" s="9" t="str">
        <f t="shared" si="35"/>
        <v/>
      </c>
      <c r="S214" s="2" t="str">
        <f t="shared" si="33"/>
        <v>- APPLICATIF -</v>
      </c>
      <c r="T214" s="18" t="str">
        <f t="shared" si="31"/>
        <v/>
      </c>
      <c r="V214" s="2" t="str">
        <f t="shared" si="34"/>
        <v>DEMANDES</v>
      </c>
      <c r="W214" s="16" t="str">
        <f t="shared" si="32"/>
        <v/>
      </c>
    </row>
    <row r="215" spans="2:23" x14ac:dyDescent="0.2">
      <c r="B215" s="59" t="str">
        <f>IF(Collage!B208="","",Collage!B208)</f>
        <v/>
      </c>
      <c r="C215" s="59" t="str">
        <f>IF(Collage!C208="","",Collage!C208)</f>
        <v/>
      </c>
      <c r="D215" s="107" t="str">
        <f>IF(Collage!D208="","",Collage!D208)</f>
        <v>Dem041</v>
      </c>
      <c r="E215" s="29" t="s">
        <v>2</v>
      </c>
      <c r="F215" s="10" t="s">
        <v>2</v>
      </c>
      <c r="G215" s="11"/>
      <c r="H215" s="13">
        <f t="shared" ref="H215:H278" si="38">IF(D215="","",SUM(N215/3))</f>
        <v>0.66666666666666663</v>
      </c>
      <c r="I215" s="8" t="str">
        <f>IF(B215&lt;&gt;"",SUMIF($V$23:$V$598,V215,$H$23:$H$598)/SUMIF($V$23:$V$598,V215,$O$23:O790),IF(O215&lt;&gt;"",SUMIF($S$23:$S$598,S215,$H$23:$H$598)/O215,""))</f>
        <v/>
      </c>
      <c r="J215" s="12"/>
      <c r="K215" s="19">
        <f t="shared" si="36"/>
        <v>1</v>
      </c>
      <c r="L215" s="19">
        <f t="shared" ref="L215:L278" si="39">IF($D215&lt;&gt;"",IF($F215="X",1,0),"")</f>
        <v>1</v>
      </c>
      <c r="M215" s="19">
        <f t="shared" ref="M215:M278" si="40">IF($D215&lt;&gt;"",IF($G215="X",1,0),"")</f>
        <v>0</v>
      </c>
      <c r="N215" s="19">
        <f t="shared" si="37"/>
        <v>2</v>
      </c>
      <c r="O215" s="9" t="str">
        <f t="shared" si="35"/>
        <v/>
      </c>
      <c r="S215" s="2" t="str">
        <f t="shared" si="33"/>
        <v>- APPLICATIF -</v>
      </c>
      <c r="T215" s="18" t="str">
        <f t="shared" ref="T215:T278" si="41">IF(C215&lt;&gt;"",I215,"")</f>
        <v/>
      </c>
      <c r="V215" s="2" t="str">
        <f t="shared" si="34"/>
        <v>DEMANDES</v>
      </c>
      <c r="W215" s="16" t="str">
        <f t="shared" ref="W215:W278" si="42">IF(B215&lt;&gt;"",I215,"")</f>
        <v/>
      </c>
    </row>
    <row r="216" spans="2:23" x14ac:dyDescent="0.2">
      <c r="B216" s="59" t="str">
        <f>IF(Collage!B209="","",Collage!B209)</f>
        <v/>
      </c>
      <c r="C216" s="59" t="str">
        <f>IF(Collage!C209="","",Collage!C209)</f>
        <v/>
      </c>
      <c r="D216" s="107" t="str">
        <f>IF(Collage!D209="","",Collage!D209)</f>
        <v>Dem042</v>
      </c>
      <c r="E216" s="29" t="s">
        <v>2</v>
      </c>
      <c r="F216" s="10" t="s">
        <v>2</v>
      </c>
      <c r="G216" s="11"/>
      <c r="H216" s="13">
        <f t="shared" si="38"/>
        <v>0.66666666666666663</v>
      </c>
      <c r="I216" s="8" t="str">
        <f>IF(B216&lt;&gt;"",SUMIF($V$23:$V$598,V216,$H$23:$H$598)/SUMIF($V$23:$V$598,V216,$O$23:O791),IF(O216&lt;&gt;"",SUMIF($S$23:$S$598,S216,$H$23:$H$598)/O216,""))</f>
        <v/>
      </c>
      <c r="J216" s="12"/>
      <c r="K216" s="19">
        <f t="shared" si="36"/>
        <v>1</v>
      </c>
      <c r="L216" s="19">
        <f t="shared" si="39"/>
        <v>1</v>
      </c>
      <c r="M216" s="19">
        <f t="shared" si="40"/>
        <v>0</v>
      </c>
      <c r="N216" s="19">
        <f t="shared" si="37"/>
        <v>2</v>
      </c>
      <c r="O216" s="9" t="str">
        <f t="shared" si="35"/>
        <v/>
      </c>
      <c r="S216" s="2" t="str">
        <f t="shared" ref="S216:S279" si="43">IF(C216&lt;&gt;"",C216,IF(V216=V215,S215,""))</f>
        <v>- APPLICATIF -</v>
      </c>
      <c r="T216" s="18" t="str">
        <f t="shared" si="41"/>
        <v/>
      </c>
      <c r="V216" s="2" t="str">
        <f t="shared" ref="V216:V279" si="44">IF(B216="",V215,B216)</f>
        <v>DEMANDES</v>
      </c>
      <c r="W216" s="16" t="str">
        <f t="shared" si="42"/>
        <v/>
      </c>
    </row>
    <row r="217" spans="2:23" x14ac:dyDescent="0.2">
      <c r="B217" s="59" t="str">
        <f>IF(Collage!B210="","",Collage!B210)</f>
        <v/>
      </c>
      <c r="C217" s="59" t="str">
        <f>IF(Collage!C210="","",Collage!C210)</f>
        <v/>
      </c>
      <c r="D217" s="107" t="str">
        <f>IF(Collage!D210="","",Collage!D210)</f>
        <v>Dem043</v>
      </c>
      <c r="E217" s="29" t="s">
        <v>2</v>
      </c>
      <c r="F217" s="10" t="s">
        <v>2</v>
      </c>
      <c r="G217" s="11"/>
      <c r="H217" s="13">
        <f t="shared" si="38"/>
        <v>0.66666666666666663</v>
      </c>
      <c r="I217" s="8" t="str">
        <f>IF(B217&lt;&gt;"",SUMIF($V$23:$V$598,V217,$H$23:$H$598)/SUMIF($V$23:$V$598,V217,$O$23:O792),IF(O217&lt;&gt;"",SUMIF($S$23:$S$598,S217,$H$23:$H$598)/O217,""))</f>
        <v/>
      </c>
      <c r="J217" s="12"/>
      <c r="K217" s="19">
        <f t="shared" si="36"/>
        <v>1</v>
      </c>
      <c r="L217" s="19">
        <f t="shared" si="39"/>
        <v>1</v>
      </c>
      <c r="M217" s="19">
        <f t="shared" si="40"/>
        <v>0</v>
      </c>
      <c r="N217" s="19">
        <f t="shared" si="37"/>
        <v>2</v>
      </c>
      <c r="O217" s="9" t="str">
        <f t="shared" ref="O217:O280" si="45">IF(C217="","",IF(S216&lt;&gt;S217,SUMPRODUCT((D217:D693&lt;&gt;"")*(S217:S693=S217)),""))</f>
        <v/>
      </c>
      <c r="S217" s="2" t="str">
        <f t="shared" si="43"/>
        <v>- APPLICATIF -</v>
      </c>
      <c r="T217" s="18" t="str">
        <f t="shared" si="41"/>
        <v/>
      </c>
      <c r="V217" s="2" t="str">
        <f t="shared" si="44"/>
        <v>DEMANDES</v>
      </c>
      <c r="W217" s="16" t="str">
        <f t="shared" si="42"/>
        <v/>
      </c>
    </row>
    <row r="218" spans="2:23" x14ac:dyDescent="0.2">
      <c r="B218" s="59" t="str">
        <f>IF(Collage!B211="","",Collage!B211)</f>
        <v/>
      </c>
      <c r="C218" s="59" t="str">
        <f>IF(Collage!C211="","",Collage!C211)</f>
        <v/>
      </c>
      <c r="D218" s="107" t="str">
        <f>IF(Collage!D211="","",Collage!D211)</f>
        <v>Dem044</v>
      </c>
      <c r="E218" s="29"/>
      <c r="F218" s="10"/>
      <c r="G218" s="11"/>
      <c r="H218" s="13">
        <f t="shared" si="38"/>
        <v>0</v>
      </c>
      <c r="I218" s="8" t="str">
        <f>IF(B218&lt;&gt;"",SUMIF($V$23:$V$598,V218,$H$23:$H$598)/SUMIF($V$23:$V$598,V218,$O$23:O793),IF(O218&lt;&gt;"",SUMIF($S$23:$S$598,S218,$H$23:$H$598)/O218,""))</f>
        <v/>
      </c>
      <c r="J218" s="12"/>
      <c r="K218" s="19">
        <f t="shared" si="36"/>
        <v>0</v>
      </c>
      <c r="L218" s="19">
        <f t="shared" si="39"/>
        <v>0</v>
      </c>
      <c r="M218" s="19">
        <f t="shared" si="40"/>
        <v>0</v>
      </c>
      <c r="N218" s="19">
        <f t="shared" si="37"/>
        <v>0</v>
      </c>
      <c r="O218" s="9" t="str">
        <f t="shared" si="45"/>
        <v/>
      </c>
      <c r="S218" s="2" t="str">
        <f t="shared" si="43"/>
        <v>- APPLICATIF -</v>
      </c>
      <c r="T218" s="18" t="str">
        <f t="shared" si="41"/>
        <v/>
      </c>
      <c r="V218" s="2" t="str">
        <f t="shared" si="44"/>
        <v>DEMANDES</v>
      </c>
      <c r="W218" s="16" t="str">
        <f t="shared" si="42"/>
        <v/>
      </c>
    </row>
    <row r="219" spans="2:23" x14ac:dyDescent="0.2">
      <c r="B219" s="59" t="str">
        <f>IF(Collage!B212="","",Collage!B212)</f>
        <v/>
      </c>
      <c r="C219" s="59" t="str">
        <f>IF(Collage!C212="","",Collage!C212)</f>
        <v/>
      </c>
      <c r="D219" s="107" t="str">
        <f>IF(Collage!D212="","",Collage!D212)</f>
        <v>Dem045</v>
      </c>
      <c r="E219" s="29"/>
      <c r="F219" s="10"/>
      <c r="G219" s="11"/>
      <c r="H219" s="13">
        <f t="shared" si="38"/>
        <v>0</v>
      </c>
      <c r="I219" s="8" t="str">
        <f>IF(B219&lt;&gt;"",SUMIF($V$23:$V$598,V219,$H$23:$H$598)/SUMIF($V$23:$V$598,V219,$O$23:O794),IF(O219&lt;&gt;"",SUMIF($S$23:$S$598,S219,$H$23:$H$598)/O219,""))</f>
        <v/>
      </c>
      <c r="J219" s="12"/>
      <c r="K219" s="19">
        <f t="shared" si="36"/>
        <v>0</v>
      </c>
      <c r="L219" s="19">
        <f t="shared" si="39"/>
        <v>0</v>
      </c>
      <c r="M219" s="19">
        <f t="shared" si="40"/>
        <v>0</v>
      </c>
      <c r="N219" s="19">
        <f t="shared" si="37"/>
        <v>0</v>
      </c>
      <c r="O219" s="9" t="str">
        <f t="shared" si="45"/>
        <v/>
      </c>
      <c r="S219" s="2" t="str">
        <f t="shared" si="43"/>
        <v>- APPLICATIF -</v>
      </c>
      <c r="T219" s="18" t="str">
        <f t="shared" si="41"/>
        <v/>
      </c>
      <c r="V219" s="2" t="str">
        <f t="shared" si="44"/>
        <v>DEMANDES</v>
      </c>
      <c r="W219" s="16" t="str">
        <f t="shared" si="42"/>
        <v/>
      </c>
    </row>
    <row r="220" spans="2:23" x14ac:dyDescent="0.2">
      <c r="B220" s="59" t="str">
        <f>IF(Collage!B213="","",Collage!B213)</f>
        <v/>
      </c>
      <c r="C220" s="59" t="str">
        <f>IF(Collage!C213="","",Collage!C213)</f>
        <v/>
      </c>
      <c r="D220" s="107" t="str">
        <f>IF(Collage!D213="","",Collage!D213)</f>
        <v>Dem046</v>
      </c>
      <c r="E220" s="29" t="s">
        <v>2</v>
      </c>
      <c r="F220" s="10"/>
      <c r="G220" s="11"/>
      <c r="H220" s="13">
        <f t="shared" si="38"/>
        <v>0.33333333333333331</v>
      </c>
      <c r="I220" s="8" t="str">
        <f>IF(B220&lt;&gt;"",SUMIF($V$23:$V$598,V220,$H$23:$H$598)/SUMIF($V$23:$V$598,V220,$O$23:O795),IF(O220&lt;&gt;"",SUMIF($S$23:$S$598,S220,$H$23:$H$598)/O220,""))</f>
        <v/>
      </c>
      <c r="J220" s="12"/>
      <c r="K220" s="19">
        <f t="shared" si="36"/>
        <v>1</v>
      </c>
      <c r="L220" s="19">
        <f t="shared" si="39"/>
        <v>0</v>
      </c>
      <c r="M220" s="19">
        <f t="shared" si="40"/>
        <v>0</v>
      </c>
      <c r="N220" s="19">
        <f t="shared" si="37"/>
        <v>1</v>
      </c>
      <c r="O220" s="9" t="str">
        <f t="shared" si="45"/>
        <v/>
      </c>
      <c r="S220" s="2" t="str">
        <f t="shared" si="43"/>
        <v>- APPLICATIF -</v>
      </c>
      <c r="T220" s="18" t="str">
        <f t="shared" si="41"/>
        <v/>
      </c>
      <c r="V220" s="2" t="str">
        <f t="shared" si="44"/>
        <v>DEMANDES</v>
      </c>
      <c r="W220" s="16" t="str">
        <f t="shared" si="42"/>
        <v/>
      </c>
    </row>
    <row r="221" spans="2:23" x14ac:dyDescent="0.2">
      <c r="B221" s="59" t="str">
        <f>IF(Collage!B214="","",Collage!B214)</f>
        <v/>
      </c>
      <c r="C221" s="59" t="str">
        <f>IF(Collage!C214="","",Collage!C214)</f>
        <v/>
      </c>
      <c r="D221" s="107" t="str">
        <f>IF(Collage!D214="","",Collage!D214)</f>
        <v>Dem047</v>
      </c>
      <c r="E221" s="29" t="s">
        <v>2</v>
      </c>
      <c r="F221" s="10"/>
      <c r="G221" s="11"/>
      <c r="H221" s="13">
        <f t="shared" si="38"/>
        <v>0.33333333333333331</v>
      </c>
      <c r="I221" s="8" t="str">
        <f>IF(B221&lt;&gt;"",SUMIF($V$23:$V$598,V221,$H$23:$H$598)/SUMIF($V$23:$V$598,V221,$O$23:O796),IF(O221&lt;&gt;"",SUMIF($S$23:$S$598,S221,$H$23:$H$598)/O221,""))</f>
        <v/>
      </c>
      <c r="J221" s="12"/>
      <c r="K221" s="19">
        <f t="shared" si="36"/>
        <v>1</v>
      </c>
      <c r="L221" s="19">
        <f t="shared" si="39"/>
        <v>0</v>
      </c>
      <c r="M221" s="19">
        <f t="shared" si="40"/>
        <v>0</v>
      </c>
      <c r="N221" s="19">
        <f t="shared" si="37"/>
        <v>1</v>
      </c>
      <c r="O221" s="9" t="str">
        <f t="shared" si="45"/>
        <v/>
      </c>
      <c r="S221" s="2" t="str">
        <f t="shared" si="43"/>
        <v>- APPLICATIF -</v>
      </c>
      <c r="T221" s="18" t="str">
        <f t="shared" si="41"/>
        <v/>
      </c>
      <c r="V221" s="2" t="str">
        <f t="shared" si="44"/>
        <v>DEMANDES</v>
      </c>
      <c r="W221" s="16" t="str">
        <f t="shared" si="42"/>
        <v/>
      </c>
    </row>
    <row r="222" spans="2:23" x14ac:dyDescent="0.2">
      <c r="B222" s="59" t="str">
        <f>IF(Collage!B215="","",Collage!B215)</f>
        <v/>
      </c>
      <c r="C222" s="59" t="str">
        <f>IF(Collage!C215="","",Collage!C215)</f>
        <v/>
      </c>
      <c r="D222" s="107" t="str">
        <f>IF(Collage!D215="","",Collage!D215)</f>
        <v>Dem048</v>
      </c>
      <c r="E222" s="29"/>
      <c r="F222" s="10"/>
      <c r="G222" s="11"/>
      <c r="H222" s="13">
        <f t="shared" si="38"/>
        <v>0</v>
      </c>
      <c r="I222" s="8" t="str">
        <f>IF(B222&lt;&gt;"",SUMIF($V$23:$V$598,V222,$H$23:$H$598)/SUMIF($V$23:$V$598,V222,$O$23:O797),IF(O222&lt;&gt;"",SUMIF($S$23:$S$598,S222,$H$23:$H$598)/O222,""))</f>
        <v/>
      </c>
      <c r="J222" s="12"/>
      <c r="K222" s="19">
        <f t="shared" si="36"/>
        <v>0</v>
      </c>
      <c r="L222" s="19">
        <f t="shared" si="39"/>
        <v>0</v>
      </c>
      <c r="M222" s="19">
        <f t="shared" si="40"/>
        <v>0</v>
      </c>
      <c r="N222" s="19">
        <f t="shared" si="37"/>
        <v>0</v>
      </c>
      <c r="O222" s="9" t="str">
        <f t="shared" si="45"/>
        <v/>
      </c>
      <c r="S222" s="2" t="str">
        <f t="shared" si="43"/>
        <v>- APPLICATIF -</v>
      </c>
      <c r="T222" s="18" t="str">
        <f t="shared" si="41"/>
        <v/>
      </c>
      <c r="V222" s="2" t="str">
        <f t="shared" si="44"/>
        <v>DEMANDES</v>
      </c>
      <c r="W222" s="16" t="str">
        <f t="shared" si="42"/>
        <v/>
      </c>
    </row>
    <row r="223" spans="2:23" x14ac:dyDescent="0.2">
      <c r="B223" s="59" t="str">
        <f>IF(Collage!B216="","",Collage!B216)</f>
        <v/>
      </c>
      <c r="C223" s="59" t="str">
        <f>IF(Collage!C216="","",Collage!C216)</f>
        <v/>
      </c>
      <c r="D223" s="107" t="str">
        <f>IF(Collage!D216="","",Collage!D216)</f>
        <v>Dem049</v>
      </c>
      <c r="E223" s="29"/>
      <c r="F223" s="10"/>
      <c r="G223" s="11"/>
      <c r="H223" s="13">
        <f t="shared" si="38"/>
        <v>0</v>
      </c>
      <c r="I223" s="8" t="str">
        <f>IF(B223&lt;&gt;"",SUMIF($V$23:$V$598,V223,$H$23:$H$598)/SUMIF($V$23:$V$598,V223,$O$23:O798),IF(O223&lt;&gt;"",SUMIF($S$23:$S$598,S223,$H$23:$H$598)/O223,""))</f>
        <v/>
      </c>
      <c r="J223" s="12"/>
      <c r="K223" s="19">
        <f t="shared" si="36"/>
        <v>0</v>
      </c>
      <c r="L223" s="19">
        <f t="shared" si="39"/>
        <v>0</v>
      </c>
      <c r="M223" s="19">
        <f t="shared" si="40"/>
        <v>0</v>
      </c>
      <c r="N223" s="19">
        <f t="shared" si="37"/>
        <v>0</v>
      </c>
      <c r="O223" s="9" t="str">
        <f t="shared" si="45"/>
        <v/>
      </c>
      <c r="S223" s="2" t="str">
        <f t="shared" si="43"/>
        <v>- APPLICATIF -</v>
      </c>
      <c r="T223" s="18" t="str">
        <f t="shared" si="41"/>
        <v/>
      </c>
      <c r="V223" s="2" t="str">
        <f t="shared" si="44"/>
        <v>DEMANDES</v>
      </c>
      <c r="W223" s="16" t="str">
        <f t="shared" si="42"/>
        <v/>
      </c>
    </row>
    <row r="224" spans="2:23" x14ac:dyDescent="0.2">
      <c r="B224" s="59" t="str">
        <f>IF(Collage!B217="","",Collage!B217)</f>
        <v/>
      </c>
      <c r="C224" s="59" t="str">
        <f>IF(Collage!C217="","",Collage!C217)</f>
        <v/>
      </c>
      <c r="D224" s="107" t="str">
        <f>IF(Collage!D217="","",Collage!D217)</f>
        <v/>
      </c>
      <c r="E224" s="29"/>
      <c r="F224" s="10"/>
      <c r="G224" s="11"/>
      <c r="H224" s="13" t="str">
        <f t="shared" si="38"/>
        <v/>
      </c>
      <c r="I224" s="8" t="str">
        <f>IF(B224&lt;&gt;"",SUMIF($V$23:$V$598,V224,$H$23:$H$598)/SUMIF($V$23:$V$598,V224,$O$23:O799),IF(O224&lt;&gt;"",SUMIF($S$23:$S$598,S224,$H$23:$H$598)/O224,""))</f>
        <v/>
      </c>
      <c r="J224" s="12"/>
      <c r="K224" s="19" t="str">
        <f t="shared" si="36"/>
        <v/>
      </c>
      <c r="L224" s="19" t="str">
        <f t="shared" si="39"/>
        <v/>
      </c>
      <c r="M224" s="19" t="str">
        <f t="shared" si="40"/>
        <v/>
      </c>
      <c r="N224" s="19" t="str">
        <f t="shared" si="37"/>
        <v/>
      </c>
      <c r="O224" s="9" t="str">
        <f t="shared" si="45"/>
        <v/>
      </c>
      <c r="S224" s="2" t="str">
        <f t="shared" si="43"/>
        <v>- APPLICATIF -</v>
      </c>
      <c r="T224" s="18" t="str">
        <f t="shared" si="41"/>
        <v/>
      </c>
      <c r="V224" s="2" t="str">
        <f t="shared" si="44"/>
        <v>DEMANDES</v>
      </c>
      <c r="W224" s="16" t="str">
        <f t="shared" si="42"/>
        <v/>
      </c>
    </row>
    <row r="225" spans="2:23" x14ac:dyDescent="0.2">
      <c r="B225" s="59" t="str">
        <f>IF(Collage!B218="","",Collage!B218)</f>
        <v/>
      </c>
      <c r="C225" s="59" t="str">
        <f>IF(Collage!C218="","",Collage!C218)</f>
        <v>- VMWARE -</v>
      </c>
      <c r="D225" s="107" t="str">
        <f>IF(Collage!D218="","",Collage!D218)</f>
        <v/>
      </c>
      <c r="E225" s="29"/>
      <c r="F225" s="10"/>
      <c r="G225" s="11"/>
      <c r="H225" s="13" t="str">
        <f t="shared" si="38"/>
        <v/>
      </c>
      <c r="I225" s="8">
        <f>IF(B225&lt;&gt;"",SUMIF($V$23:$V$598,V225,$H$23:$H$598)/SUMIF($V$23:$V$598,V225,$O$23:O800),IF(O225&lt;&gt;"",SUMIF($S$23:$S$598,S225,$H$23:$H$598)/O225,""))</f>
        <v>0.42857142857142849</v>
      </c>
      <c r="J225" s="12"/>
      <c r="K225" s="19" t="str">
        <f t="shared" si="36"/>
        <v/>
      </c>
      <c r="L225" s="19" t="str">
        <f t="shared" si="39"/>
        <v/>
      </c>
      <c r="M225" s="19" t="str">
        <f t="shared" si="40"/>
        <v/>
      </c>
      <c r="N225" s="19" t="str">
        <f t="shared" si="37"/>
        <v>Procédures :</v>
      </c>
      <c r="O225" s="9">
        <f t="shared" si="45"/>
        <v>7</v>
      </c>
      <c r="S225" s="2" t="str">
        <f t="shared" si="43"/>
        <v>- VMWARE -</v>
      </c>
      <c r="T225" s="18">
        <f t="shared" si="41"/>
        <v>0.42857142857142849</v>
      </c>
      <c r="V225" s="2" t="str">
        <f t="shared" si="44"/>
        <v>DEMANDES</v>
      </c>
      <c r="W225" s="16" t="str">
        <f t="shared" si="42"/>
        <v/>
      </c>
    </row>
    <row r="226" spans="2:23" x14ac:dyDescent="0.2">
      <c r="B226" s="59" t="str">
        <f>IF(Collage!B219="","",Collage!B219)</f>
        <v/>
      </c>
      <c r="C226" s="59" t="str">
        <f>IF(Collage!C219="","",Collage!C219)</f>
        <v/>
      </c>
      <c r="D226" s="107" t="str">
        <f>IF(Collage!D219="","",Collage!D219)</f>
        <v/>
      </c>
      <c r="E226" s="29"/>
      <c r="F226" s="10"/>
      <c r="G226" s="11"/>
      <c r="H226" s="13" t="str">
        <f t="shared" si="38"/>
        <v/>
      </c>
      <c r="I226" s="8" t="str">
        <f>IF(B226&lt;&gt;"",SUMIF($V$23:$V$598,V226,$H$23:$H$598)/SUMIF($V$23:$V$598,V226,$O$23:O801),IF(O226&lt;&gt;"",SUMIF($S$23:$S$598,S226,$H$23:$H$598)/O226,""))</f>
        <v/>
      </c>
      <c r="J226" s="12"/>
      <c r="K226" s="19" t="str">
        <f t="shared" si="36"/>
        <v/>
      </c>
      <c r="L226" s="19" t="str">
        <f t="shared" si="39"/>
        <v/>
      </c>
      <c r="M226" s="19" t="str">
        <f t="shared" si="40"/>
        <v/>
      </c>
      <c r="N226" s="19" t="str">
        <f t="shared" si="37"/>
        <v/>
      </c>
      <c r="O226" s="9" t="str">
        <f t="shared" si="45"/>
        <v/>
      </c>
      <c r="S226" s="2" t="str">
        <f t="shared" si="43"/>
        <v>- VMWARE -</v>
      </c>
      <c r="T226" s="18" t="str">
        <f t="shared" si="41"/>
        <v/>
      </c>
      <c r="V226" s="2" t="str">
        <f t="shared" si="44"/>
        <v>DEMANDES</v>
      </c>
      <c r="W226" s="16" t="str">
        <f t="shared" si="42"/>
        <v/>
      </c>
    </row>
    <row r="227" spans="2:23" x14ac:dyDescent="0.2">
      <c r="B227" s="59" t="str">
        <f>IF(Collage!B220="","",Collage!B220)</f>
        <v/>
      </c>
      <c r="C227" s="59" t="str">
        <f>IF(Collage!C220="","",Collage!C220)</f>
        <v/>
      </c>
      <c r="D227" s="107" t="str">
        <f>IF(Collage!D220="","",Collage!D220)</f>
        <v>Dem050</v>
      </c>
      <c r="E227" s="29" t="s">
        <v>2</v>
      </c>
      <c r="F227" s="10" t="s">
        <v>2</v>
      </c>
      <c r="G227" s="11"/>
      <c r="H227" s="13">
        <f t="shared" si="38"/>
        <v>0.66666666666666663</v>
      </c>
      <c r="I227" s="8" t="str">
        <f>IF(B227&lt;&gt;"",SUMIF($V$23:$V$598,V227,$H$23:$H$598)/SUMIF($V$23:$V$598,V227,$O$23:O802),IF(O227&lt;&gt;"",SUMIF($S$23:$S$598,S227,$H$23:$H$598)/O227,""))</f>
        <v/>
      </c>
      <c r="J227" s="12"/>
      <c r="K227" s="19">
        <f t="shared" si="36"/>
        <v>1</v>
      </c>
      <c r="L227" s="19">
        <f t="shared" si="39"/>
        <v>1</v>
      </c>
      <c r="M227" s="19">
        <f t="shared" si="40"/>
        <v>0</v>
      </c>
      <c r="N227" s="19">
        <f t="shared" si="37"/>
        <v>2</v>
      </c>
      <c r="O227" s="9" t="str">
        <f t="shared" si="45"/>
        <v/>
      </c>
      <c r="S227" s="2" t="str">
        <f t="shared" si="43"/>
        <v>- VMWARE -</v>
      </c>
      <c r="T227" s="18" t="str">
        <f t="shared" si="41"/>
        <v/>
      </c>
      <c r="V227" s="2" t="str">
        <f t="shared" si="44"/>
        <v>DEMANDES</v>
      </c>
      <c r="W227" s="16" t="str">
        <f t="shared" si="42"/>
        <v/>
      </c>
    </row>
    <row r="228" spans="2:23" x14ac:dyDescent="0.2">
      <c r="B228" s="59" t="str">
        <f>IF(Collage!B221="","",Collage!B221)</f>
        <v/>
      </c>
      <c r="C228" s="59" t="str">
        <f>IF(Collage!C221="","",Collage!C221)</f>
        <v/>
      </c>
      <c r="D228" s="107" t="str">
        <f>IF(Collage!D221="","",Collage!D221)</f>
        <v>Dem051</v>
      </c>
      <c r="E228" s="29" t="s">
        <v>2</v>
      </c>
      <c r="F228" s="10" t="s">
        <v>2</v>
      </c>
      <c r="G228" s="11"/>
      <c r="H228" s="13">
        <f t="shared" si="38"/>
        <v>0.66666666666666663</v>
      </c>
      <c r="I228" s="8" t="str">
        <f>IF(B228&lt;&gt;"",SUMIF($V$23:$V$598,V228,$H$23:$H$598)/SUMIF($V$23:$V$598,V228,$O$23:O803),IF(O228&lt;&gt;"",SUMIF($S$23:$S$598,S228,$H$23:$H$598)/O228,""))</f>
        <v/>
      </c>
      <c r="J228" s="12"/>
      <c r="K228" s="19">
        <f t="shared" ref="K228:K291" si="46">IF(D228&lt;&gt;"",IF(E228="X",1,0),"")</f>
        <v>1</v>
      </c>
      <c r="L228" s="19">
        <f t="shared" si="39"/>
        <v>1</v>
      </c>
      <c r="M228" s="19">
        <f t="shared" si="40"/>
        <v>0</v>
      </c>
      <c r="N228" s="19">
        <f t="shared" ref="N228:N291" si="47">IF(D228&lt;&gt;"",SUM(K228:M228),IF(O228&lt;&gt;"","Procédures :",""))</f>
        <v>2</v>
      </c>
      <c r="O228" s="9" t="str">
        <f t="shared" si="45"/>
        <v/>
      </c>
      <c r="S228" s="2" t="str">
        <f t="shared" si="43"/>
        <v>- VMWARE -</v>
      </c>
      <c r="T228" s="18" t="str">
        <f t="shared" si="41"/>
        <v/>
      </c>
      <c r="V228" s="2" t="str">
        <f t="shared" si="44"/>
        <v>DEMANDES</v>
      </c>
      <c r="W228" s="16" t="str">
        <f t="shared" si="42"/>
        <v/>
      </c>
    </row>
    <row r="229" spans="2:23" x14ac:dyDescent="0.2">
      <c r="B229" s="59" t="str">
        <f>IF(Collage!B222="","",Collage!B222)</f>
        <v/>
      </c>
      <c r="C229" s="59" t="str">
        <f>IF(Collage!C222="","",Collage!C222)</f>
        <v/>
      </c>
      <c r="D229" s="107" t="str">
        <f>IF(Collage!D222="","",Collage!D222)</f>
        <v>Dem052</v>
      </c>
      <c r="E229" s="29" t="s">
        <v>2</v>
      </c>
      <c r="F229" s="10"/>
      <c r="G229" s="11"/>
      <c r="H229" s="13">
        <f t="shared" si="38"/>
        <v>0.33333333333333331</v>
      </c>
      <c r="I229" s="8" t="str">
        <f>IF(B229&lt;&gt;"",SUMIF($V$23:$V$598,V229,$H$23:$H$598)/SUMIF($V$23:$V$598,V229,$O$23:O804),IF(O229&lt;&gt;"",SUMIF($S$23:$S$598,S229,$H$23:$H$598)/O229,""))</f>
        <v/>
      </c>
      <c r="J229" s="12"/>
      <c r="K229" s="19">
        <f t="shared" si="46"/>
        <v>1</v>
      </c>
      <c r="L229" s="19">
        <f t="shared" si="39"/>
        <v>0</v>
      </c>
      <c r="M229" s="19">
        <f t="shared" si="40"/>
        <v>0</v>
      </c>
      <c r="N229" s="19">
        <f t="shared" si="47"/>
        <v>1</v>
      </c>
      <c r="O229" s="9" t="str">
        <f t="shared" si="45"/>
        <v/>
      </c>
      <c r="S229" s="2" t="str">
        <f t="shared" si="43"/>
        <v>- VMWARE -</v>
      </c>
      <c r="T229" s="18" t="str">
        <f t="shared" si="41"/>
        <v/>
      </c>
      <c r="V229" s="2" t="str">
        <f t="shared" si="44"/>
        <v>DEMANDES</v>
      </c>
      <c r="W229" s="16" t="str">
        <f t="shared" si="42"/>
        <v/>
      </c>
    </row>
    <row r="230" spans="2:23" x14ac:dyDescent="0.2">
      <c r="B230" s="59" t="str">
        <f>IF(Collage!B223="","",Collage!B223)</f>
        <v/>
      </c>
      <c r="C230" s="59" t="str">
        <f>IF(Collage!C223="","",Collage!C223)</f>
        <v/>
      </c>
      <c r="D230" s="107" t="str">
        <f>IF(Collage!D223="","",Collage!D223)</f>
        <v>Dem053</v>
      </c>
      <c r="E230" s="29" t="s">
        <v>2</v>
      </c>
      <c r="F230" s="10"/>
      <c r="G230" s="11"/>
      <c r="H230" s="13">
        <f t="shared" si="38"/>
        <v>0.33333333333333331</v>
      </c>
      <c r="I230" s="8" t="str">
        <f>IF(B230&lt;&gt;"",SUMIF($V$23:$V$598,V230,$H$23:$H$598)/SUMIF($V$23:$V$598,V230,$O$23:O805),IF(O230&lt;&gt;"",SUMIF($S$23:$S$598,S230,$H$23:$H$598)/O230,""))</f>
        <v/>
      </c>
      <c r="J230" s="12"/>
      <c r="K230" s="19">
        <f t="shared" si="46"/>
        <v>1</v>
      </c>
      <c r="L230" s="19">
        <f t="shared" si="39"/>
        <v>0</v>
      </c>
      <c r="M230" s="19">
        <f t="shared" si="40"/>
        <v>0</v>
      </c>
      <c r="N230" s="19">
        <f t="shared" si="47"/>
        <v>1</v>
      </c>
      <c r="O230" s="9" t="str">
        <f t="shared" si="45"/>
        <v/>
      </c>
      <c r="S230" s="2" t="str">
        <f t="shared" si="43"/>
        <v>- VMWARE -</v>
      </c>
      <c r="T230" s="18" t="str">
        <f t="shared" si="41"/>
        <v/>
      </c>
      <c r="V230" s="2" t="str">
        <f t="shared" si="44"/>
        <v>DEMANDES</v>
      </c>
      <c r="W230" s="16" t="str">
        <f t="shared" si="42"/>
        <v/>
      </c>
    </row>
    <row r="231" spans="2:23" x14ac:dyDescent="0.2">
      <c r="B231" s="59" t="str">
        <f>IF(Collage!B224="","",Collage!B224)</f>
        <v/>
      </c>
      <c r="C231" s="59" t="str">
        <f>IF(Collage!C224="","",Collage!C224)</f>
        <v/>
      </c>
      <c r="D231" s="107" t="str">
        <f>IF(Collage!D224="","",Collage!D224)</f>
        <v>Dem054</v>
      </c>
      <c r="E231" s="29" t="s">
        <v>2</v>
      </c>
      <c r="F231" s="10"/>
      <c r="G231" s="11"/>
      <c r="H231" s="13">
        <f t="shared" si="38"/>
        <v>0.33333333333333331</v>
      </c>
      <c r="I231" s="8" t="str">
        <f>IF(B231&lt;&gt;"",SUMIF($V$23:$V$598,V231,$H$23:$H$598)/SUMIF($V$23:$V$598,V231,$O$23:O806),IF(O231&lt;&gt;"",SUMIF($S$23:$S$598,S231,$H$23:$H$598)/O231,""))</f>
        <v/>
      </c>
      <c r="J231" s="12"/>
      <c r="K231" s="19">
        <f t="shared" si="46"/>
        <v>1</v>
      </c>
      <c r="L231" s="19">
        <f t="shared" si="39"/>
        <v>0</v>
      </c>
      <c r="M231" s="19">
        <f t="shared" si="40"/>
        <v>0</v>
      </c>
      <c r="N231" s="19">
        <f t="shared" si="47"/>
        <v>1</v>
      </c>
      <c r="O231" s="9" t="str">
        <f t="shared" si="45"/>
        <v/>
      </c>
      <c r="S231" s="2" t="str">
        <f t="shared" si="43"/>
        <v>- VMWARE -</v>
      </c>
      <c r="T231" s="18" t="str">
        <f t="shared" si="41"/>
        <v/>
      </c>
      <c r="V231" s="2" t="str">
        <f t="shared" si="44"/>
        <v>DEMANDES</v>
      </c>
      <c r="W231" s="16" t="str">
        <f t="shared" si="42"/>
        <v/>
      </c>
    </row>
    <row r="232" spans="2:23" x14ac:dyDescent="0.2">
      <c r="B232" s="59" t="str">
        <f>IF(Collage!B225="","",Collage!B225)</f>
        <v/>
      </c>
      <c r="C232" s="59" t="str">
        <f>IF(Collage!C225="","",Collage!C225)</f>
        <v/>
      </c>
      <c r="D232" s="107" t="str">
        <f>IF(Collage!D225="","",Collage!D225)</f>
        <v>Dem055</v>
      </c>
      <c r="E232" s="29" t="s">
        <v>2</v>
      </c>
      <c r="F232" s="10" t="s">
        <v>2</v>
      </c>
      <c r="G232" s="11"/>
      <c r="H232" s="13">
        <f t="shared" si="38"/>
        <v>0.66666666666666663</v>
      </c>
      <c r="I232" s="8" t="str">
        <f>IF(B232&lt;&gt;"",SUMIF($V$23:$V$598,V232,$H$23:$H$598)/SUMIF($V$23:$V$598,V232,$O$23:O807),IF(O232&lt;&gt;"",SUMIF($S$23:$S$598,S232,$H$23:$H$598)/O232,""))</f>
        <v/>
      </c>
      <c r="J232" s="12"/>
      <c r="K232" s="19">
        <f t="shared" si="46"/>
        <v>1</v>
      </c>
      <c r="L232" s="19">
        <f t="shared" si="39"/>
        <v>1</v>
      </c>
      <c r="M232" s="19">
        <f t="shared" si="40"/>
        <v>0</v>
      </c>
      <c r="N232" s="19">
        <f t="shared" si="47"/>
        <v>2</v>
      </c>
      <c r="O232" s="9" t="str">
        <f t="shared" si="45"/>
        <v/>
      </c>
      <c r="S232" s="2" t="str">
        <f t="shared" si="43"/>
        <v>- VMWARE -</v>
      </c>
      <c r="T232" s="18" t="str">
        <f t="shared" si="41"/>
        <v/>
      </c>
      <c r="V232" s="2" t="str">
        <f t="shared" si="44"/>
        <v>DEMANDES</v>
      </c>
      <c r="W232" s="16" t="str">
        <f t="shared" si="42"/>
        <v/>
      </c>
    </row>
    <row r="233" spans="2:23" x14ac:dyDescent="0.2">
      <c r="B233" s="59" t="str">
        <f>IF(Collage!B226="","",Collage!B226)</f>
        <v/>
      </c>
      <c r="C233" s="59" t="str">
        <f>IF(Collage!C226="","",Collage!C226)</f>
        <v/>
      </c>
      <c r="D233" s="107" t="str">
        <f>IF(Collage!D226="","",Collage!D226)</f>
        <v>Dem056</v>
      </c>
      <c r="E233" s="29"/>
      <c r="F233" s="10"/>
      <c r="G233" s="11"/>
      <c r="H233" s="13">
        <f t="shared" si="38"/>
        <v>0</v>
      </c>
      <c r="I233" s="8" t="str">
        <f>IF(B233&lt;&gt;"",SUMIF($V$23:$V$598,V233,$H$23:$H$598)/SUMIF($V$23:$V$598,V233,$O$23:O808),IF(O233&lt;&gt;"",SUMIF($S$23:$S$598,S233,$H$23:$H$598)/O233,""))</f>
        <v/>
      </c>
      <c r="J233" s="12"/>
      <c r="K233" s="19">
        <f t="shared" si="46"/>
        <v>0</v>
      </c>
      <c r="L233" s="19">
        <f t="shared" si="39"/>
        <v>0</v>
      </c>
      <c r="M233" s="19">
        <f t="shared" si="40"/>
        <v>0</v>
      </c>
      <c r="N233" s="19">
        <f t="shared" si="47"/>
        <v>0</v>
      </c>
      <c r="O233" s="9" t="str">
        <f t="shared" si="45"/>
        <v/>
      </c>
      <c r="S233" s="2" t="str">
        <f t="shared" si="43"/>
        <v>- VMWARE -</v>
      </c>
      <c r="T233" s="18" t="str">
        <f t="shared" si="41"/>
        <v/>
      </c>
      <c r="V233" s="2" t="str">
        <f t="shared" si="44"/>
        <v>DEMANDES</v>
      </c>
      <c r="W233" s="16" t="str">
        <f t="shared" si="42"/>
        <v/>
      </c>
    </row>
    <row r="234" spans="2:23" x14ac:dyDescent="0.2">
      <c r="B234" s="59" t="str">
        <f>IF(Collage!B227="","",Collage!B227)</f>
        <v/>
      </c>
      <c r="C234" s="59" t="str">
        <f>IF(Collage!C227="","",Collage!C227)</f>
        <v/>
      </c>
      <c r="D234" s="107" t="str">
        <f>IF(Collage!D227="","",Collage!D227)</f>
        <v/>
      </c>
      <c r="E234" s="29"/>
      <c r="F234" s="10"/>
      <c r="G234" s="11"/>
      <c r="H234" s="13" t="str">
        <f t="shared" si="38"/>
        <v/>
      </c>
      <c r="I234" s="8" t="str">
        <f>IF(B234&lt;&gt;"",SUMIF($V$23:$V$598,V234,$H$23:$H$598)/SUMIF($V$23:$V$598,V234,$O$23:O809),IF(O234&lt;&gt;"",SUMIF($S$23:$S$598,S234,$H$23:$H$598)/O234,""))</f>
        <v/>
      </c>
      <c r="J234" s="12"/>
      <c r="K234" s="19" t="str">
        <f t="shared" si="46"/>
        <v/>
      </c>
      <c r="L234" s="19" t="str">
        <f t="shared" si="39"/>
        <v/>
      </c>
      <c r="M234" s="19" t="str">
        <f t="shared" si="40"/>
        <v/>
      </c>
      <c r="N234" s="19" t="str">
        <f t="shared" si="47"/>
        <v/>
      </c>
      <c r="O234" s="9" t="str">
        <f t="shared" si="45"/>
        <v/>
      </c>
      <c r="S234" s="2" t="str">
        <f t="shared" si="43"/>
        <v>- VMWARE -</v>
      </c>
      <c r="T234" s="18" t="str">
        <f t="shared" si="41"/>
        <v/>
      </c>
      <c r="V234" s="2" t="str">
        <f t="shared" si="44"/>
        <v>DEMANDES</v>
      </c>
      <c r="W234" s="16" t="str">
        <f t="shared" si="42"/>
        <v/>
      </c>
    </row>
    <row r="235" spans="2:23" x14ac:dyDescent="0.2">
      <c r="B235" s="59" t="str">
        <f>IF(Collage!B228="","",Collage!B228)</f>
        <v/>
      </c>
      <c r="C235" s="59" t="str">
        <f>IF(Collage!C228="","",Collage!C228)</f>
        <v>- AUTRE -</v>
      </c>
      <c r="D235" s="107" t="str">
        <f>IF(Collage!D228="","",Collage!D228)</f>
        <v/>
      </c>
      <c r="E235" s="29"/>
      <c r="F235" s="10"/>
      <c r="G235" s="11"/>
      <c r="H235" s="13" t="str">
        <f t="shared" si="38"/>
        <v/>
      </c>
      <c r="I235" s="8">
        <f>IF(B235&lt;&gt;"",SUMIF($V$23:$V$598,V235,$H$23:$H$598)/SUMIF($V$23:$V$598,V235,$O$23:O810),IF(O235&lt;&gt;"",SUMIF($S$23:$S$598,S235,$H$23:$H$598)/O235,""))</f>
        <v>0.27999999999999997</v>
      </c>
      <c r="J235" s="12"/>
      <c r="K235" s="19" t="str">
        <f t="shared" si="46"/>
        <v/>
      </c>
      <c r="L235" s="19" t="str">
        <f t="shared" si="39"/>
        <v/>
      </c>
      <c r="M235" s="19" t="str">
        <f t="shared" si="40"/>
        <v/>
      </c>
      <c r="N235" s="19" t="str">
        <f t="shared" si="47"/>
        <v>Procédures :</v>
      </c>
      <c r="O235" s="9">
        <f t="shared" si="45"/>
        <v>50</v>
      </c>
      <c r="S235" s="2" t="str">
        <f t="shared" si="43"/>
        <v>- AUTRE -</v>
      </c>
      <c r="T235" s="18">
        <f t="shared" si="41"/>
        <v>0.27999999999999997</v>
      </c>
      <c r="V235" s="2" t="str">
        <f t="shared" si="44"/>
        <v>DEMANDES</v>
      </c>
      <c r="W235" s="16" t="str">
        <f t="shared" si="42"/>
        <v/>
      </c>
    </row>
    <row r="236" spans="2:23" x14ac:dyDescent="0.2">
      <c r="B236" s="59" t="str">
        <f>IF(Collage!B229="","",Collage!B229)</f>
        <v/>
      </c>
      <c r="C236" s="59" t="str">
        <f>IF(Collage!C229="","",Collage!C229)</f>
        <v/>
      </c>
      <c r="D236" s="107" t="str">
        <f>IF(Collage!D229="","",Collage!D229)</f>
        <v/>
      </c>
      <c r="E236" s="29"/>
      <c r="F236" s="10"/>
      <c r="G236" s="11"/>
      <c r="H236" s="13" t="str">
        <f t="shared" si="38"/>
        <v/>
      </c>
      <c r="I236" s="8" t="str">
        <f>IF(B236&lt;&gt;"",SUMIF($V$23:$V$598,V236,$H$23:$H$598)/SUMIF($V$23:$V$598,V236,$O$23:O811),IF(O236&lt;&gt;"",SUMIF($S$23:$S$598,S236,$H$23:$H$598)/O236,""))</f>
        <v/>
      </c>
      <c r="J236" s="12"/>
      <c r="K236" s="19" t="str">
        <f t="shared" si="46"/>
        <v/>
      </c>
      <c r="L236" s="19" t="str">
        <f t="shared" si="39"/>
        <v/>
      </c>
      <c r="M236" s="19" t="str">
        <f t="shared" si="40"/>
        <v/>
      </c>
      <c r="N236" s="19" t="str">
        <f t="shared" si="47"/>
        <v/>
      </c>
      <c r="O236" s="9" t="str">
        <f t="shared" si="45"/>
        <v/>
      </c>
      <c r="S236" s="2" t="str">
        <f t="shared" si="43"/>
        <v>- AUTRE -</v>
      </c>
      <c r="T236" s="18" t="str">
        <f t="shared" si="41"/>
        <v/>
      </c>
      <c r="V236" s="2" t="str">
        <f t="shared" si="44"/>
        <v>DEMANDES</v>
      </c>
      <c r="W236" s="16" t="str">
        <f t="shared" si="42"/>
        <v/>
      </c>
    </row>
    <row r="237" spans="2:23" x14ac:dyDescent="0.2">
      <c r="B237" s="59" t="str">
        <f>IF(Collage!B230="","",Collage!B230)</f>
        <v/>
      </c>
      <c r="C237" s="59" t="str">
        <f>IF(Collage!C230="","",Collage!C230)</f>
        <v/>
      </c>
      <c r="D237" s="107" t="str">
        <f>IF(Collage!D230="","",Collage!D230)</f>
        <v>Dem057</v>
      </c>
      <c r="E237" s="29"/>
      <c r="F237" s="10"/>
      <c r="G237" s="11"/>
      <c r="H237" s="13">
        <f t="shared" si="38"/>
        <v>0</v>
      </c>
      <c r="I237" s="8" t="str">
        <f>IF(B237&lt;&gt;"",SUMIF($V$23:$V$598,V237,$H$23:$H$598)/SUMIF($V$23:$V$598,V237,$O$23:O812),IF(O237&lt;&gt;"",SUMIF($S$23:$S$598,S237,$H$23:$H$598)/O237,""))</f>
        <v/>
      </c>
      <c r="J237" s="12"/>
      <c r="K237" s="19">
        <f t="shared" si="46"/>
        <v>0</v>
      </c>
      <c r="L237" s="19">
        <f t="shared" si="39"/>
        <v>0</v>
      </c>
      <c r="M237" s="19">
        <f t="shared" si="40"/>
        <v>0</v>
      </c>
      <c r="N237" s="19">
        <f t="shared" si="47"/>
        <v>0</v>
      </c>
      <c r="O237" s="9" t="str">
        <f t="shared" si="45"/>
        <v/>
      </c>
      <c r="S237" s="2" t="str">
        <f t="shared" si="43"/>
        <v>- AUTRE -</v>
      </c>
      <c r="T237" s="18" t="str">
        <f t="shared" si="41"/>
        <v/>
      </c>
      <c r="V237" s="2" t="str">
        <f t="shared" si="44"/>
        <v>DEMANDES</v>
      </c>
      <c r="W237" s="16" t="str">
        <f t="shared" si="42"/>
        <v/>
      </c>
    </row>
    <row r="238" spans="2:23" x14ac:dyDescent="0.2">
      <c r="B238" s="59" t="str">
        <f>IF(Collage!B231="","",Collage!B231)</f>
        <v/>
      </c>
      <c r="C238" s="59" t="str">
        <f>IF(Collage!C231="","",Collage!C231)</f>
        <v/>
      </c>
      <c r="D238" s="107" t="str">
        <f>IF(Collage!D231="","",Collage!D231)</f>
        <v>Dem058</v>
      </c>
      <c r="E238" s="29"/>
      <c r="F238" s="10"/>
      <c r="G238" s="11"/>
      <c r="H238" s="13">
        <f t="shared" si="38"/>
        <v>0</v>
      </c>
      <c r="I238" s="8" t="str">
        <f>IF(B238&lt;&gt;"",SUMIF($V$23:$V$598,V238,$H$23:$H$598)/SUMIF($V$23:$V$598,V238,$O$23:O813),IF(O238&lt;&gt;"",SUMIF($S$23:$S$598,S238,$H$23:$H$598)/O238,""))</f>
        <v/>
      </c>
      <c r="J238" s="12"/>
      <c r="K238" s="19">
        <f t="shared" si="46"/>
        <v>0</v>
      </c>
      <c r="L238" s="19">
        <f t="shared" si="39"/>
        <v>0</v>
      </c>
      <c r="M238" s="19">
        <f t="shared" si="40"/>
        <v>0</v>
      </c>
      <c r="N238" s="19">
        <f t="shared" si="47"/>
        <v>0</v>
      </c>
      <c r="O238" s="9" t="str">
        <f t="shared" si="45"/>
        <v/>
      </c>
      <c r="S238" s="2" t="str">
        <f t="shared" si="43"/>
        <v>- AUTRE -</v>
      </c>
      <c r="T238" s="18" t="str">
        <f t="shared" si="41"/>
        <v/>
      </c>
      <c r="V238" s="2" t="str">
        <f t="shared" si="44"/>
        <v>DEMANDES</v>
      </c>
      <c r="W238" s="16" t="str">
        <f t="shared" si="42"/>
        <v/>
      </c>
    </row>
    <row r="239" spans="2:23" x14ac:dyDescent="0.2">
      <c r="B239" s="59" t="str">
        <f>IF(Collage!B232="","",Collage!B232)</f>
        <v/>
      </c>
      <c r="C239" s="59" t="str">
        <f>IF(Collage!C232="","",Collage!C232)</f>
        <v/>
      </c>
      <c r="D239" s="107" t="str">
        <f>IF(Collage!D232="","",Collage!D232)</f>
        <v>Dem059</v>
      </c>
      <c r="E239" s="29" t="s">
        <v>2</v>
      </c>
      <c r="F239" s="10"/>
      <c r="G239" s="11"/>
      <c r="H239" s="13">
        <f t="shared" si="38"/>
        <v>0.33333333333333331</v>
      </c>
      <c r="I239" s="8" t="str">
        <f>IF(B239&lt;&gt;"",SUMIF($V$23:$V$598,V239,$H$23:$H$598)/SUMIF($V$23:$V$598,V239,$O$23:O814),IF(O239&lt;&gt;"",SUMIF($S$23:$S$598,S239,$H$23:$H$598)/O239,""))</f>
        <v/>
      </c>
      <c r="J239" s="12"/>
      <c r="K239" s="19">
        <f t="shared" si="46"/>
        <v>1</v>
      </c>
      <c r="L239" s="19">
        <f t="shared" si="39"/>
        <v>0</v>
      </c>
      <c r="M239" s="19">
        <f t="shared" si="40"/>
        <v>0</v>
      </c>
      <c r="N239" s="19">
        <f t="shared" si="47"/>
        <v>1</v>
      </c>
      <c r="O239" s="9" t="str">
        <f t="shared" si="45"/>
        <v/>
      </c>
      <c r="S239" s="2" t="str">
        <f t="shared" si="43"/>
        <v>- AUTRE -</v>
      </c>
      <c r="T239" s="18" t="str">
        <f t="shared" si="41"/>
        <v/>
      </c>
      <c r="V239" s="2" t="str">
        <f t="shared" si="44"/>
        <v>DEMANDES</v>
      </c>
      <c r="W239" s="16" t="str">
        <f t="shared" si="42"/>
        <v/>
      </c>
    </row>
    <row r="240" spans="2:23" x14ac:dyDescent="0.2">
      <c r="B240" s="59" t="str">
        <f>IF(Collage!B233="","",Collage!B233)</f>
        <v/>
      </c>
      <c r="C240" s="59" t="str">
        <f>IF(Collage!C233="","",Collage!C233)</f>
        <v/>
      </c>
      <c r="D240" s="107" t="str">
        <f>IF(Collage!D233="","",Collage!D233)</f>
        <v>Dem060</v>
      </c>
      <c r="E240" s="29"/>
      <c r="F240" s="10"/>
      <c r="G240" s="11"/>
      <c r="H240" s="13">
        <f t="shared" si="38"/>
        <v>0</v>
      </c>
      <c r="I240" s="8" t="str">
        <f>IF(B240&lt;&gt;"",SUMIF($V$23:$V$598,V240,$H$23:$H$598)/SUMIF($V$23:$V$598,V240,$O$23:O815),IF(O240&lt;&gt;"",SUMIF($S$23:$S$598,S240,$H$23:$H$598)/O240,""))</f>
        <v/>
      </c>
      <c r="J240" s="12"/>
      <c r="K240" s="19">
        <f t="shared" si="46"/>
        <v>0</v>
      </c>
      <c r="L240" s="19">
        <f t="shared" si="39"/>
        <v>0</v>
      </c>
      <c r="M240" s="19">
        <f t="shared" si="40"/>
        <v>0</v>
      </c>
      <c r="N240" s="19">
        <f t="shared" si="47"/>
        <v>0</v>
      </c>
      <c r="O240" s="9" t="str">
        <f t="shared" si="45"/>
        <v/>
      </c>
      <c r="S240" s="2" t="str">
        <f t="shared" si="43"/>
        <v>- AUTRE -</v>
      </c>
      <c r="T240" s="18" t="str">
        <f t="shared" si="41"/>
        <v/>
      </c>
      <c r="V240" s="2" t="str">
        <f t="shared" si="44"/>
        <v>DEMANDES</v>
      </c>
      <c r="W240" s="16" t="str">
        <f t="shared" si="42"/>
        <v/>
      </c>
    </row>
    <row r="241" spans="2:23" x14ac:dyDescent="0.2">
      <c r="B241" s="59" t="str">
        <f>IF(Collage!B234="","",Collage!B234)</f>
        <v/>
      </c>
      <c r="C241" s="59" t="str">
        <f>IF(Collage!C234="","",Collage!C234)</f>
        <v/>
      </c>
      <c r="D241" s="107" t="str">
        <f>IF(Collage!D234="","",Collage!D234)</f>
        <v>Dem061</v>
      </c>
      <c r="E241" s="29"/>
      <c r="F241" s="10"/>
      <c r="G241" s="11"/>
      <c r="H241" s="13">
        <f t="shared" si="38"/>
        <v>0</v>
      </c>
      <c r="I241" s="8" t="str">
        <f>IF(B241&lt;&gt;"",SUMIF($V$23:$V$598,V241,$H$23:$H$598)/SUMIF($V$23:$V$598,V241,$O$23:O816),IF(O241&lt;&gt;"",SUMIF($S$23:$S$598,S241,$H$23:$H$598)/O241,""))</f>
        <v/>
      </c>
      <c r="J241" s="12"/>
      <c r="K241" s="19">
        <f t="shared" si="46"/>
        <v>0</v>
      </c>
      <c r="L241" s="19">
        <f t="shared" si="39"/>
        <v>0</v>
      </c>
      <c r="M241" s="19">
        <f t="shared" si="40"/>
        <v>0</v>
      </c>
      <c r="N241" s="19">
        <f t="shared" si="47"/>
        <v>0</v>
      </c>
      <c r="O241" s="9" t="str">
        <f t="shared" si="45"/>
        <v/>
      </c>
      <c r="S241" s="2" t="str">
        <f t="shared" si="43"/>
        <v>- AUTRE -</v>
      </c>
      <c r="T241" s="18" t="str">
        <f t="shared" si="41"/>
        <v/>
      </c>
      <c r="V241" s="2" t="str">
        <f t="shared" si="44"/>
        <v>DEMANDES</v>
      </c>
      <c r="W241" s="16" t="str">
        <f t="shared" si="42"/>
        <v/>
      </c>
    </row>
    <row r="242" spans="2:23" x14ac:dyDescent="0.2">
      <c r="B242" s="59" t="str">
        <f>IF(Collage!B235="","",Collage!B235)</f>
        <v/>
      </c>
      <c r="C242" s="59" t="str">
        <f>IF(Collage!C235="","",Collage!C235)</f>
        <v/>
      </c>
      <c r="D242" s="107" t="str">
        <f>IF(Collage!D235="","",Collage!D235)</f>
        <v>Dem062</v>
      </c>
      <c r="E242" s="29" t="s">
        <v>2</v>
      </c>
      <c r="F242" s="10" t="s">
        <v>2</v>
      </c>
      <c r="G242" s="11"/>
      <c r="H242" s="13">
        <f t="shared" si="38"/>
        <v>0.66666666666666663</v>
      </c>
      <c r="I242" s="8" t="str">
        <f>IF(B242&lt;&gt;"",SUMIF($V$23:$V$598,V242,$H$23:$H$598)/SUMIF($V$23:$V$598,V242,$O$23:O817),IF(O242&lt;&gt;"",SUMIF($S$23:$S$598,S242,$H$23:$H$598)/O242,""))</f>
        <v/>
      </c>
      <c r="J242" s="12"/>
      <c r="K242" s="19">
        <f t="shared" si="46"/>
        <v>1</v>
      </c>
      <c r="L242" s="19">
        <f t="shared" si="39"/>
        <v>1</v>
      </c>
      <c r="M242" s="19">
        <f t="shared" si="40"/>
        <v>0</v>
      </c>
      <c r="N242" s="19">
        <f t="shared" si="47"/>
        <v>2</v>
      </c>
      <c r="O242" s="9" t="str">
        <f t="shared" si="45"/>
        <v/>
      </c>
      <c r="S242" s="2" t="str">
        <f t="shared" si="43"/>
        <v>- AUTRE -</v>
      </c>
      <c r="T242" s="18" t="str">
        <f t="shared" si="41"/>
        <v/>
      </c>
      <c r="V242" s="2" t="str">
        <f t="shared" si="44"/>
        <v>DEMANDES</v>
      </c>
      <c r="W242" s="16" t="str">
        <f t="shared" si="42"/>
        <v/>
      </c>
    </row>
    <row r="243" spans="2:23" x14ac:dyDescent="0.2">
      <c r="B243" s="59" t="str">
        <f>IF(Collage!B236="","",Collage!B236)</f>
        <v/>
      </c>
      <c r="C243" s="59" t="str">
        <f>IF(Collage!C236="","",Collage!C236)</f>
        <v/>
      </c>
      <c r="D243" s="107" t="str">
        <f>IF(Collage!D236="","",Collage!D236)</f>
        <v>Dem063</v>
      </c>
      <c r="E243" s="29" t="s">
        <v>2</v>
      </c>
      <c r="F243" s="10"/>
      <c r="G243" s="11"/>
      <c r="H243" s="13">
        <f t="shared" si="38"/>
        <v>0.33333333333333331</v>
      </c>
      <c r="I243" s="8" t="str">
        <f>IF(B243&lt;&gt;"",SUMIF($V$23:$V$598,V243,$H$23:$H$598)/SUMIF($V$23:$V$598,V243,$O$23:O818),IF(O243&lt;&gt;"",SUMIF($S$23:$S$598,S243,$H$23:$H$598)/O243,""))</f>
        <v/>
      </c>
      <c r="J243" s="12"/>
      <c r="K243" s="19">
        <f t="shared" si="46"/>
        <v>1</v>
      </c>
      <c r="L243" s="19">
        <f t="shared" si="39"/>
        <v>0</v>
      </c>
      <c r="M243" s="19">
        <f t="shared" si="40"/>
        <v>0</v>
      </c>
      <c r="N243" s="19">
        <f t="shared" si="47"/>
        <v>1</v>
      </c>
      <c r="O243" s="9" t="str">
        <f t="shared" si="45"/>
        <v/>
      </c>
      <c r="S243" s="2" t="str">
        <f t="shared" si="43"/>
        <v>- AUTRE -</v>
      </c>
      <c r="T243" s="18" t="str">
        <f t="shared" si="41"/>
        <v/>
      </c>
      <c r="V243" s="2" t="str">
        <f t="shared" si="44"/>
        <v>DEMANDES</v>
      </c>
      <c r="W243" s="16" t="str">
        <f t="shared" si="42"/>
        <v/>
      </c>
    </row>
    <row r="244" spans="2:23" x14ac:dyDescent="0.2">
      <c r="B244" s="59" t="str">
        <f>IF(Collage!B237="","",Collage!B237)</f>
        <v/>
      </c>
      <c r="C244" s="59" t="str">
        <f>IF(Collage!C237="","",Collage!C237)</f>
        <v/>
      </c>
      <c r="D244" s="107" t="str">
        <f>IF(Collage!D237="","",Collage!D237)</f>
        <v>Dem064</v>
      </c>
      <c r="E244" s="29"/>
      <c r="F244" s="10"/>
      <c r="G244" s="11"/>
      <c r="H244" s="13">
        <f t="shared" si="38"/>
        <v>0</v>
      </c>
      <c r="I244" s="8" t="str">
        <f>IF(B244&lt;&gt;"",SUMIF($V$23:$V$598,V244,$H$23:$H$598)/SUMIF($V$23:$V$598,V244,$O$23:O819),IF(O244&lt;&gt;"",SUMIF($S$23:$S$598,S244,$H$23:$H$598)/O244,""))</f>
        <v/>
      </c>
      <c r="J244" s="12"/>
      <c r="K244" s="19">
        <f t="shared" si="46"/>
        <v>0</v>
      </c>
      <c r="L244" s="19">
        <f t="shared" si="39"/>
        <v>0</v>
      </c>
      <c r="M244" s="19">
        <f t="shared" si="40"/>
        <v>0</v>
      </c>
      <c r="N244" s="19">
        <f t="shared" si="47"/>
        <v>0</v>
      </c>
      <c r="O244" s="9" t="str">
        <f t="shared" si="45"/>
        <v/>
      </c>
      <c r="S244" s="2" t="str">
        <f t="shared" si="43"/>
        <v>- AUTRE -</v>
      </c>
      <c r="T244" s="18" t="str">
        <f t="shared" si="41"/>
        <v/>
      </c>
      <c r="V244" s="2" t="str">
        <f t="shared" si="44"/>
        <v>DEMANDES</v>
      </c>
      <c r="W244" s="16" t="str">
        <f t="shared" si="42"/>
        <v/>
      </c>
    </row>
    <row r="245" spans="2:23" x14ac:dyDescent="0.2">
      <c r="B245" s="59" t="str">
        <f>IF(Collage!B238="","",Collage!B238)</f>
        <v/>
      </c>
      <c r="C245" s="59" t="str">
        <f>IF(Collage!C238="","",Collage!C238)</f>
        <v/>
      </c>
      <c r="D245" s="107" t="str">
        <f>IF(Collage!D238="","",Collage!D238)</f>
        <v>Dem065</v>
      </c>
      <c r="E245" s="29"/>
      <c r="F245" s="10"/>
      <c r="G245" s="11"/>
      <c r="H245" s="13">
        <f t="shared" si="38"/>
        <v>0</v>
      </c>
      <c r="I245" s="8" t="str">
        <f>IF(B245&lt;&gt;"",SUMIF($V$23:$V$598,V245,$H$23:$H$598)/SUMIF($V$23:$V$598,V245,$O$23:O820),IF(O245&lt;&gt;"",SUMIF($S$23:$S$598,S245,$H$23:$H$598)/O245,""))</f>
        <v/>
      </c>
      <c r="J245" s="12"/>
      <c r="K245" s="19">
        <f t="shared" si="46"/>
        <v>0</v>
      </c>
      <c r="L245" s="19">
        <f t="shared" si="39"/>
        <v>0</v>
      </c>
      <c r="M245" s="19">
        <f t="shared" si="40"/>
        <v>0</v>
      </c>
      <c r="N245" s="19">
        <f t="shared" si="47"/>
        <v>0</v>
      </c>
      <c r="O245" s="9" t="str">
        <f t="shared" si="45"/>
        <v/>
      </c>
      <c r="S245" s="2" t="str">
        <f t="shared" si="43"/>
        <v>- AUTRE -</v>
      </c>
      <c r="T245" s="18" t="str">
        <f t="shared" si="41"/>
        <v/>
      </c>
      <c r="V245" s="2" t="str">
        <f t="shared" si="44"/>
        <v>DEMANDES</v>
      </c>
      <c r="W245" s="16" t="str">
        <f t="shared" si="42"/>
        <v/>
      </c>
    </row>
    <row r="246" spans="2:23" x14ac:dyDescent="0.2">
      <c r="B246" s="59" t="str">
        <f>IF(Collage!B239="","",Collage!B239)</f>
        <v/>
      </c>
      <c r="C246" s="59" t="str">
        <f>IF(Collage!C239="","",Collage!C239)</f>
        <v/>
      </c>
      <c r="D246" s="107" t="str">
        <f>IF(Collage!D239="","",Collage!D239)</f>
        <v>Dem066</v>
      </c>
      <c r="E246" s="29"/>
      <c r="F246" s="10"/>
      <c r="G246" s="11"/>
      <c r="H246" s="13">
        <f t="shared" si="38"/>
        <v>0</v>
      </c>
      <c r="I246" s="8" t="str">
        <f>IF(B246&lt;&gt;"",SUMIF($V$23:$V$598,V246,$H$23:$H$598)/SUMIF($V$23:$V$598,V246,$O$23:O821),IF(O246&lt;&gt;"",SUMIF($S$23:$S$598,S246,$H$23:$H$598)/O246,""))</f>
        <v/>
      </c>
      <c r="J246" s="12"/>
      <c r="K246" s="19">
        <f t="shared" si="46"/>
        <v>0</v>
      </c>
      <c r="L246" s="19">
        <f t="shared" si="39"/>
        <v>0</v>
      </c>
      <c r="M246" s="19">
        <f t="shared" si="40"/>
        <v>0</v>
      </c>
      <c r="N246" s="19">
        <f t="shared" si="47"/>
        <v>0</v>
      </c>
      <c r="O246" s="9" t="str">
        <f t="shared" si="45"/>
        <v/>
      </c>
      <c r="S246" s="2" t="str">
        <f t="shared" si="43"/>
        <v>- AUTRE -</v>
      </c>
      <c r="T246" s="18" t="str">
        <f t="shared" si="41"/>
        <v/>
      </c>
      <c r="V246" s="2" t="str">
        <f t="shared" si="44"/>
        <v>DEMANDES</v>
      </c>
      <c r="W246" s="16" t="str">
        <f t="shared" si="42"/>
        <v/>
      </c>
    </row>
    <row r="247" spans="2:23" x14ac:dyDescent="0.2">
      <c r="B247" s="59" t="str">
        <f>IF(Collage!B240="","",Collage!B240)</f>
        <v/>
      </c>
      <c r="C247" s="59" t="str">
        <f>IF(Collage!C240="","",Collage!C240)</f>
        <v/>
      </c>
      <c r="D247" s="107" t="str">
        <f>IF(Collage!D240="","",Collage!D240)</f>
        <v>Dem067</v>
      </c>
      <c r="E247" s="29"/>
      <c r="F247" s="10"/>
      <c r="G247" s="11"/>
      <c r="H247" s="13">
        <f t="shared" si="38"/>
        <v>0</v>
      </c>
      <c r="I247" s="8" t="str">
        <f>IF(B247&lt;&gt;"",SUMIF($V$23:$V$598,V247,$H$23:$H$598)/SUMIF($V$23:$V$598,V247,$O$23:O822),IF(O247&lt;&gt;"",SUMIF($S$23:$S$598,S247,$H$23:$H$598)/O247,""))</f>
        <v/>
      </c>
      <c r="J247" s="12"/>
      <c r="K247" s="19">
        <f t="shared" si="46"/>
        <v>0</v>
      </c>
      <c r="L247" s="19">
        <f t="shared" si="39"/>
        <v>0</v>
      </c>
      <c r="M247" s="19">
        <f t="shared" si="40"/>
        <v>0</v>
      </c>
      <c r="N247" s="19">
        <f t="shared" si="47"/>
        <v>0</v>
      </c>
      <c r="O247" s="9" t="str">
        <f t="shared" si="45"/>
        <v/>
      </c>
      <c r="S247" s="2" t="str">
        <f t="shared" si="43"/>
        <v>- AUTRE -</v>
      </c>
      <c r="T247" s="18" t="str">
        <f t="shared" si="41"/>
        <v/>
      </c>
      <c r="V247" s="2" t="str">
        <f t="shared" si="44"/>
        <v>DEMANDES</v>
      </c>
      <c r="W247" s="16" t="str">
        <f t="shared" si="42"/>
        <v/>
      </c>
    </row>
    <row r="248" spans="2:23" x14ac:dyDescent="0.2">
      <c r="B248" s="59" t="str">
        <f>IF(Collage!B241="","",Collage!B241)</f>
        <v/>
      </c>
      <c r="C248" s="59" t="str">
        <f>IF(Collage!C241="","",Collage!C241)</f>
        <v/>
      </c>
      <c r="D248" s="107" t="str">
        <f>IF(Collage!D241="","",Collage!D241)</f>
        <v>Dem068</v>
      </c>
      <c r="E248" s="29" t="s">
        <v>2</v>
      </c>
      <c r="F248" s="10"/>
      <c r="G248" s="11"/>
      <c r="H248" s="13">
        <f t="shared" si="38"/>
        <v>0.33333333333333331</v>
      </c>
      <c r="I248" s="8" t="str">
        <f>IF(B248&lt;&gt;"",SUMIF($V$23:$V$598,V248,$H$23:$H$598)/SUMIF($V$23:$V$598,V248,$O$23:O823),IF(O248&lt;&gt;"",SUMIF($S$23:$S$598,S248,$H$23:$H$598)/O248,""))</f>
        <v/>
      </c>
      <c r="J248" s="12"/>
      <c r="K248" s="19">
        <f t="shared" si="46"/>
        <v>1</v>
      </c>
      <c r="L248" s="19">
        <f t="shared" si="39"/>
        <v>0</v>
      </c>
      <c r="M248" s="19">
        <f t="shared" si="40"/>
        <v>0</v>
      </c>
      <c r="N248" s="19">
        <f t="shared" si="47"/>
        <v>1</v>
      </c>
      <c r="O248" s="9" t="str">
        <f t="shared" si="45"/>
        <v/>
      </c>
      <c r="S248" s="2" t="str">
        <f t="shared" si="43"/>
        <v>- AUTRE -</v>
      </c>
      <c r="T248" s="18" t="str">
        <f t="shared" si="41"/>
        <v/>
      </c>
      <c r="V248" s="2" t="str">
        <f t="shared" si="44"/>
        <v>DEMANDES</v>
      </c>
      <c r="W248" s="16" t="str">
        <f t="shared" si="42"/>
        <v/>
      </c>
    </row>
    <row r="249" spans="2:23" x14ac:dyDescent="0.2">
      <c r="B249" s="59" t="str">
        <f>IF(Collage!B242="","",Collage!B242)</f>
        <v/>
      </c>
      <c r="C249" s="59" t="str">
        <f>IF(Collage!C242="","",Collage!C242)</f>
        <v/>
      </c>
      <c r="D249" s="107" t="str">
        <f>IF(Collage!D242="","",Collage!D242)</f>
        <v>Dem069</v>
      </c>
      <c r="E249" s="29" t="s">
        <v>2</v>
      </c>
      <c r="F249" s="10"/>
      <c r="G249" s="11"/>
      <c r="H249" s="13">
        <f t="shared" si="38"/>
        <v>0.33333333333333331</v>
      </c>
      <c r="I249" s="8" t="str">
        <f>IF(B249&lt;&gt;"",SUMIF($V$23:$V$598,V249,$H$23:$H$598)/SUMIF($V$23:$V$598,V249,$O$23:O824),IF(O249&lt;&gt;"",SUMIF($S$23:$S$598,S249,$H$23:$H$598)/O249,""))</f>
        <v/>
      </c>
      <c r="J249" s="12"/>
      <c r="K249" s="19">
        <f t="shared" si="46"/>
        <v>1</v>
      </c>
      <c r="L249" s="19">
        <f t="shared" si="39"/>
        <v>0</v>
      </c>
      <c r="M249" s="19">
        <f t="shared" si="40"/>
        <v>0</v>
      </c>
      <c r="N249" s="19">
        <f t="shared" si="47"/>
        <v>1</v>
      </c>
      <c r="O249" s="9" t="str">
        <f t="shared" si="45"/>
        <v/>
      </c>
      <c r="S249" s="2" t="str">
        <f t="shared" si="43"/>
        <v>- AUTRE -</v>
      </c>
      <c r="T249" s="18" t="str">
        <f t="shared" si="41"/>
        <v/>
      </c>
      <c r="V249" s="2" t="str">
        <f t="shared" si="44"/>
        <v>DEMANDES</v>
      </c>
      <c r="W249" s="16" t="str">
        <f t="shared" si="42"/>
        <v/>
      </c>
    </row>
    <row r="250" spans="2:23" x14ac:dyDescent="0.2">
      <c r="B250" s="59" t="str">
        <f>IF(Collage!B243="","",Collage!B243)</f>
        <v/>
      </c>
      <c r="C250" s="59" t="str">
        <f>IF(Collage!C243="","",Collage!C243)</f>
        <v/>
      </c>
      <c r="D250" s="107" t="str">
        <f>IF(Collage!D243="","",Collage!D243)</f>
        <v>Dem070</v>
      </c>
      <c r="E250" s="29" t="s">
        <v>2</v>
      </c>
      <c r="F250" s="10"/>
      <c r="G250" s="11"/>
      <c r="H250" s="13">
        <f t="shared" si="38"/>
        <v>0.33333333333333331</v>
      </c>
      <c r="I250" s="8" t="str">
        <f>IF(B250&lt;&gt;"",SUMIF($V$23:$V$598,V250,$H$23:$H$598)/SUMIF($V$23:$V$598,V250,$O$23:O825),IF(O250&lt;&gt;"",SUMIF($S$23:$S$598,S250,$H$23:$H$598)/O250,""))</f>
        <v/>
      </c>
      <c r="J250" s="12"/>
      <c r="K250" s="19">
        <f t="shared" si="46"/>
        <v>1</v>
      </c>
      <c r="L250" s="19">
        <f t="shared" si="39"/>
        <v>0</v>
      </c>
      <c r="M250" s="19">
        <f t="shared" si="40"/>
        <v>0</v>
      </c>
      <c r="N250" s="19">
        <f t="shared" si="47"/>
        <v>1</v>
      </c>
      <c r="O250" s="9" t="str">
        <f t="shared" si="45"/>
        <v/>
      </c>
      <c r="S250" s="2" t="str">
        <f t="shared" si="43"/>
        <v>- AUTRE -</v>
      </c>
      <c r="T250" s="18" t="str">
        <f t="shared" si="41"/>
        <v/>
      </c>
      <c r="V250" s="2" t="str">
        <f t="shared" si="44"/>
        <v>DEMANDES</v>
      </c>
      <c r="W250" s="16" t="str">
        <f t="shared" si="42"/>
        <v/>
      </c>
    </row>
    <row r="251" spans="2:23" x14ac:dyDescent="0.2">
      <c r="B251" s="59" t="str">
        <f>IF(Collage!B244="","",Collage!B244)</f>
        <v/>
      </c>
      <c r="C251" s="59" t="str">
        <f>IF(Collage!C244="","",Collage!C244)</f>
        <v/>
      </c>
      <c r="D251" s="107" t="str">
        <f>IF(Collage!D244="","",Collage!D244)</f>
        <v>Dem071</v>
      </c>
      <c r="E251" s="29" t="s">
        <v>2</v>
      </c>
      <c r="F251" s="10"/>
      <c r="G251" s="11"/>
      <c r="H251" s="13">
        <f t="shared" si="38"/>
        <v>0.33333333333333331</v>
      </c>
      <c r="I251" s="8" t="str">
        <f>IF(B251&lt;&gt;"",SUMIF($V$23:$V$598,V251,$H$23:$H$598)/SUMIF($V$23:$V$598,V251,$O$23:O826),IF(O251&lt;&gt;"",SUMIF($S$23:$S$598,S251,$H$23:$H$598)/O251,""))</f>
        <v/>
      </c>
      <c r="J251" s="12"/>
      <c r="K251" s="19">
        <f t="shared" si="46"/>
        <v>1</v>
      </c>
      <c r="L251" s="19">
        <f t="shared" si="39"/>
        <v>0</v>
      </c>
      <c r="M251" s="19">
        <f t="shared" si="40"/>
        <v>0</v>
      </c>
      <c r="N251" s="19">
        <f t="shared" si="47"/>
        <v>1</v>
      </c>
      <c r="O251" s="9" t="str">
        <f t="shared" si="45"/>
        <v/>
      </c>
      <c r="S251" s="2" t="str">
        <f t="shared" si="43"/>
        <v>- AUTRE -</v>
      </c>
      <c r="T251" s="18" t="str">
        <f t="shared" si="41"/>
        <v/>
      </c>
      <c r="V251" s="2" t="str">
        <f t="shared" si="44"/>
        <v>DEMANDES</v>
      </c>
      <c r="W251" s="16" t="str">
        <f t="shared" si="42"/>
        <v/>
      </c>
    </row>
    <row r="252" spans="2:23" x14ac:dyDescent="0.2">
      <c r="B252" s="59" t="str">
        <f>IF(Collage!B245="","",Collage!B245)</f>
        <v/>
      </c>
      <c r="C252" s="59" t="str">
        <f>IF(Collage!C245="","",Collage!C245)</f>
        <v/>
      </c>
      <c r="D252" s="107" t="str">
        <f>IF(Collage!D245="","",Collage!D245)</f>
        <v>Dem072</v>
      </c>
      <c r="E252" s="29" t="s">
        <v>2</v>
      </c>
      <c r="F252" s="10"/>
      <c r="G252" s="11"/>
      <c r="H252" s="13">
        <f t="shared" si="38"/>
        <v>0.33333333333333331</v>
      </c>
      <c r="I252" s="8" t="str">
        <f>IF(B252&lt;&gt;"",SUMIF($V$23:$V$598,V252,$H$23:$H$598)/SUMIF($V$23:$V$598,V252,$O$23:O827),IF(O252&lt;&gt;"",SUMIF($S$23:$S$598,S252,$H$23:$H$598)/O252,""))</f>
        <v/>
      </c>
      <c r="J252" s="12"/>
      <c r="K252" s="19">
        <f t="shared" si="46"/>
        <v>1</v>
      </c>
      <c r="L252" s="19">
        <f t="shared" si="39"/>
        <v>0</v>
      </c>
      <c r="M252" s="19">
        <f t="shared" si="40"/>
        <v>0</v>
      </c>
      <c r="N252" s="19">
        <f t="shared" si="47"/>
        <v>1</v>
      </c>
      <c r="O252" s="9" t="str">
        <f t="shared" si="45"/>
        <v/>
      </c>
      <c r="S252" s="2" t="str">
        <f t="shared" si="43"/>
        <v>- AUTRE -</v>
      </c>
      <c r="T252" s="18" t="str">
        <f t="shared" si="41"/>
        <v/>
      </c>
      <c r="V252" s="2" t="str">
        <f t="shared" si="44"/>
        <v>DEMANDES</v>
      </c>
      <c r="W252" s="16" t="str">
        <f t="shared" si="42"/>
        <v/>
      </c>
    </row>
    <row r="253" spans="2:23" x14ac:dyDescent="0.2">
      <c r="B253" s="59" t="str">
        <f>IF(Collage!B246="","",Collage!B246)</f>
        <v/>
      </c>
      <c r="C253" s="59" t="str">
        <f>IF(Collage!C246="","",Collage!C246)</f>
        <v/>
      </c>
      <c r="D253" s="107" t="str">
        <f>IF(Collage!D246="","",Collage!D246)</f>
        <v>Dem073</v>
      </c>
      <c r="E253" s="29" t="s">
        <v>2</v>
      </c>
      <c r="F253" s="10" t="s">
        <v>2</v>
      </c>
      <c r="G253" s="11" t="s">
        <v>2</v>
      </c>
      <c r="H253" s="13">
        <f t="shared" si="38"/>
        <v>1</v>
      </c>
      <c r="I253" s="8" t="str">
        <f>IF(B253&lt;&gt;"",SUMIF($V$23:$V$598,V253,$H$23:$H$598)/SUMIF($V$23:$V$598,V253,$O$23:O828),IF(O253&lt;&gt;"",SUMIF($S$23:$S$598,S253,$H$23:$H$598)/O253,""))</f>
        <v/>
      </c>
      <c r="J253" s="12"/>
      <c r="K253" s="19">
        <f t="shared" si="46"/>
        <v>1</v>
      </c>
      <c r="L253" s="19">
        <f t="shared" si="39"/>
        <v>1</v>
      </c>
      <c r="M253" s="19">
        <f t="shared" si="40"/>
        <v>1</v>
      </c>
      <c r="N253" s="19">
        <f t="shared" si="47"/>
        <v>3</v>
      </c>
      <c r="O253" s="9" t="str">
        <f t="shared" si="45"/>
        <v/>
      </c>
      <c r="S253" s="2" t="str">
        <f t="shared" si="43"/>
        <v>- AUTRE -</v>
      </c>
      <c r="T253" s="18" t="str">
        <f t="shared" si="41"/>
        <v/>
      </c>
      <c r="V253" s="2" t="str">
        <f t="shared" si="44"/>
        <v>DEMANDES</v>
      </c>
      <c r="W253" s="16" t="str">
        <f t="shared" si="42"/>
        <v/>
      </c>
    </row>
    <row r="254" spans="2:23" x14ac:dyDescent="0.2">
      <c r="B254" s="59" t="str">
        <f>IF(Collage!B247="","",Collage!B247)</f>
        <v/>
      </c>
      <c r="C254" s="59" t="str">
        <f>IF(Collage!C247="","",Collage!C247)</f>
        <v/>
      </c>
      <c r="D254" s="107" t="str">
        <f>IF(Collage!D247="","",Collage!D247)</f>
        <v>Dem074</v>
      </c>
      <c r="E254" s="29" t="s">
        <v>2</v>
      </c>
      <c r="F254" s="10" t="s">
        <v>2</v>
      </c>
      <c r="G254" s="11" t="s">
        <v>2</v>
      </c>
      <c r="H254" s="13">
        <f t="shared" si="38"/>
        <v>1</v>
      </c>
      <c r="I254" s="8" t="str">
        <f>IF(B254&lt;&gt;"",SUMIF($V$23:$V$598,V254,$H$23:$H$598)/SUMIF($V$23:$V$598,V254,$O$23:O829),IF(O254&lt;&gt;"",SUMIF($S$23:$S$598,S254,$H$23:$H$598)/O254,""))</f>
        <v/>
      </c>
      <c r="J254" s="12"/>
      <c r="K254" s="19">
        <f t="shared" si="46"/>
        <v>1</v>
      </c>
      <c r="L254" s="19">
        <f t="shared" si="39"/>
        <v>1</v>
      </c>
      <c r="M254" s="19">
        <f t="shared" si="40"/>
        <v>1</v>
      </c>
      <c r="N254" s="19">
        <f t="shared" si="47"/>
        <v>3</v>
      </c>
      <c r="O254" s="9" t="str">
        <f t="shared" si="45"/>
        <v/>
      </c>
      <c r="S254" s="2" t="str">
        <f t="shared" si="43"/>
        <v>- AUTRE -</v>
      </c>
      <c r="T254" s="18" t="str">
        <f t="shared" si="41"/>
        <v/>
      </c>
      <c r="V254" s="2" t="str">
        <f t="shared" si="44"/>
        <v>DEMANDES</v>
      </c>
      <c r="W254" s="16" t="str">
        <f t="shared" si="42"/>
        <v/>
      </c>
    </row>
    <row r="255" spans="2:23" x14ac:dyDescent="0.2">
      <c r="B255" s="59" t="str">
        <f>IF(Collage!B248="","",Collage!B248)</f>
        <v/>
      </c>
      <c r="C255" s="59" t="str">
        <f>IF(Collage!C248="","",Collage!C248)</f>
        <v/>
      </c>
      <c r="D255" s="107" t="str">
        <f>IF(Collage!D248="","",Collage!D248)</f>
        <v>Dem075</v>
      </c>
      <c r="E255" s="29"/>
      <c r="F255" s="10"/>
      <c r="G255" s="11"/>
      <c r="H255" s="13">
        <f t="shared" si="38"/>
        <v>0</v>
      </c>
      <c r="I255" s="8" t="str">
        <f>IF(B255&lt;&gt;"",SUMIF($V$23:$V$598,V255,$H$23:$H$598)/SUMIF($V$23:$V$598,V255,$O$23:O830),IF(O255&lt;&gt;"",SUMIF($S$23:$S$598,S255,$H$23:$H$598)/O255,""))</f>
        <v/>
      </c>
      <c r="J255" s="12"/>
      <c r="K255" s="19">
        <f t="shared" si="46"/>
        <v>0</v>
      </c>
      <c r="L255" s="19">
        <f t="shared" si="39"/>
        <v>0</v>
      </c>
      <c r="M255" s="19">
        <f t="shared" si="40"/>
        <v>0</v>
      </c>
      <c r="N255" s="19">
        <f t="shared" si="47"/>
        <v>0</v>
      </c>
      <c r="O255" s="9" t="str">
        <f t="shared" si="45"/>
        <v/>
      </c>
      <c r="S255" s="2" t="str">
        <f t="shared" si="43"/>
        <v>- AUTRE -</v>
      </c>
      <c r="T255" s="18" t="str">
        <f t="shared" si="41"/>
        <v/>
      </c>
      <c r="V255" s="2" t="str">
        <f t="shared" si="44"/>
        <v>DEMANDES</v>
      </c>
      <c r="W255" s="16" t="str">
        <f t="shared" si="42"/>
        <v/>
      </c>
    </row>
    <row r="256" spans="2:23" x14ac:dyDescent="0.2">
      <c r="B256" s="59" t="str">
        <f>IF(Collage!B249="","",Collage!B249)</f>
        <v/>
      </c>
      <c r="C256" s="59" t="str">
        <f>IF(Collage!C249="","",Collage!C249)</f>
        <v/>
      </c>
      <c r="D256" s="107" t="str">
        <f>IF(Collage!D249="","",Collage!D249)</f>
        <v>Dem076</v>
      </c>
      <c r="E256" s="29" t="s">
        <v>2</v>
      </c>
      <c r="F256" s="10" t="s">
        <v>2</v>
      </c>
      <c r="G256" s="11"/>
      <c r="H256" s="13">
        <f t="shared" si="38"/>
        <v>0.66666666666666663</v>
      </c>
      <c r="I256" s="8" t="str">
        <f>IF(B256&lt;&gt;"",SUMIF($V$23:$V$598,V256,$H$23:$H$598)/SUMIF($V$23:$V$598,V256,$O$23:O831),IF(O256&lt;&gt;"",SUMIF($S$23:$S$598,S256,$H$23:$H$598)/O256,""))</f>
        <v/>
      </c>
      <c r="J256" s="12"/>
      <c r="K256" s="19">
        <f t="shared" si="46"/>
        <v>1</v>
      </c>
      <c r="L256" s="19">
        <f t="shared" si="39"/>
        <v>1</v>
      </c>
      <c r="M256" s="19">
        <f t="shared" si="40"/>
        <v>0</v>
      </c>
      <c r="N256" s="19">
        <f t="shared" si="47"/>
        <v>2</v>
      </c>
      <c r="O256" s="9" t="str">
        <f t="shared" si="45"/>
        <v/>
      </c>
      <c r="S256" s="2" t="str">
        <f t="shared" si="43"/>
        <v>- AUTRE -</v>
      </c>
      <c r="T256" s="18" t="str">
        <f t="shared" si="41"/>
        <v/>
      </c>
      <c r="V256" s="2" t="str">
        <f t="shared" si="44"/>
        <v>DEMANDES</v>
      </c>
      <c r="W256" s="16" t="str">
        <f t="shared" si="42"/>
        <v/>
      </c>
    </row>
    <row r="257" spans="2:23" x14ac:dyDescent="0.2">
      <c r="B257" s="59" t="str">
        <f>IF(Collage!B250="","",Collage!B250)</f>
        <v/>
      </c>
      <c r="C257" s="59" t="str">
        <f>IF(Collage!C250="","",Collage!C250)</f>
        <v/>
      </c>
      <c r="D257" s="107" t="str">
        <f>IF(Collage!D250="","",Collage!D250)</f>
        <v>Dem077</v>
      </c>
      <c r="E257" s="29" t="s">
        <v>2</v>
      </c>
      <c r="F257" s="10"/>
      <c r="G257" s="11"/>
      <c r="H257" s="13">
        <f t="shared" si="38"/>
        <v>0.33333333333333331</v>
      </c>
      <c r="I257" s="8" t="str">
        <f>IF(B257&lt;&gt;"",SUMIF($V$23:$V$598,V257,$H$23:$H$598)/SUMIF($V$23:$V$598,V257,$O$23:O832),IF(O257&lt;&gt;"",SUMIF($S$23:$S$598,S257,$H$23:$H$598)/O257,""))</f>
        <v/>
      </c>
      <c r="J257" s="12"/>
      <c r="K257" s="19">
        <f t="shared" si="46"/>
        <v>1</v>
      </c>
      <c r="L257" s="19">
        <f t="shared" si="39"/>
        <v>0</v>
      </c>
      <c r="M257" s="19">
        <f t="shared" si="40"/>
        <v>0</v>
      </c>
      <c r="N257" s="19">
        <f t="shared" si="47"/>
        <v>1</v>
      </c>
      <c r="O257" s="9" t="str">
        <f t="shared" si="45"/>
        <v/>
      </c>
      <c r="S257" s="2" t="str">
        <f t="shared" si="43"/>
        <v>- AUTRE -</v>
      </c>
      <c r="T257" s="18" t="str">
        <f t="shared" si="41"/>
        <v/>
      </c>
      <c r="V257" s="2" t="str">
        <f t="shared" si="44"/>
        <v>DEMANDES</v>
      </c>
      <c r="W257" s="16" t="str">
        <f t="shared" si="42"/>
        <v/>
      </c>
    </row>
    <row r="258" spans="2:23" x14ac:dyDescent="0.2">
      <c r="B258" s="59" t="str">
        <f>IF(Collage!B251="","",Collage!B251)</f>
        <v/>
      </c>
      <c r="C258" s="59" t="str">
        <f>IF(Collage!C251="","",Collage!C251)</f>
        <v/>
      </c>
      <c r="D258" s="107" t="str">
        <f>IF(Collage!D251="","",Collage!D251)</f>
        <v>Dem078</v>
      </c>
      <c r="E258" s="29"/>
      <c r="F258" s="10"/>
      <c r="G258" s="11"/>
      <c r="H258" s="13">
        <f t="shared" si="38"/>
        <v>0</v>
      </c>
      <c r="I258" s="8" t="str">
        <f>IF(B258&lt;&gt;"",SUMIF($V$23:$V$598,V258,$H$23:$H$598)/SUMIF($V$23:$V$598,V258,$O$23:O833),IF(O258&lt;&gt;"",SUMIF($S$23:$S$598,S258,$H$23:$H$598)/O258,""))</f>
        <v/>
      </c>
      <c r="J258" s="12"/>
      <c r="K258" s="19">
        <f t="shared" si="46"/>
        <v>0</v>
      </c>
      <c r="L258" s="19">
        <f t="shared" si="39"/>
        <v>0</v>
      </c>
      <c r="M258" s="19">
        <f t="shared" si="40"/>
        <v>0</v>
      </c>
      <c r="N258" s="19">
        <f t="shared" si="47"/>
        <v>0</v>
      </c>
      <c r="O258" s="9" t="str">
        <f t="shared" si="45"/>
        <v/>
      </c>
      <c r="S258" s="2" t="str">
        <f t="shared" si="43"/>
        <v>- AUTRE -</v>
      </c>
      <c r="T258" s="18" t="str">
        <f t="shared" si="41"/>
        <v/>
      </c>
      <c r="V258" s="2" t="str">
        <f t="shared" si="44"/>
        <v>DEMANDES</v>
      </c>
      <c r="W258" s="16" t="str">
        <f t="shared" si="42"/>
        <v/>
      </c>
    </row>
    <row r="259" spans="2:23" x14ac:dyDescent="0.2">
      <c r="B259" s="59" t="str">
        <f>IF(Collage!B252="","",Collage!B252)</f>
        <v/>
      </c>
      <c r="C259" s="59" t="str">
        <f>IF(Collage!C252="","",Collage!C252)</f>
        <v/>
      </c>
      <c r="D259" s="107" t="str">
        <f>IF(Collage!D252="","",Collage!D252)</f>
        <v>Dem079</v>
      </c>
      <c r="E259" s="29"/>
      <c r="F259" s="10"/>
      <c r="G259" s="11"/>
      <c r="H259" s="13">
        <f t="shared" si="38"/>
        <v>0</v>
      </c>
      <c r="I259" s="8" t="str">
        <f>IF(B259&lt;&gt;"",SUMIF($V$23:$V$598,V259,$H$23:$H$598)/SUMIF($V$23:$V$598,V259,$O$23:O834),IF(O259&lt;&gt;"",SUMIF($S$23:$S$598,S259,$H$23:$H$598)/O259,""))</f>
        <v/>
      </c>
      <c r="J259" s="12"/>
      <c r="K259" s="19">
        <f t="shared" si="46"/>
        <v>0</v>
      </c>
      <c r="L259" s="19">
        <f t="shared" si="39"/>
        <v>0</v>
      </c>
      <c r="M259" s="19">
        <f t="shared" si="40"/>
        <v>0</v>
      </c>
      <c r="N259" s="19">
        <f t="shared" si="47"/>
        <v>0</v>
      </c>
      <c r="O259" s="9" t="str">
        <f t="shared" si="45"/>
        <v/>
      </c>
      <c r="S259" s="2" t="str">
        <f t="shared" si="43"/>
        <v>- AUTRE -</v>
      </c>
      <c r="T259" s="18" t="str">
        <f t="shared" si="41"/>
        <v/>
      </c>
      <c r="V259" s="2" t="str">
        <f t="shared" si="44"/>
        <v>DEMANDES</v>
      </c>
      <c r="W259" s="16" t="str">
        <f t="shared" si="42"/>
        <v/>
      </c>
    </row>
    <row r="260" spans="2:23" x14ac:dyDescent="0.2">
      <c r="B260" s="59" t="str">
        <f>IF(Collage!B253="","",Collage!B253)</f>
        <v/>
      </c>
      <c r="C260" s="59" t="str">
        <f>IF(Collage!C253="","",Collage!C253)</f>
        <v/>
      </c>
      <c r="D260" s="107" t="str">
        <f>IF(Collage!D253="","",Collage!D253)</f>
        <v>Dem080</v>
      </c>
      <c r="E260" s="29" t="s">
        <v>2</v>
      </c>
      <c r="F260" s="10"/>
      <c r="G260" s="11"/>
      <c r="H260" s="13">
        <f t="shared" si="38"/>
        <v>0.33333333333333331</v>
      </c>
      <c r="I260" s="8" t="str">
        <f>IF(B260&lt;&gt;"",SUMIF($V$23:$V$598,V260,$H$23:$H$598)/SUMIF($V$23:$V$598,V260,$O$23:O835),IF(O260&lt;&gt;"",SUMIF($S$23:$S$598,S260,$H$23:$H$598)/O260,""))</f>
        <v/>
      </c>
      <c r="J260" s="12"/>
      <c r="K260" s="19">
        <f t="shared" si="46"/>
        <v>1</v>
      </c>
      <c r="L260" s="19">
        <f t="shared" si="39"/>
        <v>0</v>
      </c>
      <c r="M260" s="19">
        <f t="shared" si="40"/>
        <v>0</v>
      </c>
      <c r="N260" s="19">
        <f t="shared" si="47"/>
        <v>1</v>
      </c>
      <c r="O260" s="9" t="str">
        <f t="shared" si="45"/>
        <v/>
      </c>
      <c r="S260" s="2" t="str">
        <f t="shared" si="43"/>
        <v>- AUTRE -</v>
      </c>
      <c r="T260" s="18" t="str">
        <f t="shared" si="41"/>
        <v/>
      </c>
      <c r="V260" s="2" t="str">
        <f t="shared" si="44"/>
        <v>DEMANDES</v>
      </c>
      <c r="W260" s="16" t="str">
        <f t="shared" si="42"/>
        <v/>
      </c>
    </row>
    <row r="261" spans="2:23" x14ac:dyDescent="0.2">
      <c r="B261" s="59" t="str">
        <f>IF(Collage!B254="","",Collage!B254)</f>
        <v/>
      </c>
      <c r="C261" s="59" t="str">
        <f>IF(Collage!C254="","",Collage!C254)</f>
        <v/>
      </c>
      <c r="D261" s="107" t="str">
        <f>IF(Collage!D254="","",Collage!D254)</f>
        <v>Dem081</v>
      </c>
      <c r="E261" s="29"/>
      <c r="F261" s="10"/>
      <c r="G261" s="11"/>
      <c r="H261" s="13">
        <f t="shared" si="38"/>
        <v>0</v>
      </c>
      <c r="I261" s="8" t="str">
        <f>IF(B261&lt;&gt;"",SUMIF($V$23:$V$598,V261,$H$23:$H$598)/SUMIF($V$23:$V$598,V261,$O$23:O836),IF(O261&lt;&gt;"",SUMIF($S$23:$S$598,S261,$H$23:$H$598)/O261,""))</f>
        <v/>
      </c>
      <c r="J261" s="12"/>
      <c r="K261" s="19">
        <f t="shared" si="46"/>
        <v>0</v>
      </c>
      <c r="L261" s="19">
        <f t="shared" si="39"/>
        <v>0</v>
      </c>
      <c r="M261" s="19">
        <f t="shared" si="40"/>
        <v>0</v>
      </c>
      <c r="N261" s="19">
        <f t="shared" si="47"/>
        <v>0</v>
      </c>
      <c r="O261" s="9" t="str">
        <f t="shared" si="45"/>
        <v/>
      </c>
      <c r="S261" s="2" t="str">
        <f t="shared" si="43"/>
        <v>- AUTRE -</v>
      </c>
      <c r="T261" s="18" t="str">
        <f t="shared" si="41"/>
        <v/>
      </c>
      <c r="V261" s="2" t="str">
        <f t="shared" si="44"/>
        <v>DEMANDES</v>
      </c>
      <c r="W261" s="16" t="str">
        <f t="shared" si="42"/>
        <v/>
      </c>
    </row>
    <row r="262" spans="2:23" x14ac:dyDescent="0.2">
      <c r="B262" s="59" t="str">
        <f>IF(Collage!B255="","",Collage!B255)</f>
        <v/>
      </c>
      <c r="C262" s="59" t="str">
        <f>IF(Collage!C255="","",Collage!C255)</f>
        <v/>
      </c>
      <c r="D262" s="107" t="str">
        <f>IF(Collage!D255="","",Collage!D255)</f>
        <v>Dem082</v>
      </c>
      <c r="E262" s="29" t="s">
        <v>2</v>
      </c>
      <c r="F262" s="10" t="s">
        <v>2</v>
      </c>
      <c r="G262" s="11"/>
      <c r="H262" s="13">
        <f t="shared" si="38"/>
        <v>0.66666666666666663</v>
      </c>
      <c r="I262" s="8" t="str">
        <f>IF(B262&lt;&gt;"",SUMIF($V$23:$V$598,V262,$H$23:$H$598)/SUMIF($V$23:$V$598,V262,$O$23:O837),IF(O262&lt;&gt;"",SUMIF($S$23:$S$598,S262,$H$23:$H$598)/O262,""))</f>
        <v/>
      </c>
      <c r="J262" s="12"/>
      <c r="K262" s="19">
        <f t="shared" si="46"/>
        <v>1</v>
      </c>
      <c r="L262" s="19">
        <f t="shared" si="39"/>
        <v>1</v>
      </c>
      <c r="M262" s="19">
        <f t="shared" si="40"/>
        <v>0</v>
      </c>
      <c r="N262" s="19">
        <f t="shared" si="47"/>
        <v>2</v>
      </c>
      <c r="O262" s="9" t="str">
        <f t="shared" si="45"/>
        <v/>
      </c>
      <c r="S262" s="2" t="str">
        <f t="shared" si="43"/>
        <v>- AUTRE -</v>
      </c>
      <c r="T262" s="18" t="str">
        <f t="shared" si="41"/>
        <v/>
      </c>
      <c r="V262" s="2" t="str">
        <f t="shared" si="44"/>
        <v>DEMANDES</v>
      </c>
      <c r="W262" s="16" t="str">
        <f t="shared" si="42"/>
        <v/>
      </c>
    </row>
    <row r="263" spans="2:23" x14ac:dyDescent="0.2">
      <c r="B263" s="59" t="str">
        <f>IF(Collage!B256="","",Collage!B256)</f>
        <v/>
      </c>
      <c r="C263" s="59" t="str">
        <f>IF(Collage!C256="","",Collage!C256)</f>
        <v/>
      </c>
      <c r="D263" s="107" t="str">
        <f>IF(Collage!D256="","",Collage!D256)</f>
        <v>Dem083</v>
      </c>
      <c r="E263" s="29"/>
      <c r="F263" s="10"/>
      <c r="G263" s="11"/>
      <c r="H263" s="13">
        <f t="shared" si="38"/>
        <v>0</v>
      </c>
      <c r="I263" s="8" t="str">
        <f>IF(B263&lt;&gt;"",SUMIF($V$23:$V$598,V263,$H$23:$H$598)/SUMIF($V$23:$V$598,V263,$O$23:O838),IF(O263&lt;&gt;"",SUMIF($S$23:$S$598,S263,$H$23:$H$598)/O263,""))</f>
        <v/>
      </c>
      <c r="J263" s="12"/>
      <c r="K263" s="19">
        <f t="shared" si="46"/>
        <v>0</v>
      </c>
      <c r="L263" s="19">
        <f t="shared" si="39"/>
        <v>0</v>
      </c>
      <c r="M263" s="19">
        <f t="shared" si="40"/>
        <v>0</v>
      </c>
      <c r="N263" s="19">
        <f t="shared" si="47"/>
        <v>0</v>
      </c>
      <c r="O263" s="9" t="str">
        <f t="shared" si="45"/>
        <v/>
      </c>
      <c r="S263" s="2" t="str">
        <f t="shared" si="43"/>
        <v>- AUTRE -</v>
      </c>
      <c r="T263" s="18" t="str">
        <f t="shared" si="41"/>
        <v/>
      </c>
      <c r="V263" s="2" t="str">
        <f t="shared" si="44"/>
        <v>DEMANDES</v>
      </c>
      <c r="W263" s="16" t="str">
        <f t="shared" si="42"/>
        <v/>
      </c>
    </row>
    <row r="264" spans="2:23" x14ac:dyDescent="0.2">
      <c r="B264" s="59" t="str">
        <f>IF(Collage!B257="","",Collage!B257)</f>
        <v/>
      </c>
      <c r="C264" s="59" t="str">
        <f>IF(Collage!C257="","",Collage!C257)</f>
        <v/>
      </c>
      <c r="D264" s="60" t="str">
        <f>IF(Collage!D257="","",Collage!D257)</f>
        <v>Dem084</v>
      </c>
      <c r="E264" s="29" t="s">
        <v>2</v>
      </c>
      <c r="F264" s="10" t="s">
        <v>2</v>
      </c>
      <c r="G264" s="11"/>
      <c r="H264" s="13">
        <f t="shared" si="38"/>
        <v>0.66666666666666663</v>
      </c>
      <c r="I264" s="8" t="str">
        <f>IF(B264&lt;&gt;"",SUMIF($V$23:$V$598,V264,$H$23:$H$598)/SUMIF($V$23:$V$598,V264,$O$23:O839),IF(O264&lt;&gt;"",SUMIF($S$23:$S$598,S264,$H$23:$H$598)/O264,""))</f>
        <v/>
      </c>
      <c r="J264" s="12"/>
      <c r="K264" s="19">
        <f t="shared" si="46"/>
        <v>1</v>
      </c>
      <c r="L264" s="19">
        <f t="shared" si="39"/>
        <v>1</v>
      </c>
      <c r="M264" s="19">
        <f t="shared" si="40"/>
        <v>0</v>
      </c>
      <c r="N264" s="19">
        <f t="shared" si="47"/>
        <v>2</v>
      </c>
      <c r="O264" s="9" t="str">
        <f t="shared" si="45"/>
        <v/>
      </c>
      <c r="S264" s="2" t="str">
        <f t="shared" si="43"/>
        <v>- AUTRE -</v>
      </c>
      <c r="T264" s="18" t="str">
        <f t="shared" si="41"/>
        <v/>
      </c>
      <c r="V264" s="2" t="str">
        <f t="shared" si="44"/>
        <v>DEMANDES</v>
      </c>
      <c r="W264" s="16" t="str">
        <f t="shared" si="42"/>
        <v/>
      </c>
    </row>
    <row r="265" spans="2:23" x14ac:dyDescent="0.2">
      <c r="B265" s="59" t="str">
        <f>IF(Collage!B258="","",Collage!B258)</f>
        <v/>
      </c>
      <c r="C265" s="59" t="str">
        <f>IF(Collage!C258="","",Collage!C258)</f>
        <v/>
      </c>
      <c r="D265" s="60" t="str">
        <f>IF(Collage!D258="","",Collage!D258)</f>
        <v>Dem085</v>
      </c>
      <c r="E265" s="29"/>
      <c r="F265" s="10"/>
      <c r="G265" s="11"/>
      <c r="H265" s="13">
        <f t="shared" si="38"/>
        <v>0</v>
      </c>
      <c r="I265" s="8" t="str">
        <f>IF(B265&lt;&gt;"",SUMIF($V$23:$V$598,V265,$H$23:$H$598)/SUMIF($V$23:$V$598,V265,$O$23:O840),IF(O265&lt;&gt;"",SUMIF($S$23:$S$598,S265,$H$23:$H$598)/O265,""))</f>
        <v/>
      </c>
      <c r="J265" s="12"/>
      <c r="K265" s="19">
        <f t="shared" si="46"/>
        <v>0</v>
      </c>
      <c r="L265" s="19">
        <f t="shared" si="39"/>
        <v>0</v>
      </c>
      <c r="M265" s="19">
        <f t="shared" si="40"/>
        <v>0</v>
      </c>
      <c r="N265" s="19">
        <f t="shared" si="47"/>
        <v>0</v>
      </c>
      <c r="O265" s="9" t="str">
        <f t="shared" si="45"/>
        <v/>
      </c>
      <c r="S265" s="2" t="str">
        <f t="shared" si="43"/>
        <v>- AUTRE -</v>
      </c>
      <c r="T265" s="18" t="str">
        <f t="shared" si="41"/>
        <v/>
      </c>
      <c r="V265" s="2" t="str">
        <f t="shared" si="44"/>
        <v>DEMANDES</v>
      </c>
      <c r="W265" s="16" t="str">
        <f t="shared" si="42"/>
        <v/>
      </c>
    </row>
    <row r="266" spans="2:23" x14ac:dyDescent="0.2">
      <c r="B266" s="59" t="str">
        <f>IF(Collage!B259="","",Collage!B259)</f>
        <v/>
      </c>
      <c r="C266" s="59" t="str">
        <f>IF(Collage!C259="","",Collage!C259)</f>
        <v/>
      </c>
      <c r="D266" s="60" t="str">
        <f>IF(Collage!D259="","",Collage!D259)</f>
        <v>Dem086</v>
      </c>
      <c r="E266" s="29"/>
      <c r="F266" s="10"/>
      <c r="G266" s="11"/>
      <c r="H266" s="13">
        <f t="shared" si="38"/>
        <v>0</v>
      </c>
      <c r="I266" s="8" t="str">
        <f>IF(B266&lt;&gt;"",SUMIF($V$23:$V$598,V266,$H$23:$H$598)/SUMIF($V$23:$V$598,V266,$O$23:O841),IF(O266&lt;&gt;"",SUMIF($S$23:$S$598,S266,$H$23:$H$598)/O266,""))</f>
        <v/>
      </c>
      <c r="J266" s="12"/>
      <c r="K266" s="19">
        <f t="shared" si="46"/>
        <v>0</v>
      </c>
      <c r="L266" s="19">
        <f t="shared" si="39"/>
        <v>0</v>
      </c>
      <c r="M266" s="19">
        <f t="shared" si="40"/>
        <v>0</v>
      </c>
      <c r="N266" s="19">
        <f t="shared" si="47"/>
        <v>0</v>
      </c>
      <c r="O266" s="9" t="str">
        <f t="shared" si="45"/>
        <v/>
      </c>
      <c r="S266" s="2" t="str">
        <f t="shared" si="43"/>
        <v>- AUTRE -</v>
      </c>
      <c r="T266" s="18" t="str">
        <f t="shared" si="41"/>
        <v/>
      </c>
      <c r="V266" s="2" t="str">
        <f t="shared" si="44"/>
        <v>DEMANDES</v>
      </c>
      <c r="W266" s="16" t="str">
        <f t="shared" si="42"/>
        <v/>
      </c>
    </row>
    <row r="267" spans="2:23" x14ac:dyDescent="0.2">
      <c r="B267" s="59" t="str">
        <f>IF(Collage!B260="","",Collage!B260)</f>
        <v/>
      </c>
      <c r="C267" s="59" t="str">
        <f>IF(Collage!C260="","",Collage!C260)</f>
        <v/>
      </c>
      <c r="D267" s="60" t="str">
        <f>IF(Collage!D260="","",Collage!D260)</f>
        <v>Dem087</v>
      </c>
      <c r="E267" s="29" t="s">
        <v>2</v>
      </c>
      <c r="F267" s="10"/>
      <c r="G267" s="11"/>
      <c r="H267" s="13">
        <f t="shared" si="38"/>
        <v>0.33333333333333331</v>
      </c>
      <c r="I267" s="8" t="str">
        <f>IF(B267&lt;&gt;"",SUMIF($V$23:$V$598,V267,$H$23:$H$598)/SUMIF($V$23:$V$598,V267,$O$23:O842),IF(O267&lt;&gt;"",SUMIF($S$23:$S$598,S267,$H$23:$H$598)/O267,""))</f>
        <v/>
      </c>
      <c r="J267" s="12"/>
      <c r="K267" s="19">
        <f t="shared" si="46"/>
        <v>1</v>
      </c>
      <c r="L267" s="19">
        <f t="shared" si="39"/>
        <v>0</v>
      </c>
      <c r="M267" s="19">
        <f t="shared" si="40"/>
        <v>0</v>
      </c>
      <c r="N267" s="19">
        <f t="shared" si="47"/>
        <v>1</v>
      </c>
      <c r="O267" s="9" t="str">
        <f t="shared" si="45"/>
        <v/>
      </c>
      <c r="S267" s="2" t="str">
        <f t="shared" si="43"/>
        <v>- AUTRE -</v>
      </c>
      <c r="T267" s="18" t="str">
        <f t="shared" si="41"/>
        <v/>
      </c>
      <c r="V267" s="2" t="str">
        <f t="shared" si="44"/>
        <v>DEMANDES</v>
      </c>
      <c r="W267" s="16" t="str">
        <f t="shared" si="42"/>
        <v/>
      </c>
    </row>
    <row r="268" spans="2:23" x14ac:dyDescent="0.2">
      <c r="B268" s="59" t="str">
        <f>IF(Collage!B261="","",Collage!B261)</f>
        <v/>
      </c>
      <c r="C268" s="59" t="str">
        <f>IF(Collage!C261="","",Collage!C261)</f>
        <v/>
      </c>
      <c r="D268" s="60" t="str">
        <f>IF(Collage!D261="","",Collage!D261)</f>
        <v>Dem088</v>
      </c>
      <c r="E268" s="29" t="s">
        <v>2</v>
      </c>
      <c r="F268" s="10" t="s">
        <v>2</v>
      </c>
      <c r="G268" s="11"/>
      <c r="H268" s="13">
        <f t="shared" si="38"/>
        <v>0.66666666666666663</v>
      </c>
      <c r="I268" s="8" t="str">
        <f>IF(B268&lt;&gt;"",SUMIF($V$23:$V$598,V268,$H$23:$H$598)/SUMIF($V$23:$V$598,V268,$O$23:O843),IF(O268&lt;&gt;"",SUMIF($S$23:$S$598,S268,$H$23:$H$598)/O268,""))</f>
        <v/>
      </c>
      <c r="J268" s="12"/>
      <c r="K268" s="19">
        <f t="shared" si="46"/>
        <v>1</v>
      </c>
      <c r="L268" s="19">
        <f t="shared" si="39"/>
        <v>1</v>
      </c>
      <c r="M268" s="19">
        <f t="shared" si="40"/>
        <v>0</v>
      </c>
      <c r="N268" s="19">
        <f t="shared" si="47"/>
        <v>2</v>
      </c>
      <c r="O268" s="9" t="str">
        <f t="shared" si="45"/>
        <v/>
      </c>
      <c r="S268" s="2" t="str">
        <f t="shared" si="43"/>
        <v>- AUTRE -</v>
      </c>
      <c r="T268" s="18" t="str">
        <f t="shared" si="41"/>
        <v/>
      </c>
      <c r="V268" s="2" t="str">
        <f t="shared" si="44"/>
        <v>DEMANDES</v>
      </c>
      <c r="W268" s="16" t="str">
        <f t="shared" si="42"/>
        <v/>
      </c>
    </row>
    <row r="269" spans="2:23" x14ac:dyDescent="0.2">
      <c r="B269" s="59" t="str">
        <f>IF(Collage!B262="","",Collage!B262)</f>
        <v/>
      </c>
      <c r="C269" s="59" t="str">
        <f>IF(Collage!C262="","",Collage!C262)</f>
        <v/>
      </c>
      <c r="D269" s="60" t="str">
        <f>IF(Collage!D262="","",Collage!D262)</f>
        <v>Dem089</v>
      </c>
      <c r="E269" s="29"/>
      <c r="F269" s="10"/>
      <c r="G269" s="11"/>
      <c r="H269" s="13">
        <f t="shared" si="38"/>
        <v>0</v>
      </c>
      <c r="I269" s="8" t="str">
        <f>IF(B269&lt;&gt;"",SUMIF($V$23:$V$598,V269,$H$23:$H$598)/SUMIF($V$23:$V$598,V269,$O$23:O844),IF(O269&lt;&gt;"",SUMIF($S$23:$S$598,S269,$H$23:$H$598)/O269,""))</f>
        <v/>
      </c>
      <c r="J269" s="12"/>
      <c r="K269" s="19">
        <f t="shared" si="46"/>
        <v>0</v>
      </c>
      <c r="L269" s="19">
        <f t="shared" si="39"/>
        <v>0</v>
      </c>
      <c r="M269" s="19">
        <f t="shared" si="40"/>
        <v>0</v>
      </c>
      <c r="N269" s="19">
        <f t="shared" si="47"/>
        <v>0</v>
      </c>
      <c r="O269" s="9" t="str">
        <f t="shared" si="45"/>
        <v/>
      </c>
      <c r="S269" s="2" t="str">
        <f t="shared" si="43"/>
        <v>- AUTRE -</v>
      </c>
      <c r="T269" s="18" t="str">
        <f t="shared" si="41"/>
        <v/>
      </c>
      <c r="V269" s="2" t="str">
        <f t="shared" si="44"/>
        <v>DEMANDES</v>
      </c>
      <c r="W269" s="16" t="str">
        <f t="shared" si="42"/>
        <v/>
      </c>
    </row>
    <row r="270" spans="2:23" x14ac:dyDescent="0.2">
      <c r="B270" s="59" t="str">
        <f>IF(Collage!B263="","",Collage!B263)</f>
        <v/>
      </c>
      <c r="C270" s="59" t="str">
        <f>IF(Collage!C263="","",Collage!C263)</f>
        <v/>
      </c>
      <c r="D270" s="60" t="str">
        <f>IF(Collage!D263="","",Collage!D263)</f>
        <v>Dem090</v>
      </c>
      <c r="E270" s="29"/>
      <c r="F270" s="10"/>
      <c r="G270" s="11"/>
      <c r="H270" s="13">
        <f t="shared" si="38"/>
        <v>0</v>
      </c>
      <c r="I270" s="8" t="str">
        <f>IF(B270&lt;&gt;"",SUMIF($V$23:$V$598,V270,$H$23:$H$598)/SUMIF($V$23:$V$598,V270,$O$23:O845),IF(O270&lt;&gt;"",SUMIF($S$23:$S$598,S270,$H$23:$H$598)/O270,""))</f>
        <v/>
      </c>
      <c r="J270" s="12"/>
      <c r="K270" s="19">
        <f t="shared" si="46"/>
        <v>0</v>
      </c>
      <c r="L270" s="19">
        <f t="shared" si="39"/>
        <v>0</v>
      </c>
      <c r="M270" s="19">
        <f t="shared" si="40"/>
        <v>0</v>
      </c>
      <c r="N270" s="19">
        <f t="shared" si="47"/>
        <v>0</v>
      </c>
      <c r="O270" s="9" t="str">
        <f t="shared" si="45"/>
        <v/>
      </c>
      <c r="S270" s="2" t="str">
        <f t="shared" si="43"/>
        <v>- AUTRE -</v>
      </c>
      <c r="T270" s="18" t="str">
        <f t="shared" si="41"/>
        <v/>
      </c>
      <c r="V270" s="2" t="str">
        <f t="shared" si="44"/>
        <v>DEMANDES</v>
      </c>
      <c r="W270" s="16" t="str">
        <f t="shared" si="42"/>
        <v/>
      </c>
    </row>
    <row r="271" spans="2:23" x14ac:dyDescent="0.2">
      <c r="B271" s="59" t="str">
        <f>IF(Collage!B264="","",Collage!B264)</f>
        <v/>
      </c>
      <c r="C271" s="59" t="str">
        <f>IF(Collage!C264="","",Collage!C264)</f>
        <v/>
      </c>
      <c r="D271" s="60" t="str">
        <f>IF(Collage!D264="","",Collage!D264)</f>
        <v>Dem091</v>
      </c>
      <c r="E271" s="29"/>
      <c r="F271" s="10"/>
      <c r="G271" s="11"/>
      <c r="H271" s="13">
        <f t="shared" si="38"/>
        <v>0</v>
      </c>
      <c r="I271" s="8" t="str">
        <f>IF(B271&lt;&gt;"",SUMIF($V$23:$V$598,V271,$H$23:$H$598)/SUMIF($V$23:$V$598,V271,$O$23:O846),IF(O271&lt;&gt;"",SUMIF($S$23:$S$598,S271,$H$23:$H$598)/O271,""))</f>
        <v/>
      </c>
      <c r="J271" s="12"/>
      <c r="K271" s="19">
        <f t="shared" si="46"/>
        <v>0</v>
      </c>
      <c r="L271" s="19">
        <f t="shared" si="39"/>
        <v>0</v>
      </c>
      <c r="M271" s="19">
        <f t="shared" si="40"/>
        <v>0</v>
      </c>
      <c r="N271" s="19">
        <f t="shared" si="47"/>
        <v>0</v>
      </c>
      <c r="O271" s="9" t="str">
        <f t="shared" si="45"/>
        <v/>
      </c>
      <c r="S271" s="2" t="str">
        <f t="shared" si="43"/>
        <v>- AUTRE -</v>
      </c>
      <c r="T271" s="18" t="str">
        <f t="shared" si="41"/>
        <v/>
      </c>
      <c r="V271" s="2" t="str">
        <f t="shared" si="44"/>
        <v>DEMANDES</v>
      </c>
      <c r="W271" s="16" t="str">
        <f t="shared" si="42"/>
        <v/>
      </c>
    </row>
    <row r="272" spans="2:23" x14ac:dyDescent="0.2">
      <c r="B272" s="59" t="str">
        <f>IF(Collage!B265="","",Collage!B265)</f>
        <v/>
      </c>
      <c r="C272" s="59" t="str">
        <f>IF(Collage!C265="","",Collage!C265)</f>
        <v/>
      </c>
      <c r="D272" s="60" t="str">
        <f>IF(Collage!D265="","",Collage!D265)</f>
        <v>Dem092</v>
      </c>
      <c r="E272" s="29"/>
      <c r="F272" s="10"/>
      <c r="G272" s="11"/>
      <c r="H272" s="13">
        <f t="shared" si="38"/>
        <v>0</v>
      </c>
      <c r="I272" s="8" t="str">
        <f>IF(B272&lt;&gt;"",SUMIF($V$23:$V$598,V272,$H$23:$H$598)/SUMIF($V$23:$V$598,V272,$O$23:O847),IF(O272&lt;&gt;"",SUMIF($S$23:$S$598,S272,$H$23:$H$598)/O272,""))</f>
        <v/>
      </c>
      <c r="J272" s="12"/>
      <c r="K272" s="19">
        <f t="shared" si="46"/>
        <v>0</v>
      </c>
      <c r="L272" s="19">
        <f t="shared" si="39"/>
        <v>0</v>
      </c>
      <c r="M272" s="19">
        <f t="shared" si="40"/>
        <v>0</v>
      </c>
      <c r="N272" s="19">
        <f t="shared" si="47"/>
        <v>0</v>
      </c>
      <c r="O272" s="9" t="str">
        <f t="shared" si="45"/>
        <v/>
      </c>
      <c r="S272" s="2" t="str">
        <f t="shared" si="43"/>
        <v>- AUTRE -</v>
      </c>
      <c r="T272" s="18" t="str">
        <f t="shared" si="41"/>
        <v/>
      </c>
      <c r="V272" s="2" t="str">
        <f t="shared" si="44"/>
        <v>DEMANDES</v>
      </c>
      <c r="W272" s="16" t="str">
        <f t="shared" si="42"/>
        <v/>
      </c>
    </row>
    <row r="273" spans="2:23" x14ac:dyDescent="0.2">
      <c r="B273" s="59" t="str">
        <f>IF(Collage!B266="","",Collage!B266)</f>
        <v/>
      </c>
      <c r="C273" s="59" t="str">
        <f>IF(Collage!C266="","",Collage!C266)</f>
        <v/>
      </c>
      <c r="D273" s="60" t="str">
        <f>IF(Collage!D266="","",Collage!D266)</f>
        <v>Dem093</v>
      </c>
      <c r="E273" s="29" t="s">
        <v>2</v>
      </c>
      <c r="F273" s="10" t="s">
        <v>2</v>
      </c>
      <c r="G273" s="11" t="s">
        <v>2</v>
      </c>
      <c r="H273" s="13">
        <f t="shared" si="38"/>
        <v>1</v>
      </c>
      <c r="I273" s="8" t="str">
        <f>IF(B273&lt;&gt;"",SUMIF($V$23:$V$598,V273,$H$23:$H$598)/SUMIF($V$23:$V$598,V273,$O$23:O848),IF(O273&lt;&gt;"",SUMIF($S$23:$S$598,S273,$H$23:$H$598)/O273,""))</f>
        <v/>
      </c>
      <c r="J273" s="12"/>
      <c r="K273" s="19">
        <f t="shared" si="46"/>
        <v>1</v>
      </c>
      <c r="L273" s="19">
        <f t="shared" si="39"/>
        <v>1</v>
      </c>
      <c r="M273" s="19">
        <f t="shared" si="40"/>
        <v>1</v>
      </c>
      <c r="N273" s="19">
        <f t="shared" si="47"/>
        <v>3</v>
      </c>
      <c r="O273" s="9" t="str">
        <f t="shared" si="45"/>
        <v/>
      </c>
      <c r="S273" s="2" t="str">
        <f t="shared" si="43"/>
        <v>- AUTRE -</v>
      </c>
      <c r="T273" s="18" t="str">
        <f t="shared" si="41"/>
        <v/>
      </c>
      <c r="V273" s="2" t="str">
        <f t="shared" si="44"/>
        <v>DEMANDES</v>
      </c>
      <c r="W273" s="16" t="str">
        <f t="shared" si="42"/>
        <v/>
      </c>
    </row>
    <row r="274" spans="2:23" x14ac:dyDescent="0.2">
      <c r="B274" s="59" t="str">
        <f>IF(Collage!B267="","",Collage!B267)</f>
        <v/>
      </c>
      <c r="C274" s="59" t="str">
        <f>IF(Collage!C267="","",Collage!C267)</f>
        <v/>
      </c>
      <c r="D274" s="60" t="str">
        <f>IF(Collage!D267="","",Collage!D267)</f>
        <v>Dem094</v>
      </c>
      <c r="E274" s="29" t="s">
        <v>2</v>
      </c>
      <c r="F274" s="10" t="s">
        <v>2</v>
      </c>
      <c r="G274" s="11" t="s">
        <v>2</v>
      </c>
      <c r="H274" s="13">
        <f t="shared" si="38"/>
        <v>1</v>
      </c>
      <c r="I274" s="8" t="str">
        <f>IF(B274&lt;&gt;"",SUMIF($V$23:$V$598,V274,$H$23:$H$598)/SUMIF($V$23:$V$598,V274,$O$23:O849),IF(O274&lt;&gt;"",SUMIF($S$23:$S$598,S274,$H$23:$H$598)/O274,""))</f>
        <v/>
      </c>
      <c r="J274" s="12"/>
      <c r="K274" s="19">
        <f t="shared" si="46"/>
        <v>1</v>
      </c>
      <c r="L274" s="19">
        <f t="shared" si="39"/>
        <v>1</v>
      </c>
      <c r="M274" s="19">
        <f t="shared" si="40"/>
        <v>1</v>
      </c>
      <c r="N274" s="19">
        <f t="shared" si="47"/>
        <v>3</v>
      </c>
      <c r="O274" s="9" t="str">
        <f t="shared" si="45"/>
        <v/>
      </c>
      <c r="S274" s="2" t="str">
        <f t="shared" si="43"/>
        <v>- AUTRE -</v>
      </c>
      <c r="T274" s="18" t="str">
        <f t="shared" si="41"/>
        <v/>
      </c>
      <c r="V274" s="2" t="str">
        <f t="shared" si="44"/>
        <v>DEMANDES</v>
      </c>
      <c r="W274" s="16" t="str">
        <f t="shared" si="42"/>
        <v/>
      </c>
    </row>
    <row r="275" spans="2:23" x14ac:dyDescent="0.2">
      <c r="B275" s="59" t="str">
        <f>IF(Collage!B268="","",Collage!B268)</f>
        <v/>
      </c>
      <c r="C275" s="59" t="str">
        <f>IF(Collage!C268="","",Collage!C268)</f>
        <v/>
      </c>
      <c r="D275" s="60" t="str">
        <f>IF(Collage!D268="","",Collage!D268)</f>
        <v>Dem095</v>
      </c>
      <c r="E275" s="29" t="s">
        <v>2</v>
      </c>
      <c r="F275" s="10" t="s">
        <v>2</v>
      </c>
      <c r="G275" s="11" t="s">
        <v>2</v>
      </c>
      <c r="H275" s="13">
        <f t="shared" si="38"/>
        <v>1</v>
      </c>
      <c r="I275" s="8" t="str">
        <f>IF(B275&lt;&gt;"",SUMIF($V$23:$V$598,V275,$H$23:$H$598)/SUMIF($V$23:$V$598,V275,$O$23:O850),IF(O275&lt;&gt;"",SUMIF($S$23:$S$598,S275,$H$23:$H$598)/O275,""))</f>
        <v/>
      </c>
      <c r="J275" s="12"/>
      <c r="K275" s="19">
        <f t="shared" si="46"/>
        <v>1</v>
      </c>
      <c r="L275" s="19">
        <f t="shared" si="39"/>
        <v>1</v>
      </c>
      <c r="M275" s="19">
        <f t="shared" si="40"/>
        <v>1</v>
      </c>
      <c r="N275" s="19">
        <f t="shared" si="47"/>
        <v>3</v>
      </c>
      <c r="O275" s="9" t="str">
        <f t="shared" si="45"/>
        <v/>
      </c>
      <c r="S275" s="2" t="str">
        <f t="shared" si="43"/>
        <v>- AUTRE -</v>
      </c>
      <c r="T275" s="18" t="str">
        <f t="shared" si="41"/>
        <v/>
      </c>
      <c r="V275" s="2" t="str">
        <f t="shared" si="44"/>
        <v>DEMANDES</v>
      </c>
      <c r="W275" s="16" t="str">
        <f t="shared" si="42"/>
        <v/>
      </c>
    </row>
    <row r="276" spans="2:23" x14ac:dyDescent="0.2">
      <c r="B276" s="59" t="str">
        <f>IF(Collage!B269="","",Collage!B269)</f>
        <v/>
      </c>
      <c r="C276" s="59" t="str">
        <f>IF(Collage!C269="","",Collage!C269)</f>
        <v/>
      </c>
      <c r="D276" s="60" t="str">
        <f>IF(Collage!D269="","",Collage!D269)</f>
        <v>Dem096</v>
      </c>
      <c r="E276" s="29" t="s">
        <v>2</v>
      </c>
      <c r="F276" s="10" t="s">
        <v>2</v>
      </c>
      <c r="G276" s="11" t="s">
        <v>2</v>
      </c>
      <c r="H276" s="13">
        <f t="shared" si="38"/>
        <v>1</v>
      </c>
      <c r="I276" s="8" t="str">
        <f>IF(B276&lt;&gt;"",SUMIF($V$23:$V$598,V276,$H$23:$H$598)/SUMIF($V$23:$V$598,V276,$O$23:O851),IF(O276&lt;&gt;"",SUMIF($S$23:$S$598,S276,$H$23:$H$598)/O276,""))</f>
        <v/>
      </c>
      <c r="J276" s="12"/>
      <c r="K276" s="19">
        <f t="shared" si="46"/>
        <v>1</v>
      </c>
      <c r="L276" s="19">
        <f t="shared" si="39"/>
        <v>1</v>
      </c>
      <c r="M276" s="19">
        <f t="shared" si="40"/>
        <v>1</v>
      </c>
      <c r="N276" s="19">
        <f t="shared" si="47"/>
        <v>3</v>
      </c>
      <c r="O276" s="9" t="str">
        <f t="shared" si="45"/>
        <v/>
      </c>
      <c r="S276" s="2" t="str">
        <f t="shared" si="43"/>
        <v>- AUTRE -</v>
      </c>
      <c r="T276" s="18" t="str">
        <f t="shared" si="41"/>
        <v/>
      </c>
      <c r="V276" s="2" t="str">
        <f t="shared" si="44"/>
        <v>DEMANDES</v>
      </c>
      <c r="W276" s="16" t="str">
        <f t="shared" si="42"/>
        <v/>
      </c>
    </row>
    <row r="277" spans="2:23" x14ac:dyDescent="0.2">
      <c r="B277" s="59" t="str">
        <f>IF(Collage!B270="","",Collage!B270)</f>
        <v/>
      </c>
      <c r="C277" s="59" t="str">
        <f>IF(Collage!C270="","",Collage!C270)</f>
        <v/>
      </c>
      <c r="D277" s="60" t="str">
        <f>IF(Collage!D270="","",Collage!D270)</f>
        <v>Dem097</v>
      </c>
      <c r="E277" s="29" t="s">
        <v>2</v>
      </c>
      <c r="F277" s="10" t="s">
        <v>2</v>
      </c>
      <c r="G277" s="11"/>
      <c r="H277" s="13">
        <f t="shared" si="38"/>
        <v>0.66666666666666663</v>
      </c>
      <c r="I277" s="8" t="str">
        <f>IF(B277&lt;&gt;"",SUMIF($V$23:$V$598,V277,$H$23:$H$598)/SUMIF($V$23:$V$598,V277,$O$23:O852),IF(O277&lt;&gt;"",SUMIF($S$23:$S$598,S277,$H$23:$H$598)/O277,""))</f>
        <v/>
      </c>
      <c r="J277" s="12"/>
      <c r="K277" s="19">
        <f t="shared" si="46"/>
        <v>1</v>
      </c>
      <c r="L277" s="19">
        <f t="shared" si="39"/>
        <v>1</v>
      </c>
      <c r="M277" s="19">
        <f t="shared" si="40"/>
        <v>0</v>
      </c>
      <c r="N277" s="19">
        <f t="shared" si="47"/>
        <v>2</v>
      </c>
      <c r="O277" s="9" t="str">
        <f t="shared" si="45"/>
        <v/>
      </c>
      <c r="S277" s="2" t="str">
        <f t="shared" si="43"/>
        <v>- AUTRE -</v>
      </c>
      <c r="T277" s="18" t="str">
        <f t="shared" si="41"/>
        <v/>
      </c>
      <c r="V277" s="2" t="str">
        <f t="shared" si="44"/>
        <v>DEMANDES</v>
      </c>
      <c r="W277" s="16" t="str">
        <f t="shared" si="42"/>
        <v/>
      </c>
    </row>
    <row r="278" spans="2:23" x14ac:dyDescent="0.2">
      <c r="B278" s="59" t="str">
        <f>IF(Collage!B271="","",Collage!B271)</f>
        <v/>
      </c>
      <c r="C278" s="59" t="str">
        <f>IF(Collage!C271="","",Collage!C271)</f>
        <v/>
      </c>
      <c r="D278" s="60" t="str">
        <f>IF(Collage!D271="","",Collage!D271)</f>
        <v>Dem098</v>
      </c>
      <c r="E278" s="29"/>
      <c r="F278" s="10"/>
      <c r="G278" s="11"/>
      <c r="H278" s="13">
        <f t="shared" si="38"/>
        <v>0</v>
      </c>
      <c r="I278" s="8" t="str">
        <f>IF(B278&lt;&gt;"",SUMIF($V$23:$V$598,V278,$H$23:$H$598)/SUMIF($V$23:$V$598,V278,$O$23:O853),IF(O278&lt;&gt;"",SUMIF($S$23:$S$598,S278,$H$23:$H$598)/O278,""))</f>
        <v/>
      </c>
      <c r="J278" s="12"/>
      <c r="K278" s="19">
        <f t="shared" si="46"/>
        <v>0</v>
      </c>
      <c r="L278" s="19">
        <f t="shared" si="39"/>
        <v>0</v>
      </c>
      <c r="M278" s="19">
        <f t="shared" si="40"/>
        <v>0</v>
      </c>
      <c r="N278" s="19">
        <f t="shared" si="47"/>
        <v>0</v>
      </c>
      <c r="O278" s="9" t="str">
        <f t="shared" si="45"/>
        <v/>
      </c>
      <c r="S278" s="2" t="str">
        <f t="shared" si="43"/>
        <v>- AUTRE -</v>
      </c>
      <c r="T278" s="18" t="str">
        <f t="shared" si="41"/>
        <v/>
      </c>
      <c r="V278" s="2" t="str">
        <f t="shared" si="44"/>
        <v>DEMANDES</v>
      </c>
      <c r="W278" s="16" t="str">
        <f t="shared" si="42"/>
        <v/>
      </c>
    </row>
    <row r="279" spans="2:23" x14ac:dyDescent="0.2">
      <c r="B279" s="59" t="str">
        <f>IF(Collage!B272="","",Collage!B272)</f>
        <v/>
      </c>
      <c r="C279" s="59" t="str">
        <f>IF(Collage!C272="","",Collage!C272)</f>
        <v/>
      </c>
      <c r="D279" s="60" t="str">
        <f>IF(Collage!D272="","",Collage!D272)</f>
        <v>Dem099</v>
      </c>
      <c r="E279" s="29"/>
      <c r="F279" s="10"/>
      <c r="G279" s="11"/>
      <c r="H279" s="13">
        <f t="shared" ref="H279:H342" si="48">IF(D279="","",SUM(N279/3))</f>
        <v>0</v>
      </c>
      <c r="I279" s="8" t="str">
        <f>IF(B279&lt;&gt;"",SUMIF($V$23:$V$598,V279,$H$23:$H$598)/SUMIF($V$23:$V$598,V279,$O$23:O854),IF(O279&lt;&gt;"",SUMIF($S$23:$S$598,S279,$H$23:$H$598)/O279,""))</f>
        <v/>
      </c>
      <c r="J279" s="12"/>
      <c r="K279" s="19">
        <f t="shared" si="46"/>
        <v>0</v>
      </c>
      <c r="L279" s="19">
        <f t="shared" ref="L279:L342" si="49">IF($D279&lt;&gt;"",IF($F279="X",1,0),"")</f>
        <v>0</v>
      </c>
      <c r="M279" s="19">
        <f t="shared" ref="M279:M342" si="50">IF($D279&lt;&gt;"",IF($G279="X",1,0),"")</f>
        <v>0</v>
      </c>
      <c r="N279" s="19">
        <f t="shared" si="47"/>
        <v>0</v>
      </c>
      <c r="O279" s="9" t="str">
        <f t="shared" si="45"/>
        <v/>
      </c>
      <c r="S279" s="2" t="str">
        <f t="shared" si="43"/>
        <v>- AUTRE -</v>
      </c>
      <c r="T279" s="18" t="str">
        <f t="shared" ref="T279:T342" si="51">IF(C279&lt;&gt;"",I279,"")</f>
        <v/>
      </c>
      <c r="V279" s="2" t="str">
        <f t="shared" si="44"/>
        <v>DEMANDES</v>
      </c>
      <c r="W279" s="16" t="str">
        <f t="shared" ref="W279:W342" si="52">IF(B279&lt;&gt;"",I279,"")</f>
        <v/>
      </c>
    </row>
    <row r="280" spans="2:23" x14ac:dyDescent="0.2">
      <c r="B280" s="59" t="str">
        <f>IF(Collage!B273="","",Collage!B273)</f>
        <v/>
      </c>
      <c r="C280" s="59" t="str">
        <f>IF(Collage!C273="","",Collage!C273)</f>
        <v/>
      </c>
      <c r="D280" s="60" t="str">
        <f>IF(Collage!D273="","",Collage!D273)</f>
        <v>Dem100</v>
      </c>
      <c r="E280" s="29" t="s">
        <v>2</v>
      </c>
      <c r="F280" s="10" t="s">
        <v>2</v>
      </c>
      <c r="G280" s="11"/>
      <c r="H280" s="13">
        <f t="shared" si="48"/>
        <v>0.66666666666666663</v>
      </c>
      <c r="I280" s="8" t="str">
        <f>IF(B280&lt;&gt;"",SUMIF($V$23:$V$598,V280,$H$23:$H$598)/SUMIF($V$23:$V$598,V280,$O$23:O855),IF(O280&lt;&gt;"",SUMIF($S$23:$S$598,S280,$H$23:$H$598)/O280,""))</f>
        <v/>
      </c>
      <c r="J280" s="12"/>
      <c r="K280" s="19">
        <f t="shared" si="46"/>
        <v>1</v>
      </c>
      <c r="L280" s="19">
        <f t="shared" si="49"/>
        <v>1</v>
      </c>
      <c r="M280" s="19">
        <f t="shared" si="50"/>
        <v>0</v>
      </c>
      <c r="N280" s="19">
        <f t="shared" si="47"/>
        <v>2</v>
      </c>
      <c r="O280" s="9" t="str">
        <f t="shared" si="45"/>
        <v/>
      </c>
      <c r="S280" s="2" t="str">
        <f t="shared" ref="S280:S343" si="53">IF(C280&lt;&gt;"",C280,IF(V280=V279,S279,""))</f>
        <v>- AUTRE -</v>
      </c>
      <c r="T280" s="18" t="str">
        <f t="shared" si="51"/>
        <v/>
      </c>
      <c r="V280" s="2" t="str">
        <f t="shared" ref="V280:V343" si="54">IF(B280="",V279,B280)</f>
        <v>DEMANDES</v>
      </c>
      <c r="W280" s="16" t="str">
        <f t="shared" si="52"/>
        <v/>
      </c>
    </row>
    <row r="281" spans="2:23" x14ac:dyDescent="0.2">
      <c r="B281" s="59" t="str">
        <f>IF(Collage!B274="","",Collage!B274)</f>
        <v/>
      </c>
      <c r="C281" s="59" t="str">
        <f>IF(Collage!C274="","",Collage!C274)</f>
        <v/>
      </c>
      <c r="D281" s="60" t="str">
        <f>IF(Collage!D274="","",Collage!D274)</f>
        <v>Dem101</v>
      </c>
      <c r="E281" s="29"/>
      <c r="F281" s="10"/>
      <c r="G281" s="11"/>
      <c r="H281" s="13">
        <f t="shared" si="48"/>
        <v>0</v>
      </c>
      <c r="I281" s="8" t="str">
        <f>IF(B281&lt;&gt;"",SUMIF($V$23:$V$598,V281,$H$23:$H$598)/SUMIF($V$23:$V$598,V281,$O$23:O856),IF(O281&lt;&gt;"",SUMIF($S$23:$S$598,S281,$H$23:$H$598)/O281,""))</f>
        <v/>
      </c>
      <c r="J281" s="12"/>
      <c r="K281" s="19">
        <f t="shared" si="46"/>
        <v>0</v>
      </c>
      <c r="L281" s="19">
        <f t="shared" si="49"/>
        <v>0</v>
      </c>
      <c r="M281" s="19">
        <f t="shared" si="50"/>
        <v>0</v>
      </c>
      <c r="N281" s="19">
        <f t="shared" si="47"/>
        <v>0</v>
      </c>
      <c r="O281" s="9" t="str">
        <f t="shared" ref="O281:O344" si="55">IF(C281="","",IF(S280&lt;&gt;S281,SUMPRODUCT((D281:D757&lt;&gt;"")*(S281:S757=S281)),""))</f>
        <v/>
      </c>
      <c r="S281" s="2" t="str">
        <f t="shared" si="53"/>
        <v>- AUTRE -</v>
      </c>
      <c r="T281" s="18" t="str">
        <f t="shared" si="51"/>
        <v/>
      </c>
      <c r="V281" s="2" t="str">
        <f t="shared" si="54"/>
        <v>DEMANDES</v>
      </c>
      <c r="W281" s="16" t="str">
        <f t="shared" si="52"/>
        <v/>
      </c>
    </row>
    <row r="282" spans="2:23" x14ac:dyDescent="0.2">
      <c r="B282" s="59" t="str">
        <f>IF(Collage!B275="","",Collage!B275)</f>
        <v/>
      </c>
      <c r="C282" s="59" t="str">
        <f>IF(Collage!C275="","",Collage!C275)</f>
        <v/>
      </c>
      <c r="D282" s="60" t="str">
        <f>IF(Collage!D275="","",Collage!D275)</f>
        <v>Dem102</v>
      </c>
      <c r="E282" s="29"/>
      <c r="F282" s="10"/>
      <c r="G282" s="11"/>
      <c r="H282" s="13">
        <f t="shared" si="48"/>
        <v>0</v>
      </c>
      <c r="I282" s="8" t="str">
        <f>IF(B282&lt;&gt;"",SUMIF($V$23:$V$598,V282,$H$23:$H$598)/SUMIF($V$23:$V$598,V282,$O$23:O857),IF(O282&lt;&gt;"",SUMIF($S$23:$S$598,S282,$H$23:$H$598)/O282,""))</f>
        <v/>
      </c>
      <c r="J282" s="12"/>
      <c r="K282" s="19">
        <f t="shared" si="46"/>
        <v>0</v>
      </c>
      <c r="L282" s="19">
        <f t="shared" si="49"/>
        <v>0</v>
      </c>
      <c r="M282" s="19">
        <f t="shared" si="50"/>
        <v>0</v>
      </c>
      <c r="N282" s="19">
        <f t="shared" si="47"/>
        <v>0</v>
      </c>
      <c r="O282" s="9" t="str">
        <f t="shared" si="55"/>
        <v/>
      </c>
      <c r="S282" s="2" t="str">
        <f t="shared" si="53"/>
        <v>- AUTRE -</v>
      </c>
      <c r="T282" s="18" t="str">
        <f t="shared" si="51"/>
        <v/>
      </c>
      <c r="V282" s="2" t="str">
        <f t="shared" si="54"/>
        <v>DEMANDES</v>
      </c>
      <c r="W282" s="16" t="str">
        <f t="shared" si="52"/>
        <v/>
      </c>
    </row>
    <row r="283" spans="2:23" x14ac:dyDescent="0.2">
      <c r="B283" s="59" t="str">
        <f>IF(Collage!B276="","",Collage!B276)</f>
        <v/>
      </c>
      <c r="C283" s="59" t="str">
        <f>IF(Collage!C276="","",Collage!C276)</f>
        <v/>
      </c>
      <c r="D283" s="60" t="str">
        <f>IF(Collage!D276="","",Collage!D276)</f>
        <v>Dem103</v>
      </c>
      <c r="E283" s="29"/>
      <c r="F283" s="10"/>
      <c r="G283" s="11"/>
      <c r="H283" s="13">
        <f t="shared" si="48"/>
        <v>0</v>
      </c>
      <c r="I283" s="8" t="str">
        <f>IF(B283&lt;&gt;"",SUMIF($V$23:$V$598,V283,$H$23:$H$598)/SUMIF($V$23:$V$598,V283,$O$23:O858),IF(O283&lt;&gt;"",SUMIF($S$23:$S$598,S283,$H$23:$H$598)/O283,""))</f>
        <v/>
      </c>
      <c r="J283" s="12"/>
      <c r="K283" s="19">
        <f t="shared" si="46"/>
        <v>0</v>
      </c>
      <c r="L283" s="19">
        <f t="shared" si="49"/>
        <v>0</v>
      </c>
      <c r="M283" s="19">
        <f t="shared" si="50"/>
        <v>0</v>
      </c>
      <c r="N283" s="19">
        <f t="shared" si="47"/>
        <v>0</v>
      </c>
      <c r="O283" s="9" t="str">
        <f t="shared" si="55"/>
        <v/>
      </c>
      <c r="S283" s="2" t="str">
        <f t="shared" si="53"/>
        <v>- AUTRE -</v>
      </c>
      <c r="T283" s="18" t="str">
        <f t="shared" si="51"/>
        <v/>
      </c>
      <c r="V283" s="2" t="str">
        <f t="shared" si="54"/>
        <v>DEMANDES</v>
      </c>
      <c r="W283" s="16" t="str">
        <f t="shared" si="52"/>
        <v/>
      </c>
    </row>
    <row r="284" spans="2:23" x14ac:dyDescent="0.2">
      <c r="B284" s="59" t="str">
        <f>IF(Collage!B277="","",Collage!B277)</f>
        <v/>
      </c>
      <c r="C284" s="59" t="str">
        <f>IF(Collage!C277="","",Collage!C277)</f>
        <v/>
      </c>
      <c r="D284" s="60" t="str">
        <f>IF(Collage!D277="","",Collage!D277)</f>
        <v>Dem104</v>
      </c>
      <c r="E284" s="29"/>
      <c r="F284" s="10"/>
      <c r="G284" s="11"/>
      <c r="H284" s="13">
        <f t="shared" si="48"/>
        <v>0</v>
      </c>
      <c r="I284" s="8" t="str">
        <f>IF(B284&lt;&gt;"",SUMIF($V$23:$V$598,V284,$H$23:$H$598)/SUMIF($V$23:$V$598,V284,$O$23:O859),IF(O284&lt;&gt;"",SUMIF($S$23:$S$598,S284,$H$23:$H$598)/O284,""))</f>
        <v/>
      </c>
      <c r="J284" s="12"/>
      <c r="K284" s="19">
        <f t="shared" si="46"/>
        <v>0</v>
      </c>
      <c r="L284" s="19">
        <f t="shared" si="49"/>
        <v>0</v>
      </c>
      <c r="M284" s="19">
        <f t="shared" si="50"/>
        <v>0</v>
      </c>
      <c r="N284" s="19">
        <f t="shared" si="47"/>
        <v>0</v>
      </c>
      <c r="O284" s="9" t="str">
        <f t="shared" si="55"/>
        <v/>
      </c>
      <c r="S284" s="2" t="str">
        <f t="shared" si="53"/>
        <v>- AUTRE -</v>
      </c>
      <c r="T284" s="18" t="str">
        <f t="shared" si="51"/>
        <v/>
      </c>
      <c r="V284" s="2" t="str">
        <f t="shared" si="54"/>
        <v>DEMANDES</v>
      </c>
      <c r="W284" s="16" t="str">
        <f t="shared" si="52"/>
        <v/>
      </c>
    </row>
    <row r="285" spans="2:23" x14ac:dyDescent="0.2">
      <c r="B285" s="59" t="str">
        <f>IF(Collage!B278="","",Collage!B278)</f>
        <v/>
      </c>
      <c r="C285" s="59" t="str">
        <f>IF(Collage!C278="","",Collage!C278)</f>
        <v/>
      </c>
      <c r="D285" s="60" t="str">
        <f>IF(Collage!D278="","",Collage!D278)</f>
        <v>Dem105</v>
      </c>
      <c r="E285" s="29"/>
      <c r="F285" s="10"/>
      <c r="G285" s="11"/>
      <c r="H285" s="13">
        <f t="shared" si="48"/>
        <v>0</v>
      </c>
      <c r="I285" s="8" t="str">
        <f>IF(B285&lt;&gt;"",SUMIF($V$23:$V$598,V285,$H$23:$H$598)/SUMIF($V$23:$V$598,V285,$O$23:O860),IF(O285&lt;&gt;"",SUMIF($S$23:$S$598,S285,$H$23:$H$598)/O285,""))</f>
        <v/>
      </c>
      <c r="J285" s="12"/>
      <c r="K285" s="19">
        <f t="shared" si="46"/>
        <v>0</v>
      </c>
      <c r="L285" s="19">
        <f t="shared" si="49"/>
        <v>0</v>
      </c>
      <c r="M285" s="19">
        <f t="shared" si="50"/>
        <v>0</v>
      </c>
      <c r="N285" s="19">
        <f t="shared" si="47"/>
        <v>0</v>
      </c>
      <c r="O285" s="9" t="str">
        <f t="shared" si="55"/>
        <v/>
      </c>
      <c r="S285" s="2" t="str">
        <f t="shared" si="53"/>
        <v>- AUTRE -</v>
      </c>
      <c r="T285" s="18" t="str">
        <f t="shared" si="51"/>
        <v/>
      </c>
      <c r="V285" s="2" t="str">
        <f t="shared" si="54"/>
        <v>DEMANDES</v>
      </c>
      <c r="W285" s="16" t="str">
        <f t="shared" si="52"/>
        <v/>
      </c>
    </row>
    <row r="286" spans="2:23" x14ac:dyDescent="0.2">
      <c r="B286" s="59" t="str">
        <f>IF(Collage!B279="","",Collage!B279)</f>
        <v/>
      </c>
      <c r="C286" s="59" t="str">
        <f>IF(Collage!C279="","",Collage!C279)</f>
        <v/>
      </c>
      <c r="D286" s="60" t="str">
        <f>IF(Collage!D279="","",Collage!D279)</f>
        <v>Dem106</v>
      </c>
      <c r="E286" s="29"/>
      <c r="F286" s="10"/>
      <c r="G286" s="11"/>
      <c r="H286" s="13">
        <f t="shared" si="48"/>
        <v>0</v>
      </c>
      <c r="I286" s="8" t="str">
        <f>IF(B286&lt;&gt;"",SUMIF($V$23:$V$598,V286,$H$23:$H$598)/SUMIF($V$23:$V$598,V286,$O$23:O861),IF(O286&lt;&gt;"",SUMIF($S$23:$S$598,S286,$H$23:$H$598)/O286,""))</f>
        <v/>
      </c>
      <c r="J286" s="12"/>
      <c r="K286" s="19">
        <f t="shared" si="46"/>
        <v>0</v>
      </c>
      <c r="L286" s="19">
        <f t="shared" si="49"/>
        <v>0</v>
      </c>
      <c r="M286" s="19">
        <f t="shared" si="50"/>
        <v>0</v>
      </c>
      <c r="N286" s="19">
        <f t="shared" si="47"/>
        <v>0</v>
      </c>
      <c r="O286" s="9" t="str">
        <f t="shared" si="55"/>
        <v/>
      </c>
      <c r="S286" s="2" t="str">
        <f t="shared" si="53"/>
        <v>- AUTRE -</v>
      </c>
      <c r="T286" s="18" t="str">
        <f t="shared" si="51"/>
        <v/>
      </c>
      <c r="V286" s="2" t="str">
        <f t="shared" si="54"/>
        <v>DEMANDES</v>
      </c>
      <c r="W286" s="16" t="str">
        <f t="shared" si="52"/>
        <v/>
      </c>
    </row>
    <row r="287" spans="2:23" x14ac:dyDescent="0.2">
      <c r="B287" s="59" t="str">
        <f>IF(Collage!B280="","",Collage!B280)</f>
        <v/>
      </c>
      <c r="C287" s="59" t="str">
        <f>IF(Collage!C280="","",Collage!C280)</f>
        <v/>
      </c>
      <c r="D287" s="60" t="str">
        <f>IF(Collage!D280="","",Collage!D280)</f>
        <v/>
      </c>
      <c r="E287" s="29"/>
      <c r="F287" s="10"/>
      <c r="G287" s="11"/>
      <c r="H287" s="13" t="str">
        <f t="shared" si="48"/>
        <v/>
      </c>
      <c r="I287" s="8" t="str">
        <f>IF(B287&lt;&gt;"",SUMIF($V$23:$V$598,V287,$H$23:$H$598)/SUMIF($V$23:$V$598,V287,$O$23:O862),IF(O287&lt;&gt;"",SUMIF($S$23:$S$598,S287,$H$23:$H$598)/O287,""))</f>
        <v/>
      </c>
      <c r="J287" s="12"/>
      <c r="K287" s="19" t="str">
        <f t="shared" si="46"/>
        <v/>
      </c>
      <c r="L287" s="19" t="str">
        <f t="shared" si="49"/>
        <v/>
      </c>
      <c r="M287" s="19" t="str">
        <f t="shared" si="50"/>
        <v/>
      </c>
      <c r="N287" s="19" t="str">
        <f t="shared" si="47"/>
        <v/>
      </c>
      <c r="O287" s="9" t="str">
        <f t="shared" si="55"/>
        <v/>
      </c>
      <c r="S287" s="2" t="str">
        <f t="shared" si="53"/>
        <v>- AUTRE -</v>
      </c>
      <c r="T287" s="18" t="str">
        <f t="shared" si="51"/>
        <v/>
      </c>
      <c r="V287" s="2" t="str">
        <f t="shared" si="54"/>
        <v>DEMANDES</v>
      </c>
      <c r="W287" s="16" t="str">
        <f t="shared" si="52"/>
        <v/>
      </c>
    </row>
    <row r="288" spans="2:23" x14ac:dyDescent="0.2">
      <c r="B288" s="59" t="str">
        <f>IF(Collage!B281="","",Collage!B281)</f>
        <v>INCIDENTS</v>
      </c>
      <c r="C288" s="59" t="str">
        <f>IF(Collage!C281="","",Collage!C281)</f>
        <v/>
      </c>
      <c r="D288" s="60" t="str">
        <f>IF(Collage!D281="","",Collage!D281)</f>
        <v/>
      </c>
      <c r="E288" s="29"/>
      <c r="F288" s="10"/>
      <c r="G288" s="11"/>
      <c r="H288" s="13" t="str">
        <f t="shared" si="48"/>
        <v/>
      </c>
      <c r="I288" s="8">
        <f>IF(B288&lt;&gt;"",SUMIF($V$23:$V$598,V288,$H$23:$H$598)/SUMIF($V$23:$V$598,V288,$O$23:O863),IF(O288&lt;&gt;"",SUMIF($S$23:$S$598,S288,$H$23:$H$598)/O288,""))</f>
        <v>0.27692307692307683</v>
      </c>
      <c r="J288" s="12"/>
      <c r="K288" s="19" t="str">
        <f t="shared" si="46"/>
        <v/>
      </c>
      <c r="L288" s="19" t="str">
        <f t="shared" si="49"/>
        <v/>
      </c>
      <c r="M288" s="19" t="str">
        <f t="shared" si="50"/>
        <v/>
      </c>
      <c r="N288" s="19" t="str">
        <f t="shared" si="47"/>
        <v/>
      </c>
      <c r="O288" s="9" t="str">
        <f t="shared" si="55"/>
        <v/>
      </c>
      <c r="S288" s="2" t="str">
        <f t="shared" si="53"/>
        <v/>
      </c>
      <c r="T288" s="18" t="str">
        <f t="shared" si="51"/>
        <v/>
      </c>
      <c r="V288" s="2" t="str">
        <f t="shared" si="54"/>
        <v>INCIDENTS</v>
      </c>
      <c r="W288" s="16">
        <f t="shared" si="52"/>
        <v>0.27692307692307683</v>
      </c>
    </row>
    <row r="289" spans="2:23" x14ac:dyDescent="0.2">
      <c r="B289" s="59" t="str">
        <f>IF(Collage!B282="","",Collage!B282)</f>
        <v/>
      </c>
      <c r="C289" s="59" t="str">
        <f>IF(Collage!C282="","",Collage!C282)</f>
        <v>CITRIX</v>
      </c>
      <c r="D289" s="60" t="str">
        <f>IF(Collage!D282="","",Collage!D282)</f>
        <v/>
      </c>
      <c r="E289" s="29"/>
      <c r="F289" s="10"/>
      <c r="G289" s="11"/>
      <c r="H289" s="13" t="str">
        <f t="shared" si="48"/>
        <v/>
      </c>
      <c r="I289" s="8">
        <f>IF(B289&lt;&gt;"",SUMIF($V$23:$V$598,V289,$H$23:$H$598)/SUMIF($V$23:$V$598,V289,$O$23:O864),IF(O289&lt;&gt;"",SUMIF($S$23:$S$598,S289,$H$23:$H$598)/O289,""))</f>
        <v>0</v>
      </c>
      <c r="J289" s="12"/>
      <c r="K289" s="19" t="str">
        <f t="shared" si="46"/>
        <v/>
      </c>
      <c r="L289" s="19" t="str">
        <f t="shared" si="49"/>
        <v/>
      </c>
      <c r="M289" s="19" t="str">
        <f t="shared" si="50"/>
        <v/>
      </c>
      <c r="N289" s="19" t="str">
        <f t="shared" si="47"/>
        <v>Procédures :</v>
      </c>
      <c r="O289" s="9">
        <f t="shared" si="55"/>
        <v>8</v>
      </c>
      <c r="S289" s="2" t="str">
        <f t="shared" si="53"/>
        <v>CITRIX</v>
      </c>
      <c r="T289" s="18">
        <f t="shared" si="51"/>
        <v>0</v>
      </c>
      <c r="V289" s="2" t="str">
        <f t="shared" si="54"/>
        <v>INCIDENTS</v>
      </c>
      <c r="W289" s="16" t="str">
        <f t="shared" si="52"/>
        <v/>
      </c>
    </row>
    <row r="290" spans="2:23" x14ac:dyDescent="0.2">
      <c r="B290" s="59" t="str">
        <f>IF(Collage!B283="","",Collage!B283)</f>
        <v/>
      </c>
      <c r="C290" s="59" t="str">
        <f>IF(Collage!C283="","",Collage!C283)</f>
        <v/>
      </c>
      <c r="D290" s="60" t="str">
        <f>IF(Collage!D283="","",Collage!D283)</f>
        <v/>
      </c>
      <c r="E290" s="29"/>
      <c r="F290" s="10"/>
      <c r="G290" s="11"/>
      <c r="H290" s="13" t="str">
        <f t="shared" si="48"/>
        <v/>
      </c>
      <c r="I290" s="8" t="str">
        <f>IF(B290&lt;&gt;"",SUMIF($V$23:$V$598,V290,$H$23:$H$598)/SUMIF($V$23:$V$598,V290,$O$23:O865),IF(O290&lt;&gt;"",SUMIF($S$23:$S$598,S290,$H$23:$H$598)/O290,""))</f>
        <v/>
      </c>
      <c r="J290" s="12"/>
      <c r="K290" s="19" t="str">
        <f t="shared" si="46"/>
        <v/>
      </c>
      <c r="L290" s="19" t="str">
        <f t="shared" si="49"/>
        <v/>
      </c>
      <c r="M290" s="19" t="str">
        <f t="shared" si="50"/>
        <v/>
      </c>
      <c r="N290" s="19" t="str">
        <f t="shared" si="47"/>
        <v/>
      </c>
      <c r="O290" s="9" t="str">
        <f t="shared" si="55"/>
        <v/>
      </c>
      <c r="S290" s="2" t="str">
        <f t="shared" si="53"/>
        <v>CITRIX</v>
      </c>
      <c r="T290" s="18" t="str">
        <f t="shared" si="51"/>
        <v/>
      </c>
      <c r="V290" s="2" t="str">
        <f t="shared" si="54"/>
        <v>INCIDENTS</v>
      </c>
      <c r="W290" s="16" t="str">
        <f t="shared" si="52"/>
        <v/>
      </c>
    </row>
    <row r="291" spans="2:23" x14ac:dyDescent="0.2">
      <c r="B291" s="59" t="str">
        <f>IF(Collage!B284="","",Collage!B284)</f>
        <v/>
      </c>
      <c r="C291" s="59" t="str">
        <f>IF(Collage!C284="","",Collage!C284)</f>
        <v/>
      </c>
      <c r="D291" s="60" t="str">
        <f>IF(Collage!D284="","",Collage!D284)</f>
        <v>Erreur 1</v>
      </c>
      <c r="E291" s="29"/>
      <c r="F291" s="10"/>
      <c r="G291" s="11"/>
      <c r="H291" s="13">
        <f t="shared" si="48"/>
        <v>0</v>
      </c>
      <c r="I291" s="8" t="str">
        <f>IF(B291&lt;&gt;"",SUMIF($V$23:$V$598,V291,$H$23:$H$598)/SUMIF($V$23:$V$598,V291,$O$23:O866),IF(O291&lt;&gt;"",SUMIF($S$23:$S$598,S291,$H$23:$H$598)/O291,""))</f>
        <v/>
      </c>
      <c r="J291" s="12"/>
      <c r="K291" s="19">
        <f t="shared" si="46"/>
        <v>0</v>
      </c>
      <c r="L291" s="19">
        <f t="shared" si="49"/>
        <v>0</v>
      </c>
      <c r="M291" s="19">
        <f t="shared" si="50"/>
        <v>0</v>
      </c>
      <c r="N291" s="19">
        <f t="shared" si="47"/>
        <v>0</v>
      </c>
      <c r="O291" s="9" t="str">
        <f t="shared" si="55"/>
        <v/>
      </c>
      <c r="S291" s="2" t="str">
        <f t="shared" si="53"/>
        <v>CITRIX</v>
      </c>
      <c r="T291" s="18" t="str">
        <f t="shared" si="51"/>
        <v/>
      </c>
      <c r="V291" s="2" t="str">
        <f t="shared" si="54"/>
        <v>INCIDENTS</v>
      </c>
      <c r="W291" s="16" t="str">
        <f t="shared" si="52"/>
        <v/>
      </c>
    </row>
    <row r="292" spans="2:23" x14ac:dyDescent="0.2">
      <c r="B292" s="59" t="str">
        <f>IF(Collage!B285="","",Collage!B285)</f>
        <v/>
      </c>
      <c r="C292" s="59" t="str">
        <f>IF(Collage!C285="","",Collage!C285)</f>
        <v/>
      </c>
      <c r="D292" s="60" t="str">
        <f>IF(Collage!D285="","",Collage!D285)</f>
        <v>Erreur 2</v>
      </c>
      <c r="E292" s="29"/>
      <c r="F292" s="10"/>
      <c r="G292" s="11"/>
      <c r="H292" s="13">
        <f t="shared" si="48"/>
        <v>0</v>
      </c>
      <c r="I292" s="8" t="str">
        <f>IF(B292&lt;&gt;"",SUMIF($V$23:$V$598,V292,$H$23:$H$598)/SUMIF($V$23:$V$598,V292,$O$23:O867),IF(O292&lt;&gt;"",SUMIF($S$23:$S$598,S292,$H$23:$H$598)/O292,""))</f>
        <v/>
      </c>
      <c r="J292" s="12"/>
      <c r="K292" s="19">
        <f t="shared" ref="K292:K355" si="56">IF(D292&lt;&gt;"",IF(E292="X",1,0),"")</f>
        <v>0</v>
      </c>
      <c r="L292" s="19">
        <f t="shared" si="49"/>
        <v>0</v>
      </c>
      <c r="M292" s="19">
        <f t="shared" si="50"/>
        <v>0</v>
      </c>
      <c r="N292" s="19">
        <f t="shared" ref="N292:N355" si="57">IF(D292&lt;&gt;"",SUM(K292:M292),IF(O292&lt;&gt;"","Procédures :",""))</f>
        <v>0</v>
      </c>
      <c r="O292" s="9" t="str">
        <f t="shared" si="55"/>
        <v/>
      </c>
      <c r="S292" s="2" t="str">
        <f t="shared" si="53"/>
        <v>CITRIX</v>
      </c>
      <c r="T292" s="18" t="str">
        <f t="shared" si="51"/>
        <v/>
      </c>
      <c r="V292" s="2" t="str">
        <f t="shared" si="54"/>
        <v>INCIDENTS</v>
      </c>
      <c r="W292" s="16" t="str">
        <f t="shared" si="52"/>
        <v/>
      </c>
    </row>
    <row r="293" spans="2:23" x14ac:dyDescent="0.2">
      <c r="B293" s="59" t="str">
        <f>IF(Collage!B286="","",Collage!B286)</f>
        <v/>
      </c>
      <c r="C293" s="59" t="str">
        <f>IF(Collage!C286="","",Collage!C286)</f>
        <v/>
      </c>
      <c r="D293" s="60" t="str">
        <f>IF(Collage!D286="","",Collage!D286)</f>
        <v>Erreur 3</v>
      </c>
      <c r="E293" s="29"/>
      <c r="F293" s="10"/>
      <c r="G293" s="11"/>
      <c r="H293" s="13">
        <f t="shared" si="48"/>
        <v>0</v>
      </c>
      <c r="I293" s="8" t="str">
        <f>IF(B293&lt;&gt;"",SUMIF($V$23:$V$598,V293,$H$23:$H$598)/SUMIF($V$23:$V$598,V293,$O$23:O868),IF(O293&lt;&gt;"",SUMIF($S$23:$S$598,S293,$H$23:$H$598)/O293,""))</f>
        <v/>
      </c>
      <c r="J293" s="12"/>
      <c r="K293" s="19">
        <f t="shared" si="56"/>
        <v>0</v>
      </c>
      <c r="L293" s="19">
        <f t="shared" si="49"/>
        <v>0</v>
      </c>
      <c r="M293" s="19">
        <f t="shared" si="50"/>
        <v>0</v>
      </c>
      <c r="N293" s="19">
        <f t="shared" si="57"/>
        <v>0</v>
      </c>
      <c r="O293" s="9" t="str">
        <f t="shared" si="55"/>
        <v/>
      </c>
      <c r="S293" s="2" t="str">
        <f t="shared" si="53"/>
        <v>CITRIX</v>
      </c>
      <c r="T293" s="18" t="str">
        <f t="shared" si="51"/>
        <v/>
      </c>
      <c r="V293" s="2" t="str">
        <f t="shared" si="54"/>
        <v>INCIDENTS</v>
      </c>
      <c r="W293" s="16" t="str">
        <f t="shared" si="52"/>
        <v/>
      </c>
    </row>
    <row r="294" spans="2:23" x14ac:dyDescent="0.2">
      <c r="B294" s="59" t="str">
        <f>IF(Collage!B287="","",Collage!B287)</f>
        <v/>
      </c>
      <c r="C294" s="59" t="str">
        <f>IF(Collage!C287="","",Collage!C287)</f>
        <v/>
      </c>
      <c r="D294" s="60" t="str">
        <f>IF(Collage!D287="","",Collage!D287)</f>
        <v>Erreur 4</v>
      </c>
      <c r="E294" s="29"/>
      <c r="F294" s="10"/>
      <c r="G294" s="11"/>
      <c r="H294" s="13">
        <f t="shared" si="48"/>
        <v>0</v>
      </c>
      <c r="I294" s="8" t="str">
        <f>IF(B294&lt;&gt;"",SUMIF($V$23:$V$598,V294,$H$23:$H$598)/SUMIF($V$23:$V$598,V294,$O$23:O869),IF(O294&lt;&gt;"",SUMIF($S$23:$S$598,S294,$H$23:$H$598)/O294,""))</f>
        <v/>
      </c>
      <c r="J294" s="12"/>
      <c r="K294" s="19">
        <f t="shared" si="56"/>
        <v>0</v>
      </c>
      <c r="L294" s="19">
        <f t="shared" si="49"/>
        <v>0</v>
      </c>
      <c r="M294" s="19">
        <f t="shared" si="50"/>
        <v>0</v>
      </c>
      <c r="N294" s="19">
        <f t="shared" si="57"/>
        <v>0</v>
      </c>
      <c r="O294" s="9" t="str">
        <f t="shared" si="55"/>
        <v/>
      </c>
      <c r="S294" s="2" t="str">
        <f t="shared" si="53"/>
        <v>CITRIX</v>
      </c>
      <c r="T294" s="18" t="str">
        <f t="shared" si="51"/>
        <v/>
      </c>
      <c r="V294" s="2" t="str">
        <f t="shared" si="54"/>
        <v>INCIDENTS</v>
      </c>
      <c r="W294" s="16" t="str">
        <f t="shared" si="52"/>
        <v/>
      </c>
    </row>
    <row r="295" spans="2:23" x14ac:dyDescent="0.2">
      <c r="B295" s="59" t="str">
        <f>IF(Collage!B288="","",Collage!B288)</f>
        <v/>
      </c>
      <c r="C295" s="59" t="str">
        <f>IF(Collage!C288="","",Collage!C288)</f>
        <v/>
      </c>
      <c r="D295" s="60" t="str">
        <f>IF(Collage!D288="","",Collage!D288)</f>
        <v>Erreur 5</v>
      </c>
      <c r="E295" s="29"/>
      <c r="F295" s="10"/>
      <c r="G295" s="11"/>
      <c r="H295" s="13">
        <f t="shared" si="48"/>
        <v>0</v>
      </c>
      <c r="I295" s="8" t="str">
        <f>IF(B295&lt;&gt;"",SUMIF($V$23:$V$598,V295,$H$23:$H$598)/SUMIF($V$23:$V$598,V295,$O$23:O870),IF(O295&lt;&gt;"",SUMIF($S$23:$S$598,S295,$H$23:$H$598)/O295,""))</f>
        <v/>
      </c>
      <c r="J295" s="12"/>
      <c r="K295" s="19">
        <f t="shared" si="56"/>
        <v>0</v>
      </c>
      <c r="L295" s="19">
        <f t="shared" si="49"/>
        <v>0</v>
      </c>
      <c r="M295" s="19">
        <f t="shared" si="50"/>
        <v>0</v>
      </c>
      <c r="N295" s="19">
        <f t="shared" si="57"/>
        <v>0</v>
      </c>
      <c r="O295" s="9" t="str">
        <f t="shared" si="55"/>
        <v/>
      </c>
      <c r="S295" s="2" t="str">
        <f t="shared" si="53"/>
        <v>CITRIX</v>
      </c>
      <c r="T295" s="18" t="str">
        <f t="shared" si="51"/>
        <v/>
      </c>
      <c r="V295" s="2" t="str">
        <f t="shared" si="54"/>
        <v>INCIDENTS</v>
      </c>
      <c r="W295" s="16" t="str">
        <f t="shared" si="52"/>
        <v/>
      </c>
    </row>
    <row r="296" spans="2:23" x14ac:dyDescent="0.2">
      <c r="B296" s="59" t="str">
        <f>IF(Collage!B289="","",Collage!B289)</f>
        <v/>
      </c>
      <c r="C296" s="59" t="str">
        <f>IF(Collage!C289="","",Collage!C289)</f>
        <v/>
      </c>
      <c r="D296" s="60" t="str">
        <f>IF(Collage!D289="","",Collage!D289)</f>
        <v>Erreur 6</v>
      </c>
      <c r="E296" s="29"/>
      <c r="F296" s="10"/>
      <c r="G296" s="11"/>
      <c r="H296" s="13">
        <f t="shared" si="48"/>
        <v>0</v>
      </c>
      <c r="I296" s="8" t="str">
        <f>IF(B296&lt;&gt;"",SUMIF($V$23:$V$598,V296,$H$23:$H$598)/SUMIF($V$23:$V$598,V296,$O$23:O871),IF(O296&lt;&gt;"",SUMIF($S$23:$S$598,S296,$H$23:$H$598)/O296,""))</f>
        <v/>
      </c>
      <c r="J296" s="12"/>
      <c r="K296" s="19">
        <f t="shared" si="56"/>
        <v>0</v>
      </c>
      <c r="L296" s="19">
        <f t="shared" si="49"/>
        <v>0</v>
      </c>
      <c r="M296" s="19">
        <f t="shared" si="50"/>
        <v>0</v>
      </c>
      <c r="N296" s="19">
        <f t="shared" si="57"/>
        <v>0</v>
      </c>
      <c r="O296" s="9" t="str">
        <f t="shared" si="55"/>
        <v/>
      </c>
      <c r="S296" s="2" t="str">
        <f t="shared" si="53"/>
        <v>CITRIX</v>
      </c>
      <c r="T296" s="18" t="str">
        <f t="shared" si="51"/>
        <v/>
      </c>
      <c r="V296" s="2" t="str">
        <f t="shared" si="54"/>
        <v>INCIDENTS</v>
      </c>
      <c r="W296" s="16" t="str">
        <f t="shared" si="52"/>
        <v/>
      </c>
    </row>
    <row r="297" spans="2:23" x14ac:dyDescent="0.2">
      <c r="B297" s="59" t="str">
        <f>IF(Collage!B290="","",Collage!B290)</f>
        <v/>
      </c>
      <c r="C297" s="59" t="str">
        <f>IF(Collage!C290="","",Collage!C290)</f>
        <v/>
      </c>
      <c r="D297" s="60" t="str">
        <f>IF(Collage!D290="","",Collage!D290)</f>
        <v>Erreur 7</v>
      </c>
      <c r="E297" s="29"/>
      <c r="F297" s="10"/>
      <c r="G297" s="11"/>
      <c r="H297" s="13">
        <f t="shared" si="48"/>
        <v>0</v>
      </c>
      <c r="I297" s="8" t="str">
        <f>IF(B297&lt;&gt;"",SUMIF($V$23:$V$598,V297,$H$23:$H$598)/SUMIF($V$23:$V$598,V297,$O$23:O872),IF(O297&lt;&gt;"",SUMIF($S$23:$S$598,S297,$H$23:$H$598)/O297,""))</f>
        <v/>
      </c>
      <c r="J297" s="12"/>
      <c r="K297" s="19">
        <f t="shared" si="56"/>
        <v>0</v>
      </c>
      <c r="L297" s="19">
        <f t="shared" si="49"/>
        <v>0</v>
      </c>
      <c r="M297" s="19">
        <f t="shared" si="50"/>
        <v>0</v>
      </c>
      <c r="N297" s="19">
        <f t="shared" si="57"/>
        <v>0</v>
      </c>
      <c r="O297" s="9" t="str">
        <f t="shared" si="55"/>
        <v/>
      </c>
      <c r="S297" s="2" t="str">
        <f t="shared" si="53"/>
        <v>CITRIX</v>
      </c>
      <c r="T297" s="18" t="str">
        <f t="shared" si="51"/>
        <v/>
      </c>
      <c r="V297" s="2" t="str">
        <f t="shared" si="54"/>
        <v>INCIDENTS</v>
      </c>
      <c r="W297" s="16" t="str">
        <f t="shared" si="52"/>
        <v/>
      </c>
    </row>
    <row r="298" spans="2:23" x14ac:dyDescent="0.2">
      <c r="B298" s="59" t="str">
        <f>IF(Collage!B291="","",Collage!B291)</f>
        <v/>
      </c>
      <c r="C298" s="59" t="str">
        <f>IF(Collage!C291="","",Collage!C291)</f>
        <v/>
      </c>
      <c r="D298" s="60" t="str">
        <f>IF(Collage!D291="","",Collage!D291)</f>
        <v>Erreur 8</v>
      </c>
      <c r="E298" s="29"/>
      <c r="F298" s="10"/>
      <c r="G298" s="11"/>
      <c r="H298" s="13">
        <f t="shared" si="48"/>
        <v>0</v>
      </c>
      <c r="I298" s="8" t="str">
        <f>IF(B298&lt;&gt;"",SUMIF($V$23:$V$598,V298,$H$23:$H$598)/SUMIF($V$23:$V$598,V298,$O$23:O873),IF(O298&lt;&gt;"",SUMIF($S$23:$S$598,S298,$H$23:$H$598)/O298,""))</f>
        <v/>
      </c>
      <c r="J298" s="12"/>
      <c r="K298" s="19">
        <f t="shared" si="56"/>
        <v>0</v>
      </c>
      <c r="L298" s="19">
        <f t="shared" si="49"/>
        <v>0</v>
      </c>
      <c r="M298" s="19">
        <f t="shared" si="50"/>
        <v>0</v>
      </c>
      <c r="N298" s="19">
        <f t="shared" si="57"/>
        <v>0</v>
      </c>
      <c r="O298" s="9" t="str">
        <f t="shared" si="55"/>
        <v/>
      </c>
      <c r="S298" s="2" t="str">
        <f t="shared" si="53"/>
        <v>CITRIX</v>
      </c>
      <c r="T298" s="18" t="str">
        <f t="shared" si="51"/>
        <v/>
      </c>
      <c r="V298" s="2" t="str">
        <f t="shared" si="54"/>
        <v>INCIDENTS</v>
      </c>
      <c r="W298" s="16" t="str">
        <f t="shared" si="52"/>
        <v/>
      </c>
    </row>
    <row r="299" spans="2:23" x14ac:dyDescent="0.2">
      <c r="B299" s="59" t="str">
        <f>IF(Collage!B292="","",Collage!B292)</f>
        <v/>
      </c>
      <c r="C299" s="59" t="str">
        <f>IF(Collage!C292="","",Collage!C292)</f>
        <v/>
      </c>
      <c r="D299" s="60" t="str">
        <f>IF(Collage!D292="","",Collage!D292)</f>
        <v/>
      </c>
      <c r="E299" s="29"/>
      <c r="F299" s="10"/>
      <c r="G299" s="11"/>
      <c r="H299" s="13" t="str">
        <f t="shared" si="48"/>
        <v/>
      </c>
      <c r="I299" s="8" t="str">
        <f>IF(B299&lt;&gt;"",SUMIF($V$23:$V$598,V299,$H$23:$H$598)/SUMIF($V$23:$V$598,V299,$O$23:O874),IF(O299&lt;&gt;"",SUMIF($S$23:$S$598,S299,$H$23:$H$598)/O299,""))</f>
        <v/>
      </c>
      <c r="J299" s="12"/>
      <c r="K299" s="19" t="str">
        <f t="shared" si="56"/>
        <v/>
      </c>
      <c r="L299" s="19" t="str">
        <f t="shared" si="49"/>
        <v/>
      </c>
      <c r="M299" s="19" t="str">
        <f t="shared" si="50"/>
        <v/>
      </c>
      <c r="N299" s="19" t="str">
        <f t="shared" si="57"/>
        <v/>
      </c>
      <c r="O299" s="9" t="str">
        <f t="shared" si="55"/>
        <v/>
      </c>
      <c r="S299" s="2" t="str">
        <f t="shared" si="53"/>
        <v>CITRIX</v>
      </c>
      <c r="T299" s="18" t="str">
        <f t="shared" si="51"/>
        <v/>
      </c>
      <c r="V299" s="2" t="str">
        <f t="shared" si="54"/>
        <v>INCIDENTS</v>
      </c>
      <c r="W299" s="16" t="str">
        <f t="shared" si="52"/>
        <v/>
      </c>
    </row>
    <row r="300" spans="2:23" x14ac:dyDescent="0.2">
      <c r="B300" s="59" t="str">
        <f>IF(Collage!B293="","",Collage!B293)</f>
        <v/>
      </c>
      <c r="C300" s="59" t="str">
        <f>IF(Collage!C293="","",Collage!C293)</f>
        <v>ORA - ORACLE</v>
      </c>
      <c r="D300" s="60" t="str">
        <f>IF(Collage!D293="","",Collage!D293)</f>
        <v/>
      </c>
      <c r="E300" s="29"/>
      <c r="F300" s="10"/>
      <c r="G300" s="11"/>
      <c r="H300" s="13" t="str">
        <f t="shared" si="48"/>
        <v/>
      </c>
      <c r="I300" s="8">
        <f>IF(B300&lt;&gt;"",SUMIF($V$23:$V$598,V300,$H$23:$H$598)/SUMIF($V$23:$V$598,V300,$O$23:O875),IF(O300&lt;&gt;"",SUMIF($S$23:$S$598,S300,$H$23:$H$598)/O300,""))</f>
        <v>0.42469135802469116</v>
      </c>
      <c r="J300" s="12"/>
      <c r="K300" s="19" t="str">
        <f t="shared" si="56"/>
        <v/>
      </c>
      <c r="L300" s="19" t="str">
        <f t="shared" si="49"/>
        <v/>
      </c>
      <c r="M300" s="19" t="str">
        <f t="shared" si="50"/>
        <v/>
      </c>
      <c r="N300" s="19" t="str">
        <f t="shared" si="57"/>
        <v>Procédures :</v>
      </c>
      <c r="O300" s="9">
        <f t="shared" si="55"/>
        <v>135</v>
      </c>
      <c r="S300" s="2" t="str">
        <f t="shared" si="53"/>
        <v>ORA - ORACLE</v>
      </c>
      <c r="T300" s="18">
        <f t="shared" si="51"/>
        <v>0.42469135802469116</v>
      </c>
      <c r="V300" s="2" t="str">
        <f t="shared" si="54"/>
        <v>INCIDENTS</v>
      </c>
      <c r="W300" s="16" t="str">
        <f t="shared" si="52"/>
        <v/>
      </c>
    </row>
    <row r="301" spans="2:23" x14ac:dyDescent="0.2">
      <c r="B301" s="59" t="str">
        <f>IF(Collage!B294="","",Collage!B294)</f>
        <v/>
      </c>
      <c r="C301" s="59" t="str">
        <f>IF(Collage!C294="","",Collage!C294)</f>
        <v/>
      </c>
      <c r="D301" s="60" t="str">
        <f>IF(Collage!D294="","",Collage!D294)</f>
        <v/>
      </c>
      <c r="E301" s="29"/>
      <c r="F301" s="10"/>
      <c r="G301" s="11"/>
      <c r="H301" s="13" t="str">
        <f t="shared" si="48"/>
        <v/>
      </c>
      <c r="I301" s="8" t="str">
        <f>IF(B301&lt;&gt;"",SUMIF($V$23:$V$598,V301,$H$23:$H$598)/SUMIF($V$23:$V$598,V301,$O$23:O876),IF(O301&lt;&gt;"",SUMIF($S$23:$S$598,S301,$H$23:$H$598)/O301,""))</f>
        <v/>
      </c>
      <c r="J301" s="12"/>
      <c r="K301" s="19" t="str">
        <f t="shared" si="56"/>
        <v/>
      </c>
      <c r="L301" s="19" t="str">
        <f t="shared" si="49"/>
        <v/>
      </c>
      <c r="M301" s="19" t="str">
        <f t="shared" si="50"/>
        <v/>
      </c>
      <c r="N301" s="19" t="str">
        <f t="shared" si="57"/>
        <v/>
      </c>
      <c r="O301" s="9" t="str">
        <f t="shared" si="55"/>
        <v/>
      </c>
      <c r="S301" s="2" t="str">
        <f t="shared" si="53"/>
        <v>ORA - ORACLE</v>
      </c>
      <c r="T301" s="18" t="str">
        <f t="shared" si="51"/>
        <v/>
      </c>
      <c r="V301" s="2" t="str">
        <f t="shared" si="54"/>
        <v>INCIDENTS</v>
      </c>
      <c r="W301" s="16" t="str">
        <f t="shared" si="52"/>
        <v/>
      </c>
    </row>
    <row r="302" spans="2:23" x14ac:dyDescent="0.2">
      <c r="B302" s="59" t="str">
        <f>IF(Collage!B295="","",Collage!B295)</f>
        <v/>
      </c>
      <c r="C302" s="59" t="str">
        <f>IF(Collage!C295="","",Collage!C295)</f>
        <v/>
      </c>
      <c r="D302" s="60" t="str">
        <f>IF(Collage!D295="","",Collage!D295)</f>
        <v>ORA - 1</v>
      </c>
      <c r="E302" s="29" t="s">
        <v>2</v>
      </c>
      <c r="F302" s="10" t="s">
        <v>2</v>
      </c>
      <c r="G302" s="11"/>
      <c r="H302" s="13">
        <f t="shared" si="48"/>
        <v>0.66666666666666663</v>
      </c>
      <c r="I302" s="8" t="str">
        <f>IF(B302&lt;&gt;"",SUMIF($V$23:$V$598,V302,$H$23:$H$598)/SUMIF($V$23:$V$598,V302,$O$23:O877),IF(O302&lt;&gt;"",SUMIF($S$23:$S$598,S302,$H$23:$H$598)/O302,""))</f>
        <v/>
      </c>
      <c r="J302" s="12"/>
      <c r="K302" s="19">
        <f t="shared" si="56"/>
        <v>1</v>
      </c>
      <c r="L302" s="19">
        <f t="shared" si="49"/>
        <v>1</v>
      </c>
      <c r="M302" s="19">
        <f t="shared" si="50"/>
        <v>0</v>
      </c>
      <c r="N302" s="19">
        <f t="shared" si="57"/>
        <v>2</v>
      </c>
      <c r="O302" s="9" t="str">
        <f t="shared" si="55"/>
        <v/>
      </c>
      <c r="S302" s="2" t="str">
        <f t="shared" si="53"/>
        <v>ORA - ORACLE</v>
      </c>
      <c r="T302" s="18" t="str">
        <f t="shared" si="51"/>
        <v/>
      </c>
      <c r="V302" s="2" t="str">
        <f t="shared" si="54"/>
        <v>INCIDENTS</v>
      </c>
      <c r="W302" s="16" t="str">
        <f t="shared" si="52"/>
        <v/>
      </c>
    </row>
    <row r="303" spans="2:23" x14ac:dyDescent="0.2">
      <c r="B303" s="59" t="str">
        <f>IF(Collage!B296="","",Collage!B296)</f>
        <v/>
      </c>
      <c r="C303" s="59" t="str">
        <f>IF(Collage!C296="","",Collage!C296)</f>
        <v/>
      </c>
      <c r="D303" s="60" t="str">
        <f>IF(Collage!D296="","",Collage!D296)</f>
        <v>ORA - 2</v>
      </c>
      <c r="E303" s="29" t="s">
        <v>2</v>
      </c>
      <c r="F303" s="10" t="s">
        <v>2</v>
      </c>
      <c r="G303" s="11"/>
      <c r="H303" s="13">
        <f t="shared" si="48"/>
        <v>0.66666666666666663</v>
      </c>
      <c r="I303" s="8" t="str">
        <f>IF(B303&lt;&gt;"",SUMIF($V$23:$V$598,V303,$H$23:$H$598)/SUMIF($V$23:$V$598,V303,$O$23:O878),IF(O303&lt;&gt;"",SUMIF($S$23:$S$598,S303,$H$23:$H$598)/O303,""))</f>
        <v/>
      </c>
      <c r="J303" s="12"/>
      <c r="K303" s="19">
        <f t="shared" si="56"/>
        <v>1</v>
      </c>
      <c r="L303" s="19">
        <f t="shared" si="49"/>
        <v>1</v>
      </c>
      <c r="M303" s="19">
        <f t="shared" si="50"/>
        <v>0</v>
      </c>
      <c r="N303" s="19">
        <f t="shared" si="57"/>
        <v>2</v>
      </c>
      <c r="O303" s="9" t="str">
        <f t="shared" si="55"/>
        <v/>
      </c>
      <c r="S303" s="2" t="str">
        <f t="shared" si="53"/>
        <v>ORA - ORACLE</v>
      </c>
      <c r="T303" s="18" t="str">
        <f t="shared" si="51"/>
        <v/>
      </c>
      <c r="V303" s="2" t="str">
        <f t="shared" si="54"/>
        <v>INCIDENTS</v>
      </c>
      <c r="W303" s="16" t="str">
        <f t="shared" si="52"/>
        <v/>
      </c>
    </row>
    <row r="304" spans="2:23" x14ac:dyDescent="0.2">
      <c r="B304" s="59" t="str">
        <f>IF(Collage!B297="","",Collage!B297)</f>
        <v/>
      </c>
      <c r="C304" s="59" t="str">
        <f>IF(Collage!C297="","",Collage!C297)</f>
        <v/>
      </c>
      <c r="D304" s="60" t="str">
        <f>IF(Collage!D297="","",Collage!D297)</f>
        <v>ORA - 3</v>
      </c>
      <c r="E304" s="29" t="s">
        <v>2</v>
      </c>
      <c r="F304" s="10" t="s">
        <v>2</v>
      </c>
      <c r="G304" s="11"/>
      <c r="H304" s="13">
        <f t="shared" si="48"/>
        <v>0.66666666666666663</v>
      </c>
      <c r="I304" s="8" t="str">
        <f>IF(B304&lt;&gt;"",SUMIF($V$23:$V$598,V304,$H$23:$H$598)/SUMIF($V$23:$V$598,V304,$O$23:O879),IF(O304&lt;&gt;"",SUMIF($S$23:$S$598,S304,$H$23:$H$598)/O304,""))</f>
        <v/>
      </c>
      <c r="J304" s="12"/>
      <c r="K304" s="19">
        <f t="shared" si="56"/>
        <v>1</v>
      </c>
      <c r="L304" s="19">
        <f t="shared" si="49"/>
        <v>1</v>
      </c>
      <c r="M304" s="19">
        <f t="shared" si="50"/>
        <v>0</v>
      </c>
      <c r="N304" s="19">
        <f t="shared" si="57"/>
        <v>2</v>
      </c>
      <c r="O304" s="9" t="str">
        <f t="shared" si="55"/>
        <v/>
      </c>
      <c r="S304" s="2" t="str">
        <f t="shared" si="53"/>
        <v>ORA - ORACLE</v>
      </c>
      <c r="T304" s="18" t="str">
        <f t="shared" si="51"/>
        <v/>
      </c>
      <c r="V304" s="2" t="str">
        <f t="shared" si="54"/>
        <v>INCIDENTS</v>
      </c>
      <c r="W304" s="16" t="str">
        <f t="shared" si="52"/>
        <v/>
      </c>
    </row>
    <row r="305" spans="2:23" x14ac:dyDescent="0.2">
      <c r="B305" s="59" t="str">
        <f>IF(Collage!B298="","",Collage!B298)</f>
        <v/>
      </c>
      <c r="C305" s="59" t="str">
        <f>IF(Collage!C298="","",Collage!C298)</f>
        <v/>
      </c>
      <c r="D305" s="60" t="str">
        <f>IF(Collage!D298="","",Collage!D298)</f>
        <v>ORA - 4</v>
      </c>
      <c r="E305" s="29" t="s">
        <v>2</v>
      </c>
      <c r="F305" s="10" t="s">
        <v>2</v>
      </c>
      <c r="G305" s="11"/>
      <c r="H305" s="13">
        <f t="shared" si="48"/>
        <v>0.66666666666666663</v>
      </c>
      <c r="I305" s="8" t="str">
        <f>IF(B305&lt;&gt;"",SUMIF($V$23:$V$598,V305,$H$23:$H$598)/SUMIF($V$23:$V$598,V305,$O$23:O880),IF(O305&lt;&gt;"",SUMIF($S$23:$S$598,S305,$H$23:$H$598)/O305,""))</f>
        <v/>
      </c>
      <c r="J305" s="12"/>
      <c r="K305" s="19">
        <f t="shared" si="56"/>
        <v>1</v>
      </c>
      <c r="L305" s="19">
        <f t="shared" si="49"/>
        <v>1</v>
      </c>
      <c r="M305" s="19">
        <f t="shared" si="50"/>
        <v>0</v>
      </c>
      <c r="N305" s="19">
        <f t="shared" si="57"/>
        <v>2</v>
      </c>
      <c r="O305" s="9" t="str">
        <f t="shared" si="55"/>
        <v/>
      </c>
      <c r="S305" s="2" t="str">
        <f t="shared" si="53"/>
        <v>ORA - ORACLE</v>
      </c>
      <c r="T305" s="18" t="str">
        <f t="shared" si="51"/>
        <v/>
      </c>
      <c r="V305" s="2" t="str">
        <f t="shared" si="54"/>
        <v>INCIDENTS</v>
      </c>
      <c r="W305" s="16" t="str">
        <f t="shared" si="52"/>
        <v/>
      </c>
    </row>
    <row r="306" spans="2:23" x14ac:dyDescent="0.2">
      <c r="B306" s="59" t="str">
        <f>IF(Collage!B299="","",Collage!B299)</f>
        <v/>
      </c>
      <c r="C306" s="59" t="str">
        <f>IF(Collage!C299="","",Collage!C299)</f>
        <v/>
      </c>
      <c r="D306" s="60" t="str">
        <f>IF(Collage!D299="","",Collage!D299)</f>
        <v>ORA - 5</v>
      </c>
      <c r="E306" s="29" t="s">
        <v>2</v>
      </c>
      <c r="F306" s="10" t="s">
        <v>2</v>
      </c>
      <c r="G306" s="11"/>
      <c r="H306" s="13">
        <f t="shared" si="48"/>
        <v>0.66666666666666663</v>
      </c>
      <c r="I306" s="8" t="str">
        <f>IF(B306&lt;&gt;"",SUMIF($V$23:$V$598,V306,$H$23:$H$598)/SUMIF($V$23:$V$598,V306,$O$23:O881),IF(O306&lt;&gt;"",SUMIF($S$23:$S$598,S306,$H$23:$H$598)/O306,""))</f>
        <v/>
      </c>
      <c r="J306" s="12"/>
      <c r="K306" s="19">
        <f t="shared" si="56"/>
        <v>1</v>
      </c>
      <c r="L306" s="19">
        <f t="shared" si="49"/>
        <v>1</v>
      </c>
      <c r="M306" s="19">
        <f t="shared" si="50"/>
        <v>0</v>
      </c>
      <c r="N306" s="19">
        <f t="shared" si="57"/>
        <v>2</v>
      </c>
      <c r="O306" s="9" t="str">
        <f t="shared" si="55"/>
        <v/>
      </c>
      <c r="S306" s="2" t="str">
        <f t="shared" si="53"/>
        <v>ORA - ORACLE</v>
      </c>
      <c r="T306" s="18" t="str">
        <f t="shared" si="51"/>
        <v/>
      </c>
      <c r="V306" s="2" t="str">
        <f t="shared" si="54"/>
        <v>INCIDENTS</v>
      </c>
      <c r="W306" s="16" t="str">
        <f t="shared" si="52"/>
        <v/>
      </c>
    </row>
    <row r="307" spans="2:23" x14ac:dyDescent="0.2">
      <c r="B307" s="59" t="str">
        <f>IF(Collage!B300="","",Collage!B300)</f>
        <v/>
      </c>
      <c r="C307" s="59" t="str">
        <f>IF(Collage!C300="","",Collage!C300)</f>
        <v/>
      </c>
      <c r="D307" s="60" t="str">
        <f>IF(Collage!D300="","",Collage!D300)</f>
        <v>ORA - 6</v>
      </c>
      <c r="E307" s="29" t="s">
        <v>2</v>
      </c>
      <c r="F307" s="10" t="s">
        <v>2</v>
      </c>
      <c r="G307" s="11"/>
      <c r="H307" s="13">
        <f t="shared" si="48"/>
        <v>0.66666666666666663</v>
      </c>
      <c r="I307" s="8" t="str">
        <f>IF(B307&lt;&gt;"",SUMIF($V$23:$V$598,V307,$H$23:$H$598)/SUMIF($V$23:$V$598,V307,$O$23:O882),IF(O307&lt;&gt;"",SUMIF($S$23:$S$598,S307,$H$23:$H$598)/O307,""))</f>
        <v/>
      </c>
      <c r="J307" s="12"/>
      <c r="K307" s="19">
        <f t="shared" si="56"/>
        <v>1</v>
      </c>
      <c r="L307" s="19">
        <f t="shared" si="49"/>
        <v>1</v>
      </c>
      <c r="M307" s="19">
        <f t="shared" si="50"/>
        <v>0</v>
      </c>
      <c r="N307" s="19">
        <f t="shared" si="57"/>
        <v>2</v>
      </c>
      <c r="O307" s="9" t="str">
        <f t="shared" si="55"/>
        <v/>
      </c>
      <c r="S307" s="2" t="str">
        <f t="shared" si="53"/>
        <v>ORA - ORACLE</v>
      </c>
      <c r="T307" s="18" t="str">
        <f t="shared" si="51"/>
        <v/>
      </c>
      <c r="V307" s="2" t="str">
        <f t="shared" si="54"/>
        <v>INCIDENTS</v>
      </c>
      <c r="W307" s="16" t="str">
        <f t="shared" si="52"/>
        <v/>
      </c>
    </row>
    <row r="308" spans="2:23" x14ac:dyDescent="0.2">
      <c r="B308" s="59" t="str">
        <f>IF(Collage!B301="","",Collage!B301)</f>
        <v/>
      </c>
      <c r="C308" s="59" t="str">
        <f>IF(Collage!C301="","",Collage!C301)</f>
        <v/>
      </c>
      <c r="D308" s="60" t="str">
        <f>IF(Collage!D301="","",Collage!D301)</f>
        <v>ORA - 7</v>
      </c>
      <c r="E308" s="29" t="s">
        <v>2</v>
      </c>
      <c r="F308" s="10" t="s">
        <v>2</v>
      </c>
      <c r="G308" s="11"/>
      <c r="H308" s="13">
        <f t="shared" si="48"/>
        <v>0.66666666666666663</v>
      </c>
      <c r="I308" s="8" t="str">
        <f>IF(B308&lt;&gt;"",SUMIF($V$23:$V$598,V308,$H$23:$H$598)/SUMIF($V$23:$V$598,V308,$O$23:O883),IF(O308&lt;&gt;"",SUMIF($S$23:$S$598,S308,$H$23:$H$598)/O308,""))</f>
        <v/>
      </c>
      <c r="J308" s="12"/>
      <c r="K308" s="19">
        <f t="shared" si="56"/>
        <v>1</v>
      </c>
      <c r="L308" s="19">
        <f t="shared" si="49"/>
        <v>1</v>
      </c>
      <c r="M308" s="19">
        <f t="shared" si="50"/>
        <v>0</v>
      </c>
      <c r="N308" s="19">
        <f t="shared" si="57"/>
        <v>2</v>
      </c>
      <c r="O308" s="9" t="str">
        <f t="shared" si="55"/>
        <v/>
      </c>
      <c r="S308" s="2" t="str">
        <f t="shared" si="53"/>
        <v>ORA - ORACLE</v>
      </c>
      <c r="T308" s="18" t="str">
        <f t="shared" si="51"/>
        <v/>
      </c>
      <c r="V308" s="2" t="str">
        <f t="shared" si="54"/>
        <v>INCIDENTS</v>
      </c>
      <c r="W308" s="16" t="str">
        <f t="shared" si="52"/>
        <v/>
      </c>
    </row>
    <row r="309" spans="2:23" x14ac:dyDescent="0.2">
      <c r="B309" s="59" t="str">
        <f>IF(Collage!B302="","",Collage!B302)</f>
        <v/>
      </c>
      <c r="C309" s="59" t="str">
        <f>IF(Collage!C302="","",Collage!C302)</f>
        <v/>
      </c>
      <c r="D309" s="60" t="str">
        <f>IF(Collage!D302="","",Collage!D302)</f>
        <v>ORA - 8</v>
      </c>
      <c r="E309" s="29" t="s">
        <v>2</v>
      </c>
      <c r="F309" s="10" t="s">
        <v>2</v>
      </c>
      <c r="G309" s="11"/>
      <c r="H309" s="13">
        <f t="shared" si="48"/>
        <v>0.66666666666666663</v>
      </c>
      <c r="I309" s="8" t="str">
        <f>IF(B309&lt;&gt;"",SUMIF($V$23:$V$598,V309,$H$23:$H$598)/SUMIF($V$23:$V$598,V309,$O$23:O884),IF(O309&lt;&gt;"",SUMIF($S$23:$S$598,S309,$H$23:$H$598)/O309,""))</f>
        <v/>
      </c>
      <c r="J309" s="12"/>
      <c r="K309" s="19">
        <f t="shared" si="56"/>
        <v>1</v>
      </c>
      <c r="L309" s="19">
        <f t="shared" si="49"/>
        <v>1</v>
      </c>
      <c r="M309" s="19">
        <f t="shared" si="50"/>
        <v>0</v>
      </c>
      <c r="N309" s="19">
        <f t="shared" si="57"/>
        <v>2</v>
      </c>
      <c r="O309" s="9" t="str">
        <f t="shared" si="55"/>
        <v/>
      </c>
      <c r="S309" s="2" t="str">
        <f t="shared" si="53"/>
        <v>ORA - ORACLE</v>
      </c>
      <c r="T309" s="18" t="str">
        <f t="shared" si="51"/>
        <v/>
      </c>
      <c r="V309" s="2" t="str">
        <f t="shared" si="54"/>
        <v>INCIDENTS</v>
      </c>
      <c r="W309" s="16" t="str">
        <f t="shared" si="52"/>
        <v/>
      </c>
    </row>
    <row r="310" spans="2:23" x14ac:dyDescent="0.2">
      <c r="B310" s="59" t="str">
        <f>IF(Collage!B303="","",Collage!B303)</f>
        <v/>
      </c>
      <c r="C310" s="59" t="str">
        <f>IF(Collage!C303="","",Collage!C303)</f>
        <v/>
      </c>
      <c r="D310" s="60" t="str">
        <f>IF(Collage!D303="","",Collage!D303)</f>
        <v>ORA - 9</v>
      </c>
      <c r="E310" s="29" t="s">
        <v>2</v>
      </c>
      <c r="F310" s="10" t="s">
        <v>2</v>
      </c>
      <c r="G310" s="11"/>
      <c r="H310" s="13">
        <f t="shared" si="48"/>
        <v>0.66666666666666663</v>
      </c>
      <c r="I310" s="8" t="str">
        <f>IF(B310&lt;&gt;"",SUMIF($V$23:$V$598,V310,$H$23:$H$598)/SUMIF($V$23:$V$598,V310,$O$23:O885),IF(O310&lt;&gt;"",SUMIF($S$23:$S$598,S310,$H$23:$H$598)/O310,""))</f>
        <v/>
      </c>
      <c r="J310" s="12"/>
      <c r="K310" s="19">
        <f t="shared" si="56"/>
        <v>1</v>
      </c>
      <c r="L310" s="19">
        <f t="shared" si="49"/>
        <v>1</v>
      </c>
      <c r="M310" s="19">
        <f t="shared" si="50"/>
        <v>0</v>
      </c>
      <c r="N310" s="19">
        <f t="shared" si="57"/>
        <v>2</v>
      </c>
      <c r="O310" s="9" t="str">
        <f t="shared" si="55"/>
        <v/>
      </c>
      <c r="S310" s="2" t="str">
        <f t="shared" si="53"/>
        <v>ORA - ORACLE</v>
      </c>
      <c r="T310" s="18" t="str">
        <f t="shared" si="51"/>
        <v/>
      </c>
      <c r="V310" s="2" t="str">
        <f t="shared" si="54"/>
        <v>INCIDENTS</v>
      </c>
      <c r="W310" s="16" t="str">
        <f t="shared" si="52"/>
        <v/>
      </c>
    </row>
    <row r="311" spans="2:23" x14ac:dyDescent="0.2">
      <c r="B311" s="59" t="str">
        <f>IF(Collage!B304="","",Collage!B304)</f>
        <v/>
      </c>
      <c r="C311" s="59" t="str">
        <f>IF(Collage!C304="","",Collage!C304)</f>
        <v/>
      </c>
      <c r="D311" s="60" t="str">
        <f>IF(Collage!D304="","",Collage!D304)</f>
        <v>ORA - 10</v>
      </c>
      <c r="E311" s="29" t="s">
        <v>2</v>
      </c>
      <c r="F311" s="10" t="s">
        <v>2</v>
      </c>
      <c r="G311" s="11"/>
      <c r="H311" s="13">
        <f t="shared" si="48"/>
        <v>0.66666666666666663</v>
      </c>
      <c r="I311" s="8" t="str">
        <f>IF(B311&lt;&gt;"",SUMIF($V$23:$V$598,V311,$H$23:$H$598)/SUMIF($V$23:$V$598,V311,$O$23:O886),IF(O311&lt;&gt;"",SUMIF($S$23:$S$598,S311,$H$23:$H$598)/O311,""))</f>
        <v/>
      </c>
      <c r="J311" s="12"/>
      <c r="K311" s="19">
        <f t="shared" si="56"/>
        <v>1</v>
      </c>
      <c r="L311" s="19">
        <f t="shared" si="49"/>
        <v>1</v>
      </c>
      <c r="M311" s="19">
        <f t="shared" si="50"/>
        <v>0</v>
      </c>
      <c r="N311" s="19">
        <f t="shared" si="57"/>
        <v>2</v>
      </c>
      <c r="O311" s="9" t="str">
        <f t="shared" si="55"/>
        <v/>
      </c>
      <c r="S311" s="2" t="str">
        <f t="shared" si="53"/>
        <v>ORA - ORACLE</v>
      </c>
      <c r="T311" s="18" t="str">
        <f t="shared" si="51"/>
        <v/>
      </c>
      <c r="V311" s="2" t="str">
        <f t="shared" si="54"/>
        <v>INCIDENTS</v>
      </c>
      <c r="W311" s="16" t="str">
        <f t="shared" si="52"/>
        <v/>
      </c>
    </row>
    <row r="312" spans="2:23" x14ac:dyDescent="0.2">
      <c r="B312" s="59" t="str">
        <f>IF(Collage!B305="","",Collage!B305)</f>
        <v/>
      </c>
      <c r="C312" s="59" t="str">
        <f>IF(Collage!C305="","",Collage!C305)</f>
        <v/>
      </c>
      <c r="D312" s="60" t="str">
        <f>IF(Collage!D305="","",Collage!D305)</f>
        <v>ORA - 11</v>
      </c>
      <c r="E312" s="29" t="s">
        <v>2</v>
      </c>
      <c r="F312" s="10" t="s">
        <v>2</v>
      </c>
      <c r="G312" s="11"/>
      <c r="H312" s="13">
        <f t="shared" si="48"/>
        <v>0.66666666666666663</v>
      </c>
      <c r="I312" s="8" t="str">
        <f>IF(B312&lt;&gt;"",SUMIF($V$23:$V$598,V312,$H$23:$H$598)/SUMIF($V$23:$V$598,V312,$O$23:O887),IF(O312&lt;&gt;"",SUMIF($S$23:$S$598,S312,$H$23:$H$598)/O312,""))</f>
        <v/>
      </c>
      <c r="J312" s="12"/>
      <c r="K312" s="19">
        <f t="shared" si="56"/>
        <v>1</v>
      </c>
      <c r="L312" s="19">
        <f t="shared" si="49"/>
        <v>1</v>
      </c>
      <c r="M312" s="19">
        <f t="shared" si="50"/>
        <v>0</v>
      </c>
      <c r="N312" s="19">
        <f t="shared" si="57"/>
        <v>2</v>
      </c>
      <c r="O312" s="9" t="str">
        <f t="shared" si="55"/>
        <v/>
      </c>
      <c r="S312" s="2" t="str">
        <f t="shared" si="53"/>
        <v>ORA - ORACLE</v>
      </c>
      <c r="T312" s="18" t="str">
        <f t="shared" si="51"/>
        <v/>
      </c>
      <c r="V312" s="2" t="str">
        <f t="shared" si="54"/>
        <v>INCIDENTS</v>
      </c>
      <c r="W312" s="16" t="str">
        <f t="shared" si="52"/>
        <v/>
      </c>
    </row>
    <row r="313" spans="2:23" x14ac:dyDescent="0.2">
      <c r="B313" s="59" t="str">
        <f>IF(Collage!B306="","",Collage!B306)</f>
        <v/>
      </c>
      <c r="C313" s="59" t="str">
        <f>IF(Collage!C306="","",Collage!C306)</f>
        <v/>
      </c>
      <c r="D313" s="60" t="str">
        <f>IF(Collage!D306="","",Collage!D306)</f>
        <v>ORA - 12</v>
      </c>
      <c r="E313" s="29" t="s">
        <v>2</v>
      </c>
      <c r="F313" s="10" t="s">
        <v>55</v>
      </c>
      <c r="G313" s="11"/>
      <c r="H313" s="13">
        <f t="shared" si="48"/>
        <v>0.33333333333333331</v>
      </c>
      <c r="I313" s="8" t="str">
        <f>IF(B313&lt;&gt;"",SUMIF($V$23:$V$598,V313,$H$23:$H$598)/SUMIF($V$23:$V$598,V313,$O$23:O888),IF(O313&lt;&gt;"",SUMIF($S$23:$S$598,S313,$H$23:$H$598)/O313,""))</f>
        <v/>
      </c>
      <c r="J313" s="12"/>
      <c r="K313" s="19">
        <f t="shared" si="56"/>
        <v>1</v>
      </c>
      <c r="L313" s="19">
        <f t="shared" si="49"/>
        <v>0</v>
      </c>
      <c r="M313" s="19">
        <f t="shared" si="50"/>
        <v>0</v>
      </c>
      <c r="N313" s="19">
        <f t="shared" si="57"/>
        <v>1</v>
      </c>
      <c r="O313" s="9" t="str">
        <f t="shared" si="55"/>
        <v/>
      </c>
      <c r="S313" s="2" t="str">
        <f t="shared" si="53"/>
        <v>ORA - ORACLE</v>
      </c>
      <c r="T313" s="18" t="str">
        <f t="shared" si="51"/>
        <v/>
      </c>
      <c r="V313" s="2" t="str">
        <f t="shared" si="54"/>
        <v>INCIDENTS</v>
      </c>
      <c r="W313" s="16" t="str">
        <f t="shared" si="52"/>
        <v/>
      </c>
    </row>
    <row r="314" spans="2:23" x14ac:dyDescent="0.2">
      <c r="B314" s="59" t="str">
        <f>IF(Collage!B307="","",Collage!B307)</f>
        <v/>
      </c>
      <c r="C314" s="59" t="str">
        <f>IF(Collage!C307="","",Collage!C307)</f>
        <v/>
      </c>
      <c r="D314" s="60" t="str">
        <f>IF(Collage!D307="","",Collage!D307)</f>
        <v>ORA - 13</v>
      </c>
      <c r="E314" s="29" t="s">
        <v>2</v>
      </c>
      <c r="F314" s="10" t="s">
        <v>2</v>
      </c>
      <c r="G314" s="11"/>
      <c r="H314" s="13">
        <f t="shared" si="48"/>
        <v>0.66666666666666663</v>
      </c>
      <c r="I314" s="8" t="str">
        <f>IF(B314&lt;&gt;"",SUMIF($V$23:$V$598,V314,$H$23:$H$598)/SUMIF($V$23:$V$598,V314,$O$23:O889),IF(O314&lt;&gt;"",SUMIF($S$23:$S$598,S314,$H$23:$H$598)/O314,""))</f>
        <v/>
      </c>
      <c r="J314" s="12"/>
      <c r="K314" s="19">
        <f t="shared" si="56"/>
        <v>1</v>
      </c>
      <c r="L314" s="19">
        <f t="shared" si="49"/>
        <v>1</v>
      </c>
      <c r="M314" s="19">
        <f t="shared" si="50"/>
        <v>0</v>
      </c>
      <c r="N314" s="19">
        <f t="shared" si="57"/>
        <v>2</v>
      </c>
      <c r="O314" s="9" t="str">
        <f t="shared" si="55"/>
        <v/>
      </c>
      <c r="S314" s="2" t="str">
        <f t="shared" si="53"/>
        <v>ORA - ORACLE</v>
      </c>
      <c r="T314" s="18" t="str">
        <f t="shared" si="51"/>
        <v/>
      </c>
      <c r="V314" s="2" t="str">
        <f t="shared" si="54"/>
        <v>INCIDENTS</v>
      </c>
      <c r="W314" s="16" t="str">
        <f t="shared" si="52"/>
        <v/>
      </c>
    </row>
    <row r="315" spans="2:23" x14ac:dyDescent="0.2">
      <c r="B315" s="59" t="str">
        <f>IF(Collage!B308="","",Collage!B308)</f>
        <v/>
      </c>
      <c r="C315" s="59" t="str">
        <f>IF(Collage!C308="","",Collage!C308)</f>
        <v/>
      </c>
      <c r="D315" s="60" t="str">
        <f>IF(Collage!D308="","",Collage!D308)</f>
        <v>ORA - 14</v>
      </c>
      <c r="E315" s="29" t="s">
        <v>2</v>
      </c>
      <c r="F315" s="10" t="s">
        <v>2</v>
      </c>
      <c r="G315" s="11"/>
      <c r="H315" s="13">
        <f t="shared" si="48"/>
        <v>0.66666666666666663</v>
      </c>
      <c r="I315" s="8" t="str">
        <f>IF(B315&lt;&gt;"",SUMIF($V$23:$V$598,V315,$H$23:$H$598)/SUMIF($V$23:$V$598,V315,$O$23:O890),IF(O315&lt;&gt;"",SUMIF($S$23:$S$598,S315,$H$23:$H$598)/O315,""))</f>
        <v/>
      </c>
      <c r="J315" s="12"/>
      <c r="K315" s="19">
        <f t="shared" si="56"/>
        <v>1</v>
      </c>
      <c r="L315" s="19">
        <f t="shared" si="49"/>
        <v>1</v>
      </c>
      <c r="M315" s="19">
        <f t="shared" si="50"/>
        <v>0</v>
      </c>
      <c r="N315" s="19">
        <f t="shared" si="57"/>
        <v>2</v>
      </c>
      <c r="O315" s="9" t="str">
        <f t="shared" si="55"/>
        <v/>
      </c>
      <c r="S315" s="2" t="str">
        <f t="shared" si="53"/>
        <v>ORA - ORACLE</v>
      </c>
      <c r="T315" s="18" t="str">
        <f t="shared" si="51"/>
        <v/>
      </c>
      <c r="V315" s="2" t="str">
        <f t="shared" si="54"/>
        <v>INCIDENTS</v>
      </c>
      <c r="W315" s="16" t="str">
        <f t="shared" si="52"/>
        <v/>
      </c>
    </row>
    <row r="316" spans="2:23" x14ac:dyDescent="0.2">
      <c r="B316" s="59" t="str">
        <f>IF(Collage!B309="","",Collage!B309)</f>
        <v/>
      </c>
      <c r="C316" s="59" t="str">
        <f>IF(Collage!C309="","",Collage!C309)</f>
        <v/>
      </c>
      <c r="D316" s="60" t="str">
        <f>IF(Collage!D309="","",Collage!D309)</f>
        <v>ORA - 15</v>
      </c>
      <c r="E316" s="29" t="s">
        <v>2</v>
      </c>
      <c r="F316" s="10" t="s">
        <v>2</v>
      </c>
      <c r="G316" s="11"/>
      <c r="H316" s="13">
        <f t="shared" si="48"/>
        <v>0.66666666666666663</v>
      </c>
      <c r="I316" s="8" t="str">
        <f>IF(B316&lt;&gt;"",SUMIF($V$23:$V$598,V316,$H$23:$H$598)/SUMIF($V$23:$V$598,V316,$O$23:O891),IF(O316&lt;&gt;"",SUMIF($S$23:$S$598,S316,$H$23:$H$598)/O316,""))</f>
        <v/>
      </c>
      <c r="J316" s="12"/>
      <c r="K316" s="19">
        <f t="shared" si="56"/>
        <v>1</v>
      </c>
      <c r="L316" s="19">
        <f t="shared" si="49"/>
        <v>1</v>
      </c>
      <c r="M316" s="19">
        <f t="shared" si="50"/>
        <v>0</v>
      </c>
      <c r="N316" s="19">
        <f t="shared" si="57"/>
        <v>2</v>
      </c>
      <c r="O316" s="9" t="str">
        <f t="shared" si="55"/>
        <v/>
      </c>
      <c r="S316" s="2" t="str">
        <f t="shared" si="53"/>
        <v>ORA - ORACLE</v>
      </c>
      <c r="T316" s="18" t="str">
        <f t="shared" si="51"/>
        <v/>
      </c>
      <c r="V316" s="2" t="str">
        <f t="shared" si="54"/>
        <v>INCIDENTS</v>
      </c>
      <c r="W316" s="16" t="str">
        <f t="shared" si="52"/>
        <v/>
      </c>
    </row>
    <row r="317" spans="2:23" x14ac:dyDescent="0.2">
      <c r="B317" s="59" t="str">
        <f>IF(Collage!B310="","",Collage!B310)</f>
        <v/>
      </c>
      <c r="C317" s="59" t="str">
        <f>IF(Collage!C310="","",Collage!C310)</f>
        <v/>
      </c>
      <c r="D317" s="60" t="str">
        <f>IF(Collage!D310="","",Collage!D310)</f>
        <v>ORA - 16</v>
      </c>
      <c r="E317" s="29" t="s">
        <v>2</v>
      </c>
      <c r="F317" s="10" t="s">
        <v>2</v>
      </c>
      <c r="G317" s="11"/>
      <c r="H317" s="13">
        <f t="shared" si="48"/>
        <v>0.66666666666666663</v>
      </c>
      <c r="I317" s="8" t="str">
        <f>IF(B317&lt;&gt;"",SUMIF($V$23:$V$598,V317,$H$23:$H$598)/SUMIF($V$23:$V$598,V317,$O$23:O892),IF(O317&lt;&gt;"",SUMIF($S$23:$S$598,S317,$H$23:$H$598)/O317,""))</f>
        <v/>
      </c>
      <c r="J317" s="12"/>
      <c r="K317" s="19">
        <f t="shared" si="56"/>
        <v>1</v>
      </c>
      <c r="L317" s="19">
        <f t="shared" si="49"/>
        <v>1</v>
      </c>
      <c r="M317" s="19">
        <f t="shared" si="50"/>
        <v>0</v>
      </c>
      <c r="N317" s="19">
        <f t="shared" si="57"/>
        <v>2</v>
      </c>
      <c r="O317" s="9" t="str">
        <f t="shared" si="55"/>
        <v/>
      </c>
      <c r="S317" s="2" t="str">
        <f t="shared" si="53"/>
        <v>ORA - ORACLE</v>
      </c>
      <c r="T317" s="18" t="str">
        <f t="shared" si="51"/>
        <v/>
      </c>
      <c r="V317" s="2" t="str">
        <f t="shared" si="54"/>
        <v>INCIDENTS</v>
      </c>
      <c r="W317" s="16" t="str">
        <f t="shared" si="52"/>
        <v/>
      </c>
    </row>
    <row r="318" spans="2:23" x14ac:dyDescent="0.2">
      <c r="B318" s="59" t="str">
        <f>IF(Collage!B311="","",Collage!B311)</f>
        <v/>
      </c>
      <c r="C318" s="59" t="str">
        <f>IF(Collage!C311="","",Collage!C311)</f>
        <v/>
      </c>
      <c r="D318" s="60" t="str">
        <f>IF(Collage!D311="","",Collage!D311)</f>
        <v>ORA - 17</v>
      </c>
      <c r="E318" s="29" t="s">
        <v>2</v>
      </c>
      <c r="F318" s="10" t="s">
        <v>2</v>
      </c>
      <c r="G318" s="11"/>
      <c r="H318" s="13">
        <f t="shared" si="48"/>
        <v>0.66666666666666663</v>
      </c>
      <c r="I318" s="8" t="str">
        <f>IF(B318&lt;&gt;"",SUMIF($V$23:$V$598,V318,$H$23:$H$598)/SUMIF($V$23:$V$598,V318,$O$23:O893),IF(O318&lt;&gt;"",SUMIF($S$23:$S$598,S318,$H$23:$H$598)/O318,""))</f>
        <v/>
      </c>
      <c r="J318" s="12"/>
      <c r="K318" s="19">
        <f t="shared" si="56"/>
        <v>1</v>
      </c>
      <c r="L318" s="19">
        <f t="shared" si="49"/>
        <v>1</v>
      </c>
      <c r="M318" s="19">
        <f t="shared" si="50"/>
        <v>0</v>
      </c>
      <c r="N318" s="19">
        <f t="shared" si="57"/>
        <v>2</v>
      </c>
      <c r="O318" s="9" t="str">
        <f t="shared" si="55"/>
        <v/>
      </c>
      <c r="S318" s="2" t="str">
        <f t="shared" si="53"/>
        <v>ORA - ORACLE</v>
      </c>
      <c r="T318" s="18" t="str">
        <f t="shared" si="51"/>
        <v/>
      </c>
      <c r="V318" s="2" t="str">
        <f t="shared" si="54"/>
        <v>INCIDENTS</v>
      </c>
      <c r="W318" s="16" t="str">
        <f t="shared" si="52"/>
        <v/>
      </c>
    </row>
    <row r="319" spans="2:23" x14ac:dyDescent="0.2">
      <c r="B319" s="59" t="str">
        <f>IF(Collage!B312="","",Collage!B312)</f>
        <v/>
      </c>
      <c r="C319" s="59" t="str">
        <f>IF(Collage!C312="","",Collage!C312)</f>
        <v/>
      </c>
      <c r="D319" s="60" t="str">
        <f>IF(Collage!D312="","",Collage!D312)</f>
        <v>ORA - 18</v>
      </c>
      <c r="E319" s="29" t="s">
        <v>2</v>
      </c>
      <c r="F319" s="10" t="s">
        <v>2</v>
      </c>
      <c r="G319" s="11"/>
      <c r="H319" s="13">
        <f t="shared" si="48"/>
        <v>0.66666666666666663</v>
      </c>
      <c r="I319" s="8" t="str">
        <f>IF(B319&lt;&gt;"",SUMIF($V$23:$V$598,V319,$H$23:$H$598)/SUMIF($V$23:$V$598,V319,$O$23:O894),IF(O319&lt;&gt;"",SUMIF($S$23:$S$598,S319,$H$23:$H$598)/O319,""))</f>
        <v/>
      </c>
      <c r="J319" s="12"/>
      <c r="K319" s="19">
        <f t="shared" si="56"/>
        <v>1</v>
      </c>
      <c r="L319" s="19">
        <f t="shared" si="49"/>
        <v>1</v>
      </c>
      <c r="M319" s="19">
        <f t="shared" si="50"/>
        <v>0</v>
      </c>
      <c r="N319" s="19">
        <f t="shared" si="57"/>
        <v>2</v>
      </c>
      <c r="O319" s="9" t="str">
        <f t="shared" si="55"/>
        <v/>
      </c>
      <c r="S319" s="2" t="str">
        <f t="shared" si="53"/>
        <v>ORA - ORACLE</v>
      </c>
      <c r="T319" s="18" t="str">
        <f t="shared" si="51"/>
        <v/>
      </c>
      <c r="V319" s="2" t="str">
        <f t="shared" si="54"/>
        <v>INCIDENTS</v>
      </c>
      <c r="W319" s="16" t="str">
        <f t="shared" si="52"/>
        <v/>
      </c>
    </row>
    <row r="320" spans="2:23" x14ac:dyDescent="0.2">
      <c r="B320" s="59" t="str">
        <f>IF(Collage!B313="","",Collage!B313)</f>
        <v/>
      </c>
      <c r="C320" s="59" t="str">
        <f>IF(Collage!C313="","",Collage!C313)</f>
        <v/>
      </c>
      <c r="D320" s="60" t="str">
        <f>IF(Collage!D313="","",Collage!D313)</f>
        <v>ORA - 19</v>
      </c>
      <c r="E320" s="29" t="s">
        <v>2</v>
      </c>
      <c r="F320" s="10" t="s">
        <v>2</v>
      </c>
      <c r="G320" s="11"/>
      <c r="H320" s="13">
        <f t="shared" si="48"/>
        <v>0.66666666666666663</v>
      </c>
      <c r="I320" s="8" t="str">
        <f>IF(B320&lt;&gt;"",SUMIF($V$23:$V$598,V320,$H$23:$H$598)/SUMIF($V$23:$V$598,V320,$O$23:O895),IF(O320&lt;&gt;"",SUMIF($S$23:$S$598,S320,$H$23:$H$598)/O320,""))</f>
        <v/>
      </c>
      <c r="J320" s="12"/>
      <c r="K320" s="19">
        <f t="shared" si="56"/>
        <v>1</v>
      </c>
      <c r="L320" s="19">
        <f t="shared" si="49"/>
        <v>1</v>
      </c>
      <c r="M320" s="19">
        <f t="shared" si="50"/>
        <v>0</v>
      </c>
      <c r="N320" s="19">
        <f t="shared" si="57"/>
        <v>2</v>
      </c>
      <c r="O320" s="9" t="str">
        <f t="shared" si="55"/>
        <v/>
      </c>
      <c r="S320" s="2" t="str">
        <f t="shared" si="53"/>
        <v>ORA - ORACLE</v>
      </c>
      <c r="T320" s="18" t="str">
        <f t="shared" si="51"/>
        <v/>
      </c>
      <c r="V320" s="2" t="str">
        <f t="shared" si="54"/>
        <v>INCIDENTS</v>
      </c>
      <c r="W320" s="16" t="str">
        <f t="shared" si="52"/>
        <v/>
      </c>
    </row>
    <row r="321" spans="2:23" x14ac:dyDescent="0.2">
      <c r="B321" s="59" t="str">
        <f>IF(Collage!B314="","",Collage!B314)</f>
        <v/>
      </c>
      <c r="C321" s="59" t="str">
        <f>IF(Collage!C314="","",Collage!C314)</f>
        <v/>
      </c>
      <c r="D321" s="60" t="str">
        <f>IF(Collage!D314="","",Collage!D314)</f>
        <v>ORA - 20</v>
      </c>
      <c r="E321" s="29" t="s">
        <v>2</v>
      </c>
      <c r="F321" s="10" t="s">
        <v>2</v>
      </c>
      <c r="G321" s="11"/>
      <c r="H321" s="13">
        <f t="shared" si="48"/>
        <v>0.66666666666666663</v>
      </c>
      <c r="I321" s="8" t="str">
        <f>IF(B321&lt;&gt;"",SUMIF($V$23:$V$598,V321,$H$23:$H$598)/SUMIF($V$23:$V$598,V321,$O$23:O896),IF(O321&lt;&gt;"",SUMIF($S$23:$S$598,S321,$H$23:$H$598)/O321,""))</f>
        <v/>
      </c>
      <c r="J321" s="12"/>
      <c r="K321" s="19">
        <f t="shared" si="56"/>
        <v>1</v>
      </c>
      <c r="L321" s="19">
        <f t="shared" si="49"/>
        <v>1</v>
      </c>
      <c r="M321" s="19">
        <f t="shared" si="50"/>
        <v>0</v>
      </c>
      <c r="N321" s="19">
        <f t="shared" si="57"/>
        <v>2</v>
      </c>
      <c r="O321" s="9" t="str">
        <f t="shared" si="55"/>
        <v/>
      </c>
      <c r="S321" s="2" t="str">
        <f t="shared" si="53"/>
        <v>ORA - ORACLE</v>
      </c>
      <c r="T321" s="18" t="str">
        <f t="shared" si="51"/>
        <v/>
      </c>
      <c r="V321" s="2" t="str">
        <f t="shared" si="54"/>
        <v>INCIDENTS</v>
      </c>
      <c r="W321" s="16" t="str">
        <f t="shared" si="52"/>
        <v/>
      </c>
    </row>
    <row r="322" spans="2:23" x14ac:dyDescent="0.2">
      <c r="B322" s="59" t="str">
        <f>IF(Collage!B315="","",Collage!B315)</f>
        <v/>
      </c>
      <c r="C322" s="59" t="str">
        <f>IF(Collage!C315="","",Collage!C315)</f>
        <v/>
      </c>
      <c r="D322" s="60" t="str">
        <f>IF(Collage!D315="","",Collage!D315)</f>
        <v>ORA - 21</v>
      </c>
      <c r="E322" s="29" t="s">
        <v>2</v>
      </c>
      <c r="F322" s="10" t="s">
        <v>2</v>
      </c>
      <c r="G322" s="11"/>
      <c r="H322" s="13">
        <f t="shared" si="48"/>
        <v>0.66666666666666663</v>
      </c>
      <c r="I322" s="8" t="str">
        <f>IF(B322&lt;&gt;"",SUMIF($V$23:$V$598,V322,$H$23:$H$598)/SUMIF($V$23:$V$598,V322,$O$23:O897),IF(O322&lt;&gt;"",SUMIF($S$23:$S$598,S322,$H$23:$H$598)/O322,""))</f>
        <v/>
      </c>
      <c r="J322" s="12"/>
      <c r="K322" s="19">
        <f t="shared" si="56"/>
        <v>1</v>
      </c>
      <c r="L322" s="19">
        <f t="shared" si="49"/>
        <v>1</v>
      </c>
      <c r="M322" s="19">
        <f t="shared" si="50"/>
        <v>0</v>
      </c>
      <c r="N322" s="19">
        <f t="shared" si="57"/>
        <v>2</v>
      </c>
      <c r="O322" s="9" t="str">
        <f t="shared" si="55"/>
        <v/>
      </c>
      <c r="S322" s="2" t="str">
        <f t="shared" si="53"/>
        <v>ORA - ORACLE</v>
      </c>
      <c r="T322" s="18" t="str">
        <f t="shared" si="51"/>
        <v/>
      </c>
      <c r="V322" s="2" t="str">
        <f t="shared" si="54"/>
        <v>INCIDENTS</v>
      </c>
      <c r="W322" s="16" t="str">
        <f t="shared" si="52"/>
        <v/>
      </c>
    </row>
    <row r="323" spans="2:23" x14ac:dyDescent="0.2">
      <c r="B323" s="59" t="str">
        <f>IF(Collage!B316="","",Collage!B316)</f>
        <v/>
      </c>
      <c r="C323" s="59" t="str">
        <f>IF(Collage!C316="","",Collage!C316)</f>
        <v/>
      </c>
      <c r="D323" s="60" t="str">
        <f>IF(Collage!D316="","",Collage!D316)</f>
        <v>ORA - 22</v>
      </c>
      <c r="E323" s="29" t="s">
        <v>2</v>
      </c>
      <c r="F323" s="10" t="s">
        <v>2</v>
      </c>
      <c r="G323" s="11"/>
      <c r="H323" s="13">
        <f t="shared" si="48"/>
        <v>0.66666666666666663</v>
      </c>
      <c r="I323" s="8" t="str">
        <f>IF(B323&lt;&gt;"",SUMIF($V$23:$V$598,V323,$H$23:$H$598)/SUMIF($V$23:$V$598,V323,$O$23:O898),IF(O323&lt;&gt;"",SUMIF($S$23:$S$598,S323,$H$23:$H$598)/O323,""))</f>
        <v/>
      </c>
      <c r="J323" s="12"/>
      <c r="K323" s="19">
        <f t="shared" si="56"/>
        <v>1</v>
      </c>
      <c r="L323" s="19">
        <f t="shared" si="49"/>
        <v>1</v>
      </c>
      <c r="M323" s="19">
        <f t="shared" si="50"/>
        <v>0</v>
      </c>
      <c r="N323" s="19">
        <f t="shared" si="57"/>
        <v>2</v>
      </c>
      <c r="O323" s="9" t="str">
        <f t="shared" si="55"/>
        <v/>
      </c>
      <c r="S323" s="2" t="str">
        <f t="shared" si="53"/>
        <v>ORA - ORACLE</v>
      </c>
      <c r="T323" s="18" t="str">
        <f t="shared" si="51"/>
        <v/>
      </c>
      <c r="V323" s="2" t="str">
        <f t="shared" si="54"/>
        <v>INCIDENTS</v>
      </c>
      <c r="W323" s="16" t="str">
        <f t="shared" si="52"/>
        <v/>
      </c>
    </row>
    <row r="324" spans="2:23" x14ac:dyDescent="0.2">
      <c r="B324" s="59" t="str">
        <f>IF(Collage!B317="","",Collage!B317)</f>
        <v/>
      </c>
      <c r="C324" s="59" t="str">
        <f>IF(Collage!C317="","",Collage!C317)</f>
        <v/>
      </c>
      <c r="D324" s="60" t="str">
        <f>IF(Collage!D317="","",Collage!D317)</f>
        <v>ORA - 23</v>
      </c>
      <c r="E324" s="29" t="s">
        <v>2</v>
      </c>
      <c r="F324" s="10" t="s">
        <v>2</v>
      </c>
      <c r="G324" s="11"/>
      <c r="H324" s="13">
        <f t="shared" si="48"/>
        <v>0.66666666666666663</v>
      </c>
      <c r="I324" s="8" t="str">
        <f>IF(B324&lt;&gt;"",SUMIF($V$23:$V$598,V324,$H$23:$H$598)/SUMIF($V$23:$V$598,V324,$O$23:O899),IF(O324&lt;&gt;"",SUMIF($S$23:$S$598,S324,$H$23:$H$598)/O324,""))</f>
        <v/>
      </c>
      <c r="J324" s="12"/>
      <c r="K324" s="19">
        <f t="shared" si="56"/>
        <v>1</v>
      </c>
      <c r="L324" s="19">
        <f t="shared" si="49"/>
        <v>1</v>
      </c>
      <c r="M324" s="19">
        <f t="shared" si="50"/>
        <v>0</v>
      </c>
      <c r="N324" s="19">
        <f t="shared" si="57"/>
        <v>2</v>
      </c>
      <c r="O324" s="9" t="str">
        <f t="shared" si="55"/>
        <v/>
      </c>
      <c r="S324" s="2" t="str">
        <f t="shared" si="53"/>
        <v>ORA - ORACLE</v>
      </c>
      <c r="T324" s="18" t="str">
        <f t="shared" si="51"/>
        <v/>
      </c>
      <c r="V324" s="2" t="str">
        <f t="shared" si="54"/>
        <v>INCIDENTS</v>
      </c>
      <c r="W324" s="16" t="str">
        <f t="shared" si="52"/>
        <v/>
      </c>
    </row>
    <row r="325" spans="2:23" x14ac:dyDescent="0.2">
      <c r="B325" s="59" t="str">
        <f>IF(Collage!B318="","",Collage!B318)</f>
        <v/>
      </c>
      <c r="C325" s="59" t="str">
        <f>IF(Collage!C318="","",Collage!C318)</f>
        <v/>
      </c>
      <c r="D325" s="60" t="str">
        <f>IF(Collage!D318="","",Collage!D318)</f>
        <v>ORA - 24</v>
      </c>
      <c r="E325" s="29" t="s">
        <v>2</v>
      </c>
      <c r="F325" s="10" t="s">
        <v>2</v>
      </c>
      <c r="G325" s="11"/>
      <c r="H325" s="13">
        <f t="shared" si="48"/>
        <v>0.66666666666666663</v>
      </c>
      <c r="I325" s="8" t="str">
        <f>IF(B325&lt;&gt;"",SUMIF($V$23:$V$598,V325,$H$23:$H$598)/SUMIF($V$23:$V$598,V325,$O$23:O900),IF(O325&lt;&gt;"",SUMIF($S$23:$S$598,S325,$H$23:$H$598)/O325,""))</f>
        <v/>
      </c>
      <c r="J325" s="12"/>
      <c r="K325" s="19">
        <f t="shared" si="56"/>
        <v>1</v>
      </c>
      <c r="L325" s="19">
        <f t="shared" si="49"/>
        <v>1</v>
      </c>
      <c r="M325" s="19">
        <f t="shared" si="50"/>
        <v>0</v>
      </c>
      <c r="N325" s="19">
        <f t="shared" si="57"/>
        <v>2</v>
      </c>
      <c r="O325" s="9" t="str">
        <f t="shared" si="55"/>
        <v/>
      </c>
      <c r="S325" s="2" t="str">
        <f t="shared" si="53"/>
        <v>ORA - ORACLE</v>
      </c>
      <c r="T325" s="18" t="str">
        <f t="shared" si="51"/>
        <v/>
      </c>
      <c r="V325" s="2" t="str">
        <f t="shared" si="54"/>
        <v>INCIDENTS</v>
      </c>
      <c r="W325" s="16" t="str">
        <f t="shared" si="52"/>
        <v/>
      </c>
    </row>
    <row r="326" spans="2:23" x14ac:dyDescent="0.2">
      <c r="B326" s="59" t="str">
        <f>IF(Collage!B319="","",Collage!B319)</f>
        <v/>
      </c>
      <c r="C326" s="59" t="str">
        <f>IF(Collage!C319="","",Collage!C319)</f>
        <v/>
      </c>
      <c r="D326" s="60" t="str">
        <f>IF(Collage!D319="","",Collage!D319)</f>
        <v>ORA - 25</v>
      </c>
      <c r="E326" s="29" t="s">
        <v>2</v>
      </c>
      <c r="F326" s="10" t="s">
        <v>2</v>
      </c>
      <c r="G326" s="11"/>
      <c r="H326" s="13">
        <f t="shared" si="48"/>
        <v>0.66666666666666663</v>
      </c>
      <c r="I326" s="8" t="str">
        <f>IF(B326&lt;&gt;"",SUMIF($V$23:$V$598,V326,$H$23:$H$598)/SUMIF($V$23:$V$598,V326,$O$23:O901),IF(O326&lt;&gt;"",SUMIF($S$23:$S$598,S326,$H$23:$H$598)/O326,""))</f>
        <v/>
      </c>
      <c r="J326" s="12"/>
      <c r="K326" s="19">
        <f t="shared" si="56"/>
        <v>1</v>
      </c>
      <c r="L326" s="19">
        <f t="shared" si="49"/>
        <v>1</v>
      </c>
      <c r="M326" s="19">
        <f t="shared" si="50"/>
        <v>0</v>
      </c>
      <c r="N326" s="19">
        <f t="shared" si="57"/>
        <v>2</v>
      </c>
      <c r="O326" s="9" t="str">
        <f t="shared" si="55"/>
        <v/>
      </c>
      <c r="S326" s="2" t="str">
        <f t="shared" si="53"/>
        <v>ORA - ORACLE</v>
      </c>
      <c r="T326" s="18" t="str">
        <f t="shared" si="51"/>
        <v/>
      </c>
      <c r="V326" s="2" t="str">
        <f t="shared" si="54"/>
        <v>INCIDENTS</v>
      </c>
      <c r="W326" s="16" t="str">
        <f t="shared" si="52"/>
        <v/>
      </c>
    </row>
    <row r="327" spans="2:23" x14ac:dyDescent="0.2">
      <c r="B327" s="59" t="str">
        <f>IF(Collage!B320="","",Collage!B320)</f>
        <v/>
      </c>
      <c r="C327" s="59" t="str">
        <f>IF(Collage!C320="","",Collage!C320)</f>
        <v/>
      </c>
      <c r="D327" s="60" t="str">
        <f>IF(Collage!D320="","",Collage!D320)</f>
        <v>ORA - 26</v>
      </c>
      <c r="E327" s="29" t="s">
        <v>2</v>
      </c>
      <c r="F327" s="10" t="s">
        <v>55</v>
      </c>
      <c r="G327" s="11"/>
      <c r="H327" s="13">
        <f t="shared" si="48"/>
        <v>0.33333333333333331</v>
      </c>
      <c r="I327" s="8" t="str">
        <f>IF(B327&lt;&gt;"",SUMIF($V$23:$V$598,V327,$H$23:$H$598)/SUMIF($V$23:$V$598,V327,$O$23:O902),IF(O327&lt;&gt;"",SUMIF($S$23:$S$598,S327,$H$23:$H$598)/O327,""))</f>
        <v/>
      </c>
      <c r="J327" s="12"/>
      <c r="K327" s="19">
        <f t="shared" si="56"/>
        <v>1</v>
      </c>
      <c r="L327" s="19">
        <f t="shared" si="49"/>
        <v>0</v>
      </c>
      <c r="M327" s="19">
        <f t="shared" si="50"/>
        <v>0</v>
      </c>
      <c r="N327" s="19">
        <f t="shared" si="57"/>
        <v>1</v>
      </c>
      <c r="O327" s="9" t="str">
        <f t="shared" si="55"/>
        <v/>
      </c>
      <c r="S327" s="2" t="str">
        <f t="shared" si="53"/>
        <v>ORA - ORACLE</v>
      </c>
      <c r="T327" s="18" t="str">
        <f t="shared" si="51"/>
        <v/>
      </c>
      <c r="V327" s="2" t="str">
        <f t="shared" si="54"/>
        <v>INCIDENTS</v>
      </c>
      <c r="W327" s="16" t="str">
        <f t="shared" si="52"/>
        <v/>
      </c>
    </row>
    <row r="328" spans="2:23" x14ac:dyDescent="0.2">
      <c r="B328" s="59" t="str">
        <f>IF(Collage!B321="","",Collage!B321)</f>
        <v/>
      </c>
      <c r="C328" s="59" t="str">
        <f>IF(Collage!C321="","",Collage!C321)</f>
        <v/>
      </c>
      <c r="D328" s="60" t="str">
        <f>IF(Collage!D321="","",Collage!D321)</f>
        <v>ORA - 27</v>
      </c>
      <c r="E328" s="29" t="s">
        <v>2</v>
      </c>
      <c r="F328" s="10" t="s">
        <v>2</v>
      </c>
      <c r="G328" s="11"/>
      <c r="H328" s="13">
        <f t="shared" si="48"/>
        <v>0.66666666666666663</v>
      </c>
      <c r="I328" s="8" t="str">
        <f>IF(B328&lt;&gt;"",SUMIF($V$23:$V$598,V328,$H$23:$H$598)/SUMIF($V$23:$V$598,V328,$O$23:O903),IF(O328&lt;&gt;"",SUMIF($S$23:$S$598,S328,$H$23:$H$598)/O328,""))</f>
        <v/>
      </c>
      <c r="J328" s="12"/>
      <c r="K328" s="19">
        <f t="shared" si="56"/>
        <v>1</v>
      </c>
      <c r="L328" s="19">
        <f t="shared" si="49"/>
        <v>1</v>
      </c>
      <c r="M328" s="19">
        <f t="shared" si="50"/>
        <v>0</v>
      </c>
      <c r="N328" s="19">
        <f t="shared" si="57"/>
        <v>2</v>
      </c>
      <c r="O328" s="9" t="str">
        <f t="shared" si="55"/>
        <v/>
      </c>
      <c r="S328" s="2" t="str">
        <f t="shared" si="53"/>
        <v>ORA - ORACLE</v>
      </c>
      <c r="T328" s="18" t="str">
        <f t="shared" si="51"/>
        <v/>
      </c>
      <c r="V328" s="2" t="str">
        <f t="shared" si="54"/>
        <v>INCIDENTS</v>
      </c>
      <c r="W328" s="16" t="str">
        <f t="shared" si="52"/>
        <v/>
      </c>
    </row>
    <row r="329" spans="2:23" x14ac:dyDescent="0.2">
      <c r="B329" s="59" t="str">
        <f>IF(Collage!B322="","",Collage!B322)</f>
        <v/>
      </c>
      <c r="C329" s="59" t="str">
        <f>IF(Collage!C322="","",Collage!C322)</f>
        <v/>
      </c>
      <c r="D329" s="60" t="str">
        <f>IF(Collage!D322="","",Collage!D322)</f>
        <v>ORA - 28</v>
      </c>
      <c r="E329" s="29" t="s">
        <v>2</v>
      </c>
      <c r="F329" s="10" t="s">
        <v>2</v>
      </c>
      <c r="G329" s="11"/>
      <c r="H329" s="13">
        <f t="shared" si="48"/>
        <v>0.66666666666666663</v>
      </c>
      <c r="I329" s="8" t="str">
        <f>IF(B329&lt;&gt;"",SUMIF($V$23:$V$598,V329,$H$23:$H$598)/SUMIF($V$23:$V$598,V329,$O$23:O904),IF(O329&lt;&gt;"",SUMIF($S$23:$S$598,S329,$H$23:$H$598)/O329,""))</f>
        <v/>
      </c>
      <c r="J329" s="12"/>
      <c r="K329" s="19">
        <f t="shared" si="56"/>
        <v>1</v>
      </c>
      <c r="L329" s="19">
        <f t="shared" si="49"/>
        <v>1</v>
      </c>
      <c r="M329" s="19">
        <f t="shared" si="50"/>
        <v>0</v>
      </c>
      <c r="N329" s="19">
        <f t="shared" si="57"/>
        <v>2</v>
      </c>
      <c r="O329" s="9" t="str">
        <f t="shared" si="55"/>
        <v/>
      </c>
      <c r="S329" s="2" t="str">
        <f t="shared" si="53"/>
        <v>ORA - ORACLE</v>
      </c>
      <c r="T329" s="18" t="str">
        <f t="shared" si="51"/>
        <v/>
      </c>
      <c r="V329" s="2" t="str">
        <f t="shared" si="54"/>
        <v>INCIDENTS</v>
      </c>
      <c r="W329" s="16" t="str">
        <f t="shared" si="52"/>
        <v/>
      </c>
    </row>
    <row r="330" spans="2:23" x14ac:dyDescent="0.2">
      <c r="B330" s="59" t="str">
        <f>IF(Collage!B323="","",Collage!B323)</f>
        <v/>
      </c>
      <c r="C330" s="59" t="str">
        <f>IF(Collage!C323="","",Collage!C323)</f>
        <v/>
      </c>
      <c r="D330" s="60" t="str">
        <f>IF(Collage!D323="","",Collage!D323)</f>
        <v>ORA - 29</v>
      </c>
      <c r="E330" s="29" t="s">
        <v>2</v>
      </c>
      <c r="F330" s="10" t="s">
        <v>55</v>
      </c>
      <c r="G330" s="11"/>
      <c r="H330" s="13">
        <f t="shared" si="48"/>
        <v>0.33333333333333331</v>
      </c>
      <c r="I330" s="8" t="str">
        <f>IF(B330&lt;&gt;"",SUMIF($V$23:$V$598,V330,$H$23:$H$598)/SUMIF($V$23:$V$598,V330,$O$23:O905),IF(O330&lt;&gt;"",SUMIF($S$23:$S$598,S330,$H$23:$H$598)/O330,""))</f>
        <v/>
      </c>
      <c r="J330" s="12"/>
      <c r="K330" s="19">
        <f t="shared" si="56"/>
        <v>1</v>
      </c>
      <c r="L330" s="19">
        <f t="shared" si="49"/>
        <v>0</v>
      </c>
      <c r="M330" s="19">
        <f t="shared" si="50"/>
        <v>0</v>
      </c>
      <c r="N330" s="19">
        <f t="shared" si="57"/>
        <v>1</v>
      </c>
      <c r="O330" s="9" t="str">
        <f t="shared" si="55"/>
        <v/>
      </c>
      <c r="S330" s="2" t="str">
        <f t="shared" si="53"/>
        <v>ORA - ORACLE</v>
      </c>
      <c r="T330" s="18" t="str">
        <f t="shared" si="51"/>
        <v/>
      </c>
      <c r="V330" s="2" t="str">
        <f t="shared" si="54"/>
        <v>INCIDENTS</v>
      </c>
      <c r="W330" s="16" t="str">
        <f t="shared" si="52"/>
        <v/>
      </c>
    </row>
    <row r="331" spans="2:23" x14ac:dyDescent="0.2">
      <c r="B331" s="59" t="str">
        <f>IF(Collage!B324="","",Collage!B324)</f>
        <v/>
      </c>
      <c r="C331" s="59" t="str">
        <f>IF(Collage!C324="","",Collage!C324)</f>
        <v/>
      </c>
      <c r="D331" s="60" t="str">
        <f>IF(Collage!D324="","",Collage!D324)</f>
        <v>ORA - 30</v>
      </c>
      <c r="E331" s="29" t="s">
        <v>2</v>
      </c>
      <c r="F331" s="10" t="s">
        <v>2</v>
      </c>
      <c r="G331" s="11"/>
      <c r="H331" s="13">
        <f t="shared" si="48"/>
        <v>0.66666666666666663</v>
      </c>
      <c r="I331" s="8" t="str">
        <f>IF(B331&lt;&gt;"",SUMIF($V$23:$V$598,V331,$H$23:$H$598)/SUMIF($V$23:$V$598,V331,$O$23:O906),IF(O331&lt;&gt;"",SUMIF($S$23:$S$598,S331,$H$23:$H$598)/O331,""))</f>
        <v/>
      </c>
      <c r="J331" s="12"/>
      <c r="K331" s="19">
        <f t="shared" si="56"/>
        <v>1</v>
      </c>
      <c r="L331" s="19">
        <f t="shared" si="49"/>
        <v>1</v>
      </c>
      <c r="M331" s="19">
        <f t="shared" si="50"/>
        <v>0</v>
      </c>
      <c r="N331" s="19">
        <f t="shared" si="57"/>
        <v>2</v>
      </c>
      <c r="O331" s="9" t="str">
        <f t="shared" si="55"/>
        <v/>
      </c>
      <c r="S331" s="2" t="str">
        <f t="shared" si="53"/>
        <v>ORA - ORACLE</v>
      </c>
      <c r="T331" s="18" t="str">
        <f t="shared" si="51"/>
        <v/>
      </c>
      <c r="V331" s="2" t="str">
        <f t="shared" si="54"/>
        <v>INCIDENTS</v>
      </c>
      <c r="W331" s="16" t="str">
        <f t="shared" si="52"/>
        <v/>
      </c>
    </row>
    <row r="332" spans="2:23" x14ac:dyDescent="0.2">
      <c r="B332" s="59" t="str">
        <f>IF(Collage!B325="","",Collage!B325)</f>
        <v/>
      </c>
      <c r="C332" s="59" t="str">
        <f>IF(Collage!C325="","",Collage!C325)</f>
        <v/>
      </c>
      <c r="D332" s="60" t="str">
        <f>IF(Collage!D325="","",Collage!D325)</f>
        <v>ORA - 31</v>
      </c>
      <c r="E332" s="29" t="s">
        <v>2</v>
      </c>
      <c r="F332" s="10" t="s">
        <v>2</v>
      </c>
      <c r="G332" s="11"/>
      <c r="H332" s="13">
        <f t="shared" si="48"/>
        <v>0.66666666666666663</v>
      </c>
      <c r="I332" s="8" t="str">
        <f>IF(B332&lt;&gt;"",SUMIF($V$23:$V$598,V332,$H$23:$H$598)/SUMIF($V$23:$V$598,V332,$O$23:O907),IF(O332&lt;&gt;"",SUMIF($S$23:$S$598,S332,$H$23:$H$598)/O332,""))</f>
        <v/>
      </c>
      <c r="J332" s="12"/>
      <c r="K332" s="19">
        <f t="shared" si="56"/>
        <v>1</v>
      </c>
      <c r="L332" s="19">
        <f t="shared" si="49"/>
        <v>1</v>
      </c>
      <c r="M332" s="19">
        <f t="shared" si="50"/>
        <v>0</v>
      </c>
      <c r="N332" s="19">
        <f t="shared" si="57"/>
        <v>2</v>
      </c>
      <c r="O332" s="9" t="str">
        <f t="shared" si="55"/>
        <v/>
      </c>
      <c r="S332" s="2" t="str">
        <f t="shared" si="53"/>
        <v>ORA - ORACLE</v>
      </c>
      <c r="T332" s="18" t="str">
        <f t="shared" si="51"/>
        <v/>
      </c>
      <c r="V332" s="2" t="str">
        <f t="shared" si="54"/>
        <v>INCIDENTS</v>
      </c>
      <c r="W332" s="16" t="str">
        <f t="shared" si="52"/>
        <v/>
      </c>
    </row>
    <row r="333" spans="2:23" x14ac:dyDescent="0.2">
      <c r="B333" s="59" t="str">
        <f>IF(Collage!B326="","",Collage!B326)</f>
        <v/>
      </c>
      <c r="C333" s="59" t="str">
        <f>IF(Collage!C326="","",Collage!C326)</f>
        <v/>
      </c>
      <c r="D333" s="60" t="str">
        <f>IF(Collage!D326="","",Collage!D326)</f>
        <v>ORA - 32</v>
      </c>
      <c r="E333" s="29" t="s">
        <v>2</v>
      </c>
      <c r="F333" s="10" t="s">
        <v>2</v>
      </c>
      <c r="G333" s="11"/>
      <c r="H333" s="13">
        <f t="shared" si="48"/>
        <v>0.66666666666666663</v>
      </c>
      <c r="I333" s="8" t="str">
        <f>IF(B333&lt;&gt;"",SUMIF($V$23:$V$598,V333,$H$23:$H$598)/SUMIF($V$23:$V$598,V333,$O$23:O908),IF(O333&lt;&gt;"",SUMIF($S$23:$S$598,S333,$H$23:$H$598)/O333,""))</f>
        <v/>
      </c>
      <c r="J333" s="12"/>
      <c r="K333" s="19">
        <f t="shared" si="56"/>
        <v>1</v>
      </c>
      <c r="L333" s="19">
        <f t="shared" si="49"/>
        <v>1</v>
      </c>
      <c r="M333" s="19">
        <f t="shared" si="50"/>
        <v>0</v>
      </c>
      <c r="N333" s="19">
        <f t="shared" si="57"/>
        <v>2</v>
      </c>
      <c r="O333" s="9" t="str">
        <f t="shared" si="55"/>
        <v/>
      </c>
      <c r="S333" s="2" t="str">
        <f t="shared" si="53"/>
        <v>ORA - ORACLE</v>
      </c>
      <c r="T333" s="18" t="str">
        <f t="shared" si="51"/>
        <v/>
      </c>
      <c r="V333" s="2" t="str">
        <f t="shared" si="54"/>
        <v>INCIDENTS</v>
      </c>
      <c r="W333" s="16" t="str">
        <f t="shared" si="52"/>
        <v/>
      </c>
    </row>
    <row r="334" spans="2:23" x14ac:dyDescent="0.2">
      <c r="B334" s="59" t="str">
        <f>IF(Collage!B327="","",Collage!B327)</f>
        <v/>
      </c>
      <c r="C334" s="59" t="str">
        <f>IF(Collage!C327="","",Collage!C327)</f>
        <v/>
      </c>
      <c r="D334" s="60" t="str">
        <f>IF(Collage!D327="","",Collage!D327)</f>
        <v>ORA - 33</v>
      </c>
      <c r="E334" s="29" t="s">
        <v>2</v>
      </c>
      <c r="F334" s="10" t="s">
        <v>2</v>
      </c>
      <c r="G334" s="11"/>
      <c r="H334" s="13">
        <f t="shared" si="48"/>
        <v>0.66666666666666663</v>
      </c>
      <c r="I334" s="8" t="str">
        <f>IF(B334&lt;&gt;"",SUMIF($V$23:$V$598,V334,$H$23:$H$598)/SUMIF($V$23:$V$598,V334,$O$23:O909),IF(O334&lt;&gt;"",SUMIF($S$23:$S$598,S334,$H$23:$H$598)/O334,""))</f>
        <v/>
      </c>
      <c r="J334" s="12"/>
      <c r="K334" s="19">
        <f t="shared" si="56"/>
        <v>1</v>
      </c>
      <c r="L334" s="19">
        <f t="shared" si="49"/>
        <v>1</v>
      </c>
      <c r="M334" s="19">
        <f t="shared" si="50"/>
        <v>0</v>
      </c>
      <c r="N334" s="19">
        <f t="shared" si="57"/>
        <v>2</v>
      </c>
      <c r="O334" s="9" t="str">
        <f t="shared" si="55"/>
        <v/>
      </c>
      <c r="S334" s="2" t="str">
        <f t="shared" si="53"/>
        <v>ORA - ORACLE</v>
      </c>
      <c r="T334" s="18" t="str">
        <f t="shared" si="51"/>
        <v/>
      </c>
      <c r="V334" s="2" t="str">
        <f t="shared" si="54"/>
        <v>INCIDENTS</v>
      </c>
      <c r="W334" s="16" t="str">
        <f t="shared" si="52"/>
        <v/>
      </c>
    </row>
    <row r="335" spans="2:23" x14ac:dyDescent="0.2">
      <c r="B335" s="59" t="str">
        <f>IF(Collage!B328="","",Collage!B328)</f>
        <v/>
      </c>
      <c r="C335" s="59" t="str">
        <f>IF(Collage!C328="","",Collage!C328)</f>
        <v/>
      </c>
      <c r="D335" s="60" t="str">
        <f>IF(Collage!D328="","",Collage!D328)</f>
        <v>ORA - 34</v>
      </c>
      <c r="E335" s="29" t="s">
        <v>2</v>
      </c>
      <c r="F335" s="10" t="s">
        <v>2</v>
      </c>
      <c r="G335" s="11"/>
      <c r="H335" s="13">
        <f t="shared" si="48"/>
        <v>0.66666666666666663</v>
      </c>
      <c r="I335" s="8" t="str">
        <f>IF(B335&lt;&gt;"",SUMIF($V$23:$V$598,V335,$H$23:$H$598)/SUMIF($V$23:$V$598,V335,$O$23:O910),IF(O335&lt;&gt;"",SUMIF($S$23:$S$598,S335,$H$23:$H$598)/O335,""))</f>
        <v/>
      </c>
      <c r="J335" s="12"/>
      <c r="K335" s="19">
        <f t="shared" si="56"/>
        <v>1</v>
      </c>
      <c r="L335" s="19">
        <f t="shared" si="49"/>
        <v>1</v>
      </c>
      <c r="M335" s="19">
        <f t="shared" si="50"/>
        <v>0</v>
      </c>
      <c r="N335" s="19">
        <f t="shared" si="57"/>
        <v>2</v>
      </c>
      <c r="O335" s="9" t="str">
        <f t="shared" si="55"/>
        <v/>
      </c>
      <c r="S335" s="2" t="str">
        <f t="shared" si="53"/>
        <v>ORA - ORACLE</v>
      </c>
      <c r="T335" s="18" t="str">
        <f t="shared" si="51"/>
        <v/>
      </c>
      <c r="V335" s="2" t="str">
        <f t="shared" si="54"/>
        <v>INCIDENTS</v>
      </c>
      <c r="W335" s="16" t="str">
        <f t="shared" si="52"/>
        <v/>
      </c>
    </row>
    <row r="336" spans="2:23" x14ac:dyDescent="0.2">
      <c r="B336" s="59" t="str">
        <f>IF(Collage!B329="","",Collage!B329)</f>
        <v/>
      </c>
      <c r="C336" s="59" t="str">
        <f>IF(Collage!C329="","",Collage!C329)</f>
        <v/>
      </c>
      <c r="D336" s="60" t="str">
        <f>IF(Collage!D329="","",Collage!D329)</f>
        <v>ORA - 35</v>
      </c>
      <c r="E336" s="29" t="s">
        <v>2</v>
      </c>
      <c r="F336" s="10" t="s">
        <v>2</v>
      </c>
      <c r="G336" s="11"/>
      <c r="H336" s="13">
        <f t="shared" si="48"/>
        <v>0.66666666666666663</v>
      </c>
      <c r="I336" s="8" t="str">
        <f>IF(B336&lt;&gt;"",SUMIF($V$23:$V$598,V336,$H$23:$H$598)/SUMIF($V$23:$V$598,V336,$O$23:O911),IF(O336&lt;&gt;"",SUMIF($S$23:$S$598,S336,$H$23:$H$598)/O336,""))</f>
        <v/>
      </c>
      <c r="J336" s="12"/>
      <c r="K336" s="19">
        <f t="shared" si="56"/>
        <v>1</v>
      </c>
      <c r="L336" s="19">
        <f t="shared" si="49"/>
        <v>1</v>
      </c>
      <c r="M336" s="19">
        <f t="shared" si="50"/>
        <v>0</v>
      </c>
      <c r="N336" s="19">
        <f t="shared" si="57"/>
        <v>2</v>
      </c>
      <c r="O336" s="9" t="str">
        <f t="shared" si="55"/>
        <v/>
      </c>
      <c r="S336" s="2" t="str">
        <f t="shared" si="53"/>
        <v>ORA - ORACLE</v>
      </c>
      <c r="T336" s="18" t="str">
        <f t="shared" si="51"/>
        <v/>
      </c>
      <c r="V336" s="2" t="str">
        <f t="shared" si="54"/>
        <v>INCIDENTS</v>
      </c>
      <c r="W336" s="16" t="str">
        <f t="shared" si="52"/>
        <v/>
      </c>
    </row>
    <row r="337" spans="2:23" x14ac:dyDescent="0.2">
      <c r="B337" s="59" t="str">
        <f>IF(Collage!B330="","",Collage!B330)</f>
        <v/>
      </c>
      <c r="C337" s="59" t="str">
        <f>IF(Collage!C330="","",Collage!C330)</f>
        <v/>
      </c>
      <c r="D337" s="60" t="str">
        <f>IF(Collage!D330="","",Collage!D330)</f>
        <v>ORA - 36</v>
      </c>
      <c r="E337" s="29" t="s">
        <v>2</v>
      </c>
      <c r="F337" s="10" t="s">
        <v>2</v>
      </c>
      <c r="G337" s="11"/>
      <c r="H337" s="13">
        <f t="shared" si="48"/>
        <v>0.66666666666666663</v>
      </c>
      <c r="I337" s="8" t="str">
        <f>IF(B337&lt;&gt;"",SUMIF($V$23:$V$598,V337,$H$23:$H$598)/SUMIF($V$23:$V$598,V337,$O$23:O912),IF(O337&lt;&gt;"",SUMIF($S$23:$S$598,S337,$H$23:$H$598)/O337,""))</f>
        <v/>
      </c>
      <c r="J337" s="12"/>
      <c r="K337" s="19">
        <f t="shared" si="56"/>
        <v>1</v>
      </c>
      <c r="L337" s="19">
        <f t="shared" si="49"/>
        <v>1</v>
      </c>
      <c r="M337" s="19">
        <f t="shared" si="50"/>
        <v>0</v>
      </c>
      <c r="N337" s="19">
        <f t="shared" si="57"/>
        <v>2</v>
      </c>
      <c r="O337" s="9" t="str">
        <f t="shared" si="55"/>
        <v/>
      </c>
      <c r="S337" s="2" t="str">
        <f t="shared" si="53"/>
        <v>ORA - ORACLE</v>
      </c>
      <c r="T337" s="18" t="str">
        <f t="shared" si="51"/>
        <v/>
      </c>
      <c r="V337" s="2" t="str">
        <f t="shared" si="54"/>
        <v>INCIDENTS</v>
      </c>
      <c r="W337" s="16" t="str">
        <f t="shared" si="52"/>
        <v/>
      </c>
    </row>
    <row r="338" spans="2:23" x14ac:dyDescent="0.2">
      <c r="B338" s="59" t="str">
        <f>IF(Collage!B331="","",Collage!B331)</f>
        <v/>
      </c>
      <c r="C338" s="59" t="str">
        <f>IF(Collage!C331="","",Collage!C331)</f>
        <v/>
      </c>
      <c r="D338" s="60" t="str">
        <f>IF(Collage!D331="","",Collage!D331)</f>
        <v>ORA - 37</v>
      </c>
      <c r="E338" s="29" t="s">
        <v>2</v>
      </c>
      <c r="F338" s="10" t="s">
        <v>2</v>
      </c>
      <c r="G338" s="11"/>
      <c r="H338" s="13">
        <f t="shared" si="48"/>
        <v>0.66666666666666663</v>
      </c>
      <c r="I338" s="8" t="str">
        <f>IF(B338&lt;&gt;"",SUMIF($V$23:$V$598,V338,$H$23:$H$598)/SUMIF($V$23:$V$598,V338,$O$23:O913),IF(O338&lt;&gt;"",SUMIF($S$23:$S$598,S338,$H$23:$H$598)/O338,""))</f>
        <v/>
      </c>
      <c r="J338" s="12"/>
      <c r="K338" s="19">
        <f t="shared" si="56"/>
        <v>1</v>
      </c>
      <c r="L338" s="19">
        <f t="shared" si="49"/>
        <v>1</v>
      </c>
      <c r="M338" s="19">
        <f t="shared" si="50"/>
        <v>0</v>
      </c>
      <c r="N338" s="19">
        <f t="shared" si="57"/>
        <v>2</v>
      </c>
      <c r="O338" s="9" t="str">
        <f t="shared" si="55"/>
        <v/>
      </c>
      <c r="S338" s="2" t="str">
        <f t="shared" si="53"/>
        <v>ORA - ORACLE</v>
      </c>
      <c r="T338" s="18" t="str">
        <f t="shared" si="51"/>
        <v/>
      </c>
      <c r="V338" s="2" t="str">
        <f t="shared" si="54"/>
        <v>INCIDENTS</v>
      </c>
      <c r="W338" s="16" t="str">
        <f t="shared" si="52"/>
        <v/>
      </c>
    </row>
    <row r="339" spans="2:23" x14ac:dyDescent="0.2">
      <c r="B339" s="59" t="str">
        <f>IF(Collage!B332="","",Collage!B332)</f>
        <v/>
      </c>
      <c r="C339" s="59" t="str">
        <f>IF(Collage!C332="","",Collage!C332)</f>
        <v/>
      </c>
      <c r="D339" s="60" t="str">
        <f>IF(Collage!D332="","",Collage!D332)</f>
        <v>ORA - 38</v>
      </c>
      <c r="E339" s="29" t="s">
        <v>2</v>
      </c>
      <c r="F339" s="10" t="s">
        <v>55</v>
      </c>
      <c r="G339" s="11"/>
      <c r="H339" s="13">
        <f t="shared" si="48"/>
        <v>0.33333333333333331</v>
      </c>
      <c r="I339" s="8" t="str">
        <f>IF(B339&lt;&gt;"",SUMIF($V$23:$V$598,V339,$H$23:$H$598)/SUMIF($V$23:$V$598,V339,$O$23:O914),IF(O339&lt;&gt;"",SUMIF($S$23:$S$598,S339,$H$23:$H$598)/O339,""))</f>
        <v/>
      </c>
      <c r="J339" s="12"/>
      <c r="K339" s="19">
        <f t="shared" si="56"/>
        <v>1</v>
      </c>
      <c r="L339" s="19">
        <f t="shared" si="49"/>
        <v>0</v>
      </c>
      <c r="M339" s="19">
        <f t="shared" si="50"/>
        <v>0</v>
      </c>
      <c r="N339" s="19">
        <f t="shared" si="57"/>
        <v>1</v>
      </c>
      <c r="O339" s="9" t="str">
        <f t="shared" si="55"/>
        <v/>
      </c>
      <c r="S339" s="2" t="str">
        <f t="shared" si="53"/>
        <v>ORA - ORACLE</v>
      </c>
      <c r="T339" s="18" t="str">
        <f t="shared" si="51"/>
        <v/>
      </c>
      <c r="V339" s="2" t="str">
        <f t="shared" si="54"/>
        <v>INCIDENTS</v>
      </c>
      <c r="W339" s="16" t="str">
        <f t="shared" si="52"/>
        <v/>
      </c>
    </row>
    <row r="340" spans="2:23" x14ac:dyDescent="0.2">
      <c r="B340" s="59" t="str">
        <f>IF(Collage!B333="","",Collage!B333)</f>
        <v/>
      </c>
      <c r="C340" s="59" t="str">
        <f>IF(Collage!C333="","",Collage!C333)</f>
        <v/>
      </c>
      <c r="D340" s="60" t="str">
        <f>IF(Collage!D333="","",Collage!D333)</f>
        <v>ORA - 39</v>
      </c>
      <c r="E340" s="29" t="s">
        <v>2</v>
      </c>
      <c r="F340" s="10" t="s">
        <v>55</v>
      </c>
      <c r="G340" s="11"/>
      <c r="H340" s="13">
        <f t="shared" si="48"/>
        <v>0.33333333333333331</v>
      </c>
      <c r="I340" s="8" t="str">
        <f>IF(B340&lt;&gt;"",SUMIF($V$23:$V$598,V340,$H$23:$H$598)/SUMIF($V$23:$V$598,V340,$O$23:O915),IF(O340&lt;&gt;"",SUMIF($S$23:$S$598,S340,$H$23:$H$598)/O340,""))</f>
        <v/>
      </c>
      <c r="J340" s="12"/>
      <c r="K340" s="19">
        <f t="shared" si="56"/>
        <v>1</v>
      </c>
      <c r="L340" s="19">
        <f t="shared" si="49"/>
        <v>0</v>
      </c>
      <c r="M340" s="19">
        <f t="shared" si="50"/>
        <v>0</v>
      </c>
      <c r="N340" s="19">
        <f t="shared" si="57"/>
        <v>1</v>
      </c>
      <c r="O340" s="9" t="str">
        <f t="shared" si="55"/>
        <v/>
      </c>
      <c r="S340" s="2" t="str">
        <f t="shared" si="53"/>
        <v>ORA - ORACLE</v>
      </c>
      <c r="T340" s="18" t="str">
        <f t="shared" si="51"/>
        <v/>
      </c>
      <c r="V340" s="2" t="str">
        <f t="shared" si="54"/>
        <v>INCIDENTS</v>
      </c>
      <c r="W340" s="16" t="str">
        <f t="shared" si="52"/>
        <v/>
      </c>
    </row>
    <row r="341" spans="2:23" x14ac:dyDescent="0.2">
      <c r="B341" s="59" t="str">
        <f>IF(Collage!B334="","",Collage!B334)</f>
        <v/>
      </c>
      <c r="C341" s="59" t="str">
        <f>IF(Collage!C334="","",Collage!C334)</f>
        <v/>
      </c>
      <c r="D341" s="60" t="str">
        <f>IF(Collage!D334="","",Collage!D334)</f>
        <v>ORA - 40</v>
      </c>
      <c r="E341" s="29" t="s">
        <v>2</v>
      </c>
      <c r="F341" s="10" t="s">
        <v>2</v>
      </c>
      <c r="G341" s="11"/>
      <c r="H341" s="13">
        <f t="shared" si="48"/>
        <v>0.66666666666666663</v>
      </c>
      <c r="I341" s="8" t="str">
        <f>IF(B341&lt;&gt;"",SUMIF($V$23:$V$598,V341,$H$23:$H$598)/SUMIF($V$23:$V$598,V341,$O$23:O916),IF(O341&lt;&gt;"",SUMIF($S$23:$S$598,S341,$H$23:$H$598)/O341,""))</f>
        <v/>
      </c>
      <c r="J341" s="12"/>
      <c r="K341" s="19">
        <f t="shared" si="56"/>
        <v>1</v>
      </c>
      <c r="L341" s="19">
        <f t="shared" si="49"/>
        <v>1</v>
      </c>
      <c r="M341" s="19">
        <f t="shared" si="50"/>
        <v>0</v>
      </c>
      <c r="N341" s="19">
        <f t="shared" si="57"/>
        <v>2</v>
      </c>
      <c r="O341" s="9" t="str">
        <f t="shared" si="55"/>
        <v/>
      </c>
      <c r="S341" s="2" t="str">
        <f t="shared" si="53"/>
        <v>ORA - ORACLE</v>
      </c>
      <c r="T341" s="18" t="str">
        <f t="shared" si="51"/>
        <v/>
      </c>
      <c r="V341" s="2" t="str">
        <f t="shared" si="54"/>
        <v>INCIDENTS</v>
      </c>
      <c r="W341" s="16" t="str">
        <f t="shared" si="52"/>
        <v/>
      </c>
    </row>
    <row r="342" spans="2:23" x14ac:dyDescent="0.2">
      <c r="B342" s="59" t="str">
        <f>IF(Collage!B335="","",Collage!B335)</f>
        <v/>
      </c>
      <c r="C342" s="59" t="str">
        <f>IF(Collage!C335="","",Collage!C335)</f>
        <v/>
      </c>
      <c r="D342" s="60" t="str">
        <f>IF(Collage!D335="","",Collage!D335)</f>
        <v>ORA - 41</v>
      </c>
      <c r="E342" s="29"/>
      <c r="F342" s="10" t="s">
        <v>55</v>
      </c>
      <c r="G342" s="11"/>
      <c r="H342" s="13">
        <f t="shared" si="48"/>
        <v>0</v>
      </c>
      <c r="I342" s="8" t="str">
        <f>IF(B342&lt;&gt;"",SUMIF($V$23:$V$598,V342,$H$23:$H$598)/SUMIF($V$23:$V$598,V342,$O$23:O917),IF(O342&lt;&gt;"",SUMIF($S$23:$S$598,S342,$H$23:$H$598)/O342,""))</f>
        <v/>
      </c>
      <c r="J342" s="12"/>
      <c r="K342" s="19">
        <f t="shared" si="56"/>
        <v>0</v>
      </c>
      <c r="L342" s="19">
        <f t="shared" si="49"/>
        <v>0</v>
      </c>
      <c r="M342" s="19">
        <f t="shared" si="50"/>
        <v>0</v>
      </c>
      <c r="N342" s="19">
        <f t="shared" si="57"/>
        <v>0</v>
      </c>
      <c r="O342" s="9" t="str">
        <f t="shared" si="55"/>
        <v/>
      </c>
      <c r="S342" s="2" t="str">
        <f t="shared" si="53"/>
        <v>ORA - ORACLE</v>
      </c>
      <c r="T342" s="18" t="str">
        <f t="shared" si="51"/>
        <v/>
      </c>
      <c r="V342" s="2" t="str">
        <f t="shared" si="54"/>
        <v>INCIDENTS</v>
      </c>
      <c r="W342" s="16" t="str">
        <f t="shared" si="52"/>
        <v/>
      </c>
    </row>
    <row r="343" spans="2:23" x14ac:dyDescent="0.2">
      <c r="B343" s="59" t="str">
        <f>IF(Collage!B336="","",Collage!B336)</f>
        <v/>
      </c>
      <c r="C343" s="59" t="str">
        <f>IF(Collage!C336="","",Collage!C336)</f>
        <v/>
      </c>
      <c r="D343" s="60" t="str">
        <f>IF(Collage!D336="","",Collage!D336)</f>
        <v>ORA - 42</v>
      </c>
      <c r="E343" s="29"/>
      <c r="F343" s="10" t="s">
        <v>2</v>
      </c>
      <c r="G343" s="11"/>
      <c r="H343" s="13">
        <f t="shared" ref="H343:H406" si="58">IF(D343="","",SUM(N343/3))</f>
        <v>0.33333333333333331</v>
      </c>
      <c r="I343" s="8" t="str">
        <f>IF(B343&lt;&gt;"",SUMIF($V$23:$V$598,V343,$H$23:$H$598)/SUMIF($V$23:$V$598,V343,$O$23:O918),IF(O343&lt;&gt;"",SUMIF($S$23:$S$598,S343,$H$23:$H$598)/O343,""))</f>
        <v/>
      </c>
      <c r="J343" s="12"/>
      <c r="K343" s="19">
        <f t="shared" si="56"/>
        <v>0</v>
      </c>
      <c r="L343" s="19">
        <f t="shared" ref="L343:L406" si="59">IF($D343&lt;&gt;"",IF($F343="X",1,0),"")</f>
        <v>1</v>
      </c>
      <c r="M343" s="19">
        <f t="shared" ref="M343:M406" si="60">IF($D343&lt;&gt;"",IF($G343="X",1,0),"")</f>
        <v>0</v>
      </c>
      <c r="N343" s="19">
        <f t="shared" si="57"/>
        <v>1</v>
      </c>
      <c r="O343" s="9" t="str">
        <f t="shared" si="55"/>
        <v/>
      </c>
      <c r="S343" s="2" t="str">
        <f t="shared" si="53"/>
        <v>ORA - ORACLE</v>
      </c>
      <c r="T343" s="18" t="str">
        <f t="shared" ref="T343:T406" si="61">IF(C343&lt;&gt;"",I343,"")</f>
        <v/>
      </c>
      <c r="V343" s="2" t="str">
        <f t="shared" si="54"/>
        <v>INCIDENTS</v>
      </c>
      <c r="W343" s="16" t="str">
        <f t="shared" ref="W343:W406" si="62">IF(B343&lt;&gt;"",I343,"")</f>
        <v/>
      </c>
    </row>
    <row r="344" spans="2:23" x14ac:dyDescent="0.2">
      <c r="B344" s="59" t="str">
        <f>IF(Collage!B337="","",Collage!B337)</f>
        <v/>
      </c>
      <c r="C344" s="59" t="str">
        <f>IF(Collage!C337="","",Collage!C337)</f>
        <v/>
      </c>
      <c r="D344" s="60" t="str">
        <f>IF(Collage!D337="","",Collage!D337)</f>
        <v>ORA - 43</v>
      </c>
      <c r="E344" s="29" t="s">
        <v>2</v>
      </c>
      <c r="F344" s="10" t="s">
        <v>2</v>
      </c>
      <c r="G344" s="11"/>
      <c r="H344" s="13">
        <f t="shared" si="58"/>
        <v>0.66666666666666663</v>
      </c>
      <c r="I344" s="8" t="str">
        <f>IF(B344&lt;&gt;"",SUMIF($V$23:$V$598,V344,$H$23:$H$598)/SUMIF($V$23:$V$598,V344,$O$23:O919),IF(O344&lt;&gt;"",SUMIF($S$23:$S$598,S344,$H$23:$H$598)/O344,""))</f>
        <v/>
      </c>
      <c r="J344" s="12"/>
      <c r="K344" s="19">
        <f t="shared" si="56"/>
        <v>1</v>
      </c>
      <c r="L344" s="19">
        <f t="shared" si="59"/>
        <v>1</v>
      </c>
      <c r="M344" s="19">
        <f t="shared" si="60"/>
        <v>0</v>
      </c>
      <c r="N344" s="19">
        <f t="shared" si="57"/>
        <v>2</v>
      </c>
      <c r="O344" s="9" t="str">
        <f t="shared" si="55"/>
        <v/>
      </c>
      <c r="S344" s="2" t="str">
        <f t="shared" ref="S344:S407" si="63">IF(C344&lt;&gt;"",C344,IF(V344=V343,S343,""))</f>
        <v>ORA - ORACLE</v>
      </c>
      <c r="T344" s="18" t="str">
        <f t="shared" si="61"/>
        <v/>
      </c>
      <c r="V344" s="2" t="str">
        <f t="shared" ref="V344:V407" si="64">IF(B344="",V343,B344)</f>
        <v>INCIDENTS</v>
      </c>
      <c r="W344" s="16" t="str">
        <f t="shared" si="62"/>
        <v/>
      </c>
    </row>
    <row r="345" spans="2:23" x14ac:dyDescent="0.2">
      <c r="B345" s="59" t="str">
        <f>IF(Collage!B338="","",Collage!B338)</f>
        <v/>
      </c>
      <c r="C345" s="59" t="str">
        <f>IF(Collage!C338="","",Collage!C338)</f>
        <v/>
      </c>
      <c r="D345" s="60" t="str">
        <f>IF(Collage!D338="","",Collage!D338)</f>
        <v>ORA - 44</v>
      </c>
      <c r="E345" s="29" t="s">
        <v>2</v>
      </c>
      <c r="F345" s="10" t="s">
        <v>2</v>
      </c>
      <c r="G345" s="11"/>
      <c r="H345" s="13">
        <f t="shared" si="58"/>
        <v>0.66666666666666663</v>
      </c>
      <c r="I345" s="8" t="str">
        <f>IF(B345&lt;&gt;"",SUMIF($V$23:$V$598,V345,$H$23:$H$598)/SUMIF($V$23:$V$598,V345,$O$23:O920),IF(O345&lt;&gt;"",SUMIF($S$23:$S$598,S345,$H$23:$H$598)/O345,""))</f>
        <v/>
      </c>
      <c r="J345" s="12"/>
      <c r="K345" s="19">
        <f t="shared" si="56"/>
        <v>1</v>
      </c>
      <c r="L345" s="19">
        <f t="shared" si="59"/>
        <v>1</v>
      </c>
      <c r="M345" s="19">
        <f t="shared" si="60"/>
        <v>0</v>
      </c>
      <c r="N345" s="19">
        <f t="shared" si="57"/>
        <v>2</v>
      </c>
      <c r="O345" s="9" t="str">
        <f t="shared" ref="O345:O408" si="65">IF(C345="","",IF(S344&lt;&gt;S345,SUMPRODUCT((D345:D821&lt;&gt;"")*(S345:S821=S345)),""))</f>
        <v/>
      </c>
      <c r="S345" s="2" t="str">
        <f t="shared" si="63"/>
        <v>ORA - ORACLE</v>
      </c>
      <c r="T345" s="18" t="str">
        <f t="shared" si="61"/>
        <v/>
      </c>
      <c r="V345" s="2" t="str">
        <f t="shared" si="64"/>
        <v>INCIDENTS</v>
      </c>
      <c r="W345" s="16" t="str">
        <f t="shared" si="62"/>
        <v/>
      </c>
    </row>
    <row r="346" spans="2:23" x14ac:dyDescent="0.2">
      <c r="B346" s="59" t="str">
        <f>IF(Collage!B339="","",Collage!B339)</f>
        <v/>
      </c>
      <c r="C346" s="59" t="str">
        <f>IF(Collage!C339="","",Collage!C339)</f>
        <v/>
      </c>
      <c r="D346" s="60" t="str">
        <f>IF(Collage!D339="","",Collage!D339)</f>
        <v>ORA - 45</v>
      </c>
      <c r="E346" s="29" t="s">
        <v>2</v>
      </c>
      <c r="F346" s="10" t="s">
        <v>2</v>
      </c>
      <c r="G346" s="11"/>
      <c r="H346" s="13">
        <f t="shared" si="58"/>
        <v>0.66666666666666663</v>
      </c>
      <c r="I346" s="8" t="str">
        <f>IF(B346&lt;&gt;"",SUMIF($V$23:$V$598,V346,$H$23:$H$598)/SUMIF($V$23:$V$598,V346,$O$23:O921),IF(O346&lt;&gt;"",SUMIF($S$23:$S$598,S346,$H$23:$H$598)/O346,""))</f>
        <v/>
      </c>
      <c r="J346" s="12"/>
      <c r="K346" s="19">
        <f t="shared" si="56"/>
        <v>1</v>
      </c>
      <c r="L346" s="19">
        <f t="shared" si="59"/>
        <v>1</v>
      </c>
      <c r="M346" s="19">
        <f t="shared" si="60"/>
        <v>0</v>
      </c>
      <c r="N346" s="19">
        <f t="shared" si="57"/>
        <v>2</v>
      </c>
      <c r="O346" s="9" t="str">
        <f t="shared" si="65"/>
        <v/>
      </c>
      <c r="S346" s="2" t="str">
        <f t="shared" si="63"/>
        <v>ORA - ORACLE</v>
      </c>
      <c r="T346" s="18" t="str">
        <f t="shared" si="61"/>
        <v/>
      </c>
      <c r="V346" s="2" t="str">
        <f t="shared" si="64"/>
        <v>INCIDENTS</v>
      </c>
      <c r="W346" s="16" t="str">
        <f t="shared" si="62"/>
        <v/>
      </c>
    </row>
    <row r="347" spans="2:23" x14ac:dyDescent="0.2">
      <c r="B347" s="59" t="str">
        <f>IF(Collage!B340="","",Collage!B340)</f>
        <v/>
      </c>
      <c r="C347" s="59" t="str">
        <f>IF(Collage!C340="","",Collage!C340)</f>
        <v/>
      </c>
      <c r="D347" s="60" t="str">
        <f>IF(Collage!D340="","",Collage!D340)</f>
        <v>ORA - 46</v>
      </c>
      <c r="E347" s="29" t="s">
        <v>2</v>
      </c>
      <c r="F347" s="10" t="s">
        <v>2</v>
      </c>
      <c r="G347" s="11"/>
      <c r="H347" s="13">
        <f t="shared" si="58"/>
        <v>0.66666666666666663</v>
      </c>
      <c r="I347" s="8" t="str">
        <f>IF(B347&lt;&gt;"",SUMIF($V$23:$V$598,V347,$H$23:$H$598)/SUMIF($V$23:$V$598,V347,$O$23:O922),IF(O347&lt;&gt;"",SUMIF($S$23:$S$598,S347,$H$23:$H$598)/O347,""))</f>
        <v/>
      </c>
      <c r="J347" s="12"/>
      <c r="K347" s="19">
        <f t="shared" si="56"/>
        <v>1</v>
      </c>
      <c r="L347" s="19">
        <f t="shared" si="59"/>
        <v>1</v>
      </c>
      <c r="M347" s="19">
        <f t="shared" si="60"/>
        <v>0</v>
      </c>
      <c r="N347" s="19">
        <f t="shared" si="57"/>
        <v>2</v>
      </c>
      <c r="O347" s="9" t="str">
        <f t="shared" si="65"/>
        <v/>
      </c>
      <c r="S347" s="2" t="str">
        <f t="shared" si="63"/>
        <v>ORA - ORACLE</v>
      </c>
      <c r="T347" s="18" t="str">
        <f t="shared" si="61"/>
        <v/>
      </c>
      <c r="V347" s="2" t="str">
        <f t="shared" si="64"/>
        <v>INCIDENTS</v>
      </c>
      <c r="W347" s="16" t="str">
        <f t="shared" si="62"/>
        <v/>
      </c>
    </row>
    <row r="348" spans="2:23" x14ac:dyDescent="0.2">
      <c r="B348" s="59" t="str">
        <f>IF(Collage!B341="","",Collage!B341)</f>
        <v/>
      </c>
      <c r="C348" s="59" t="str">
        <f>IF(Collage!C341="","",Collage!C341)</f>
        <v/>
      </c>
      <c r="D348" s="60" t="str">
        <f>IF(Collage!D341="","",Collage!D341)</f>
        <v>ORA - 47</v>
      </c>
      <c r="E348" s="29" t="s">
        <v>2</v>
      </c>
      <c r="F348" s="10" t="s">
        <v>2</v>
      </c>
      <c r="G348" s="11"/>
      <c r="H348" s="13">
        <f t="shared" si="58"/>
        <v>0.66666666666666663</v>
      </c>
      <c r="I348" s="8" t="str">
        <f>IF(B348&lt;&gt;"",SUMIF($V$23:$V$598,V348,$H$23:$H$598)/SUMIF($V$23:$V$598,V348,$O$23:O923),IF(O348&lt;&gt;"",SUMIF($S$23:$S$598,S348,$H$23:$H$598)/O348,""))</f>
        <v/>
      </c>
      <c r="J348" s="12"/>
      <c r="K348" s="19">
        <f t="shared" si="56"/>
        <v>1</v>
      </c>
      <c r="L348" s="19">
        <f t="shared" si="59"/>
        <v>1</v>
      </c>
      <c r="M348" s="19">
        <f t="shared" si="60"/>
        <v>0</v>
      </c>
      <c r="N348" s="19">
        <f t="shared" si="57"/>
        <v>2</v>
      </c>
      <c r="O348" s="9" t="str">
        <f t="shared" si="65"/>
        <v/>
      </c>
      <c r="S348" s="2" t="str">
        <f t="shared" si="63"/>
        <v>ORA - ORACLE</v>
      </c>
      <c r="T348" s="18" t="str">
        <f t="shared" si="61"/>
        <v/>
      </c>
      <c r="V348" s="2" t="str">
        <f t="shared" si="64"/>
        <v>INCIDENTS</v>
      </c>
      <c r="W348" s="16" t="str">
        <f t="shared" si="62"/>
        <v/>
      </c>
    </row>
    <row r="349" spans="2:23" x14ac:dyDescent="0.2">
      <c r="B349" s="59" t="str">
        <f>IF(Collage!B342="","",Collage!B342)</f>
        <v/>
      </c>
      <c r="C349" s="59" t="str">
        <f>IF(Collage!C342="","",Collage!C342)</f>
        <v/>
      </c>
      <c r="D349" s="60" t="str">
        <f>IF(Collage!D342="","",Collage!D342)</f>
        <v>ORA - 48</v>
      </c>
      <c r="E349" s="29" t="s">
        <v>2</v>
      </c>
      <c r="F349" s="10" t="s">
        <v>2</v>
      </c>
      <c r="G349" s="11"/>
      <c r="H349" s="13">
        <f t="shared" si="58"/>
        <v>0.66666666666666663</v>
      </c>
      <c r="I349" s="8" t="str">
        <f>IF(B349&lt;&gt;"",SUMIF($V$23:$V$598,V349,$H$23:$H$598)/SUMIF($V$23:$V$598,V349,$O$23:O924),IF(O349&lt;&gt;"",SUMIF($S$23:$S$598,S349,$H$23:$H$598)/O349,""))</f>
        <v/>
      </c>
      <c r="J349" s="12"/>
      <c r="K349" s="19">
        <f t="shared" si="56"/>
        <v>1</v>
      </c>
      <c r="L349" s="19">
        <f t="shared" si="59"/>
        <v>1</v>
      </c>
      <c r="M349" s="19">
        <f t="shared" si="60"/>
        <v>0</v>
      </c>
      <c r="N349" s="19">
        <f t="shared" si="57"/>
        <v>2</v>
      </c>
      <c r="O349" s="9" t="str">
        <f t="shared" si="65"/>
        <v/>
      </c>
      <c r="S349" s="2" t="str">
        <f t="shared" si="63"/>
        <v>ORA - ORACLE</v>
      </c>
      <c r="T349" s="18" t="str">
        <f t="shared" si="61"/>
        <v/>
      </c>
      <c r="V349" s="2" t="str">
        <f t="shared" si="64"/>
        <v>INCIDENTS</v>
      </c>
      <c r="W349" s="16" t="str">
        <f t="shared" si="62"/>
        <v/>
      </c>
    </row>
    <row r="350" spans="2:23" x14ac:dyDescent="0.2">
      <c r="B350" s="59" t="str">
        <f>IF(Collage!B343="","",Collage!B343)</f>
        <v/>
      </c>
      <c r="C350" s="59" t="str">
        <f>IF(Collage!C343="","",Collage!C343)</f>
        <v/>
      </c>
      <c r="D350" s="60" t="str">
        <f>IF(Collage!D343="","",Collage!D343)</f>
        <v>ORA - 49</v>
      </c>
      <c r="E350" s="29" t="s">
        <v>2</v>
      </c>
      <c r="F350" s="10" t="s">
        <v>2</v>
      </c>
      <c r="G350" s="11"/>
      <c r="H350" s="13">
        <f t="shared" si="58"/>
        <v>0.66666666666666663</v>
      </c>
      <c r="I350" s="8" t="str">
        <f>IF(B350&lt;&gt;"",SUMIF($V$23:$V$598,V350,$H$23:$H$598)/SUMIF($V$23:$V$598,V350,$O$23:O925),IF(O350&lt;&gt;"",SUMIF($S$23:$S$598,S350,$H$23:$H$598)/O350,""))</f>
        <v/>
      </c>
      <c r="J350" s="12"/>
      <c r="K350" s="19">
        <f t="shared" si="56"/>
        <v>1</v>
      </c>
      <c r="L350" s="19">
        <f t="shared" si="59"/>
        <v>1</v>
      </c>
      <c r="M350" s="19">
        <f t="shared" si="60"/>
        <v>0</v>
      </c>
      <c r="N350" s="19">
        <f t="shared" si="57"/>
        <v>2</v>
      </c>
      <c r="O350" s="9" t="str">
        <f t="shared" si="65"/>
        <v/>
      </c>
      <c r="S350" s="2" t="str">
        <f t="shared" si="63"/>
        <v>ORA - ORACLE</v>
      </c>
      <c r="T350" s="18" t="str">
        <f t="shared" si="61"/>
        <v/>
      </c>
      <c r="V350" s="2" t="str">
        <f t="shared" si="64"/>
        <v>INCIDENTS</v>
      </c>
      <c r="W350" s="16" t="str">
        <f t="shared" si="62"/>
        <v/>
      </c>
    </row>
    <row r="351" spans="2:23" x14ac:dyDescent="0.2">
      <c r="B351" s="59" t="str">
        <f>IF(Collage!B344="","",Collage!B344)</f>
        <v/>
      </c>
      <c r="C351" s="59" t="str">
        <f>IF(Collage!C344="","",Collage!C344)</f>
        <v/>
      </c>
      <c r="D351" s="60" t="str">
        <f>IF(Collage!D344="","",Collage!D344)</f>
        <v>ORA - 50</v>
      </c>
      <c r="E351" s="29" t="s">
        <v>2</v>
      </c>
      <c r="F351" s="10" t="s">
        <v>55</v>
      </c>
      <c r="G351" s="11"/>
      <c r="H351" s="13">
        <f t="shared" si="58"/>
        <v>0.33333333333333331</v>
      </c>
      <c r="I351" s="8" t="str">
        <f>IF(B351&lt;&gt;"",SUMIF($V$23:$V$598,V351,$H$23:$H$598)/SUMIF($V$23:$V$598,V351,$O$23:O926),IF(O351&lt;&gt;"",SUMIF($S$23:$S$598,S351,$H$23:$H$598)/O351,""))</f>
        <v/>
      </c>
      <c r="J351" s="12"/>
      <c r="K351" s="19">
        <f t="shared" si="56"/>
        <v>1</v>
      </c>
      <c r="L351" s="19">
        <f t="shared" si="59"/>
        <v>0</v>
      </c>
      <c r="M351" s="19">
        <f t="shared" si="60"/>
        <v>0</v>
      </c>
      <c r="N351" s="19">
        <f t="shared" si="57"/>
        <v>1</v>
      </c>
      <c r="O351" s="9" t="str">
        <f t="shared" si="65"/>
        <v/>
      </c>
      <c r="S351" s="2" t="str">
        <f t="shared" si="63"/>
        <v>ORA - ORACLE</v>
      </c>
      <c r="T351" s="18" t="str">
        <f t="shared" si="61"/>
        <v/>
      </c>
      <c r="V351" s="2" t="str">
        <f t="shared" si="64"/>
        <v>INCIDENTS</v>
      </c>
      <c r="W351" s="16" t="str">
        <f t="shared" si="62"/>
        <v/>
      </c>
    </row>
    <row r="352" spans="2:23" x14ac:dyDescent="0.2">
      <c r="B352" s="59" t="str">
        <f>IF(Collage!B345="","",Collage!B345)</f>
        <v/>
      </c>
      <c r="C352" s="59" t="str">
        <f>IF(Collage!C345="","",Collage!C345)</f>
        <v/>
      </c>
      <c r="D352" s="60" t="str">
        <f>IF(Collage!D345="","",Collage!D345)</f>
        <v>ORA - 51</v>
      </c>
      <c r="E352" s="29" t="s">
        <v>2</v>
      </c>
      <c r="F352" s="10" t="s">
        <v>2</v>
      </c>
      <c r="G352" s="11"/>
      <c r="H352" s="13">
        <f t="shared" si="58"/>
        <v>0.66666666666666663</v>
      </c>
      <c r="I352" s="8" t="str">
        <f>IF(B352&lt;&gt;"",SUMIF($V$23:$V$598,V352,$H$23:$H$598)/SUMIF($V$23:$V$598,V352,$O$23:O927),IF(O352&lt;&gt;"",SUMIF($S$23:$S$598,S352,$H$23:$H$598)/O352,""))</f>
        <v/>
      </c>
      <c r="J352" s="12"/>
      <c r="K352" s="19">
        <f t="shared" si="56"/>
        <v>1</v>
      </c>
      <c r="L352" s="19">
        <f t="shared" si="59"/>
        <v>1</v>
      </c>
      <c r="M352" s="19">
        <f t="shared" si="60"/>
        <v>0</v>
      </c>
      <c r="N352" s="19">
        <f t="shared" si="57"/>
        <v>2</v>
      </c>
      <c r="O352" s="9" t="str">
        <f t="shared" si="65"/>
        <v/>
      </c>
      <c r="S352" s="2" t="str">
        <f t="shared" si="63"/>
        <v>ORA - ORACLE</v>
      </c>
      <c r="T352" s="18" t="str">
        <f t="shared" si="61"/>
        <v/>
      </c>
      <c r="V352" s="2" t="str">
        <f t="shared" si="64"/>
        <v>INCIDENTS</v>
      </c>
      <c r="W352" s="16" t="str">
        <f t="shared" si="62"/>
        <v/>
      </c>
    </row>
    <row r="353" spans="2:23" x14ac:dyDescent="0.2">
      <c r="B353" s="59" t="str">
        <f>IF(Collage!B346="","",Collage!B346)</f>
        <v/>
      </c>
      <c r="C353" s="59" t="str">
        <f>IF(Collage!C346="","",Collage!C346)</f>
        <v/>
      </c>
      <c r="D353" s="60" t="str">
        <f>IF(Collage!D346="","",Collage!D346)</f>
        <v>ORA - 52</v>
      </c>
      <c r="E353" s="29" t="s">
        <v>2</v>
      </c>
      <c r="F353" s="10" t="s">
        <v>55</v>
      </c>
      <c r="G353" s="11"/>
      <c r="H353" s="13">
        <f t="shared" si="58"/>
        <v>0.33333333333333331</v>
      </c>
      <c r="I353" s="8" t="str">
        <f>IF(B353&lt;&gt;"",SUMIF($V$23:$V$598,V353,$H$23:$H$598)/SUMIF($V$23:$V$598,V353,$O$23:O928),IF(O353&lt;&gt;"",SUMIF($S$23:$S$598,S353,$H$23:$H$598)/O353,""))</f>
        <v/>
      </c>
      <c r="J353" s="12"/>
      <c r="K353" s="19">
        <f t="shared" si="56"/>
        <v>1</v>
      </c>
      <c r="L353" s="19">
        <f t="shared" si="59"/>
        <v>0</v>
      </c>
      <c r="M353" s="19">
        <f t="shared" si="60"/>
        <v>0</v>
      </c>
      <c r="N353" s="19">
        <f t="shared" si="57"/>
        <v>1</v>
      </c>
      <c r="O353" s="9" t="str">
        <f t="shared" si="65"/>
        <v/>
      </c>
      <c r="S353" s="2" t="str">
        <f t="shared" si="63"/>
        <v>ORA - ORACLE</v>
      </c>
      <c r="T353" s="18" t="str">
        <f t="shared" si="61"/>
        <v/>
      </c>
      <c r="V353" s="2" t="str">
        <f t="shared" si="64"/>
        <v>INCIDENTS</v>
      </c>
      <c r="W353" s="16" t="str">
        <f t="shared" si="62"/>
        <v/>
      </c>
    </row>
    <row r="354" spans="2:23" x14ac:dyDescent="0.2">
      <c r="B354" s="59" t="str">
        <f>IF(Collage!B347="","",Collage!B347)</f>
        <v/>
      </c>
      <c r="C354" s="59" t="str">
        <f>IF(Collage!C347="","",Collage!C347)</f>
        <v/>
      </c>
      <c r="D354" s="60" t="str">
        <f>IF(Collage!D347="","",Collage!D347)</f>
        <v>ORA - 53</v>
      </c>
      <c r="E354" s="29" t="s">
        <v>2</v>
      </c>
      <c r="F354" s="10" t="s">
        <v>2</v>
      </c>
      <c r="G354" s="11"/>
      <c r="H354" s="13">
        <f t="shared" si="58"/>
        <v>0.66666666666666663</v>
      </c>
      <c r="I354" s="8" t="str">
        <f>IF(B354&lt;&gt;"",SUMIF($V$23:$V$598,V354,$H$23:$H$598)/SUMIF($V$23:$V$598,V354,$O$23:O929),IF(O354&lt;&gt;"",SUMIF($S$23:$S$598,S354,$H$23:$H$598)/O354,""))</f>
        <v/>
      </c>
      <c r="J354" s="12"/>
      <c r="K354" s="19">
        <f t="shared" si="56"/>
        <v>1</v>
      </c>
      <c r="L354" s="19">
        <f t="shared" si="59"/>
        <v>1</v>
      </c>
      <c r="M354" s="19">
        <f t="shared" si="60"/>
        <v>0</v>
      </c>
      <c r="N354" s="19">
        <f t="shared" si="57"/>
        <v>2</v>
      </c>
      <c r="O354" s="9" t="str">
        <f t="shared" si="65"/>
        <v/>
      </c>
      <c r="S354" s="2" t="str">
        <f t="shared" si="63"/>
        <v>ORA - ORACLE</v>
      </c>
      <c r="T354" s="18" t="str">
        <f t="shared" si="61"/>
        <v/>
      </c>
      <c r="V354" s="2" t="str">
        <f t="shared" si="64"/>
        <v>INCIDENTS</v>
      </c>
      <c r="W354" s="16" t="str">
        <f t="shared" si="62"/>
        <v/>
      </c>
    </row>
    <row r="355" spans="2:23" x14ac:dyDescent="0.2">
      <c r="B355" s="59" t="str">
        <f>IF(Collage!B348="","",Collage!B348)</f>
        <v/>
      </c>
      <c r="C355" s="59" t="str">
        <f>IF(Collage!C348="","",Collage!C348)</f>
        <v/>
      </c>
      <c r="D355" s="60" t="str">
        <f>IF(Collage!D348="","",Collage!D348)</f>
        <v>ORA - 54</v>
      </c>
      <c r="E355" s="29" t="s">
        <v>2</v>
      </c>
      <c r="F355" s="10" t="s">
        <v>2</v>
      </c>
      <c r="G355" s="11"/>
      <c r="H355" s="13">
        <f t="shared" si="58"/>
        <v>0.66666666666666663</v>
      </c>
      <c r="I355" s="8" t="str">
        <f>IF(B355&lt;&gt;"",SUMIF($V$23:$V$598,V355,$H$23:$H$598)/SUMIF($V$23:$V$598,V355,$O$23:O930),IF(O355&lt;&gt;"",SUMIF($S$23:$S$598,S355,$H$23:$H$598)/O355,""))</f>
        <v/>
      </c>
      <c r="J355" s="12"/>
      <c r="K355" s="19">
        <f t="shared" si="56"/>
        <v>1</v>
      </c>
      <c r="L355" s="19">
        <f t="shared" si="59"/>
        <v>1</v>
      </c>
      <c r="M355" s="19">
        <f t="shared" si="60"/>
        <v>0</v>
      </c>
      <c r="N355" s="19">
        <f t="shared" si="57"/>
        <v>2</v>
      </c>
      <c r="O355" s="9" t="str">
        <f t="shared" si="65"/>
        <v/>
      </c>
      <c r="S355" s="2" t="str">
        <f t="shared" si="63"/>
        <v>ORA - ORACLE</v>
      </c>
      <c r="T355" s="18" t="str">
        <f t="shared" si="61"/>
        <v/>
      </c>
      <c r="V355" s="2" t="str">
        <f t="shared" si="64"/>
        <v>INCIDENTS</v>
      </c>
      <c r="W355" s="16" t="str">
        <f t="shared" si="62"/>
        <v/>
      </c>
    </row>
    <row r="356" spans="2:23" x14ac:dyDescent="0.2">
      <c r="B356" s="59" t="str">
        <f>IF(Collage!B349="","",Collage!B349)</f>
        <v/>
      </c>
      <c r="C356" s="59" t="str">
        <f>IF(Collage!C349="","",Collage!C349)</f>
        <v/>
      </c>
      <c r="D356" s="60" t="str">
        <f>IF(Collage!D349="","",Collage!D349)</f>
        <v>ORA - 55</v>
      </c>
      <c r="E356" s="29" t="s">
        <v>2</v>
      </c>
      <c r="F356" s="10" t="s">
        <v>2</v>
      </c>
      <c r="G356" s="11"/>
      <c r="H356" s="13">
        <f t="shared" si="58"/>
        <v>0.66666666666666663</v>
      </c>
      <c r="I356" s="8" t="str">
        <f>IF(B356&lt;&gt;"",SUMIF($V$23:$V$598,V356,$H$23:$H$598)/SUMIF($V$23:$V$598,V356,$O$23:O931),IF(O356&lt;&gt;"",SUMIF($S$23:$S$598,S356,$H$23:$H$598)/O356,""))</f>
        <v/>
      </c>
      <c r="J356" s="12"/>
      <c r="K356" s="19">
        <f t="shared" ref="K356:K419" si="66">IF(D356&lt;&gt;"",IF(E356="X",1,0),"")</f>
        <v>1</v>
      </c>
      <c r="L356" s="19">
        <f t="shared" si="59"/>
        <v>1</v>
      </c>
      <c r="M356" s="19">
        <f t="shared" si="60"/>
        <v>0</v>
      </c>
      <c r="N356" s="19">
        <f t="shared" ref="N356:N419" si="67">IF(D356&lt;&gt;"",SUM(K356:M356),IF(O356&lt;&gt;"","Procédures :",""))</f>
        <v>2</v>
      </c>
      <c r="O356" s="9" t="str">
        <f t="shared" si="65"/>
        <v/>
      </c>
      <c r="S356" s="2" t="str">
        <f t="shared" si="63"/>
        <v>ORA - ORACLE</v>
      </c>
      <c r="T356" s="18" t="str">
        <f t="shared" si="61"/>
        <v/>
      </c>
      <c r="V356" s="2" t="str">
        <f t="shared" si="64"/>
        <v>INCIDENTS</v>
      </c>
      <c r="W356" s="16" t="str">
        <f t="shared" si="62"/>
        <v/>
      </c>
    </row>
    <row r="357" spans="2:23" x14ac:dyDescent="0.2">
      <c r="B357" s="59" t="str">
        <f>IF(Collage!B350="","",Collage!B350)</f>
        <v/>
      </c>
      <c r="C357" s="59" t="str">
        <f>IF(Collage!C350="","",Collage!C350)</f>
        <v/>
      </c>
      <c r="D357" s="60" t="str">
        <f>IF(Collage!D350="","",Collage!D350)</f>
        <v>ORA - 56</v>
      </c>
      <c r="E357" s="29" t="s">
        <v>2</v>
      </c>
      <c r="F357" s="10" t="s">
        <v>2</v>
      </c>
      <c r="G357" s="11"/>
      <c r="H357" s="13">
        <f t="shared" si="58"/>
        <v>0.66666666666666663</v>
      </c>
      <c r="I357" s="8" t="str">
        <f>IF(B357&lt;&gt;"",SUMIF($V$23:$V$598,V357,$H$23:$H$598)/SUMIF($V$23:$V$598,V357,$O$23:O932),IF(O357&lt;&gt;"",SUMIF($S$23:$S$598,S357,$H$23:$H$598)/O357,""))</f>
        <v/>
      </c>
      <c r="J357" s="12"/>
      <c r="K357" s="19">
        <f t="shared" si="66"/>
        <v>1</v>
      </c>
      <c r="L357" s="19">
        <f t="shared" si="59"/>
        <v>1</v>
      </c>
      <c r="M357" s="19">
        <f t="shared" si="60"/>
        <v>0</v>
      </c>
      <c r="N357" s="19">
        <f t="shared" si="67"/>
        <v>2</v>
      </c>
      <c r="O357" s="9" t="str">
        <f t="shared" si="65"/>
        <v/>
      </c>
      <c r="S357" s="2" t="str">
        <f t="shared" si="63"/>
        <v>ORA - ORACLE</v>
      </c>
      <c r="T357" s="18" t="str">
        <f t="shared" si="61"/>
        <v/>
      </c>
      <c r="V357" s="2" t="str">
        <f t="shared" si="64"/>
        <v>INCIDENTS</v>
      </c>
      <c r="W357" s="16" t="str">
        <f t="shared" si="62"/>
        <v/>
      </c>
    </row>
    <row r="358" spans="2:23" x14ac:dyDescent="0.2">
      <c r="B358" s="59" t="str">
        <f>IF(Collage!B351="","",Collage!B351)</f>
        <v/>
      </c>
      <c r="C358" s="59" t="str">
        <f>IF(Collage!C351="","",Collage!C351)</f>
        <v/>
      </c>
      <c r="D358" s="60" t="str">
        <f>IF(Collage!D351="","",Collage!D351)</f>
        <v>ORA - 57</v>
      </c>
      <c r="E358" s="29" t="s">
        <v>2</v>
      </c>
      <c r="F358" s="10" t="s">
        <v>2</v>
      </c>
      <c r="G358" s="11"/>
      <c r="H358" s="13">
        <f t="shared" si="58"/>
        <v>0.66666666666666663</v>
      </c>
      <c r="I358" s="8" t="str">
        <f>IF(B358&lt;&gt;"",SUMIF($V$23:$V$598,V358,$H$23:$H$598)/SUMIF($V$23:$V$598,V358,$O$23:O933),IF(O358&lt;&gt;"",SUMIF($S$23:$S$598,S358,$H$23:$H$598)/O358,""))</f>
        <v/>
      </c>
      <c r="J358" s="12"/>
      <c r="K358" s="19">
        <f t="shared" si="66"/>
        <v>1</v>
      </c>
      <c r="L358" s="19">
        <f t="shared" si="59"/>
        <v>1</v>
      </c>
      <c r="M358" s="19">
        <f t="shared" si="60"/>
        <v>0</v>
      </c>
      <c r="N358" s="19">
        <f t="shared" si="67"/>
        <v>2</v>
      </c>
      <c r="O358" s="9" t="str">
        <f t="shared" si="65"/>
        <v/>
      </c>
      <c r="S358" s="2" t="str">
        <f t="shared" si="63"/>
        <v>ORA - ORACLE</v>
      </c>
      <c r="T358" s="18" t="str">
        <f t="shared" si="61"/>
        <v/>
      </c>
      <c r="V358" s="2" t="str">
        <f t="shared" si="64"/>
        <v>INCIDENTS</v>
      </c>
      <c r="W358" s="16" t="str">
        <f t="shared" si="62"/>
        <v/>
      </c>
    </row>
    <row r="359" spans="2:23" x14ac:dyDescent="0.2">
      <c r="B359" s="59" t="str">
        <f>IF(Collage!B352="","",Collage!B352)</f>
        <v/>
      </c>
      <c r="C359" s="59" t="str">
        <f>IF(Collage!C352="","",Collage!C352)</f>
        <v/>
      </c>
      <c r="D359" s="60" t="str">
        <f>IF(Collage!D352="","",Collage!D352)</f>
        <v>ORA - 58</v>
      </c>
      <c r="E359" s="29" t="s">
        <v>2</v>
      </c>
      <c r="F359" s="10" t="s">
        <v>2</v>
      </c>
      <c r="G359" s="11"/>
      <c r="H359" s="13">
        <f t="shared" si="58"/>
        <v>0.66666666666666663</v>
      </c>
      <c r="I359" s="8" t="str">
        <f>IF(B359&lt;&gt;"",SUMIF($V$23:$V$598,V359,$H$23:$H$598)/SUMIF($V$23:$V$598,V359,$O$23:O934),IF(O359&lt;&gt;"",SUMIF($S$23:$S$598,S359,$H$23:$H$598)/O359,""))</f>
        <v/>
      </c>
      <c r="J359" s="12"/>
      <c r="K359" s="19">
        <f t="shared" si="66"/>
        <v>1</v>
      </c>
      <c r="L359" s="19">
        <f t="shared" si="59"/>
        <v>1</v>
      </c>
      <c r="M359" s="19">
        <f t="shared" si="60"/>
        <v>0</v>
      </c>
      <c r="N359" s="19">
        <f t="shared" si="67"/>
        <v>2</v>
      </c>
      <c r="O359" s="9" t="str">
        <f t="shared" si="65"/>
        <v/>
      </c>
      <c r="S359" s="2" t="str">
        <f t="shared" si="63"/>
        <v>ORA - ORACLE</v>
      </c>
      <c r="T359" s="18" t="str">
        <f t="shared" si="61"/>
        <v/>
      </c>
      <c r="V359" s="2" t="str">
        <f t="shared" si="64"/>
        <v>INCIDENTS</v>
      </c>
      <c r="W359" s="16" t="str">
        <f t="shared" si="62"/>
        <v/>
      </c>
    </row>
    <row r="360" spans="2:23" x14ac:dyDescent="0.2">
      <c r="B360" s="59" t="str">
        <f>IF(Collage!B353="","",Collage!B353)</f>
        <v/>
      </c>
      <c r="C360" s="59" t="str">
        <f>IF(Collage!C353="","",Collage!C353)</f>
        <v/>
      </c>
      <c r="D360" s="60" t="str">
        <f>IF(Collage!D353="","",Collage!D353)</f>
        <v>ORA - 59</v>
      </c>
      <c r="E360" s="29" t="s">
        <v>2</v>
      </c>
      <c r="F360" s="10" t="s">
        <v>2</v>
      </c>
      <c r="G360" s="11"/>
      <c r="H360" s="13">
        <f t="shared" si="58"/>
        <v>0.66666666666666663</v>
      </c>
      <c r="I360" s="8" t="str">
        <f>IF(B360&lt;&gt;"",SUMIF($V$23:$V$598,V360,$H$23:$H$598)/SUMIF($V$23:$V$598,V360,$O$23:O935),IF(O360&lt;&gt;"",SUMIF($S$23:$S$598,S360,$H$23:$H$598)/O360,""))</f>
        <v/>
      </c>
      <c r="J360" s="12"/>
      <c r="K360" s="19">
        <f t="shared" si="66"/>
        <v>1</v>
      </c>
      <c r="L360" s="19">
        <f t="shared" si="59"/>
        <v>1</v>
      </c>
      <c r="M360" s="19">
        <f t="shared" si="60"/>
        <v>0</v>
      </c>
      <c r="N360" s="19">
        <f t="shared" si="67"/>
        <v>2</v>
      </c>
      <c r="O360" s="9" t="str">
        <f t="shared" si="65"/>
        <v/>
      </c>
      <c r="S360" s="2" t="str">
        <f t="shared" si="63"/>
        <v>ORA - ORACLE</v>
      </c>
      <c r="T360" s="18" t="str">
        <f t="shared" si="61"/>
        <v/>
      </c>
      <c r="V360" s="2" t="str">
        <f t="shared" si="64"/>
        <v>INCIDENTS</v>
      </c>
      <c r="W360" s="16" t="str">
        <f t="shared" si="62"/>
        <v/>
      </c>
    </row>
    <row r="361" spans="2:23" x14ac:dyDescent="0.2">
      <c r="B361" s="59" t="str">
        <f>IF(Collage!B354="","",Collage!B354)</f>
        <v/>
      </c>
      <c r="C361" s="59" t="str">
        <f>IF(Collage!C354="","",Collage!C354)</f>
        <v/>
      </c>
      <c r="D361" s="60" t="str">
        <f>IF(Collage!D354="","",Collage!D354)</f>
        <v>ORA - 60</v>
      </c>
      <c r="E361" s="29" t="s">
        <v>2</v>
      </c>
      <c r="F361" s="10" t="s">
        <v>55</v>
      </c>
      <c r="G361" s="11"/>
      <c r="H361" s="13">
        <f t="shared" si="58"/>
        <v>0.33333333333333331</v>
      </c>
      <c r="I361" s="8" t="str">
        <f>IF(B361&lt;&gt;"",SUMIF($V$23:$V$598,V361,$H$23:$H$598)/SUMIF($V$23:$V$598,V361,$O$23:O936),IF(O361&lt;&gt;"",SUMIF($S$23:$S$598,S361,$H$23:$H$598)/O361,""))</f>
        <v/>
      </c>
      <c r="J361" s="12"/>
      <c r="K361" s="19">
        <f t="shared" si="66"/>
        <v>1</v>
      </c>
      <c r="L361" s="19">
        <f t="shared" si="59"/>
        <v>0</v>
      </c>
      <c r="M361" s="19">
        <f t="shared" si="60"/>
        <v>0</v>
      </c>
      <c r="N361" s="19">
        <f t="shared" si="67"/>
        <v>1</v>
      </c>
      <c r="O361" s="9" t="str">
        <f t="shared" si="65"/>
        <v/>
      </c>
      <c r="S361" s="2" t="str">
        <f t="shared" si="63"/>
        <v>ORA - ORACLE</v>
      </c>
      <c r="T361" s="18" t="str">
        <f t="shared" si="61"/>
        <v/>
      </c>
      <c r="V361" s="2" t="str">
        <f t="shared" si="64"/>
        <v>INCIDENTS</v>
      </c>
      <c r="W361" s="16" t="str">
        <f t="shared" si="62"/>
        <v/>
      </c>
    </row>
    <row r="362" spans="2:23" x14ac:dyDescent="0.2">
      <c r="B362" s="59" t="str">
        <f>IF(Collage!B355="","",Collage!B355)</f>
        <v/>
      </c>
      <c r="C362" s="59" t="str">
        <f>IF(Collage!C355="","",Collage!C355)</f>
        <v/>
      </c>
      <c r="D362" s="60" t="str">
        <f>IF(Collage!D355="","",Collage!D355)</f>
        <v>ORA - 61</v>
      </c>
      <c r="E362" s="29" t="s">
        <v>2</v>
      </c>
      <c r="F362" s="10" t="s">
        <v>55</v>
      </c>
      <c r="G362" s="11"/>
      <c r="H362" s="13">
        <f t="shared" si="58"/>
        <v>0.33333333333333331</v>
      </c>
      <c r="I362" s="8" t="str">
        <f>IF(B362&lt;&gt;"",SUMIF($V$23:$V$598,V362,$H$23:$H$598)/SUMIF($V$23:$V$598,V362,$O$23:O937),IF(O362&lt;&gt;"",SUMIF($S$23:$S$598,S362,$H$23:$H$598)/O362,""))</f>
        <v/>
      </c>
      <c r="J362" s="12"/>
      <c r="K362" s="19">
        <f t="shared" si="66"/>
        <v>1</v>
      </c>
      <c r="L362" s="19">
        <f t="shared" si="59"/>
        <v>0</v>
      </c>
      <c r="M362" s="19">
        <f t="shared" si="60"/>
        <v>0</v>
      </c>
      <c r="N362" s="19">
        <f t="shared" si="67"/>
        <v>1</v>
      </c>
      <c r="O362" s="9" t="str">
        <f t="shared" si="65"/>
        <v/>
      </c>
      <c r="S362" s="2" t="str">
        <f t="shared" si="63"/>
        <v>ORA - ORACLE</v>
      </c>
      <c r="T362" s="18" t="str">
        <f t="shared" si="61"/>
        <v/>
      </c>
      <c r="V362" s="2" t="str">
        <f t="shared" si="64"/>
        <v>INCIDENTS</v>
      </c>
      <c r="W362" s="16" t="str">
        <f t="shared" si="62"/>
        <v/>
      </c>
    </row>
    <row r="363" spans="2:23" x14ac:dyDescent="0.2">
      <c r="B363" s="59" t="str">
        <f>IF(Collage!B356="","",Collage!B356)</f>
        <v/>
      </c>
      <c r="C363" s="59" t="str">
        <f>IF(Collage!C356="","",Collage!C356)</f>
        <v/>
      </c>
      <c r="D363" s="60" t="str">
        <f>IF(Collage!D356="","",Collage!D356)</f>
        <v>ORA - 62</v>
      </c>
      <c r="E363" s="29" t="s">
        <v>2</v>
      </c>
      <c r="F363" s="10" t="s">
        <v>55</v>
      </c>
      <c r="G363" s="11"/>
      <c r="H363" s="13">
        <f t="shared" si="58"/>
        <v>0.33333333333333331</v>
      </c>
      <c r="I363" s="8" t="str">
        <f>IF(B363&lt;&gt;"",SUMIF($V$23:$V$598,V363,$H$23:$H$598)/SUMIF($V$23:$V$598,V363,$O$23:O938),IF(O363&lt;&gt;"",SUMIF($S$23:$S$598,S363,$H$23:$H$598)/O363,""))</f>
        <v/>
      </c>
      <c r="J363" s="12"/>
      <c r="K363" s="19">
        <f t="shared" si="66"/>
        <v>1</v>
      </c>
      <c r="L363" s="19">
        <f t="shared" si="59"/>
        <v>0</v>
      </c>
      <c r="M363" s="19">
        <f t="shared" si="60"/>
        <v>0</v>
      </c>
      <c r="N363" s="19">
        <f t="shared" si="67"/>
        <v>1</v>
      </c>
      <c r="O363" s="9" t="str">
        <f t="shared" si="65"/>
        <v/>
      </c>
      <c r="S363" s="2" t="str">
        <f t="shared" si="63"/>
        <v>ORA - ORACLE</v>
      </c>
      <c r="T363" s="18" t="str">
        <f t="shared" si="61"/>
        <v/>
      </c>
      <c r="V363" s="2" t="str">
        <f t="shared" si="64"/>
        <v>INCIDENTS</v>
      </c>
      <c r="W363" s="16" t="str">
        <f t="shared" si="62"/>
        <v/>
      </c>
    </row>
    <row r="364" spans="2:23" x14ac:dyDescent="0.2">
      <c r="B364" s="59" t="str">
        <f>IF(Collage!B357="","",Collage!B357)</f>
        <v/>
      </c>
      <c r="C364" s="59" t="str">
        <f>IF(Collage!C357="","",Collage!C357)</f>
        <v/>
      </c>
      <c r="D364" s="60" t="str">
        <f>IF(Collage!D357="","",Collage!D357)</f>
        <v>ORA - 63</v>
      </c>
      <c r="E364" s="29" t="s">
        <v>2</v>
      </c>
      <c r="F364" s="10" t="s">
        <v>55</v>
      </c>
      <c r="G364" s="11"/>
      <c r="H364" s="13">
        <f t="shared" si="58"/>
        <v>0.33333333333333331</v>
      </c>
      <c r="I364" s="8" t="str">
        <f>IF(B364&lt;&gt;"",SUMIF($V$23:$V$598,V364,$H$23:$H$598)/SUMIF($V$23:$V$598,V364,$O$23:O939),IF(O364&lt;&gt;"",SUMIF($S$23:$S$598,S364,$H$23:$H$598)/O364,""))</f>
        <v/>
      </c>
      <c r="J364" s="12"/>
      <c r="K364" s="19">
        <f t="shared" si="66"/>
        <v>1</v>
      </c>
      <c r="L364" s="19">
        <f t="shared" si="59"/>
        <v>0</v>
      </c>
      <c r="M364" s="19">
        <f t="shared" si="60"/>
        <v>0</v>
      </c>
      <c r="N364" s="19">
        <f t="shared" si="67"/>
        <v>1</v>
      </c>
      <c r="O364" s="9" t="str">
        <f t="shared" si="65"/>
        <v/>
      </c>
      <c r="S364" s="2" t="str">
        <f t="shared" si="63"/>
        <v>ORA - ORACLE</v>
      </c>
      <c r="T364" s="18" t="str">
        <f t="shared" si="61"/>
        <v/>
      </c>
      <c r="V364" s="2" t="str">
        <f t="shared" si="64"/>
        <v>INCIDENTS</v>
      </c>
      <c r="W364" s="16" t="str">
        <f t="shared" si="62"/>
        <v/>
      </c>
    </row>
    <row r="365" spans="2:23" x14ac:dyDescent="0.2">
      <c r="B365" s="59" t="str">
        <f>IF(Collage!B358="","",Collage!B358)</f>
        <v/>
      </c>
      <c r="C365" s="59" t="str">
        <f>IF(Collage!C358="","",Collage!C358)</f>
        <v/>
      </c>
      <c r="D365" s="60" t="str">
        <f>IF(Collage!D358="","",Collage!D358)</f>
        <v>ORA - 64</v>
      </c>
      <c r="E365" s="29" t="s">
        <v>2</v>
      </c>
      <c r="F365" s="10" t="s">
        <v>2</v>
      </c>
      <c r="G365" s="11"/>
      <c r="H365" s="13">
        <f t="shared" si="58"/>
        <v>0.66666666666666663</v>
      </c>
      <c r="I365" s="8" t="str">
        <f>IF(B365&lt;&gt;"",SUMIF($V$23:$V$598,V365,$H$23:$H$598)/SUMIF($V$23:$V$598,V365,$O$23:O940),IF(O365&lt;&gt;"",SUMIF($S$23:$S$598,S365,$H$23:$H$598)/O365,""))</f>
        <v/>
      </c>
      <c r="J365" s="12"/>
      <c r="K365" s="19">
        <f t="shared" si="66"/>
        <v>1</v>
      </c>
      <c r="L365" s="19">
        <f t="shared" si="59"/>
        <v>1</v>
      </c>
      <c r="M365" s="19">
        <f t="shared" si="60"/>
        <v>0</v>
      </c>
      <c r="N365" s="19">
        <f t="shared" si="67"/>
        <v>2</v>
      </c>
      <c r="O365" s="9" t="str">
        <f t="shared" si="65"/>
        <v/>
      </c>
      <c r="S365" s="2" t="str">
        <f t="shared" si="63"/>
        <v>ORA - ORACLE</v>
      </c>
      <c r="T365" s="18" t="str">
        <f t="shared" si="61"/>
        <v/>
      </c>
      <c r="V365" s="2" t="str">
        <f t="shared" si="64"/>
        <v>INCIDENTS</v>
      </c>
      <c r="W365" s="16" t="str">
        <f t="shared" si="62"/>
        <v/>
      </c>
    </row>
    <row r="366" spans="2:23" x14ac:dyDescent="0.2">
      <c r="B366" s="59" t="str">
        <f>IF(Collage!B359="","",Collage!B359)</f>
        <v/>
      </c>
      <c r="C366" s="59" t="str">
        <f>IF(Collage!C359="","",Collage!C359)</f>
        <v/>
      </c>
      <c r="D366" s="60" t="str">
        <f>IF(Collage!D359="","",Collage!D359)</f>
        <v>ORA - 65</v>
      </c>
      <c r="E366" s="29" t="s">
        <v>2</v>
      </c>
      <c r="F366" s="10" t="s">
        <v>2</v>
      </c>
      <c r="G366" s="11"/>
      <c r="H366" s="13">
        <f t="shared" si="58"/>
        <v>0.66666666666666663</v>
      </c>
      <c r="I366" s="8" t="str">
        <f>IF(B366&lt;&gt;"",SUMIF($V$23:$V$598,V366,$H$23:$H$598)/SUMIF($V$23:$V$598,V366,$O$23:O941),IF(O366&lt;&gt;"",SUMIF($S$23:$S$598,S366,$H$23:$H$598)/O366,""))</f>
        <v/>
      </c>
      <c r="J366" s="12"/>
      <c r="K366" s="19">
        <f t="shared" si="66"/>
        <v>1</v>
      </c>
      <c r="L366" s="19">
        <f t="shared" si="59"/>
        <v>1</v>
      </c>
      <c r="M366" s="19">
        <f t="shared" si="60"/>
        <v>0</v>
      </c>
      <c r="N366" s="19">
        <f t="shared" si="67"/>
        <v>2</v>
      </c>
      <c r="O366" s="9" t="str">
        <f t="shared" si="65"/>
        <v/>
      </c>
      <c r="S366" s="2" t="str">
        <f t="shared" si="63"/>
        <v>ORA - ORACLE</v>
      </c>
      <c r="T366" s="18" t="str">
        <f t="shared" si="61"/>
        <v/>
      </c>
      <c r="V366" s="2" t="str">
        <f t="shared" si="64"/>
        <v>INCIDENTS</v>
      </c>
      <c r="W366" s="16" t="str">
        <f t="shared" si="62"/>
        <v/>
      </c>
    </row>
    <row r="367" spans="2:23" x14ac:dyDescent="0.2">
      <c r="B367" s="59" t="str">
        <f>IF(Collage!B360="","",Collage!B360)</f>
        <v/>
      </c>
      <c r="C367" s="59" t="str">
        <f>IF(Collage!C360="","",Collage!C360)</f>
        <v/>
      </c>
      <c r="D367" s="60" t="str">
        <f>IF(Collage!D360="","",Collage!D360)</f>
        <v>ORA - 66</v>
      </c>
      <c r="E367" s="29" t="s">
        <v>2</v>
      </c>
      <c r="F367" s="10" t="s">
        <v>2</v>
      </c>
      <c r="G367" s="11"/>
      <c r="H367" s="13">
        <f t="shared" si="58"/>
        <v>0.66666666666666663</v>
      </c>
      <c r="I367" s="8" t="str">
        <f>IF(B367&lt;&gt;"",SUMIF($V$23:$V$598,V367,$H$23:$H$598)/SUMIF($V$23:$V$598,V367,$O$23:O942),IF(O367&lt;&gt;"",SUMIF($S$23:$S$598,S367,$H$23:$H$598)/O367,""))</f>
        <v/>
      </c>
      <c r="J367" s="12"/>
      <c r="K367" s="19">
        <f t="shared" si="66"/>
        <v>1</v>
      </c>
      <c r="L367" s="19">
        <f t="shared" si="59"/>
        <v>1</v>
      </c>
      <c r="M367" s="19">
        <f t="shared" si="60"/>
        <v>0</v>
      </c>
      <c r="N367" s="19">
        <f t="shared" si="67"/>
        <v>2</v>
      </c>
      <c r="O367" s="9" t="str">
        <f t="shared" si="65"/>
        <v/>
      </c>
      <c r="S367" s="2" t="str">
        <f t="shared" si="63"/>
        <v>ORA - ORACLE</v>
      </c>
      <c r="T367" s="18" t="str">
        <f t="shared" si="61"/>
        <v/>
      </c>
      <c r="V367" s="2" t="str">
        <f t="shared" si="64"/>
        <v>INCIDENTS</v>
      </c>
      <c r="W367" s="16" t="str">
        <f t="shared" si="62"/>
        <v/>
      </c>
    </row>
    <row r="368" spans="2:23" x14ac:dyDescent="0.2">
      <c r="B368" s="59" t="str">
        <f>IF(Collage!B361="","",Collage!B361)</f>
        <v/>
      </c>
      <c r="C368" s="59" t="str">
        <f>IF(Collage!C361="","",Collage!C361)</f>
        <v/>
      </c>
      <c r="D368" s="60" t="str">
        <f>IF(Collage!D361="","",Collage!D361)</f>
        <v>ORA - 67</v>
      </c>
      <c r="E368" s="29" t="s">
        <v>2</v>
      </c>
      <c r="F368" s="10" t="s">
        <v>2</v>
      </c>
      <c r="G368" s="11"/>
      <c r="H368" s="13">
        <f t="shared" si="58"/>
        <v>0.66666666666666663</v>
      </c>
      <c r="I368" s="8" t="str">
        <f>IF(B368&lt;&gt;"",SUMIF($V$23:$V$598,V368,$H$23:$H$598)/SUMIF($V$23:$V$598,V368,$O$23:O943),IF(O368&lt;&gt;"",SUMIF($S$23:$S$598,S368,$H$23:$H$598)/O368,""))</f>
        <v/>
      </c>
      <c r="J368" s="12"/>
      <c r="K368" s="19">
        <f t="shared" si="66"/>
        <v>1</v>
      </c>
      <c r="L368" s="19">
        <f t="shared" si="59"/>
        <v>1</v>
      </c>
      <c r="M368" s="19">
        <f t="shared" si="60"/>
        <v>0</v>
      </c>
      <c r="N368" s="19">
        <f t="shared" si="67"/>
        <v>2</v>
      </c>
      <c r="O368" s="9" t="str">
        <f t="shared" si="65"/>
        <v/>
      </c>
      <c r="S368" s="2" t="str">
        <f t="shared" si="63"/>
        <v>ORA - ORACLE</v>
      </c>
      <c r="T368" s="18" t="str">
        <f t="shared" si="61"/>
        <v/>
      </c>
      <c r="V368" s="2" t="str">
        <f t="shared" si="64"/>
        <v>INCIDENTS</v>
      </c>
      <c r="W368" s="16" t="str">
        <f t="shared" si="62"/>
        <v/>
      </c>
    </row>
    <row r="369" spans="2:23" x14ac:dyDescent="0.2">
      <c r="B369" s="59" t="str">
        <f>IF(Collage!B362="","",Collage!B362)</f>
        <v/>
      </c>
      <c r="C369" s="59" t="str">
        <f>IF(Collage!C362="","",Collage!C362)</f>
        <v/>
      </c>
      <c r="D369" s="60" t="str">
        <f>IF(Collage!D362="","",Collage!D362)</f>
        <v>ORA - 68</v>
      </c>
      <c r="E369" s="29" t="s">
        <v>2</v>
      </c>
      <c r="F369" s="10" t="s">
        <v>55</v>
      </c>
      <c r="G369" s="11"/>
      <c r="H369" s="13">
        <f t="shared" si="58"/>
        <v>0.33333333333333331</v>
      </c>
      <c r="I369" s="8" t="str">
        <f>IF(B369&lt;&gt;"",SUMIF($V$23:$V$598,V369,$H$23:$H$598)/SUMIF($V$23:$V$598,V369,$O$23:O944),IF(O369&lt;&gt;"",SUMIF($S$23:$S$598,S369,$H$23:$H$598)/O369,""))</f>
        <v/>
      </c>
      <c r="J369" s="12"/>
      <c r="K369" s="19">
        <f t="shared" si="66"/>
        <v>1</v>
      </c>
      <c r="L369" s="19">
        <f t="shared" si="59"/>
        <v>0</v>
      </c>
      <c r="M369" s="19">
        <f t="shared" si="60"/>
        <v>0</v>
      </c>
      <c r="N369" s="19">
        <f t="shared" si="67"/>
        <v>1</v>
      </c>
      <c r="O369" s="9" t="str">
        <f t="shared" si="65"/>
        <v/>
      </c>
      <c r="S369" s="2" t="str">
        <f t="shared" si="63"/>
        <v>ORA - ORACLE</v>
      </c>
      <c r="T369" s="18" t="str">
        <f t="shared" si="61"/>
        <v/>
      </c>
      <c r="V369" s="2" t="str">
        <f t="shared" si="64"/>
        <v>INCIDENTS</v>
      </c>
      <c r="W369" s="16" t="str">
        <f t="shared" si="62"/>
        <v/>
      </c>
    </row>
    <row r="370" spans="2:23" x14ac:dyDescent="0.2">
      <c r="B370" s="59" t="str">
        <f>IF(Collage!B363="","",Collage!B363)</f>
        <v/>
      </c>
      <c r="C370" s="59" t="str">
        <f>IF(Collage!C363="","",Collage!C363)</f>
        <v/>
      </c>
      <c r="D370" s="60" t="str">
        <f>IF(Collage!D363="","",Collage!D363)</f>
        <v>ORA - 69</v>
      </c>
      <c r="E370" s="29" t="s">
        <v>2</v>
      </c>
      <c r="F370" s="10" t="s">
        <v>55</v>
      </c>
      <c r="G370" s="11"/>
      <c r="H370" s="13">
        <f t="shared" si="58"/>
        <v>0.33333333333333331</v>
      </c>
      <c r="I370" s="8" t="str">
        <f>IF(B370&lt;&gt;"",SUMIF($V$23:$V$598,V370,$H$23:$H$598)/SUMIF($V$23:$V$598,V370,$O$23:O945),IF(O370&lt;&gt;"",SUMIF($S$23:$S$598,S370,$H$23:$H$598)/O370,""))</f>
        <v/>
      </c>
      <c r="J370" s="12"/>
      <c r="K370" s="19">
        <f t="shared" si="66"/>
        <v>1</v>
      </c>
      <c r="L370" s="19">
        <f t="shared" si="59"/>
        <v>0</v>
      </c>
      <c r="M370" s="19">
        <f t="shared" si="60"/>
        <v>0</v>
      </c>
      <c r="N370" s="19">
        <f t="shared" si="67"/>
        <v>1</v>
      </c>
      <c r="O370" s="9" t="str">
        <f t="shared" si="65"/>
        <v/>
      </c>
      <c r="S370" s="2" t="str">
        <f t="shared" si="63"/>
        <v>ORA - ORACLE</v>
      </c>
      <c r="T370" s="18" t="str">
        <f t="shared" si="61"/>
        <v/>
      </c>
      <c r="V370" s="2" t="str">
        <f t="shared" si="64"/>
        <v>INCIDENTS</v>
      </c>
      <c r="W370" s="16" t="str">
        <f t="shared" si="62"/>
        <v/>
      </c>
    </row>
    <row r="371" spans="2:23" x14ac:dyDescent="0.2">
      <c r="B371" s="59" t="str">
        <f>IF(Collage!B364="","",Collage!B364)</f>
        <v/>
      </c>
      <c r="C371" s="59" t="str">
        <f>IF(Collage!C364="","",Collage!C364)</f>
        <v/>
      </c>
      <c r="D371" s="60" t="str">
        <f>IF(Collage!D364="","",Collage!D364)</f>
        <v>ORA - 70</v>
      </c>
      <c r="E371" s="29" t="s">
        <v>2</v>
      </c>
      <c r="F371" s="10" t="s">
        <v>55</v>
      </c>
      <c r="G371" s="11"/>
      <c r="H371" s="13">
        <f t="shared" si="58"/>
        <v>0.33333333333333331</v>
      </c>
      <c r="I371" s="8" t="str">
        <f>IF(B371&lt;&gt;"",SUMIF($V$23:$V$598,V371,$H$23:$H$598)/SUMIF($V$23:$V$598,V371,$O$23:O946),IF(O371&lt;&gt;"",SUMIF($S$23:$S$598,S371,$H$23:$H$598)/O371,""))</f>
        <v/>
      </c>
      <c r="J371" s="12"/>
      <c r="K371" s="19">
        <f t="shared" si="66"/>
        <v>1</v>
      </c>
      <c r="L371" s="19">
        <f t="shared" si="59"/>
        <v>0</v>
      </c>
      <c r="M371" s="19">
        <f t="shared" si="60"/>
        <v>0</v>
      </c>
      <c r="N371" s="19">
        <f t="shared" si="67"/>
        <v>1</v>
      </c>
      <c r="O371" s="9" t="str">
        <f t="shared" si="65"/>
        <v/>
      </c>
      <c r="S371" s="2" t="str">
        <f t="shared" si="63"/>
        <v>ORA - ORACLE</v>
      </c>
      <c r="T371" s="18" t="str">
        <f t="shared" si="61"/>
        <v/>
      </c>
      <c r="V371" s="2" t="str">
        <f t="shared" si="64"/>
        <v>INCIDENTS</v>
      </c>
      <c r="W371" s="16" t="str">
        <f t="shared" si="62"/>
        <v/>
      </c>
    </row>
    <row r="372" spans="2:23" x14ac:dyDescent="0.2">
      <c r="B372" s="59" t="str">
        <f>IF(Collage!B365="","",Collage!B365)</f>
        <v/>
      </c>
      <c r="C372" s="59" t="str">
        <f>IF(Collage!C365="","",Collage!C365)</f>
        <v/>
      </c>
      <c r="D372" s="60" t="str">
        <f>IF(Collage!D365="","",Collage!D365)</f>
        <v>ORA - 71</v>
      </c>
      <c r="E372" s="29" t="s">
        <v>2</v>
      </c>
      <c r="F372" s="10" t="s">
        <v>2</v>
      </c>
      <c r="G372" s="11"/>
      <c r="H372" s="13">
        <f t="shared" si="58"/>
        <v>0.66666666666666663</v>
      </c>
      <c r="I372" s="8" t="str">
        <f>IF(B372&lt;&gt;"",SUMIF($V$23:$V$598,V372,$H$23:$H$598)/SUMIF($V$23:$V$598,V372,$O$23:O947),IF(O372&lt;&gt;"",SUMIF($S$23:$S$598,S372,$H$23:$H$598)/O372,""))</f>
        <v/>
      </c>
      <c r="J372" s="12"/>
      <c r="K372" s="19">
        <f t="shared" si="66"/>
        <v>1</v>
      </c>
      <c r="L372" s="19">
        <f t="shared" si="59"/>
        <v>1</v>
      </c>
      <c r="M372" s="19">
        <f t="shared" si="60"/>
        <v>0</v>
      </c>
      <c r="N372" s="19">
        <f t="shared" si="67"/>
        <v>2</v>
      </c>
      <c r="O372" s="9" t="str">
        <f t="shared" si="65"/>
        <v/>
      </c>
      <c r="S372" s="2" t="str">
        <f t="shared" si="63"/>
        <v>ORA - ORACLE</v>
      </c>
      <c r="T372" s="18" t="str">
        <f t="shared" si="61"/>
        <v/>
      </c>
      <c r="V372" s="2" t="str">
        <f t="shared" si="64"/>
        <v>INCIDENTS</v>
      </c>
      <c r="W372" s="16" t="str">
        <f t="shared" si="62"/>
        <v/>
      </c>
    </row>
    <row r="373" spans="2:23" x14ac:dyDescent="0.2">
      <c r="B373" s="59" t="str">
        <f>IF(Collage!B366="","",Collage!B366)</f>
        <v/>
      </c>
      <c r="C373" s="59" t="str">
        <f>IF(Collage!C366="","",Collage!C366)</f>
        <v/>
      </c>
      <c r="D373" s="60" t="str">
        <f>IF(Collage!D366="","",Collage!D366)</f>
        <v>ORA - 72</v>
      </c>
      <c r="E373" s="29" t="s">
        <v>2</v>
      </c>
      <c r="F373" s="10" t="s">
        <v>2</v>
      </c>
      <c r="G373" s="11"/>
      <c r="H373" s="13">
        <f t="shared" si="58"/>
        <v>0.66666666666666663</v>
      </c>
      <c r="I373" s="8" t="str">
        <f>IF(B373&lt;&gt;"",SUMIF($V$23:$V$598,V373,$H$23:$H$598)/SUMIF($V$23:$V$598,V373,$O$23:O948),IF(O373&lt;&gt;"",SUMIF($S$23:$S$598,S373,$H$23:$H$598)/O373,""))</f>
        <v/>
      </c>
      <c r="J373" s="12"/>
      <c r="K373" s="19">
        <f t="shared" si="66"/>
        <v>1</v>
      </c>
      <c r="L373" s="19">
        <f t="shared" si="59"/>
        <v>1</v>
      </c>
      <c r="M373" s="19">
        <f t="shared" si="60"/>
        <v>0</v>
      </c>
      <c r="N373" s="19">
        <f t="shared" si="67"/>
        <v>2</v>
      </c>
      <c r="O373" s="9" t="str">
        <f t="shared" si="65"/>
        <v/>
      </c>
      <c r="S373" s="2" t="str">
        <f t="shared" si="63"/>
        <v>ORA - ORACLE</v>
      </c>
      <c r="T373" s="18" t="str">
        <f t="shared" si="61"/>
        <v/>
      </c>
      <c r="V373" s="2" t="str">
        <f t="shared" si="64"/>
        <v>INCIDENTS</v>
      </c>
      <c r="W373" s="16" t="str">
        <f t="shared" si="62"/>
        <v/>
      </c>
    </row>
    <row r="374" spans="2:23" x14ac:dyDescent="0.2">
      <c r="B374" s="59" t="str">
        <f>IF(Collage!B367="","",Collage!B367)</f>
        <v/>
      </c>
      <c r="C374" s="59" t="str">
        <f>IF(Collage!C367="","",Collage!C367)</f>
        <v/>
      </c>
      <c r="D374" s="60" t="str">
        <f>IF(Collage!D367="","",Collage!D367)</f>
        <v>ORA - 73</v>
      </c>
      <c r="E374" s="29" t="s">
        <v>2</v>
      </c>
      <c r="F374" s="10" t="s">
        <v>55</v>
      </c>
      <c r="G374" s="11"/>
      <c r="H374" s="13">
        <f t="shared" si="58"/>
        <v>0.33333333333333331</v>
      </c>
      <c r="I374" s="8" t="str">
        <f>IF(B374&lt;&gt;"",SUMIF($V$23:$V$598,V374,$H$23:$H$598)/SUMIF($V$23:$V$598,V374,$O$23:O949),IF(O374&lt;&gt;"",SUMIF($S$23:$S$598,S374,$H$23:$H$598)/O374,""))</f>
        <v/>
      </c>
      <c r="J374" s="12"/>
      <c r="K374" s="19">
        <f t="shared" si="66"/>
        <v>1</v>
      </c>
      <c r="L374" s="19">
        <f t="shared" si="59"/>
        <v>0</v>
      </c>
      <c r="M374" s="19">
        <f t="shared" si="60"/>
        <v>0</v>
      </c>
      <c r="N374" s="19">
        <f t="shared" si="67"/>
        <v>1</v>
      </c>
      <c r="O374" s="9" t="str">
        <f t="shared" si="65"/>
        <v/>
      </c>
      <c r="S374" s="2" t="str">
        <f t="shared" si="63"/>
        <v>ORA - ORACLE</v>
      </c>
      <c r="T374" s="18" t="str">
        <f t="shared" si="61"/>
        <v/>
      </c>
      <c r="V374" s="2" t="str">
        <f t="shared" si="64"/>
        <v>INCIDENTS</v>
      </c>
      <c r="W374" s="16" t="str">
        <f t="shared" si="62"/>
        <v/>
      </c>
    </row>
    <row r="375" spans="2:23" x14ac:dyDescent="0.2">
      <c r="B375" s="59" t="str">
        <f>IF(Collage!B368="","",Collage!B368)</f>
        <v/>
      </c>
      <c r="C375" s="59" t="str">
        <f>IF(Collage!C368="","",Collage!C368)</f>
        <v/>
      </c>
      <c r="D375" s="60" t="str">
        <f>IF(Collage!D368="","",Collage!D368)</f>
        <v>ORA - 74</v>
      </c>
      <c r="E375" s="29" t="s">
        <v>2</v>
      </c>
      <c r="F375" s="10" t="s">
        <v>2</v>
      </c>
      <c r="G375" s="11"/>
      <c r="H375" s="13">
        <f t="shared" si="58"/>
        <v>0.66666666666666663</v>
      </c>
      <c r="I375" s="8" t="str">
        <f>IF(B375&lt;&gt;"",SUMIF($V$23:$V$598,V375,$H$23:$H$598)/SUMIF($V$23:$V$598,V375,$O$23:O950),IF(O375&lt;&gt;"",SUMIF($S$23:$S$598,S375,$H$23:$H$598)/O375,""))</f>
        <v/>
      </c>
      <c r="J375" s="12"/>
      <c r="K375" s="19">
        <f t="shared" si="66"/>
        <v>1</v>
      </c>
      <c r="L375" s="19">
        <f t="shared" si="59"/>
        <v>1</v>
      </c>
      <c r="M375" s="19">
        <f t="shared" si="60"/>
        <v>0</v>
      </c>
      <c r="N375" s="19">
        <f t="shared" si="67"/>
        <v>2</v>
      </c>
      <c r="O375" s="9" t="str">
        <f t="shared" si="65"/>
        <v/>
      </c>
      <c r="S375" s="2" t="str">
        <f t="shared" si="63"/>
        <v>ORA - ORACLE</v>
      </c>
      <c r="T375" s="18" t="str">
        <f t="shared" si="61"/>
        <v/>
      </c>
      <c r="V375" s="2" t="str">
        <f t="shared" si="64"/>
        <v>INCIDENTS</v>
      </c>
      <c r="W375" s="16" t="str">
        <f t="shared" si="62"/>
        <v/>
      </c>
    </row>
    <row r="376" spans="2:23" x14ac:dyDescent="0.2">
      <c r="B376" s="59" t="str">
        <f>IF(Collage!B369="","",Collage!B369)</f>
        <v/>
      </c>
      <c r="C376" s="59" t="str">
        <f>IF(Collage!C369="","",Collage!C369)</f>
        <v/>
      </c>
      <c r="D376" s="60" t="str">
        <f>IF(Collage!D369="","",Collage!D369)</f>
        <v>ORA - 75</v>
      </c>
      <c r="E376" s="29" t="s">
        <v>2</v>
      </c>
      <c r="F376" s="10" t="s">
        <v>55</v>
      </c>
      <c r="G376" s="11"/>
      <c r="H376" s="13">
        <f t="shared" si="58"/>
        <v>0.33333333333333331</v>
      </c>
      <c r="I376" s="8" t="str">
        <f>IF(B376&lt;&gt;"",SUMIF($V$23:$V$598,V376,$H$23:$H$598)/SUMIF($V$23:$V$598,V376,$O$23:O951),IF(O376&lt;&gt;"",SUMIF($S$23:$S$598,S376,$H$23:$H$598)/O376,""))</f>
        <v/>
      </c>
      <c r="J376" s="12"/>
      <c r="K376" s="19">
        <f t="shared" si="66"/>
        <v>1</v>
      </c>
      <c r="L376" s="19">
        <f t="shared" si="59"/>
        <v>0</v>
      </c>
      <c r="M376" s="19">
        <f t="shared" si="60"/>
        <v>0</v>
      </c>
      <c r="N376" s="19">
        <f t="shared" si="67"/>
        <v>1</v>
      </c>
      <c r="O376" s="9" t="str">
        <f t="shared" si="65"/>
        <v/>
      </c>
      <c r="S376" s="2" t="str">
        <f t="shared" si="63"/>
        <v>ORA - ORACLE</v>
      </c>
      <c r="T376" s="18" t="str">
        <f t="shared" si="61"/>
        <v/>
      </c>
      <c r="V376" s="2" t="str">
        <f t="shared" si="64"/>
        <v>INCIDENTS</v>
      </c>
      <c r="W376" s="16" t="str">
        <f t="shared" si="62"/>
        <v/>
      </c>
    </row>
    <row r="377" spans="2:23" x14ac:dyDescent="0.2">
      <c r="B377" s="59" t="str">
        <f>IF(Collage!B370="","",Collage!B370)</f>
        <v/>
      </c>
      <c r="C377" s="59" t="str">
        <f>IF(Collage!C370="","",Collage!C370)</f>
        <v/>
      </c>
      <c r="D377" s="60" t="str">
        <f>IF(Collage!D370="","",Collage!D370)</f>
        <v>ORA - 76</v>
      </c>
      <c r="E377" s="29" t="s">
        <v>2</v>
      </c>
      <c r="F377" s="10" t="s">
        <v>2</v>
      </c>
      <c r="G377" s="11"/>
      <c r="H377" s="13">
        <f t="shared" si="58"/>
        <v>0.66666666666666663</v>
      </c>
      <c r="I377" s="8" t="str">
        <f>IF(B377&lt;&gt;"",SUMIF($V$23:$V$598,V377,$H$23:$H$598)/SUMIF($V$23:$V$598,V377,$O$23:O952),IF(O377&lt;&gt;"",SUMIF($S$23:$S$598,S377,$H$23:$H$598)/O377,""))</f>
        <v/>
      </c>
      <c r="J377" s="12"/>
      <c r="K377" s="19">
        <f t="shared" si="66"/>
        <v>1</v>
      </c>
      <c r="L377" s="19">
        <f t="shared" si="59"/>
        <v>1</v>
      </c>
      <c r="M377" s="19">
        <f t="shared" si="60"/>
        <v>0</v>
      </c>
      <c r="N377" s="19">
        <f t="shared" si="67"/>
        <v>2</v>
      </c>
      <c r="O377" s="9" t="str">
        <f t="shared" si="65"/>
        <v/>
      </c>
      <c r="S377" s="2" t="str">
        <f t="shared" si="63"/>
        <v>ORA - ORACLE</v>
      </c>
      <c r="T377" s="18" t="str">
        <f t="shared" si="61"/>
        <v/>
      </c>
      <c r="V377" s="2" t="str">
        <f t="shared" si="64"/>
        <v>INCIDENTS</v>
      </c>
      <c r="W377" s="16" t="str">
        <f t="shared" si="62"/>
        <v/>
      </c>
    </row>
    <row r="378" spans="2:23" x14ac:dyDescent="0.2">
      <c r="B378" s="59" t="str">
        <f>IF(Collage!B371="","",Collage!B371)</f>
        <v/>
      </c>
      <c r="C378" s="59" t="str">
        <f>IF(Collage!C371="","",Collage!C371)</f>
        <v/>
      </c>
      <c r="D378" s="60" t="str">
        <f>IF(Collage!D371="","",Collage!D371)</f>
        <v>ORA - 77</v>
      </c>
      <c r="E378" s="29" t="s">
        <v>2</v>
      </c>
      <c r="F378" s="10" t="s">
        <v>2</v>
      </c>
      <c r="G378" s="11"/>
      <c r="H378" s="13">
        <f t="shared" si="58"/>
        <v>0.66666666666666663</v>
      </c>
      <c r="I378" s="8" t="str">
        <f>IF(B378&lt;&gt;"",SUMIF($V$23:$V$598,V378,$H$23:$H$598)/SUMIF($V$23:$V$598,V378,$O$23:O953),IF(O378&lt;&gt;"",SUMIF($S$23:$S$598,S378,$H$23:$H$598)/O378,""))</f>
        <v/>
      </c>
      <c r="J378" s="12"/>
      <c r="K378" s="19">
        <f t="shared" si="66"/>
        <v>1</v>
      </c>
      <c r="L378" s="19">
        <f t="shared" si="59"/>
        <v>1</v>
      </c>
      <c r="M378" s="19">
        <f t="shared" si="60"/>
        <v>0</v>
      </c>
      <c r="N378" s="19">
        <f t="shared" si="67"/>
        <v>2</v>
      </c>
      <c r="O378" s="9" t="str">
        <f t="shared" si="65"/>
        <v/>
      </c>
      <c r="S378" s="2" t="str">
        <f t="shared" si="63"/>
        <v>ORA - ORACLE</v>
      </c>
      <c r="T378" s="18" t="str">
        <f t="shared" si="61"/>
        <v/>
      </c>
      <c r="V378" s="2" t="str">
        <f t="shared" si="64"/>
        <v>INCIDENTS</v>
      </c>
      <c r="W378" s="16" t="str">
        <f t="shared" si="62"/>
        <v/>
      </c>
    </row>
    <row r="379" spans="2:23" x14ac:dyDescent="0.2">
      <c r="B379" s="59" t="str">
        <f>IF(Collage!B372="","",Collage!B372)</f>
        <v/>
      </c>
      <c r="C379" s="59" t="str">
        <f>IF(Collage!C372="","",Collage!C372)</f>
        <v/>
      </c>
      <c r="D379" s="60" t="str">
        <f>IF(Collage!D372="","",Collage!D372)</f>
        <v>ORA - 78</v>
      </c>
      <c r="E379" s="29" t="s">
        <v>2</v>
      </c>
      <c r="F379" s="10" t="s">
        <v>2</v>
      </c>
      <c r="G379" s="11"/>
      <c r="H379" s="13">
        <f t="shared" si="58"/>
        <v>0.66666666666666663</v>
      </c>
      <c r="I379" s="8" t="str">
        <f>IF(B379&lt;&gt;"",SUMIF($V$23:$V$598,V379,$H$23:$H$598)/SUMIF($V$23:$V$598,V379,$O$23:O954),IF(O379&lt;&gt;"",SUMIF($S$23:$S$598,S379,$H$23:$H$598)/O379,""))</f>
        <v/>
      </c>
      <c r="J379" s="12"/>
      <c r="K379" s="19">
        <f t="shared" si="66"/>
        <v>1</v>
      </c>
      <c r="L379" s="19">
        <f t="shared" si="59"/>
        <v>1</v>
      </c>
      <c r="M379" s="19">
        <f t="shared" si="60"/>
        <v>0</v>
      </c>
      <c r="N379" s="19">
        <f t="shared" si="67"/>
        <v>2</v>
      </c>
      <c r="O379" s="9" t="str">
        <f t="shared" si="65"/>
        <v/>
      </c>
      <c r="S379" s="2" t="str">
        <f t="shared" si="63"/>
        <v>ORA - ORACLE</v>
      </c>
      <c r="T379" s="18" t="str">
        <f t="shared" si="61"/>
        <v/>
      </c>
      <c r="V379" s="2" t="str">
        <f t="shared" si="64"/>
        <v>INCIDENTS</v>
      </c>
      <c r="W379" s="16" t="str">
        <f t="shared" si="62"/>
        <v/>
      </c>
    </row>
    <row r="380" spans="2:23" x14ac:dyDescent="0.2">
      <c r="B380" s="59" t="str">
        <f>IF(Collage!B373="","",Collage!B373)</f>
        <v/>
      </c>
      <c r="C380" s="59" t="str">
        <f>IF(Collage!C373="","",Collage!C373)</f>
        <v/>
      </c>
      <c r="D380" s="60" t="str">
        <f>IF(Collage!D373="","",Collage!D373)</f>
        <v>ORA - 79</v>
      </c>
      <c r="E380" s="29" t="s">
        <v>2</v>
      </c>
      <c r="F380" s="10" t="s">
        <v>2</v>
      </c>
      <c r="G380" s="11"/>
      <c r="H380" s="13">
        <f t="shared" si="58"/>
        <v>0.66666666666666663</v>
      </c>
      <c r="I380" s="8" t="str">
        <f>IF(B380&lt;&gt;"",SUMIF($V$23:$V$598,V380,$H$23:$H$598)/SUMIF($V$23:$V$598,V380,$O$23:O955),IF(O380&lt;&gt;"",SUMIF($S$23:$S$598,S380,$H$23:$H$598)/O380,""))</f>
        <v/>
      </c>
      <c r="J380" s="12"/>
      <c r="K380" s="19">
        <f t="shared" si="66"/>
        <v>1</v>
      </c>
      <c r="L380" s="19">
        <f t="shared" si="59"/>
        <v>1</v>
      </c>
      <c r="M380" s="19">
        <f t="shared" si="60"/>
        <v>0</v>
      </c>
      <c r="N380" s="19">
        <f t="shared" si="67"/>
        <v>2</v>
      </c>
      <c r="O380" s="9" t="str">
        <f t="shared" si="65"/>
        <v/>
      </c>
      <c r="S380" s="2" t="str">
        <f t="shared" si="63"/>
        <v>ORA - ORACLE</v>
      </c>
      <c r="T380" s="18" t="str">
        <f t="shared" si="61"/>
        <v/>
      </c>
      <c r="V380" s="2" t="str">
        <f t="shared" si="64"/>
        <v>INCIDENTS</v>
      </c>
      <c r="W380" s="16" t="str">
        <f t="shared" si="62"/>
        <v/>
      </c>
    </row>
    <row r="381" spans="2:23" x14ac:dyDescent="0.2">
      <c r="B381" s="59" t="str">
        <f>IF(Collage!B374="","",Collage!B374)</f>
        <v/>
      </c>
      <c r="C381" s="59" t="str">
        <f>IF(Collage!C374="","",Collage!C374)</f>
        <v/>
      </c>
      <c r="D381" s="60" t="str">
        <f>IF(Collage!D374="","",Collage!D374)</f>
        <v>ORA - 80</v>
      </c>
      <c r="E381" s="29" t="s">
        <v>2</v>
      </c>
      <c r="F381" s="10" t="s">
        <v>2</v>
      </c>
      <c r="G381" s="11"/>
      <c r="H381" s="13">
        <f t="shared" si="58"/>
        <v>0.66666666666666663</v>
      </c>
      <c r="I381" s="8" t="str">
        <f>IF(B381&lt;&gt;"",SUMIF($V$23:$V$598,V381,$H$23:$H$598)/SUMIF($V$23:$V$598,V381,$O$23:O956),IF(O381&lt;&gt;"",SUMIF($S$23:$S$598,S381,$H$23:$H$598)/O381,""))</f>
        <v/>
      </c>
      <c r="J381" s="12"/>
      <c r="K381" s="19">
        <f t="shared" si="66"/>
        <v>1</v>
      </c>
      <c r="L381" s="19">
        <f t="shared" si="59"/>
        <v>1</v>
      </c>
      <c r="M381" s="19">
        <f t="shared" si="60"/>
        <v>0</v>
      </c>
      <c r="N381" s="19">
        <f t="shared" si="67"/>
        <v>2</v>
      </c>
      <c r="O381" s="9" t="str">
        <f t="shared" si="65"/>
        <v/>
      </c>
      <c r="S381" s="2" t="str">
        <f t="shared" si="63"/>
        <v>ORA - ORACLE</v>
      </c>
      <c r="T381" s="18" t="str">
        <f t="shared" si="61"/>
        <v/>
      </c>
      <c r="V381" s="2" t="str">
        <f t="shared" si="64"/>
        <v>INCIDENTS</v>
      </c>
      <c r="W381" s="16" t="str">
        <f t="shared" si="62"/>
        <v/>
      </c>
    </row>
    <row r="382" spans="2:23" x14ac:dyDescent="0.2">
      <c r="B382" s="59" t="str">
        <f>IF(Collage!B375="","",Collage!B375)</f>
        <v/>
      </c>
      <c r="C382" s="59" t="str">
        <f>IF(Collage!C375="","",Collage!C375)</f>
        <v/>
      </c>
      <c r="D382" s="60" t="str">
        <f>IF(Collage!D375="","",Collage!D375)</f>
        <v>ORA - 81</v>
      </c>
      <c r="E382" s="29" t="s">
        <v>2</v>
      </c>
      <c r="F382" s="10" t="s">
        <v>2</v>
      </c>
      <c r="G382" s="11"/>
      <c r="H382" s="13">
        <f t="shared" si="58"/>
        <v>0.66666666666666663</v>
      </c>
      <c r="I382" s="8" t="str">
        <f>IF(B382&lt;&gt;"",SUMIF($V$23:$V$598,V382,$H$23:$H$598)/SUMIF($V$23:$V$598,V382,$O$23:O957),IF(O382&lt;&gt;"",SUMIF($S$23:$S$598,S382,$H$23:$H$598)/O382,""))</f>
        <v/>
      </c>
      <c r="J382" s="12"/>
      <c r="K382" s="19">
        <f t="shared" si="66"/>
        <v>1</v>
      </c>
      <c r="L382" s="19">
        <f t="shared" si="59"/>
        <v>1</v>
      </c>
      <c r="M382" s="19">
        <f t="shared" si="60"/>
        <v>0</v>
      </c>
      <c r="N382" s="19">
        <f t="shared" si="67"/>
        <v>2</v>
      </c>
      <c r="O382" s="9" t="str">
        <f t="shared" si="65"/>
        <v/>
      </c>
      <c r="S382" s="2" t="str">
        <f t="shared" si="63"/>
        <v>ORA - ORACLE</v>
      </c>
      <c r="T382" s="18" t="str">
        <f t="shared" si="61"/>
        <v/>
      </c>
      <c r="V382" s="2" t="str">
        <f t="shared" si="64"/>
        <v>INCIDENTS</v>
      </c>
      <c r="W382" s="16" t="str">
        <f t="shared" si="62"/>
        <v/>
      </c>
    </row>
    <row r="383" spans="2:23" x14ac:dyDescent="0.2">
      <c r="B383" s="59" t="str">
        <f>IF(Collage!B376="","",Collage!B376)</f>
        <v/>
      </c>
      <c r="C383" s="59" t="str">
        <f>IF(Collage!C376="","",Collage!C376)</f>
        <v/>
      </c>
      <c r="D383" s="60" t="str">
        <f>IF(Collage!D376="","",Collage!D376)</f>
        <v>ORA - 82</v>
      </c>
      <c r="E383" s="29" t="s">
        <v>2</v>
      </c>
      <c r="F383" s="10" t="s">
        <v>2</v>
      </c>
      <c r="G383" s="11"/>
      <c r="H383" s="13">
        <f t="shared" si="58"/>
        <v>0.66666666666666663</v>
      </c>
      <c r="I383" s="8" t="str">
        <f>IF(B383&lt;&gt;"",SUMIF($V$23:$V$598,V383,$H$23:$H$598)/SUMIF($V$23:$V$598,V383,$O$23:O958),IF(O383&lt;&gt;"",SUMIF($S$23:$S$598,S383,$H$23:$H$598)/O383,""))</f>
        <v/>
      </c>
      <c r="J383" s="12"/>
      <c r="K383" s="19">
        <f t="shared" si="66"/>
        <v>1</v>
      </c>
      <c r="L383" s="19">
        <f t="shared" si="59"/>
        <v>1</v>
      </c>
      <c r="M383" s="19">
        <f t="shared" si="60"/>
        <v>0</v>
      </c>
      <c r="N383" s="19">
        <f t="shared" si="67"/>
        <v>2</v>
      </c>
      <c r="O383" s="9" t="str">
        <f t="shared" si="65"/>
        <v/>
      </c>
      <c r="S383" s="2" t="str">
        <f t="shared" si="63"/>
        <v>ORA - ORACLE</v>
      </c>
      <c r="T383" s="18" t="str">
        <f t="shared" si="61"/>
        <v/>
      </c>
      <c r="V383" s="2" t="str">
        <f t="shared" si="64"/>
        <v>INCIDENTS</v>
      </c>
      <c r="W383" s="16" t="str">
        <f t="shared" si="62"/>
        <v/>
      </c>
    </row>
    <row r="384" spans="2:23" x14ac:dyDescent="0.2">
      <c r="B384" s="59" t="str">
        <f>IF(Collage!B377="","",Collage!B377)</f>
        <v/>
      </c>
      <c r="C384" s="59" t="str">
        <f>IF(Collage!C377="","",Collage!C377)</f>
        <v/>
      </c>
      <c r="D384" s="60" t="str">
        <f>IF(Collage!D377="","",Collage!D377)</f>
        <v>ORA - 83</v>
      </c>
      <c r="E384" s="29" t="s">
        <v>2</v>
      </c>
      <c r="F384" s="10" t="s">
        <v>2</v>
      </c>
      <c r="G384" s="11"/>
      <c r="H384" s="13">
        <f t="shared" si="58"/>
        <v>0.66666666666666663</v>
      </c>
      <c r="I384" s="8" t="str">
        <f>IF(B384&lt;&gt;"",SUMIF($V$23:$V$598,V384,$H$23:$H$598)/SUMIF($V$23:$V$598,V384,$O$23:O959),IF(O384&lt;&gt;"",SUMIF($S$23:$S$598,S384,$H$23:$H$598)/O384,""))</f>
        <v/>
      </c>
      <c r="J384" s="12"/>
      <c r="K384" s="19">
        <f t="shared" si="66"/>
        <v>1</v>
      </c>
      <c r="L384" s="19">
        <f t="shared" si="59"/>
        <v>1</v>
      </c>
      <c r="M384" s="19">
        <f t="shared" si="60"/>
        <v>0</v>
      </c>
      <c r="N384" s="19">
        <f t="shared" si="67"/>
        <v>2</v>
      </c>
      <c r="O384" s="9" t="str">
        <f t="shared" si="65"/>
        <v/>
      </c>
      <c r="S384" s="2" t="str">
        <f t="shared" si="63"/>
        <v>ORA - ORACLE</v>
      </c>
      <c r="T384" s="18" t="str">
        <f t="shared" si="61"/>
        <v/>
      </c>
      <c r="V384" s="2" t="str">
        <f t="shared" si="64"/>
        <v>INCIDENTS</v>
      </c>
      <c r="W384" s="16" t="str">
        <f t="shared" si="62"/>
        <v/>
      </c>
    </row>
    <row r="385" spans="2:23" x14ac:dyDescent="0.2">
      <c r="B385" s="59" t="str">
        <f>IF(Collage!B378="","",Collage!B378)</f>
        <v/>
      </c>
      <c r="C385" s="59" t="str">
        <f>IF(Collage!C378="","",Collage!C378)</f>
        <v/>
      </c>
      <c r="D385" s="60" t="str">
        <f>IF(Collage!D378="","",Collage!D378)</f>
        <v>ORA - 84</v>
      </c>
      <c r="E385" s="29" t="s">
        <v>2</v>
      </c>
      <c r="F385" s="10" t="s">
        <v>2</v>
      </c>
      <c r="G385" s="11"/>
      <c r="H385" s="13">
        <f t="shared" si="58"/>
        <v>0.66666666666666663</v>
      </c>
      <c r="I385" s="8" t="str">
        <f>IF(B385&lt;&gt;"",SUMIF($V$23:$V$598,V385,$H$23:$H$598)/SUMIF($V$23:$V$598,V385,$O$23:O960),IF(O385&lt;&gt;"",SUMIF($S$23:$S$598,S385,$H$23:$H$598)/O385,""))</f>
        <v/>
      </c>
      <c r="J385" s="12"/>
      <c r="K385" s="19">
        <f t="shared" si="66"/>
        <v>1</v>
      </c>
      <c r="L385" s="19">
        <f t="shared" si="59"/>
        <v>1</v>
      </c>
      <c r="M385" s="19">
        <f t="shared" si="60"/>
        <v>0</v>
      </c>
      <c r="N385" s="19">
        <f t="shared" si="67"/>
        <v>2</v>
      </c>
      <c r="O385" s="9" t="str">
        <f t="shared" si="65"/>
        <v/>
      </c>
      <c r="S385" s="2" t="str">
        <f t="shared" si="63"/>
        <v>ORA - ORACLE</v>
      </c>
      <c r="T385" s="18" t="str">
        <f t="shared" si="61"/>
        <v/>
      </c>
      <c r="V385" s="2" t="str">
        <f t="shared" si="64"/>
        <v>INCIDENTS</v>
      </c>
      <c r="W385" s="16" t="str">
        <f t="shared" si="62"/>
        <v/>
      </c>
    </row>
    <row r="386" spans="2:23" x14ac:dyDescent="0.2">
      <c r="B386" s="59" t="str">
        <f>IF(Collage!B379="","",Collage!B379)</f>
        <v/>
      </c>
      <c r="C386" s="59" t="str">
        <f>IF(Collage!C379="","",Collage!C379)</f>
        <v/>
      </c>
      <c r="D386" s="60" t="str">
        <f>IF(Collage!D379="","",Collage!D379)</f>
        <v>ORA - 85</v>
      </c>
      <c r="E386" s="29" t="s">
        <v>2</v>
      </c>
      <c r="F386" s="10" t="s">
        <v>55</v>
      </c>
      <c r="G386" s="11"/>
      <c r="H386" s="13">
        <f t="shared" si="58"/>
        <v>0.33333333333333331</v>
      </c>
      <c r="I386" s="8" t="str">
        <f>IF(B386&lt;&gt;"",SUMIF($V$23:$V$598,V386,$H$23:$H$598)/SUMIF($V$23:$V$598,V386,$O$23:O961),IF(O386&lt;&gt;"",SUMIF($S$23:$S$598,S386,$H$23:$H$598)/O386,""))</f>
        <v/>
      </c>
      <c r="J386" s="12"/>
      <c r="K386" s="19">
        <f t="shared" si="66"/>
        <v>1</v>
      </c>
      <c r="L386" s="19">
        <f t="shared" si="59"/>
        <v>0</v>
      </c>
      <c r="M386" s="19">
        <f t="shared" si="60"/>
        <v>0</v>
      </c>
      <c r="N386" s="19">
        <f t="shared" si="67"/>
        <v>1</v>
      </c>
      <c r="O386" s="9" t="str">
        <f t="shared" si="65"/>
        <v/>
      </c>
      <c r="S386" s="2" t="str">
        <f t="shared" si="63"/>
        <v>ORA - ORACLE</v>
      </c>
      <c r="T386" s="18" t="str">
        <f t="shared" si="61"/>
        <v/>
      </c>
      <c r="V386" s="2" t="str">
        <f t="shared" si="64"/>
        <v>INCIDENTS</v>
      </c>
      <c r="W386" s="16" t="str">
        <f t="shared" si="62"/>
        <v/>
      </c>
    </row>
    <row r="387" spans="2:23" x14ac:dyDescent="0.2">
      <c r="B387" s="59" t="str">
        <f>IF(Collage!B380="","",Collage!B380)</f>
        <v/>
      </c>
      <c r="C387" s="59" t="str">
        <f>IF(Collage!C380="","",Collage!C380)</f>
        <v/>
      </c>
      <c r="D387" s="60" t="str">
        <f>IF(Collage!D380="","",Collage!D380)</f>
        <v>ORA - 86</v>
      </c>
      <c r="E387" s="29"/>
      <c r="F387" s="10" t="s">
        <v>55</v>
      </c>
      <c r="G387" s="11"/>
      <c r="H387" s="13">
        <f t="shared" si="58"/>
        <v>0</v>
      </c>
      <c r="I387" s="8" t="str">
        <f>IF(B387&lt;&gt;"",SUMIF($V$23:$V$598,V387,$H$23:$H$598)/SUMIF($V$23:$V$598,V387,$O$23:O962),IF(O387&lt;&gt;"",SUMIF($S$23:$S$598,S387,$H$23:$H$598)/O387,""))</f>
        <v/>
      </c>
      <c r="J387" s="12"/>
      <c r="K387" s="19">
        <f t="shared" si="66"/>
        <v>0</v>
      </c>
      <c r="L387" s="19">
        <f t="shared" si="59"/>
        <v>0</v>
      </c>
      <c r="M387" s="19">
        <f t="shared" si="60"/>
        <v>0</v>
      </c>
      <c r="N387" s="19">
        <f t="shared" si="67"/>
        <v>0</v>
      </c>
      <c r="O387" s="9" t="str">
        <f t="shared" si="65"/>
        <v/>
      </c>
      <c r="S387" s="2" t="str">
        <f t="shared" si="63"/>
        <v>ORA - ORACLE</v>
      </c>
      <c r="T387" s="18" t="str">
        <f t="shared" si="61"/>
        <v/>
      </c>
      <c r="V387" s="2" t="str">
        <f t="shared" si="64"/>
        <v>INCIDENTS</v>
      </c>
      <c r="W387" s="16" t="str">
        <f t="shared" si="62"/>
        <v/>
      </c>
    </row>
    <row r="388" spans="2:23" x14ac:dyDescent="0.2">
      <c r="B388" s="59" t="str">
        <f>IF(Collage!B381="","",Collage!B381)</f>
        <v/>
      </c>
      <c r="C388" s="59" t="str">
        <f>IF(Collage!C381="","",Collage!C381)</f>
        <v/>
      </c>
      <c r="D388" s="60" t="str">
        <f>IF(Collage!D381="","",Collage!D381)</f>
        <v>ORA - 87</v>
      </c>
      <c r="E388" s="29"/>
      <c r="F388" s="10" t="s">
        <v>55</v>
      </c>
      <c r="G388" s="11"/>
      <c r="H388" s="13">
        <f t="shared" si="58"/>
        <v>0</v>
      </c>
      <c r="I388" s="8" t="str">
        <f>IF(B388&lt;&gt;"",SUMIF($V$23:$V$598,V388,$H$23:$H$598)/SUMIF($V$23:$V$598,V388,$O$23:O963),IF(O388&lt;&gt;"",SUMIF($S$23:$S$598,S388,$H$23:$H$598)/O388,""))</f>
        <v/>
      </c>
      <c r="J388" s="12"/>
      <c r="K388" s="19">
        <f t="shared" si="66"/>
        <v>0</v>
      </c>
      <c r="L388" s="19">
        <f t="shared" si="59"/>
        <v>0</v>
      </c>
      <c r="M388" s="19">
        <f t="shared" si="60"/>
        <v>0</v>
      </c>
      <c r="N388" s="19">
        <f t="shared" si="67"/>
        <v>0</v>
      </c>
      <c r="O388" s="9" t="str">
        <f t="shared" si="65"/>
        <v/>
      </c>
      <c r="S388" s="2" t="str">
        <f t="shared" si="63"/>
        <v>ORA - ORACLE</v>
      </c>
      <c r="T388" s="18" t="str">
        <f t="shared" si="61"/>
        <v/>
      </c>
      <c r="V388" s="2" t="str">
        <f t="shared" si="64"/>
        <v>INCIDENTS</v>
      </c>
      <c r="W388" s="16" t="str">
        <f t="shared" si="62"/>
        <v/>
      </c>
    </row>
    <row r="389" spans="2:23" x14ac:dyDescent="0.2">
      <c r="B389" s="59" t="str">
        <f>IF(Collage!B382="","",Collage!B382)</f>
        <v/>
      </c>
      <c r="C389" s="59" t="str">
        <f>IF(Collage!C382="","",Collage!C382)</f>
        <v/>
      </c>
      <c r="D389" s="60" t="str">
        <f>IF(Collage!D382="","",Collage!D382)</f>
        <v>ORA - 88</v>
      </c>
      <c r="E389" s="29"/>
      <c r="F389" s="10" t="s">
        <v>55</v>
      </c>
      <c r="G389" s="11"/>
      <c r="H389" s="13">
        <f t="shared" si="58"/>
        <v>0</v>
      </c>
      <c r="I389" s="8" t="str">
        <f>IF(B389&lt;&gt;"",SUMIF($V$23:$V$598,V389,$H$23:$H$598)/SUMIF($V$23:$V$598,V389,$O$23:O964),IF(O389&lt;&gt;"",SUMIF($S$23:$S$598,S389,$H$23:$H$598)/O389,""))</f>
        <v/>
      </c>
      <c r="J389" s="12"/>
      <c r="K389" s="19">
        <f t="shared" si="66"/>
        <v>0</v>
      </c>
      <c r="L389" s="19">
        <f t="shared" si="59"/>
        <v>0</v>
      </c>
      <c r="M389" s="19">
        <f t="shared" si="60"/>
        <v>0</v>
      </c>
      <c r="N389" s="19">
        <f t="shared" si="67"/>
        <v>0</v>
      </c>
      <c r="O389" s="9" t="str">
        <f t="shared" si="65"/>
        <v/>
      </c>
      <c r="S389" s="2" t="str">
        <f t="shared" si="63"/>
        <v>ORA - ORACLE</v>
      </c>
      <c r="T389" s="18" t="str">
        <f t="shared" si="61"/>
        <v/>
      </c>
      <c r="V389" s="2" t="str">
        <f t="shared" si="64"/>
        <v>INCIDENTS</v>
      </c>
      <c r="W389" s="16" t="str">
        <f t="shared" si="62"/>
        <v/>
      </c>
    </row>
    <row r="390" spans="2:23" x14ac:dyDescent="0.2">
      <c r="B390" s="59" t="str">
        <f>IF(Collage!B383="","",Collage!B383)</f>
        <v/>
      </c>
      <c r="C390" s="59" t="str">
        <f>IF(Collage!C383="","",Collage!C383)</f>
        <v/>
      </c>
      <c r="D390" s="60" t="str">
        <f>IF(Collage!D383="","",Collage!D383)</f>
        <v>ORA - 89</v>
      </c>
      <c r="E390" s="29"/>
      <c r="F390" s="10" t="s">
        <v>55</v>
      </c>
      <c r="G390" s="11"/>
      <c r="H390" s="13">
        <f t="shared" si="58"/>
        <v>0</v>
      </c>
      <c r="I390" s="8" t="str">
        <f>IF(B390&lt;&gt;"",SUMIF($V$23:$V$598,V390,$H$23:$H$598)/SUMIF($V$23:$V$598,V390,$O$23:O965),IF(O390&lt;&gt;"",SUMIF($S$23:$S$598,S390,$H$23:$H$598)/O390,""))</f>
        <v/>
      </c>
      <c r="J390" s="12"/>
      <c r="K390" s="19">
        <f t="shared" si="66"/>
        <v>0</v>
      </c>
      <c r="L390" s="19">
        <f t="shared" si="59"/>
        <v>0</v>
      </c>
      <c r="M390" s="19">
        <f t="shared" si="60"/>
        <v>0</v>
      </c>
      <c r="N390" s="19">
        <f t="shared" si="67"/>
        <v>0</v>
      </c>
      <c r="O390" s="9" t="str">
        <f t="shared" si="65"/>
        <v/>
      </c>
      <c r="S390" s="2" t="str">
        <f t="shared" si="63"/>
        <v>ORA - ORACLE</v>
      </c>
      <c r="T390" s="18" t="str">
        <f t="shared" si="61"/>
        <v/>
      </c>
      <c r="V390" s="2" t="str">
        <f t="shared" si="64"/>
        <v>INCIDENTS</v>
      </c>
      <c r="W390" s="16" t="str">
        <f t="shared" si="62"/>
        <v/>
      </c>
    </row>
    <row r="391" spans="2:23" x14ac:dyDescent="0.2">
      <c r="B391" s="59" t="str">
        <f>IF(Collage!B384="","",Collage!B384)</f>
        <v/>
      </c>
      <c r="C391" s="59" t="str">
        <f>IF(Collage!C384="","",Collage!C384)</f>
        <v/>
      </c>
      <c r="D391" s="60" t="str">
        <f>IF(Collage!D384="","",Collage!D384)</f>
        <v>ORA - 90</v>
      </c>
      <c r="E391" s="29"/>
      <c r="F391" s="10" t="s">
        <v>55</v>
      </c>
      <c r="G391" s="11"/>
      <c r="H391" s="13">
        <f t="shared" si="58"/>
        <v>0</v>
      </c>
      <c r="I391" s="8" t="str">
        <f>IF(B391&lt;&gt;"",SUMIF($V$23:$V$598,V391,$H$23:$H$598)/SUMIF($V$23:$V$598,V391,$O$23:O966),IF(O391&lt;&gt;"",SUMIF($S$23:$S$598,S391,$H$23:$H$598)/O391,""))</f>
        <v/>
      </c>
      <c r="J391" s="12"/>
      <c r="K391" s="19">
        <f t="shared" si="66"/>
        <v>0</v>
      </c>
      <c r="L391" s="19">
        <f t="shared" si="59"/>
        <v>0</v>
      </c>
      <c r="M391" s="19">
        <f t="shared" si="60"/>
        <v>0</v>
      </c>
      <c r="N391" s="19">
        <f t="shared" si="67"/>
        <v>0</v>
      </c>
      <c r="O391" s="9" t="str">
        <f t="shared" si="65"/>
        <v/>
      </c>
      <c r="S391" s="2" t="str">
        <f t="shared" si="63"/>
        <v>ORA - ORACLE</v>
      </c>
      <c r="T391" s="18" t="str">
        <f t="shared" si="61"/>
        <v/>
      </c>
      <c r="V391" s="2" t="str">
        <f t="shared" si="64"/>
        <v>INCIDENTS</v>
      </c>
      <c r="W391" s="16" t="str">
        <f t="shared" si="62"/>
        <v/>
      </c>
    </row>
    <row r="392" spans="2:23" x14ac:dyDescent="0.2">
      <c r="B392" s="59" t="str">
        <f>IF(Collage!B385="","",Collage!B385)</f>
        <v/>
      </c>
      <c r="C392" s="59" t="str">
        <f>IF(Collage!C385="","",Collage!C385)</f>
        <v/>
      </c>
      <c r="D392" s="60" t="str">
        <f>IF(Collage!D385="","",Collage!D385)</f>
        <v>ORA - 91</v>
      </c>
      <c r="E392" s="29" t="s">
        <v>2</v>
      </c>
      <c r="F392" s="10" t="s">
        <v>2</v>
      </c>
      <c r="G392" s="11"/>
      <c r="H392" s="13">
        <f t="shared" si="58"/>
        <v>0.66666666666666663</v>
      </c>
      <c r="I392" s="8" t="str">
        <f>IF(B392&lt;&gt;"",SUMIF($V$23:$V$598,V392,$H$23:$H$598)/SUMIF($V$23:$V$598,V392,$O$23:O967),IF(O392&lt;&gt;"",SUMIF($S$23:$S$598,S392,$H$23:$H$598)/O392,""))</f>
        <v/>
      </c>
      <c r="J392" s="12"/>
      <c r="K392" s="19">
        <f t="shared" si="66"/>
        <v>1</v>
      </c>
      <c r="L392" s="19">
        <f t="shared" si="59"/>
        <v>1</v>
      </c>
      <c r="M392" s="19">
        <f t="shared" si="60"/>
        <v>0</v>
      </c>
      <c r="N392" s="19">
        <f t="shared" si="67"/>
        <v>2</v>
      </c>
      <c r="O392" s="9" t="str">
        <f t="shared" si="65"/>
        <v/>
      </c>
      <c r="S392" s="2" t="str">
        <f t="shared" si="63"/>
        <v>ORA - ORACLE</v>
      </c>
      <c r="T392" s="18" t="str">
        <f t="shared" si="61"/>
        <v/>
      </c>
      <c r="V392" s="2" t="str">
        <f t="shared" si="64"/>
        <v>INCIDENTS</v>
      </c>
      <c r="W392" s="16" t="str">
        <f t="shared" si="62"/>
        <v/>
      </c>
    </row>
    <row r="393" spans="2:23" x14ac:dyDescent="0.2">
      <c r="B393" s="59" t="str">
        <f>IF(Collage!B386="","",Collage!B386)</f>
        <v/>
      </c>
      <c r="C393" s="59" t="str">
        <f>IF(Collage!C386="","",Collage!C386)</f>
        <v/>
      </c>
      <c r="D393" s="60" t="str">
        <f>IF(Collage!D386="","",Collage!D386)</f>
        <v>ORA - 92</v>
      </c>
      <c r="E393" s="29"/>
      <c r="F393" s="10" t="s">
        <v>55</v>
      </c>
      <c r="G393" s="11"/>
      <c r="H393" s="13">
        <f t="shared" si="58"/>
        <v>0</v>
      </c>
      <c r="I393" s="8" t="str">
        <f>IF(B393&lt;&gt;"",SUMIF($V$23:$V$598,V393,$H$23:$H$598)/SUMIF($V$23:$V$598,V393,$O$23:O968),IF(O393&lt;&gt;"",SUMIF($S$23:$S$598,S393,$H$23:$H$598)/O393,""))</f>
        <v/>
      </c>
      <c r="J393" s="12"/>
      <c r="K393" s="19">
        <f t="shared" si="66"/>
        <v>0</v>
      </c>
      <c r="L393" s="19">
        <f t="shared" si="59"/>
        <v>0</v>
      </c>
      <c r="M393" s="19">
        <f t="shared" si="60"/>
        <v>0</v>
      </c>
      <c r="N393" s="19">
        <f t="shared" si="67"/>
        <v>0</v>
      </c>
      <c r="O393" s="9" t="str">
        <f t="shared" si="65"/>
        <v/>
      </c>
      <c r="S393" s="2" t="str">
        <f t="shared" si="63"/>
        <v>ORA - ORACLE</v>
      </c>
      <c r="T393" s="18" t="str">
        <f t="shared" si="61"/>
        <v/>
      </c>
      <c r="V393" s="2" t="str">
        <f t="shared" si="64"/>
        <v>INCIDENTS</v>
      </c>
      <c r="W393" s="16" t="str">
        <f t="shared" si="62"/>
        <v/>
      </c>
    </row>
    <row r="394" spans="2:23" x14ac:dyDescent="0.2">
      <c r="B394" s="59" t="str">
        <f>IF(Collage!B387="","",Collage!B387)</f>
        <v/>
      </c>
      <c r="C394" s="59" t="str">
        <f>IF(Collage!C387="","",Collage!C387)</f>
        <v/>
      </c>
      <c r="D394" s="60" t="str">
        <f>IF(Collage!D387="","",Collage!D387)</f>
        <v>ORA - 93</v>
      </c>
      <c r="E394" s="29"/>
      <c r="F394" s="10" t="s">
        <v>55</v>
      </c>
      <c r="G394" s="11"/>
      <c r="H394" s="13">
        <f t="shared" si="58"/>
        <v>0</v>
      </c>
      <c r="I394" s="8" t="str">
        <f>IF(B394&lt;&gt;"",SUMIF($V$23:$V$598,V394,$H$23:$H$598)/SUMIF($V$23:$V$598,V394,$O$23:O969),IF(O394&lt;&gt;"",SUMIF($S$23:$S$598,S394,$H$23:$H$598)/O394,""))</f>
        <v/>
      </c>
      <c r="J394" s="12"/>
      <c r="K394" s="19">
        <f t="shared" si="66"/>
        <v>0</v>
      </c>
      <c r="L394" s="19">
        <f t="shared" si="59"/>
        <v>0</v>
      </c>
      <c r="M394" s="19">
        <f t="shared" si="60"/>
        <v>0</v>
      </c>
      <c r="N394" s="19">
        <f t="shared" si="67"/>
        <v>0</v>
      </c>
      <c r="O394" s="9" t="str">
        <f t="shared" si="65"/>
        <v/>
      </c>
      <c r="S394" s="2" t="str">
        <f t="shared" si="63"/>
        <v>ORA - ORACLE</v>
      </c>
      <c r="T394" s="18" t="str">
        <f t="shared" si="61"/>
        <v/>
      </c>
      <c r="V394" s="2" t="str">
        <f t="shared" si="64"/>
        <v>INCIDENTS</v>
      </c>
      <c r="W394" s="16" t="str">
        <f t="shared" si="62"/>
        <v/>
      </c>
    </row>
    <row r="395" spans="2:23" x14ac:dyDescent="0.2">
      <c r="B395" s="59" t="str">
        <f>IF(Collage!B388="","",Collage!B388)</f>
        <v/>
      </c>
      <c r="C395" s="59" t="str">
        <f>IF(Collage!C388="","",Collage!C388)</f>
        <v/>
      </c>
      <c r="D395" s="60" t="str">
        <f>IF(Collage!D388="","",Collage!D388)</f>
        <v>ORA - 94</v>
      </c>
      <c r="E395" s="29" t="s">
        <v>2</v>
      </c>
      <c r="F395" s="10" t="s">
        <v>55</v>
      </c>
      <c r="G395" s="11"/>
      <c r="H395" s="13">
        <f t="shared" si="58"/>
        <v>0.33333333333333331</v>
      </c>
      <c r="I395" s="8" t="str">
        <f>IF(B395&lt;&gt;"",SUMIF($V$23:$V$598,V395,$H$23:$H$598)/SUMIF($V$23:$V$598,V395,$O$23:O970),IF(O395&lt;&gt;"",SUMIF($S$23:$S$598,S395,$H$23:$H$598)/O395,""))</f>
        <v/>
      </c>
      <c r="J395" s="12"/>
      <c r="K395" s="19">
        <f t="shared" si="66"/>
        <v>1</v>
      </c>
      <c r="L395" s="19">
        <f t="shared" si="59"/>
        <v>0</v>
      </c>
      <c r="M395" s="19">
        <f t="shared" si="60"/>
        <v>0</v>
      </c>
      <c r="N395" s="19">
        <f t="shared" si="67"/>
        <v>1</v>
      </c>
      <c r="O395" s="9" t="str">
        <f t="shared" si="65"/>
        <v/>
      </c>
      <c r="S395" s="2" t="str">
        <f t="shared" si="63"/>
        <v>ORA - ORACLE</v>
      </c>
      <c r="T395" s="18" t="str">
        <f t="shared" si="61"/>
        <v/>
      </c>
      <c r="V395" s="2" t="str">
        <f t="shared" si="64"/>
        <v>INCIDENTS</v>
      </c>
      <c r="W395" s="16" t="str">
        <f t="shared" si="62"/>
        <v/>
      </c>
    </row>
    <row r="396" spans="2:23" x14ac:dyDescent="0.2">
      <c r="B396" s="59" t="str">
        <f>IF(Collage!B389="","",Collage!B389)</f>
        <v/>
      </c>
      <c r="C396" s="59" t="str">
        <f>IF(Collage!C389="","",Collage!C389)</f>
        <v/>
      </c>
      <c r="D396" s="60" t="str">
        <f>IF(Collage!D389="","",Collage!D389)</f>
        <v>ORA - 95</v>
      </c>
      <c r="E396" s="29" t="s">
        <v>2</v>
      </c>
      <c r="F396" s="10" t="s">
        <v>55</v>
      </c>
      <c r="G396" s="11"/>
      <c r="H396" s="13">
        <f t="shared" si="58"/>
        <v>0.33333333333333331</v>
      </c>
      <c r="I396" s="8" t="str">
        <f>IF(B396&lt;&gt;"",SUMIF($V$23:$V$598,V396,$H$23:$H$598)/SUMIF($V$23:$V$598,V396,$O$23:O971),IF(O396&lt;&gt;"",SUMIF($S$23:$S$598,S396,$H$23:$H$598)/O396,""))</f>
        <v/>
      </c>
      <c r="J396" s="12"/>
      <c r="K396" s="19">
        <f t="shared" si="66"/>
        <v>1</v>
      </c>
      <c r="L396" s="19">
        <f t="shared" si="59"/>
        <v>0</v>
      </c>
      <c r="M396" s="19">
        <f t="shared" si="60"/>
        <v>0</v>
      </c>
      <c r="N396" s="19">
        <f t="shared" si="67"/>
        <v>1</v>
      </c>
      <c r="O396" s="9" t="str">
        <f t="shared" si="65"/>
        <v/>
      </c>
      <c r="S396" s="2" t="str">
        <f t="shared" si="63"/>
        <v>ORA - ORACLE</v>
      </c>
      <c r="T396" s="18" t="str">
        <f t="shared" si="61"/>
        <v/>
      </c>
      <c r="V396" s="2" t="str">
        <f t="shared" si="64"/>
        <v>INCIDENTS</v>
      </c>
      <c r="W396" s="16" t="str">
        <f t="shared" si="62"/>
        <v/>
      </c>
    </row>
    <row r="397" spans="2:23" x14ac:dyDescent="0.2">
      <c r="B397" s="59" t="str">
        <f>IF(Collage!B390="","",Collage!B390)</f>
        <v/>
      </c>
      <c r="C397" s="59" t="str">
        <f>IF(Collage!C390="","",Collage!C390)</f>
        <v/>
      </c>
      <c r="D397" s="60" t="str">
        <f>IF(Collage!D390="","",Collage!D390)</f>
        <v>ORA - 96</v>
      </c>
      <c r="E397" s="29"/>
      <c r="F397" s="10" t="s">
        <v>55</v>
      </c>
      <c r="G397" s="11"/>
      <c r="H397" s="13">
        <f t="shared" si="58"/>
        <v>0</v>
      </c>
      <c r="I397" s="8" t="str">
        <f>IF(B397&lt;&gt;"",SUMIF($V$23:$V$598,V397,$H$23:$H$598)/SUMIF($V$23:$V$598,V397,$O$23:O972),IF(O397&lt;&gt;"",SUMIF($S$23:$S$598,S397,$H$23:$H$598)/O397,""))</f>
        <v/>
      </c>
      <c r="J397" s="12"/>
      <c r="K397" s="19">
        <f t="shared" si="66"/>
        <v>0</v>
      </c>
      <c r="L397" s="19">
        <f t="shared" si="59"/>
        <v>0</v>
      </c>
      <c r="M397" s="19">
        <f t="shared" si="60"/>
        <v>0</v>
      </c>
      <c r="N397" s="19">
        <f t="shared" si="67"/>
        <v>0</v>
      </c>
      <c r="O397" s="9" t="str">
        <f t="shared" si="65"/>
        <v/>
      </c>
      <c r="S397" s="2" t="str">
        <f t="shared" si="63"/>
        <v>ORA - ORACLE</v>
      </c>
      <c r="T397" s="18" t="str">
        <f t="shared" si="61"/>
        <v/>
      </c>
      <c r="V397" s="2" t="str">
        <f t="shared" si="64"/>
        <v>INCIDENTS</v>
      </c>
      <c r="W397" s="16" t="str">
        <f t="shared" si="62"/>
        <v/>
      </c>
    </row>
    <row r="398" spans="2:23" x14ac:dyDescent="0.2">
      <c r="B398" s="59" t="str">
        <f>IF(Collage!B391="","",Collage!B391)</f>
        <v/>
      </c>
      <c r="C398" s="59" t="str">
        <f>IF(Collage!C391="","",Collage!C391)</f>
        <v/>
      </c>
      <c r="D398" s="60" t="str">
        <f>IF(Collage!D391="","",Collage!D391)</f>
        <v>ORA - 97</v>
      </c>
      <c r="E398" s="29"/>
      <c r="F398" s="10" t="s">
        <v>55</v>
      </c>
      <c r="G398" s="11"/>
      <c r="H398" s="13">
        <f t="shared" si="58"/>
        <v>0</v>
      </c>
      <c r="I398" s="8" t="str">
        <f>IF(B398&lt;&gt;"",SUMIF($V$23:$V$598,V398,$H$23:$H$598)/SUMIF($V$23:$V$598,V398,$O$23:O973),IF(O398&lt;&gt;"",SUMIF($S$23:$S$598,S398,$H$23:$H$598)/O398,""))</f>
        <v/>
      </c>
      <c r="J398" s="12"/>
      <c r="K398" s="19">
        <f t="shared" si="66"/>
        <v>0</v>
      </c>
      <c r="L398" s="19">
        <f t="shared" si="59"/>
        <v>0</v>
      </c>
      <c r="M398" s="19">
        <f t="shared" si="60"/>
        <v>0</v>
      </c>
      <c r="N398" s="19">
        <f t="shared" si="67"/>
        <v>0</v>
      </c>
      <c r="O398" s="9" t="str">
        <f t="shared" si="65"/>
        <v/>
      </c>
      <c r="S398" s="2" t="str">
        <f t="shared" si="63"/>
        <v>ORA - ORACLE</v>
      </c>
      <c r="T398" s="18" t="str">
        <f t="shared" si="61"/>
        <v/>
      </c>
      <c r="V398" s="2" t="str">
        <f t="shared" si="64"/>
        <v>INCIDENTS</v>
      </c>
      <c r="W398" s="16" t="str">
        <f t="shared" si="62"/>
        <v/>
      </c>
    </row>
    <row r="399" spans="2:23" x14ac:dyDescent="0.2">
      <c r="B399" s="59" t="str">
        <f>IF(Collage!B392="","",Collage!B392)</f>
        <v/>
      </c>
      <c r="C399" s="59" t="str">
        <f>IF(Collage!C392="","",Collage!C392)</f>
        <v/>
      </c>
      <c r="D399" s="60" t="str">
        <f>IF(Collage!D392="","",Collage!D392)</f>
        <v>ORA - 98</v>
      </c>
      <c r="E399" s="29" t="s">
        <v>2</v>
      </c>
      <c r="F399" s="10" t="s">
        <v>2</v>
      </c>
      <c r="G399" s="11"/>
      <c r="H399" s="13">
        <f t="shared" si="58"/>
        <v>0.66666666666666663</v>
      </c>
      <c r="I399" s="8" t="str">
        <f>IF(B399&lt;&gt;"",SUMIF($V$23:$V$598,V399,$H$23:$H$598)/SUMIF($V$23:$V$598,V399,$O$23:O974),IF(O399&lt;&gt;"",SUMIF($S$23:$S$598,S399,$H$23:$H$598)/O399,""))</f>
        <v/>
      </c>
      <c r="J399" s="12"/>
      <c r="K399" s="19">
        <f t="shared" si="66"/>
        <v>1</v>
      </c>
      <c r="L399" s="19">
        <f t="shared" si="59"/>
        <v>1</v>
      </c>
      <c r="M399" s="19">
        <f t="shared" si="60"/>
        <v>0</v>
      </c>
      <c r="N399" s="19">
        <f t="shared" si="67"/>
        <v>2</v>
      </c>
      <c r="O399" s="9" t="str">
        <f t="shared" si="65"/>
        <v/>
      </c>
      <c r="S399" s="2" t="str">
        <f t="shared" si="63"/>
        <v>ORA - ORACLE</v>
      </c>
      <c r="T399" s="18" t="str">
        <f t="shared" si="61"/>
        <v/>
      </c>
      <c r="V399" s="2" t="str">
        <f t="shared" si="64"/>
        <v>INCIDENTS</v>
      </c>
      <c r="W399" s="16" t="str">
        <f t="shared" si="62"/>
        <v/>
      </c>
    </row>
    <row r="400" spans="2:23" x14ac:dyDescent="0.2">
      <c r="B400" s="59" t="str">
        <f>IF(Collage!B393="","",Collage!B393)</f>
        <v/>
      </c>
      <c r="C400" s="59" t="str">
        <f>IF(Collage!C393="","",Collage!C393)</f>
        <v/>
      </c>
      <c r="D400" s="60" t="str">
        <f>IF(Collage!D393="","",Collage!D393)</f>
        <v>ORA - 99</v>
      </c>
      <c r="E400" s="29" t="s">
        <v>2</v>
      </c>
      <c r="F400" s="10" t="s">
        <v>2</v>
      </c>
      <c r="G400" s="11"/>
      <c r="H400" s="13">
        <f t="shared" si="58"/>
        <v>0.66666666666666663</v>
      </c>
      <c r="I400" s="8" t="str">
        <f>IF(B400&lt;&gt;"",SUMIF($V$23:$V$598,V400,$H$23:$H$598)/SUMIF($V$23:$V$598,V400,$O$23:O975),IF(O400&lt;&gt;"",SUMIF($S$23:$S$598,S400,$H$23:$H$598)/O400,""))</f>
        <v/>
      </c>
      <c r="J400" s="12"/>
      <c r="K400" s="19">
        <f t="shared" si="66"/>
        <v>1</v>
      </c>
      <c r="L400" s="19">
        <f t="shared" si="59"/>
        <v>1</v>
      </c>
      <c r="M400" s="19">
        <f t="shared" si="60"/>
        <v>0</v>
      </c>
      <c r="N400" s="19">
        <f t="shared" si="67"/>
        <v>2</v>
      </c>
      <c r="O400" s="9" t="str">
        <f t="shared" si="65"/>
        <v/>
      </c>
      <c r="S400" s="2" t="str">
        <f t="shared" si="63"/>
        <v>ORA - ORACLE</v>
      </c>
      <c r="T400" s="18" t="str">
        <f t="shared" si="61"/>
        <v/>
      </c>
      <c r="V400" s="2" t="str">
        <f t="shared" si="64"/>
        <v>INCIDENTS</v>
      </c>
      <c r="W400" s="16" t="str">
        <f t="shared" si="62"/>
        <v/>
      </c>
    </row>
    <row r="401" spans="2:23" x14ac:dyDescent="0.2">
      <c r="B401" s="59" t="str">
        <f>IF(Collage!B394="","",Collage!B394)</f>
        <v/>
      </c>
      <c r="C401" s="59" t="str">
        <f>IF(Collage!C394="","",Collage!C394)</f>
        <v/>
      </c>
      <c r="D401" s="60" t="str">
        <f>IF(Collage!D394="","",Collage!D394)</f>
        <v>ORA - 100</v>
      </c>
      <c r="E401" s="29" t="s">
        <v>2</v>
      </c>
      <c r="F401" s="10" t="s">
        <v>2</v>
      </c>
      <c r="G401" s="11"/>
      <c r="H401" s="13">
        <f t="shared" si="58"/>
        <v>0.66666666666666663</v>
      </c>
      <c r="I401" s="8" t="str">
        <f>IF(B401&lt;&gt;"",SUMIF($V$23:$V$598,V401,$H$23:$H$598)/SUMIF($V$23:$V$598,V401,$O$23:O976),IF(O401&lt;&gt;"",SUMIF($S$23:$S$598,S401,$H$23:$H$598)/O401,""))</f>
        <v/>
      </c>
      <c r="J401" s="12"/>
      <c r="K401" s="19">
        <f t="shared" si="66"/>
        <v>1</v>
      </c>
      <c r="L401" s="19">
        <f t="shared" si="59"/>
        <v>1</v>
      </c>
      <c r="M401" s="19">
        <f t="shared" si="60"/>
        <v>0</v>
      </c>
      <c r="N401" s="19">
        <f t="shared" si="67"/>
        <v>2</v>
      </c>
      <c r="O401" s="9" t="str">
        <f t="shared" si="65"/>
        <v/>
      </c>
      <c r="S401" s="2" t="str">
        <f t="shared" si="63"/>
        <v>ORA - ORACLE</v>
      </c>
      <c r="T401" s="18" t="str">
        <f t="shared" si="61"/>
        <v/>
      </c>
      <c r="V401" s="2" t="str">
        <f t="shared" si="64"/>
        <v>INCIDENTS</v>
      </c>
      <c r="W401" s="16" t="str">
        <f t="shared" si="62"/>
        <v/>
      </c>
    </row>
    <row r="402" spans="2:23" x14ac:dyDescent="0.2">
      <c r="B402" s="59" t="str">
        <f>IF(Collage!B395="","",Collage!B395)</f>
        <v/>
      </c>
      <c r="C402" s="59" t="str">
        <f>IF(Collage!C395="","",Collage!C395)</f>
        <v/>
      </c>
      <c r="D402" s="60" t="str">
        <f>IF(Collage!D395="","",Collage!D395)</f>
        <v>ORA - 101</v>
      </c>
      <c r="E402" s="29" t="s">
        <v>2</v>
      </c>
      <c r="F402" s="10" t="s">
        <v>2</v>
      </c>
      <c r="G402" s="11"/>
      <c r="H402" s="13">
        <f t="shared" si="58"/>
        <v>0.66666666666666663</v>
      </c>
      <c r="I402" s="8" t="str">
        <f>IF(B402&lt;&gt;"",SUMIF($V$23:$V$598,V402,$H$23:$H$598)/SUMIF($V$23:$V$598,V402,$O$23:O977),IF(O402&lt;&gt;"",SUMIF($S$23:$S$598,S402,$H$23:$H$598)/O402,""))</f>
        <v/>
      </c>
      <c r="J402" s="12"/>
      <c r="K402" s="19">
        <f t="shared" si="66"/>
        <v>1</v>
      </c>
      <c r="L402" s="19">
        <f t="shared" si="59"/>
        <v>1</v>
      </c>
      <c r="M402" s="19">
        <f t="shared" si="60"/>
        <v>0</v>
      </c>
      <c r="N402" s="19">
        <f t="shared" si="67"/>
        <v>2</v>
      </c>
      <c r="O402" s="9" t="str">
        <f t="shared" si="65"/>
        <v/>
      </c>
      <c r="S402" s="2" t="str">
        <f t="shared" si="63"/>
        <v>ORA - ORACLE</v>
      </c>
      <c r="T402" s="18" t="str">
        <f t="shared" si="61"/>
        <v/>
      </c>
      <c r="V402" s="2" t="str">
        <f t="shared" si="64"/>
        <v>INCIDENTS</v>
      </c>
      <c r="W402" s="16" t="str">
        <f t="shared" si="62"/>
        <v/>
      </c>
    </row>
    <row r="403" spans="2:23" x14ac:dyDescent="0.2">
      <c r="B403" s="59" t="str">
        <f>IF(Collage!B396="","",Collage!B396)</f>
        <v/>
      </c>
      <c r="C403" s="59" t="str">
        <f>IF(Collage!C396="","",Collage!C396)</f>
        <v/>
      </c>
      <c r="D403" s="60" t="str">
        <f>IF(Collage!D396="","",Collage!D396)</f>
        <v>ORA - 102</v>
      </c>
      <c r="E403" s="29" t="s">
        <v>2</v>
      </c>
      <c r="F403" s="10" t="s">
        <v>2</v>
      </c>
      <c r="G403" s="11"/>
      <c r="H403" s="13">
        <f t="shared" si="58"/>
        <v>0.66666666666666663</v>
      </c>
      <c r="I403" s="8" t="str">
        <f>IF(B403&lt;&gt;"",SUMIF($V$23:$V$598,V403,$H$23:$H$598)/SUMIF($V$23:$V$598,V403,$O$23:O978),IF(O403&lt;&gt;"",SUMIF($S$23:$S$598,S403,$H$23:$H$598)/O403,""))</f>
        <v/>
      </c>
      <c r="J403" s="12"/>
      <c r="K403" s="19">
        <f t="shared" si="66"/>
        <v>1</v>
      </c>
      <c r="L403" s="19">
        <f t="shared" si="59"/>
        <v>1</v>
      </c>
      <c r="M403" s="19">
        <f t="shared" si="60"/>
        <v>0</v>
      </c>
      <c r="N403" s="19">
        <f t="shared" si="67"/>
        <v>2</v>
      </c>
      <c r="O403" s="9" t="str">
        <f t="shared" si="65"/>
        <v/>
      </c>
      <c r="S403" s="2" t="str">
        <f t="shared" si="63"/>
        <v>ORA - ORACLE</v>
      </c>
      <c r="T403" s="18" t="str">
        <f t="shared" si="61"/>
        <v/>
      </c>
      <c r="V403" s="2" t="str">
        <f t="shared" si="64"/>
        <v>INCIDENTS</v>
      </c>
      <c r="W403" s="16" t="str">
        <f t="shared" si="62"/>
        <v/>
      </c>
    </row>
    <row r="404" spans="2:23" x14ac:dyDescent="0.2">
      <c r="B404" s="59" t="str">
        <f>IF(Collage!B397="","",Collage!B397)</f>
        <v/>
      </c>
      <c r="C404" s="59" t="str">
        <f>IF(Collage!C397="","",Collage!C397)</f>
        <v/>
      </c>
      <c r="D404" s="60" t="str">
        <f>IF(Collage!D397="","",Collage!D397)</f>
        <v>ORA - 103</v>
      </c>
      <c r="E404" s="29" t="s">
        <v>2</v>
      </c>
      <c r="F404" s="10" t="s">
        <v>2</v>
      </c>
      <c r="G404" s="11"/>
      <c r="H404" s="13">
        <f t="shared" si="58"/>
        <v>0.66666666666666663</v>
      </c>
      <c r="I404" s="8" t="str">
        <f>IF(B404&lt;&gt;"",SUMIF($V$23:$V$598,V404,$H$23:$H$598)/SUMIF($V$23:$V$598,V404,$O$23:O979),IF(O404&lt;&gt;"",SUMIF($S$23:$S$598,S404,$H$23:$H$598)/O404,""))</f>
        <v/>
      </c>
      <c r="J404" s="12"/>
      <c r="K404" s="19">
        <f t="shared" si="66"/>
        <v>1</v>
      </c>
      <c r="L404" s="19">
        <f t="shared" si="59"/>
        <v>1</v>
      </c>
      <c r="M404" s="19">
        <f t="shared" si="60"/>
        <v>0</v>
      </c>
      <c r="N404" s="19">
        <f t="shared" si="67"/>
        <v>2</v>
      </c>
      <c r="O404" s="9" t="str">
        <f t="shared" si="65"/>
        <v/>
      </c>
      <c r="S404" s="2" t="str">
        <f t="shared" si="63"/>
        <v>ORA - ORACLE</v>
      </c>
      <c r="T404" s="18" t="str">
        <f t="shared" si="61"/>
        <v/>
      </c>
      <c r="V404" s="2" t="str">
        <f t="shared" si="64"/>
        <v>INCIDENTS</v>
      </c>
      <c r="W404" s="16" t="str">
        <f t="shared" si="62"/>
        <v/>
      </c>
    </row>
    <row r="405" spans="2:23" x14ac:dyDescent="0.2">
      <c r="B405" s="59" t="str">
        <f>IF(Collage!B398="","",Collage!B398)</f>
        <v/>
      </c>
      <c r="C405" s="59" t="str">
        <f>IF(Collage!C398="","",Collage!C398)</f>
        <v/>
      </c>
      <c r="D405" s="60" t="str">
        <f>IF(Collage!D398="","",Collage!D398)</f>
        <v>ORA - 104</v>
      </c>
      <c r="E405" s="29" t="s">
        <v>2</v>
      </c>
      <c r="F405" s="10" t="s">
        <v>55</v>
      </c>
      <c r="G405" s="11"/>
      <c r="H405" s="13">
        <f t="shared" si="58"/>
        <v>0.33333333333333331</v>
      </c>
      <c r="I405" s="8" t="str">
        <f>IF(B405&lt;&gt;"",SUMIF($V$23:$V$598,V405,$H$23:$H$598)/SUMIF($V$23:$V$598,V405,$O$23:O980),IF(O405&lt;&gt;"",SUMIF($S$23:$S$598,S405,$H$23:$H$598)/O405,""))</f>
        <v/>
      </c>
      <c r="J405" s="12"/>
      <c r="K405" s="19">
        <f t="shared" si="66"/>
        <v>1</v>
      </c>
      <c r="L405" s="19">
        <f t="shared" si="59"/>
        <v>0</v>
      </c>
      <c r="M405" s="19">
        <f t="shared" si="60"/>
        <v>0</v>
      </c>
      <c r="N405" s="19">
        <f t="shared" si="67"/>
        <v>1</v>
      </c>
      <c r="O405" s="9" t="str">
        <f t="shared" si="65"/>
        <v/>
      </c>
      <c r="S405" s="2" t="str">
        <f t="shared" si="63"/>
        <v>ORA - ORACLE</v>
      </c>
      <c r="T405" s="18" t="str">
        <f t="shared" si="61"/>
        <v/>
      </c>
      <c r="V405" s="2" t="str">
        <f t="shared" si="64"/>
        <v>INCIDENTS</v>
      </c>
      <c r="W405" s="16" t="str">
        <f t="shared" si="62"/>
        <v/>
      </c>
    </row>
    <row r="406" spans="2:23" x14ac:dyDescent="0.2">
      <c r="B406" s="59" t="str">
        <f>IF(Collage!B399="","",Collage!B399)</f>
        <v/>
      </c>
      <c r="C406" s="59" t="str">
        <f>IF(Collage!C399="","",Collage!C399)</f>
        <v/>
      </c>
      <c r="D406" s="60" t="str">
        <f>IF(Collage!D399="","",Collage!D399)</f>
        <v>ORA - 105</v>
      </c>
      <c r="E406" s="29"/>
      <c r="F406" s="10" t="s">
        <v>55</v>
      </c>
      <c r="G406" s="11"/>
      <c r="H406" s="13">
        <f t="shared" si="58"/>
        <v>0</v>
      </c>
      <c r="I406" s="8" t="str">
        <f>IF(B406&lt;&gt;"",SUMIF($V$23:$V$598,V406,$H$23:$H$598)/SUMIF($V$23:$V$598,V406,$O$23:O981),IF(O406&lt;&gt;"",SUMIF($S$23:$S$598,S406,$H$23:$H$598)/O406,""))</f>
        <v/>
      </c>
      <c r="J406" s="12"/>
      <c r="K406" s="19">
        <f t="shared" si="66"/>
        <v>0</v>
      </c>
      <c r="L406" s="19">
        <f t="shared" si="59"/>
        <v>0</v>
      </c>
      <c r="M406" s="19">
        <f t="shared" si="60"/>
        <v>0</v>
      </c>
      <c r="N406" s="19">
        <f t="shared" si="67"/>
        <v>0</v>
      </c>
      <c r="O406" s="9" t="str">
        <f t="shared" si="65"/>
        <v/>
      </c>
      <c r="S406" s="2" t="str">
        <f t="shared" si="63"/>
        <v>ORA - ORACLE</v>
      </c>
      <c r="T406" s="18" t="str">
        <f t="shared" si="61"/>
        <v/>
      </c>
      <c r="V406" s="2" t="str">
        <f t="shared" si="64"/>
        <v>INCIDENTS</v>
      </c>
      <c r="W406" s="16" t="str">
        <f t="shared" si="62"/>
        <v/>
      </c>
    </row>
    <row r="407" spans="2:23" x14ac:dyDescent="0.2">
      <c r="B407" s="59" t="str">
        <f>IF(Collage!B400="","",Collage!B400)</f>
        <v/>
      </c>
      <c r="C407" s="59" t="str">
        <f>IF(Collage!C400="","",Collage!C400)</f>
        <v/>
      </c>
      <c r="D407" s="60" t="str">
        <f>IF(Collage!D400="","",Collage!D400)</f>
        <v>ORA - 106</v>
      </c>
      <c r="E407" s="29"/>
      <c r="F407" s="10" t="s">
        <v>55</v>
      </c>
      <c r="G407" s="11"/>
      <c r="H407" s="13">
        <f t="shared" ref="H407:H470" si="68">IF(D407="","",SUM(N407/3))</f>
        <v>0</v>
      </c>
      <c r="I407" s="8" t="str">
        <f>IF(B407&lt;&gt;"",SUMIF($V$23:$V$598,V407,$H$23:$H$598)/SUMIF($V$23:$V$598,V407,$O$23:O982),IF(O407&lt;&gt;"",SUMIF($S$23:$S$598,S407,$H$23:$H$598)/O407,""))</f>
        <v/>
      </c>
      <c r="J407" s="12"/>
      <c r="K407" s="19">
        <f t="shared" si="66"/>
        <v>0</v>
      </c>
      <c r="L407" s="19">
        <f t="shared" ref="L407:L470" si="69">IF($D407&lt;&gt;"",IF($F407="X",1,0),"")</f>
        <v>0</v>
      </c>
      <c r="M407" s="19">
        <f t="shared" ref="M407:M470" si="70">IF($D407&lt;&gt;"",IF($G407="X",1,0),"")</f>
        <v>0</v>
      </c>
      <c r="N407" s="19">
        <f t="shared" si="67"/>
        <v>0</v>
      </c>
      <c r="O407" s="9" t="str">
        <f t="shared" si="65"/>
        <v/>
      </c>
      <c r="S407" s="2" t="str">
        <f t="shared" si="63"/>
        <v>ORA - ORACLE</v>
      </c>
      <c r="T407" s="18" t="str">
        <f t="shared" ref="T407:T470" si="71">IF(C407&lt;&gt;"",I407,"")</f>
        <v/>
      </c>
      <c r="V407" s="2" t="str">
        <f t="shared" si="64"/>
        <v>INCIDENTS</v>
      </c>
      <c r="W407" s="16" t="str">
        <f t="shared" ref="W407:W470" si="72">IF(B407&lt;&gt;"",I407,"")</f>
        <v/>
      </c>
    </row>
    <row r="408" spans="2:23" x14ac:dyDescent="0.2">
      <c r="B408" s="59" t="str">
        <f>IF(Collage!B401="","",Collage!B401)</f>
        <v/>
      </c>
      <c r="C408" s="59" t="str">
        <f>IF(Collage!C401="","",Collage!C401)</f>
        <v/>
      </c>
      <c r="D408" s="60" t="str">
        <f>IF(Collage!D401="","",Collage!D401)</f>
        <v>ORA - 107</v>
      </c>
      <c r="E408" s="29"/>
      <c r="F408" s="10" t="s">
        <v>55</v>
      </c>
      <c r="G408" s="11"/>
      <c r="H408" s="13">
        <f t="shared" si="68"/>
        <v>0</v>
      </c>
      <c r="I408" s="8" t="str">
        <f>IF(B408&lt;&gt;"",SUMIF($V$23:$V$598,V408,$H$23:$H$598)/SUMIF($V$23:$V$598,V408,$O$23:O983),IF(O408&lt;&gt;"",SUMIF($S$23:$S$598,S408,$H$23:$H$598)/O408,""))</f>
        <v/>
      </c>
      <c r="J408" s="12"/>
      <c r="K408" s="19">
        <f t="shared" si="66"/>
        <v>0</v>
      </c>
      <c r="L408" s="19">
        <f t="shared" si="69"/>
        <v>0</v>
      </c>
      <c r="M408" s="19">
        <f t="shared" si="70"/>
        <v>0</v>
      </c>
      <c r="N408" s="19">
        <f t="shared" si="67"/>
        <v>0</v>
      </c>
      <c r="O408" s="9" t="str">
        <f t="shared" si="65"/>
        <v/>
      </c>
      <c r="S408" s="2" t="str">
        <f t="shared" ref="S408:S471" si="73">IF(C408&lt;&gt;"",C408,IF(V408=V407,S407,""))</f>
        <v>ORA - ORACLE</v>
      </c>
      <c r="T408" s="18" t="str">
        <f t="shared" si="71"/>
        <v/>
      </c>
      <c r="V408" s="2" t="str">
        <f t="shared" ref="V408:V471" si="74">IF(B408="",V407,B408)</f>
        <v>INCIDENTS</v>
      </c>
      <c r="W408" s="16" t="str">
        <f t="shared" si="72"/>
        <v/>
      </c>
    </row>
    <row r="409" spans="2:23" x14ac:dyDescent="0.2">
      <c r="B409" s="59" t="str">
        <f>IF(Collage!B402="","",Collage!B402)</f>
        <v/>
      </c>
      <c r="C409" s="59" t="str">
        <f>IF(Collage!C402="","",Collage!C402)</f>
        <v/>
      </c>
      <c r="D409" s="60" t="str">
        <f>IF(Collage!D402="","",Collage!D402)</f>
        <v>ORA - 108</v>
      </c>
      <c r="E409" s="29"/>
      <c r="F409" s="10" t="s">
        <v>55</v>
      </c>
      <c r="G409" s="11"/>
      <c r="H409" s="13">
        <f t="shared" si="68"/>
        <v>0</v>
      </c>
      <c r="I409" s="8" t="str">
        <f>IF(B409&lt;&gt;"",SUMIF($V$23:$V$598,V409,$H$23:$H$598)/SUMIF($V$23:$V$598,V409,$O$23:O984),IF(O409&lt;&gt;"",SUMIF($S$23:$S$598,S409,$H$23:$H$598)/O409,""))</f>
        <v/>
      </c>
      <c r="J409" s="12"/>
      <c r="K409" s="19">
        <f t="shared" si="66"/>
        <v>0</v>
      </c>
      <c r="L409" s="19">
        <f t="shared" si="69"/>
        <v>0</v>
      </c>
      <c r="M409" s="19">
        <f t="shared" si="70"/>
        <v>0</v>
      </c>
      <c r="N409" s="19">
        <f t="shared" si="67"/>
        <v>0</v>
      </c>
      <c r="O409" s="9" t="str">
        <f t="shared" ref="O409:O472" si="75">IF(C409="","",IF(S408&lt;&gt;S409,SUMPRODUCT((D409:D885&lt;&gt;"")*(S409:S885=S409)),""))</f>
        <v/>
      </c>
      <c r="S409" s="2" t="str">
        <f t="shared" si="73"/>
        <v>ORA - ORACLE</v>
      </c>
      <c r="T409" s="18" t="str">
        <f t="shared" si="71"/>
        <v/>
      </c>
      <c r="V409" s="2" t="str">
        <f t="shared" si="74"/>
        <v>INCIDENTS</v>
      </c>
      <c r="W409" s="16" t="str">
        <f t="shared" si="72"/>
        <v/>
      </c>
    </row>
    <row r="410" spans="2:23" x14ac:dyDescent="0.2">
      <c r="B410" s="59" t="str">
        <f>IF(Collage!B403="","",Collage!B403)</f>
        <v/>
      </c>
      <c r="C410" s="59" t="str">
        <f>IF(Collage!C403="","",Collage!C403)</f>
        <v/>
      </c>
      <c r="D410" s="60" t="str">
        <f>IF(Collage!D403="","",Collage!D403)</f>
        <v>ORA - 109</v>
      </c>
      <c r="E410" s="29" t="s">
        <v>2</v>
      </c>
      <c r="F410" s="10" t="s">
        <v>55</v>
      </c>
      <c r="G410" s="11"/>
      <c r="H410" s="13">
        <f t="shared" si="68"/>
        <v>0.33333333333333331</v>
      </c>
      <c r="I410" s="8" t="str">
        <f>IF(B410&lt;&gt;"",SUMIF($V$23:$V$598,V410,$H$23:$H$598)/SUMIF($V$23:$V$598,V410,$O$23:O985),IF(O410&lt;&gt;"",SUMIF($S$23:$S$598,S410,$H$23:$H$598)/O410,""))</f>
        <v/>
      </c>
      <c r="J410" s="12"/>
      <c r="K410" s="19">
        <f t="shared" si="66"/>
        <v>1</v>
      </c>
      <c r="L410" s="19">
        <f t="shared" si="69"/>
        <v>0</v>
      </c>
      <c r="M410" s="19">
        <f t="shared" si="70"/>
        <v>0</v>
      </c>
      <c r="N410" s="19">
        <f t="shared" si="67"/>
        <v>1</v>
      </c>
      <c r="O410" s="9" t="str">
        <f t="shared" si="75"/>
        <v/>
      </c>
      <c r="S410" s="2" t="str">
        <f t="shared" si="73"/>
        <v>ORA - ORACLE</v>
      </c>
      <c r="T410" s="18" t="str">
        <f t="shared" si="71"/>
        <v/>
      </c>
      <c r="V410" s="2" t="str">
        <f t="shared" si="74"/>
        <v>INCIDENTS</v>
      </c>
      <c r="W410" s="16" t="str">
        <f t="shared" si="72"/>
        <v/>
      </c>
    </row>
    <row r="411" spans="2:23" x14ac:dyDescent="0.2">
      <c r="B411" s="59" t="str">
        <f>IF(Collage!B404="","",Collage!B404)</f>
        <v/>
      </c>
      <c r="C411" s="59" t="str">
        <f>IF(Collage!C404="","",Collage!C404)</f>
        <v/>
      </c>
      <c r="D411" s="60" t="str">
        <f>IF(Collage!D404="","",Collage!D404)</f>
        <v>ORA - 110</v>
      </c>
      <c r="E411" s="29"/>
      <c r="F411" s="10" t="s">
        <v>55</v>
      </c>
      <c r="G411" s="11"/>
      <c r="H411" s="13">
        <f t="shared" si="68"/>
        <v>0</v>
      </c>
      <c r="I411" s="8" t="str">
        <f>IF(B411&lt;&gt;"",SUMIF($V$23:$V$598,V411,$H$23:$H$598)/SUMIF($V$23:$V$598,V411,$O$23:O986),IF(O411&lt;&gt;"",SUMIF($S$23:$S$598,S411,$H$23:$H$598)/O411,""))</f>
        <v/>
      </c>
      <c r="J411" s="12"/>
      <c r="K411" s="19">
        <f t="shared" si="66"/>
        <v>0</v>
      </c>
      <c r="L411" s="19">
        <f t="shared" si="69"/>
        <v>0</v>
      </c>
      <c r="M411" s="19">
        <f t="shared" si="70"/>
        <v>0</v>
      </c>
      <c r="N411" s="19">
        <f t="shared" si="67"/>
        <v>0</v>
      </c>
      <c r="O411" s="9" t="str">
        <f t="shared" si="75"/>
        <v/>
      </c>
      <c r="S411" s="2" t="str">
        <f t="shared" si="73"/>
        <v>ORA - ORACLE</v>
      </c>
      <c r="T411" s="18" t="str">
        <f t="shared" si="71"/>
        <v/>
      </c>
      <c r="V411" s="2" t="str">
        <f t="shared" si="74"/>
        <v>INCIDENTS</v>
      </c>
      <c r="W411" s="16" t="str">
        <f t="shared" si="72"/>
        <v/>
      </c>
    </row>
    <row r="412" spans="2:23" x14ac:dyDescent="0.2">
      <c r="B412" s="59" t="str">
        <f>IF(Collage!B405="","",Collage!B405)</f>
        <v/>
      </c>
      <c r="C412" s="59" t="str">
        <f>IF(Collage!C405="","",Collage!C405)</f>
        <v/>
      </c>
      <c r="D412" s="60" t="str">
        <f>IF(Collage!D405="","",Collage!D405)</f>
        <v>ORA - 111</v>
      </c>
      <c r="E412" s="29"/>
      <c r="F412" s="10" t="s">
        <v>55</v>
      </c>
      <c r="G412" s="11"/>
      <c r="H412" s="13">
        <f t="shared" si="68"/>
        <v>0</v>
      </c>
      <c r="I412" s="8" t="str">
        <f>IF(B412&lt;&gt;"",SUMIF($V$23:$V$598,V412,$H$23:$H$598)/SUMIF($V$23:$V$598,V412,$O$23:O987),IF(O412&lt;&gt;"",SUMIF($S$23:$S$598,S412,$H$23:$H$598)/O412,""))</f>
        <v/>
      </c>
      <c r="J412" s="12"/>
      <c r="K412" s="19">
        <f t="shared" si="66"/>
        <v>0</v>
      </c>
      <c r="L412" s="19">
        <f t="shared" si="69"/>
        <v>0</v>
      </c>
      <c r="M412" s="19">
        <f t="shared" si="70"/>
        <v>0</v>
      </c>
      <c r="N412" s="19">
        <f t="shared" si="67"/>
        <v>0</v>
      </c>
      <c r="O412" s="9" t="str">
        <f t="shared" si="75"/>
        <v/>
      </c>
      <c r="S412" s="2" t="str">
        <f t="shared" si="73"/>
        <v>ORA - ORACLE</v>
      </c>
      <c r="T412" s="18" t="str">
        <f t="shared" si="71"/>
        <v/>
      </c>
      <c r="V412" s="2" t="str">
        <f t="shared" si="74"/>
        <v>INCIDENTS</v>
      </c>
      <c r="W412" s="16" t="str">
        <f t="shared" si="72"/>
        <v/>
      </c>
    </row>
    <row r="413" spans="2:23" x14ac:dyDescent="0.2">
      <c r="B413" s="59" t="str">
        <f>IF(Collage!B406="","",Collage!B406)</f>
        <v/>
      </c>
      <c r="C413" s="59" t="str">
        <f>IF(Collage!C406="","",Collage!C406)</f>
        <v/>
      </c>
      <c r="D413" s="60" t="str">
        <f>IF(Collage!D406="","",Collage!D406)</f>
        <v>ORA - 112</v>
      </c>
      <c r="E413" s="29"/>
      <c r="F413" s="10" t="s">
        <v>55</v>
      </c>
      <c r="G413" s="11"/>
      <c r="H413" s="13">
        <f t="shared" si="68"/>
        <v>0</v>
      </c>
      <c r="I413" s="8" t="str">
        <f>IF(B413&lt;&gt;"",SUMIF($V$23:$V$598,V413,$H$23:$H$598)/SUMIF($V$23:$V$598,V413,$O$23:O988),IF(O413&lt;&gt;"",SUMIF($S$23:$S$598,S413,$H$23:$H$598)/O413,""))</f>
        <v/>
      </c>
      <c r="J413" s="12"/>
      <c r="K413" s="19">
        <f t="shared" si="66"/>
        <v>0</v>
      </c>
      <c r="L413" s="19">
        <f t="shared" si="69"/>
        <v>0</v>
      </c>
      <c r="M413" s="19">
        <f t="shared" si="70"/>
        <v>0</v>
      </c>
      <c r="N413" s="19">
        <f t="shared" si="67"/>
        <v>0</v>
      </c>
      <c r="O413" s="9" t="str">
        <f t="shared" si="75"/>
        <v/>
      </c>
      <c r="S413" s="2" t="str">
        <f t="shared" si="73"/>
        <v>ORA - ORACLE</v>
      </c>
      <c r="T413" s="18" t="str">
        <f t="shared" si="71"/>
        <v/>
      </c>
      <c r="V413" s="2" t="str">
        <f t="shared" si="74"/>
        <v>INCIDENTS</v>
      </c>
      <c r="W413" s="16" t="str">
        <f t="shared" si="72"/>
        <v/>
      </c>
    </row>
    <row r="414" spans="2:23" x14ac:dyDescent="0.2">
      <c r="B414" s="59" t="str">
        <f>IF(Collage!B407="","",Collage!B407)</f>
        <v/>
      </c>
      <c r="C414" s="59" t="str">
        <f>IF(Collage!C407="","",Collage!C407)</f>
        <v/>
      </c>
      <c r="D414" s="60" t="str">
        <f>IF(Collage!D407="","",Collage!D407)</f>
        <v>ORA - 113</v>
      </c>
      <c r="E414" s="29"/>
      <c r="F414" s="10" t="s">
        <v>55</v>
      </c>
      <c r="G414" s="11"/>
      <c r="H414" s="13">
        <f t="shared" si="68"/>
        <v>0</v>
      </c>
      <c r="I414" s="8" t="str">
        <f>IF(B414&lt;&gt;"",SUMIF($V$23:$V$598,V414,$H$23:$H$598)/SUMIF($V$23:$V$598,V414,$O$23:O989),IF(O414&lt;&gt;"",SUMIF($S$23:$S$598,S414,$H$23:$H$598)/O414,""))</f>
        <v/>
      </c>
      <c r="J414" s="12"/>
      <c r="K414" s="19">
        <f t="shared" si="66"/>
        <v>0</v>
      </c>
      <c r="L414" s="19">
        <f t="shared" si="69"/>
        <v>0</v>
      </c>
      <c r="M414" s="19">
        <f t="shared" si="70"/>
        <v>0</v>
      </c>
      <c r="N414" s="19">
        <f t="shared" si="67"/>
        <v>0</v>
      </c>
      <c r="O414" s="9" t="str">
        <f t="shared" si="75"/>
        <v/>
      </c>
      <c r="S414" s="2" t="str">
        <f t="shared" si="73"/>
        <v>ORA - ORACLE</v>
      </c>
      <c r="T414" s="18" t="str">
        <f t="shared" si="71"/>
        <v/>
      </c>
      <c r="V414" s="2" t="str">
        <f t="shared" si="74"/>
        <v>INCIDENTS</v>
      </c>
      <c r="W414" s="16" t="str">
        <f t="shared" si="72"/>
        <v/>
      </c>
    </row>
    <row r="415" spans="2:23" x14ac:dyDescent="0.2">
      <c r="B415" s="59" t="str">
        <f>IF(Collage!B408="","",Collage!B408)</f>
        <v/>
      </c>
      <c r="C415" s="59" t="str">
        <f>IF(Collage!C408="","",Collage!C408)</f>
        <v/>
      </c>
      <c r="D415" s="60" t="str">
        <f>IF(Collage!D408="","",Collage!D408)</f>
        <v>ORA - 114</v>
      </c>
      <c r="E415" s="29"/>
      <c r="F415" s="10" t="s">
        <v>55</v>
      </c>
      <c r="G415" s="11"/>
      <c r="H415" s="13">
        <f t="shared" si="68"/>
        <v>0</v>
      </c>
      <c r="I415" s="8" t="str">
        <f>IF(B415&lt;&gt;"",SUMIF($V$23:$V$598,V415,$H$23:$H$598)/SUMIF($V$23:$V$598,V415,$O$23:O990),IF(O415&lt;&gt;"",SUMIF($S$23:$S$598,S415,$H$23:$H$598)/O415,""))</f>
        <v/>
      </c>
      <c r="J415" s="12"/>
      <c r="K415" s="19">
        <f t="shared" si="66"/>
        <v>0</v>
      </c>
      <c r="L415" s="19">
        <f t="shared" si="69"/>
        <v>0</v>
      </c>
      <c r="M415" s="19">
        <f t="shared" si="70"/>
        <v>0</v>
      </c>
      <c r="N415" s="19">
        <f t="shared" si="67"/>
        <v>0</v>
      </c>
      <c r="O415" s="9" t="str">
        <f t="shared" si="75"/>
        <v/>
      </c>
      <c r="S415" s="2" t="str">
        <f t="shared" si="73"/>
        <v>ORA - ORACLE</v>
      </c>
      <c r="T415" s="18" t="str">
        <f t="shared" si="71"/>
        <v/>
      </c>
      <c r="V415" s="2" t="str">
        <f t="shared" si="74"/>
        <v>INCIDENTS</v>
      </c>
      <c r="W415" s="16" t="str">
        <f t="shared" si="72"/>
        <v/>
      </c>
    </row>
    <row r="416" spans="2:23" x14ac:dyDescent="0.2">
      <c r="B416" s="59" t="str">
        <f>IF(Collage!B409="","",Collage!B409)</f>
        <v/>
      </c>
      <c r="C416" s="59" t="str">
        <f>IF(Collage!C409="","",Collage!C409)</f>
        <v/>
      </c>
      <c r="D416" s="60" t="str">
        <f>IF(Collage!D409="","",Collage!D409)</f>
        <v>ORA - 115</v>
      </c>
      <c r="E416" s="29"/>
      <c r="F416" s="10" t="s">
        <v>55</v>
      </c>
      <c r="G416" s="11"/>
      <c r="H416" s="13">
        <f t="shared" si="68"/>
        <v>0</v>
      </c>
      <c r="I416" s="8" t="str">
        <f>IF(B416&lt;&gt;"",SUMIF($V$23:$V$598,V416,$H$23:$H$598)/SUMIF($V$23:$V$598,V416,$O$23:O991),IF(O416&lt;&gt;"",SUMIF($S$23:$S$598,S416,$H$23:$H$598)/O416,""))</f>
        <v/>
      </c>
      <c r="J416" s="12"/>
      <c r="K416" s="19">
        <f t="shared" si="66"/>
        <v>0</v>
      </c>
      <c r="L416" s="19">
        <f t="shared" si="69"/>
        <v>0</v>
      </c>
      <c r="M416" s="19">
        <f t="shared" si="70"/>
        <v>0</v>
      </c>
      <c r="N416" s="19">
        <f t="shared" si="67"/>
        <v>0</v>
      </c>
      <c r="O416" s="9" t="str">
        <f t="shared" si="75"/>
        <v/>
      </c>
      <c r="S416" s="2" t="str">
        <f t="shared" si="73"/>
        <v>ORA - ORACLE</v>
      </c>
      <c r="T416" s="18" t="str">
        <f t="shared" si="71"/>
        <v/>
      </c>
      <c r="V416" s="2" t="str">
        <f t="shared" si="74"/>
        <v>INCIDENTS</v>
      </c>
      <c r="W416" s="16" t="str">
        <f t="shared" si="72"/>
        <v/>
      </c>
    </row>
    <row r="417" spans="2:23" x14ac:dyDescent="0.2">
      <c r="B417" s="59" t="str">
        <f>IF(Collage!B410="","",Collage!B410)</f>
        <v/>
      </c>
      <c r="C417" s="59" t="str">
        <f>IF(Collage!C410="","",Collage!C410)</f>
        <v/>
      </c>
      <c r="D417" s="60" t="str">
        <f>IF(Collage!D410="","",Collage!D410)</f>
        <v>ORA - 116</v>
      </c>
      <c r="E417" s="29" t="s">
        <v>2</v>
      </c>
      <c r="F417" s="10" t="s">
        <v>55</v>
      </c>
      <c r="G417" s="11"/>
      <c r="H417" s="13">
        <f t="shared" si="68"/>
        <v>0.33333333333333331</v>
      </c>
      <c r="I417" s="8" t="str">
        <f>IF(B417&lt;&gt;"",SUMIF($V$23:$V$598,V417,$H$23:$H$598)/SUMIF($V$23:$V$598,V417,$O$23:O992),IF(O417&lt;&gt;"",SUMIF($S$23:$S$598,S417,$H$23:$H$598)/O417,""))</f>
        <v/>
      </c>
      <c r="J417" s="12"/>
      <c r="K417" s="19">
        <f t="shared" si="66"/>
        <v>1</v>
      </c>
      <c r="L417" s="19">
        <f t="shared" si="69"/>
        <v>0</v>
      </c>
      <c r="M417" s="19">
        <f t="shared" si="70"/>
        <v>0</v>
      </c>
      <c r="N417" s="19">
        <f t="shared" si="67"/>
        <v>1</v>
      </c>
      <c r="O417" s="9" t="str">
        <f t="shared" si="75"/>
        <v/>
      </c>
      <c r="S417" s="2" t="str">
        <f t="shared" si="73"/>
        <v>ORA - ORACLE</v>
      </c>
      <c r="T417" s="18" t="str">
        <f t="shared" si="71"/>
        <v/>
      </c>
      <c r="V417" s="2" t="str">
        <f t="shared" si="74"/>
        <v>INCIDENTS</v>
      </c>
      <c r="W417" s="16" t="str">
        <f t="shared" si="72"/>
        <v/>
      </c>
    </row>
    <row r="418" spans="2:23" x14ac:dyDescent="0.2">
      <c r="B418" s="59" t="str">
        <f>IF(Collage!B411="","",Collage!B411)</f>
        <v/>
      </c>
      <c r="C418" s="59" t="str">
        <f>IF(Collage!C411="","",Collage!C411)</f>
        <v/>
      </c>
      <c r="D418" s="60" t="str">
        <f>IF(Collage!D411="","",Collage!D411)</f>
        <v>ORA - 117</v>
      </c>
      <c r="E418" s="29"/>
      <c r="F418" s="10" t="s">
        <v>55</v>
      </c>
      <c r="G418" s="11"/>
      <c r="H418" s="13">
        <f t="shared" si="68"/>
        <v>0</v>
      </c>
      <c r="I418" s="8" t="str">
        <f>IF(B418&lt;&gt;"",SUMIF($V$23:$V$598,V418,$H$23:$H$598)/SUMIF($V$23:$V$598,V418,$O$23:O993),IF(O418&lt;&gt;"",SUMIF($S$23:$S$598,S418,$H$23:$H$598)/O418,""))</f>
        <v/>
      </c>
      <c r="J418" s="12"/>
      <c r="K418" s="19">
        <f t="shared" si="66"/>
        <v>0</v>
      </c>
      <c r="L418" s="19">
        <f t="shared" si="69"/>
        <v>0</v>
      </c>
      <c r="M418" s="19">
        <f t="shared" si="70"/>
        <v>0</v>
      </c>
      <c r="N418" s="19">
        <f t="shared" si="67"/>
        <v>0</v>
      </c>
      <c r="O418" s="9" t="str">
        <f t="shared" si="75"/>
        <v/>
      </c>
      <c r="S418" s="2" t="str">
        <f t="shared" si="73"/>
        <v>ORA - ORACLE</v>
      </c>
      <c r="T418" s="18" t="str">
        <f t="shared" si="71"/>
        <v/>
      </c>
      <c r="V418" s="2" t="str">
        <f t="shared" si="74"/>
        <v>INCIDENTS</v>
      </c>
      <c r="W418" s="16" t="str">
        <f t="shared" si="72"/>
        <v/>
      </c>
    </row>
    <row r="419" spans="2:23" x14ac:dyDescent="0.2">
      <c r="B419" s="59" t="str">
        <f>IF(Collage!B412="","",Collage!B412)</f>
        <v/>
      </c>
      <c r="C419" s="59" t="str">
        <f>IF(Collage!C412="","",Collage!C412)</f>
        <v/>
      </c>
      <c r="D419" s="60" t="str">
        <f>IF(Collage!D412="","",Collage!D412)</f>
        <v>ORA - 118</v>
      </c>
      <c r="E419" s="29"/>
      <c r="F419" s="10" t="s">
        <v>55</v>
      </c>
      <c r="G419" s="11"/>
      <c r="H419" s="13">
        <f t="shared" si="68"/>
        <v>0</v>
      </c>
      <c r="I419" s="8" t="str">
        <f>IF(B419&lt;&gt;"",SUMIF($V$23:$V$598,V419,$H$23:$H$598)/SUMIF($V$23:$V$598,V419,$O$23:O994),IF(O419&lt;&gt;"",SUMIF($S$23:$S$598,S419,$H$23:$H$598)/O419,""))</f>
        <v/>
      </c>
      <c r="J419" s="12"/>
      <c r="K419" s="19">
        <f t="shared" si="66"/>
        <v>0</v>
      </c>
      <c r="L419" s="19">
        <f t="shared" si="69"/>
        <v>0</v>
      </c>
      <c r="M419" s="19">
        <f t="shared" si="70"/>
        <v>0</v>
      </c>
      <c r="N419" s="19">
        <f t="shared" si="67"/>
        <v>0</v>
      </c>
      <c r="O419" s="9" t="str">
        <f t="shared" si="75"/>
        <v/>
      </c>
      <c r="S419" s="2" t="str">
        <f t="shared" si="73"/>
        <v>ORA - ORACLE</v>
      </c>
      <c r="T419" s="18" t="str">
        <f t="shared" si="71"/>
        <v/>
      </c>
      <c r="V419" s="2" t="str">
        <f t="shared" si="74"/>
        <v>INCIDENTS</v>
      </c>
      <c r="W419" s="16" t="str">
        <f t="shared" si="72"/>
        <v/>
      </c>
    </row>
    <row r="420" spans="2:23" x14ac:dyDescent="0.2">
      <c r="B420" s="59" t="str">
        <f>IF(Collage!B413="","",Collage!B413)</f>
        <v/>
      </c>
      <c r="C420" s="59" t="str">
        <f>IF(Collage!C413="","",Collage!C413)</f>
        <v/>
      </c>
      <c r="D420" s="60" t="str">
        <f>IF(Collage!D413="","",Collage!D413)</f>
        <v>ORA - 119</v>
      </c>
      <c r="E420" s="29"/>
      <c r="F420" s="10" t="s">
        <v>55</v>
      </c>
      <c r="G420" s="11"/>
      <c r="H420" s="13">
        <f t="shared" si="68"/>
        <v>0</v>
      </c>
      <c r="I420" s="8" t="str">
        <f>IF(B420&lt;&gt;"",SUMIF($V$23:$V$598,V420,$H$23:$H$598)/SUMIF($V$23:$V$598,V420,$O$23:O995),IF(O420&lt;&gt;"",SUMIF($S$23:$S$598,S420,$H$23:$H$598)/O420,""))</f>
        <v/>
      </c>
      <c r="J420" s="12"/>
      <c r="K420" s="19">
        <f t="shared" ref="K420:K483" si="76">IF(D420&lt;&gt;"",IF(E420="X",1,0),"")</f>
        <v>0</v>
      </c>
      <c r="L420" s="19">
        <f t="shared" si="69"/>
        <v>0</v>
      </c>
      <c r="M420" s="19">
        <f t="shared" si="70"/>
        <v>0</v>
      </c>
      <c r="N420" s="19">
        <f t="shared" ref="N420:N483" si="77">IF(D420&lt;&gt;"",SUM(K420:M420),IF(O420&lt;&gt;"","Procédures :",""))</f>
        <v>0</v>
      </c>
      <c r="O420" s="9" t="str">
        <f t="shared" si="75"/>
        <v/>
      </c>
      <c r="S420" s="2" t="str">
        <f t="shared" si="73"/>
        <v>ORA - ORACLE</v>
      </c>
      <c r="T420" s="18" t="str">
        <f t="shared" si="71"/>
        <v/>
      </c>
      <c r="V420" s="2" t="str">
        <f t="shared" si="74"/>
        <v>INCIDENTS</v>
      </c>
      <c r="W420" s="16" t="str">
        <f t="shared" si="72"/>
        <v/>
      </c>
    </row>
    <row r="421" spans="2:23" x14ac:dyDescent="0.2">
      <c r="B421" s="59" t="str">
        <f>IF(Collage!B414="","",Collage!B414)</f>
        <v/>
      </c>
      <c r="C421" s="59" t="str">
        <f>IF(Collage!C414="","",Collage!C414)</f>
        <v/>
      </c>
      <c r="D421" s="35" t="str">
        <f>IF(Collage!D414="","",Collage!D414)</f>
        <v>ORA - 120</v>
      </c>
      <c r="E421" s="29"/>
      <c r="F421" s="10" t="s">
        <v>55</v>
      </c>
      <c r="G421" s="11"/>
      <c r="H421" s="13">
        <f t="shared" si="68"/>
        <v>0</v>
      </c>
      <c r="I421" s="8" t="str">
        <f>IF(B421&lt;&gt;"",SUMIF($V$23:$V$598,V421,$H$23:$H$598)/SUMIF($V$23:$V$598,V421,$O$23:O996),IF(O421&lt;&gt;"",SUMIF($S$23:$S$598,S421,$H$23:$H$598)/O421,""))</f>
        <v/>
      </c>
      <c r="J421" s="12"/>
      <c r="K421" s="19">
        <f t="shared" si="76"/>
        <v>0</v>
      </c>
      <c r="L421" s="19">
        <f t="shared" si="69"/>
        <v>0</v>
      </c>
      <c r="M421" s="19">
        <f t="shared" si="70"/>
        <v>0</v>
      </c>
      <c r="N421" s="19">
        <f t="shared" si="77"/>
        <v>0</v>
      </c>
      <c r="O421" s="9" t="str">
        <f t="shared" si="75"/>
        <v/>
      </c>
      <c r="S421" s="2" t="str">
        <f t="shared" si="73"/>
        <v>ORA - ORACLE</v>
      </c>
      <c r="T421" s="18" t="str">
        <f t="shared" si="71"/>
        <v/>
      </c>
      <c r="V421" s="2" t="str">
        <f t="shared" si="74"/>
        <v>INCIDENTS</v>
      </c>
      <c r="W421" s="16" t="str">
        <f t="shared" si="72"/>
        <v/>
      </c>
    </row>
    <row r="422" spans="2:23" x14ac:dyDescent="0.2">
      <c r="B422" s="59" t="str">
        <f>IF(Collage!B415="","",Collage!B415)</f>
        <v/>
      </c>
      <c r="C422" s="59" t="str">
        <f>IF(Collage!C415="","",Collage!C415)</f>
        <v/>
      </c>
      <c r="D422" s="35" t="str">
        <f>IF(Collage!D415="","",Collage!D415)</f>
        <v>ORA - 121</v>
      </c>
      <c r="E422" s="29"/>
      <c r="F422" s="10" t="s">
        <v>55</v>
      </c>
      <c r="G422" s="11"/>
      <c r="H422" s="13">
        <f t="shared" si="68"/>
        <v>0</v>
      </c>
      <c r="I422" s="8" t="str">
        <f>IF(B422&lt;&gt;"",SUMIF($V$23:$V$598,V422,$H$23:$H$598)/SUMIF($V$23:$V$598,V422,$O$23:O997),IF(O422&lt;&gt;"",SUMIF($S$23:$S$598,S422,$H$23:$H$598)/O422,""))</f>
        <v/>
      </c>
      <c r="J422" s="12"/>
      <c r="K422" s="19">
        <f t="shared" si="76"/>
        <v>0</v>
      </c>
      <c r="L422" s="19">
        <f t="shared" si="69"/>
        <v>0</v>
      </c>
      <c r="M422" s="19">
        <f t="shared" si="70"/>
        <v>0</v>
      </c>
      <c r="N422" s="19">
        <f t="shared" si="77"/>
        <v>0</v>
      </c>
      <c r="O422" s="9" t="str">
        <f t="shared" si="75"/>
        <v/>
      </c>
      <c r="S422" s="2" t="str">
        <f t="shared" si="73"/>
        <v>ORA - ORACLE</v>
      </c>
      <c r="T422" s="18" t="str">
        <f t="shared" si="71"/>
        <v/>
      </c>
      <c r="V422" s="2" t="str">
        <f t="shared" si="74"/>
        <v>INCIDENTS</v>
      </c>
      <c r="W422" s="16" t="str">
        <f t="shared" si="72"/>
        <v/>
      </c>
    </row>
    <row r="423" spans="2:23" x14ac:dyDescent="0.2">
      <c r="B423" s="59" t="str">
        <f>IF(Collage!B416="","",Collage!B416)</f>
        <v/>
      </c>
      <c r="C423" s="59" t="str">
        <f>IF(Collage!C416="","",Collage!C416)</f>
        <v/>
      </c>
      <c r="D423" s="35" t="str">
        <f>IF(Collage!D416="","",Collage!D416)</f>
        <v>ORA - 122</v>
      </c>
      <c r="E423" s="29"/>
      <c r="F423" s="10" t="s">
        <v>55</v>
      </c>
      <c r="G423" s="11"/>
      <c r="H423" s="13">
        <f t="shared" si="68"/>
        <v>0</v>
      </c>
      <c r="I423" s="8" t="str">
        <f>IF(B423&lt;&gt;"",SUMIF($V$23:$V$598,V423,$H$23:$H$598)/SUMIF($V$23:$V$598,V423,$O$23:O998),IF(O423&lt;&gt;"",SUMIF($S$23:$S$598,S423,$H$23:$H$598)/O423,""))</f>
        <v/>
      </c>
      <c r="J423" s="12"/>
      <c r="K423" s="19">
        <f t="shared" si="76"/>
        <v>0</v>
      </c>
      <c r="L423" s="19">
        <f t="shared" si="69"/>
        <v>0</v>
      </c>
      <c r="M423" s="19">
        <f t="shared" si="70"/>
        <v>0</v>
      </c>
      <c r="N423" s="19">
        <f t="shared" si="77"/>
        <v>0</v>
      </c>
      <c r="O423" s="9" t="str">
        <f t="shared" si="75"/>
        <v/>
      </c>
      <c r="S423" s="2" t="str">
        <f t="shared" si="73"/>
        <v>ORA - ORACLE</v>
      </c>
      <c r="T423" s="18" t="str">
        <f t="shared" si="71"/>
        <v/>
      </c>
      <c r="V423" s="2" t="str">
        <f t="shared" si="74"/>
        <v>INCIDENTS</v>
      </c>
      <c r="W423" s="16" t="str">
        <f t="shared" si="72"/>
        <v/>
      </c>
    </row>
    <row r="424" spans="2:23" x14ac:dyDescent="0.2">
      <c r="B424" s="59" t="str">
        <f>IF(Collage!B417="","",Collage!B417)</f>
        <v/>
      </c>
      <c r="C424" s="59" t="str">
        <f>IF(Collage!C417="","",Collage!C417)</f>
        <v/>
      </c>
      <c r="D424" s="35" t="str">
        <f>IF(Collage!D417="","",Collage!D417)</f>
        <v>ORA - 123</v>
      </c>
      <c r="E424" s="29"/>
      <c r="F424" s="10" t="s">
        <v>55</v>
      </c>
      <c r="G424" s="11"/>
      <c r="H424" s="13">
        <f t="shared" si="68"/>
        <v>0</v>
      </c>
      <c r="I424" s="8" t="str">
        <f>IF(B424&lt;&gt;"",SUMIF($V$23:$V$598,V424,$H$23:$H$598)/SUMIF($V$23:$V$598,V424,$O$23:O999),IF(O424&lt;&gt;"",SUMIF($S$23:$S$598,S424,$H$23:$H$598)/O424,""))</f>
        <v/>
      </c>
      <c r="J424" s="12"/>
      <c r="K424" s="19">
        <f t="shared" si="76"/>
        <v>0</v>
      </c>
      <c r="L424" s="19">
        <f t="shared" si="69"/>
        <v>0</v>
      </c>
      <c r="M424" s="19">
        <f t="shared" si="70"/>
        <v>0</v>
      </c>
      <c r="N424" s="19">
        <f t="shared" si="77"/>
        <v>0</v>
      </c>
      <c r="O424" s="9" t="str">
        <f t="shared" si="75"/>
        <v/>
      </c>
      <c r="S424" s="2" t="str">
        <f t="shared" si="73"/>
        <v>ORA - ORACLE</v>
      </c>
      <c r="T424" s="18" t="str">
        <f t="shared" si="71"/>
        <v/>
      </c>
      <c r="V424" s="2" t="str">
        <f t="shared" si="74"/>
        <v>INCIDENTS</v>
      </c>
      <c r="W424" s="16" t="str">
        <f t="shared" si="72"/>
        <v/>
      </c>
    </row>
    <row r="425" spans="2:23" x14ac:dyDescent="0.2">
      <c r="B425" s="59" t="str">
        <f>IF(Collage!B418="","",Collage!B418)</f>
        <v/>
      </c>
      <c r="C425" s="59" t="str">
        <f>IF(Collage!C418="","",Collage!C418)</f>
        <v/>
      </c>
      <c r="D425" s="35" t="str">
        <f>IF(Collage!D418="","",Collage!D418)</f>
        <v>ORA - 124</v>
      </c>
      <c r="E425" s="29"/>
      <c r="F425" s="10" t="s">
        <v>55</v>
      </c>
      <c r="G425" s="11"/>
      <c r="H425" s="13">
        <f t="shared" si="68"/>
        <v>0</v>
      </c>
      <c r="I425" s="8" t="str">
        <f>IF(B425&lt;&gt;"",SUMIF($V$23:$V$598,V425,$H$23:$H$598)/SUMIF($V$23:$V$598,V425,$O$23:O1000),IF(O425&lt;&gt;"",SUMIF($S$23:$S$598,S425,$H$23:$H$598)/O425,""))</f>
        <v/>
      </c>
      <c r="J425" s="12"/>
      <c r="K425" s="19">
        <f t="shared" si="76"/>
        <v>0</v>
      </c>
      <c r="L425" s="19">
        <f t="shared" si="69"/>
        <v>0</v>
      </c>
      <c r="M425" s="19">
        <f t="shared" si="70"/>
        <v>0</v>
      </c>
      <c r="N425" s="19">
        <f t="shared" si="77"/>
        <v>0</v>
      </c>
      <c r="O425" s="9" t="str">
        <f t="shared" si="75"/>
        <v/>
      </c>
      <c r="S425" s="2" t="str">
        <f t="shared" si="73"/>
        <v>ORA - ORACLE</v>
      </c>
      <c r="T425" s="18" t="str">
        <f t="shared" si="71"/>
        <v/>
      </c>
      <c r="V425" s="2" t="str">
        <f t="shared" si="74"/>
        <v>INCIDENTS</v>
      </c>
      <c r="W425" s="16" t="str">
        <f t="shared" si="72"/>
        <v/>
      </c>
    </row>
    <row r="426" spans="2:23" x14ac:dyDescent="0.2">
      <c r="B426" s="59" t="str">
        <f>IF(Collage!B419="","",Collage!B419)</f>
        <v/>
      </c>
      <c r="C426" s="59" t="str">
        <f>IF(Collage!C419="","",Collage!C419)</f>
        <v/>
      </c>
      <c r="D426" s="35" t="str">
        <f>IF(Collage!D419="","",Collage!D419)</f>
        <v>ORA - 125</v>
      </c>
      <c r="E426" s="29"/>
      <c r="F426" s="10" t="s">
        <v>55</v>
      </c>
      <c r="G426" s="11"/>
      <c r="H426" s="13">
        <f t="shared" si="68"/>
        <v>0</v>
      </c>
      <c r="I426" s="8" t="str">
        <f>IF(B426&lt;&gt;"",SUMIF($V$23:$V$598,V426,$H$23:$H$598)/SUMIF($V$23:$V$598,V426,$O$23:O1001),IF(O426&lt;&gt;"",SUMIF($S$23:$S$598,S426,$H$23:$H$598)/O426,""))</f>
        <v/>
      </c>
      <c r="J426" s="12"/>
      <c r="K426" s="19">
        <f t="shared" si="76"/>
        <v>0</v>
      </c>
      <c r="L426" s="19">
        <f t="shared" si="69"/>
        <v>0</v>
      </c>
      <c r="M426" s="19">
        <f t="shared" si="70"/>
        <v>0</v>
      </c>
      <c r="N426" s="19">
        <f t="shared" si="77"/>
        <v>0</v>
      </c>
      <c r="O426" s="9" t="str">
        <f t="shared" si="75"/>
        <v/>
      </c>
      <c r="S426" s="2" t="str">
        <f t="shared" si="73"/>
        <v>ORA - ORACLE</v>
      </c>
      <c r="T426" s="18" t="str">
        <f t="shared" si="71"/>
        <v/>
      </c>
      <c r="V426" s="2" t="str">
        <f t="shared" si="74"/>
        <v>INCIDENTS</v>
      </c>
      <c r="W426" s="16" t="str">
        <f t="shared" si="72"/>
        <v/>
      </c>
    </row>
    <row r="427" spans="2:23" x14ac:dyDescent="0.2">
      <c r="B427" s="59" t="str">
        <f>IF(Collage!B420="","",Collage!B420)</f>
        <v/>
      </c>
      <c r="C427" s="59" t="str">
        <f>IF(Collage!C420="","",Collage!C420)</f>
        <v/>
      </c>
      <c r="D427" s="35" t="str">
        <f>IF(Collage!D420="","",Collage!D420)</f>
        <v>ORA - 126</v>
      </c>
      <c r="E427" s="29"/>
      <c r="F427" s="10" t="s">
        <v>55</v>
      </c>
      <c r="G427" s="11"/>
      <c r="H427" s="13">
        <f t="shared" si="68"/>
        <v>0</v>
      </c>
      <c r="I427" s="8" t="str">
        <f>IF(B427&lt;&gt;"",SUMIF($V$23:$V$598,V427,$H$23:$H$598)/SUMIF($V$23:$V$598,V427,$O$23:O1002),IF(O427&lt;&gt;"",SUMIF($S$23:$S$598,S427,$H$23:$H$598)/O427,""))</f>
        <v/>
      </c>
      <c r="J427" s="12"/>
      <c r="K427" s="19">
        <f t="shared" si="76"/>
        <v>0</v>
      </c>
      <c r="L427" s="19">
        <f t="shared" si="69"/>
        <v>0</v>
      </c>
      <c r="M427" s="19">
        <f t="shared" si="70"/>
        <v>0</v>
      </c>
      <c r="N427" s="19">
        <f t="shared" si="77"/>
        <v>0</v>
      </c>
      <c r="O427" s="9" t="str">
        <f t="shared" si="75"/>
        <v/>
      </c>
      <c r="S427" s="2" t="str">
        <f t="shared" si="73"/>
        <v>ORA - ORACLE</v>
      </c>
      <c r="T427" s="18" t="str">
        <f t="shared" si="71"/>
        <v/>
      </c>
      <c r="V427" s="2" t="str">
        <f t="shared" si="74"/>
        <v>INCIDENTS</v>
      </c>
      <c r="W427" s="16" t="str">
        <f t="shared" si="72"/>
        <v/>
      </c>
    </row>
    <row r="428" spans="2:23" x14ac:dyDescent="0.2">
      <c r="B428" s="59" t="str">
        <f>IF(Collage!B421="","",Collage!B421)</f>
        <v/>
      </c>
      <c r="C428" s="59" t="str">
        <f>IF(Collage!C421="","",Collage!C421)</f>
        <v/>
      </c>
      <c r="D428" s="35" t="str">
        <f>IF(Collage!D421="","",Collage!D421)</f>
        <v>ORA - 127</v>
      </c>
      <c r="E428" s="29"/>
      <c r="F428" s="10" t="s">
        <v>55</v>
      </c>
      <c r="G428" s="11"/>
      <c r="H428" s="13">
        <f t="shared" si="68"/>
        <v>0</v>
      </c>
      <c r="I428" s="8" t="str">
        <f>IF(B428&lt;&gt;"",SUMIF($V$23:$V$598,V428,$H$23:$H$598)/SUMIF($V$23:$V$598,V428,$O$23:O1003),IF(O428&lt;&gt;"",SUMIF($S$23:$S$598,S428,$H$23:$H$598)/O428,""))</f>
        <v/>
      </c>
      <c r="J428" s="12"/>
      <c r="K428" s="19">
        <f t="shared" si="76"/>
        <v>0</v>
      </c>
      <c r="L428" s="19">
        <f t="shared" si="69"/>
        <v>0</v>
      </c>
      <c r="M428" s="19">
        <f t="shared" si="70"/>
        <v>0</v>
      </c>
      <c r="N428" s="19">
        <f t="shared" si="77"/>
        <v>0</v>
      </c>
      <c r="O428" s="9" t="str">
        <f t="shared" si="75"/>
        <v/>
      </c>
      <c r="S428" s="2" t="str">
        <f t="shared" si="73"/>
        <v>ORA - ORACLE</v>
      </c>
      <c r="T428" s="18" t="str">
        <f t="shared" si="71"/>
        <v/>
      </c>
      <c r="V428" s="2" t="str">
        <f t="shared" si="74"/>
        <v>INCIDENTS</v>
      </c>
      <c r="W428" s="16" t="str">
        <f t="shared" si="72"/>
        <v/>
      </c>
    </row>
    <row r="429" spans="2:23" x14ac:dyDescent="0.2">
      <c r="B429" s="59" t="str">
        <f>IF(Collage!B422="","",Collage!B422)</f>
        <v/>
      </c>
      <c r="C429" s="59" t="str">
        <f>IF(Collage!C422="","",Collage!C422)</f>
        <v/>
      </c>
      <c r="D429" s="35" t="str">
        <f>IF(Collage!D422="","",Collage!D422)</f>
        <v>ORA - 128</v>
      </c>
      <c r="E429" s="29"/>
      <c r="F429" s="10" t="s">
        <v>55</v>
      </c>
      <c r="G429" s="11"/>
      <c r="H429" s="13">
        <f t="shared" si="68"/>
        <v>0</v>
      </c>
      <c r="I429" s="8" t="str">
        <f>IF(B429&lt;&gt;"",SUMIF($V$23:$V$598,V429,$H$23:$H$598)/SUMIF($V$23:$V$598,V429,$O$23:O1004),IF(O429&lt;&gt;"",SUMIF($S$23:$S$598,S429,$H$23:$H$598)/O429,""))</f>
        <v/>
      </c>
      <c r="J429" s="12"/>
      <c r="K429" s="19">
        <f t="shared" si="76"/>
        <v>0</v>
      </c>
      <c r="L429" s="19">
        <f t="shared" si="69"/>
        <v>0</v>
      </c>
      <c r="M429" s="19">
        <f t="shared" si="70"/>
        <v>0</v>
      </c>
      <c r="N429" s="19">
        <f t="shared" si="77"/>
        <v>0</v>
      </c>
      <c r="O429" s="9" t="str">
        <f t="shared" si="75"/>
        <v/>
      </c>
      <c r="S429" s="2" t="str">
        <f t="shared" si="73"/>
        <v>ORA - ORACLE</v>
      </c>
      <c r="T429" s="18" t="str">
        <f t="shared" si="71"/>
        <v/>
      </c>
      <c r="V429" s="2" t="str">
        <f t="shared" si="74"/>
        <v>INCIDENTS</v>
      </c>
      <c r="W429" s="16" t="str">
        <f t="shared" si="72"/>
        <v/>
      </c>
    </row>
    <row r="430" spans="2:23" x14ac:dyDescent="0.2">
      <c r="B430" s="59" t="str">
        <f>IF(Collage!B423="","",Collage!B423)</f>
        <v/>
      </c>
      <c r="C430" s="59" t="str">
        <f>IF(Collage!C423="","",Collage!C423)</f>
        <v/>
      </c>
      <c r="D430" s="35" t="str">
        <f>IF(Collage!D423="","",Collage!D423)</f>
        <v>ORA - 129</v>
      </c>
      <c r="E430" s="29" t="s">
        <v>2</v>
      </c>
      <c r="F430" s="10" t="s">
        <v>2</v>
      </c>
      <c r="G430" s="11"/>
      <c r="H430" s="13">
        <f t="shared" si="68"/>
        <v>0.66666666666666663</v>
      </c>
      <c r="I430" s="8" t="str">
        <f>IF(B430&lt;&gt;"",SUMIF($V$23:$V$598,V430,$H$23:$H$598)/SUMIF($V$23:$V$598,V430,$O$23:O1005),IF(O430&lt;&gt;"",SUMIF($S$23:$S$598,S430,$H$23:$H$598)/O430,""))</f>
        <v/>
      </c>
      <c r="J430" s="12"/>
      <c r="K430" s="19">
        <f t="shared" si="76"/>
        <v>1</v>
      </c>
      <c r="L430" s="19">
        <f t="shared" si="69"/>
        <v>1</v>
      </c>
      <c r="M430" s="19">
        <f t="shared" si="70"/>
        <v>0</v>
      </c>
      <c r="N430" s="19">
        <f t="shared" si="77"/>
        <v>2</v>
      </c>
      <c r="O430" s="9" t="str">
        <f t="shared" si="75"/>
        <v/>
      </c>
      <c r="S430" s="2" t="str">
        <f t="shared" si="73"/>
        <v>ORA - ORACLE</v>
      </c>
      <c r="T430" s="18" t="str">
        <f t="shared" si="71"/>
        <v/>
      </c>
      <c r="V430" s="2" t="str">
        <f t="shared" si="74"/>
        <v>INCIDENTS</v>
      </c>
      <c r="W430" s="16" t="str">
        <f t="shared" si="72"/>
        <v/>
      </c>
    </row>
    <row r="431" spans="2:23" x14ac:dyDescent="0.2">
      <c r="B431" s="59" t="str">
        <f>IF(Collage!B424="","",Collage!B424)</f>
        <v/>
      </c>
      <c r="C431" s="59" t="str">
        <f>IF(Collage!C424="","",Collage!C424)</f>
        <v/>
      </c>
      <c r="D431" s="35" t="str">
        <f>IF(Collage!D424="","",Collage!D424)</f>
        <v>ORA - 130</v>
      </c>
      <c r="E431" s="29"/>
      <c r="F431" s="10" t="s">
        <v>55</v>
      </c>
      <c r="G431" s="11"/>
      <c r="H431" s="13">
        <f t="shared" si="68"/>
        <v>0</v>
      </c>
      <c r="I431" s="8" t="str">
        <f>IF(B431&lt;&gt;"",SUMIF($V$23:$V$598,V431,$H$23:$H$598)/SUMIF($V$23:$V$598,V431,$O$23:O1006),IF(O431&lt;&gt;"",SUMIF($S$23:$S$598,S431,$H$23:$H$598)/O431,""))</f>
        <v/>
      </c>
      <c r="J431" s="12"/>
      <c r="K431" s="19">
        <f t="shared" si="76"/>
        <v>0</v>
      </c>
      <c r="L431" s="19">
        <f t="shared" si="69"/>
        <v>0</v>
      </c>
      <c r="M431" s="19">
        <f t="shared" si="70"/>
        <v>0</v>
      </c>
      <c r="N431" s="19">
        <f t="shared" si="77"/>
        <v>0</v>
      </c>
      <c r="O431" s="9" t="str">
        <f t="shared" si="75"/>
        <v/>
      </c>
      <c r="S431" s="2" t="str">
        <f t="shared" si="73"/>
        <v>ORA - ORACLE</v>
      </c>
      <c r="T431" s="18" t="str">
        <f t="shared" si="71"/>
        <v/>
      </c>
      <c r="V431" s="2" t="str">
        <f t="shared" si="74"/>
        <v>INCIDENTS</v>
      </c>
      <c r="W431" s="16" t="str">
        <f t="shared" si="72"/>
        <v/>
      </c>
    </row>
    <row r="432" spans="2:23" x14ac:dyDescent="0.2">
      <c r="B432" s="59" t="str">
        <f>IF(Collage!B425="","",Collage!B425)</f>
        <v/>
      </c>
      <c r="C432" s="59" t="str">
        <f>IF(Collage!C425="","",Collage!C425)</f>
        <v/>
      </c>
      <c r="D432" s="35" t="str">
        <f>IF(Collage!D425="","",Collage!D425)</f>
        <v>ORA - 131</v>
      </c>
      <c r="E432" s="29"/>
      <c r="F432" s="10" t="s">
        <v>55</v>
      </c>
      <c r="G432" s="11"/>
      <c r="H432" s="13">
        <f t="shared" si="68"/>
        <v>0</v>
      </c>
      <c r="I432" s="8" t="str">
        <f>IF(B432&lt;&gt;"",SUMIF($V$23:$V$598,V432,$H$23:$H$598)/SUMIF($V$23:$V$598,V432,$O$23:O1007),IF(O432&lt;&gt;"",SUMIF($S$23:$S$598,S432,$H$23:$H$598)/O432,""))</f>
        <v/>
      </c>
      <c r="J432" s="12"/>
      <c r="K432" s="19">
        <f t="shared" si="76"/>
        <v>0</v>
      </c>
      <c r="L432" s="19">
        <f t="shared" si="69"/>
        <v>0</v>
      </c>
      <c r="M432" s="19">
        <f t="shared" si="70"/>
        <v>0</v>
      </c>
      <c r="N432" s="19">
        <f t="shared" si="77"/>
        <v>0</v>
      </c>
      <c r="O432" s="9" t="str">
        <f t="shared" si="75"/>
        <v/>
      </c>
      <c r="S432" s="2" t="str">
        <f t="shared" si="73"/>
        <v>ORA - ORACLE</v>
      </c>
      <c r="T432" s="18" t="str">
        <f t="shared" si="71"/>
        <v/>
      </c>
      <c r="V432" s="2" t="str">
        <f t="shared" si="74"/>
        <v>INCIDENTS</v>
      </c>
      <c r="W432" s="16" t="str">
        <f t="shared" si="72"/>
        <v/>
      </c>
    </row>
    <row r="433" spans="2:23" x14ac:dyDescent="0.2">
      <c r="B433" s="59" t="str">
        <f>IF(Collage!B426="","",Collage!B426)</f>
        <v/>
      </c>
      <c r="C433" s="59" t="str">
        <f>IF(Collage!C426="","",Collage!C426)</f>
        <v/>
      </c>
      <c r="D433" s="35" t="str">
        <f>IF(Collage!D426="","",Collage!D426)</f>
        <v>ORA - 132</v>
      </c>
      <c r="E433" s="29"/>
      <c r="F433" s="10" t="s">
        <v>55</v>
      </c>
      <c r="G433" s="11"/>
      <c r="H433" s="13">
        <f t="shared" si="68"/>
        <v>0</v>
      </c>
      <c r="I433" s="8" t="str">
        <f>IF(B433&lt;&gt;"",SUMIF($V$23:$V$598,V433,$H$23:$H$598)/SUMIF($V$23:$V$598,V433,$O$23:O1008),IF(O433&lt;&gt;"",SUMIF($S$23:$S$598,S433,$H$23:$H$598)/O433,""))</f>
        <v/>
      </c>
      <c r="J433" s="12"/>
      <c r="K433" s="19">
        <f t="shared" si="76"/>
        <v>0</v>
      </c>
      <c r="L433" s="19">
        <f t="shared" si="69"/>
        <v>0</v>
      </c>
      <c r="M433" s="19">
        <f t="shared" si="70"/>
        <v>0</v>
      </c>
      <c r="N433" s="19">
        <f t="shared" si="77"/>
        <v>0</v>
      </c>
      <c r="O433" s="9" t="str">
        <f t="shared" si="75"/>
        <v/>
      </c>
      <c r="S433" s="2" t="str">
        <f t="shared" si="73"/>
        <v>ORA - ORACLE</v>
      </c>
      <c r="T433" s="18" t="str">
        <f t="shared" si="71"/>
        <v/>
      </c>
      <c r="V433" s="2" t="str">
        <f t="shared" si="74"/>
        <v>INCIDENTS</v>
      </c>
      <c r="W433" s="16" t="str">
        <f t="shared" si="72"/>
        <v/>
      </c>
    </row>
    <row r="434" spans="2:23" x14ac:dyDescent="0.2">
      <c r="B434" s="59" t="str">
        <f>IF(Collage!B427="","",Collage!B427)</f>
        <v/>
      </c>
      <c r="C434" s="59" t="str">
        <f>IF(Collage!C427="","",Collage!C427)</f>
        <v/>
      </c>
      <c r="D434" s="35" t="str">
        <f>IF(Collage!D427="","",Collage!D427)</f>
        <v>ORA - 133</v>
      </c>
      <c r="E434" s="29" t="s">
        <v>2</v>
      </c>
      <c r="F434" s="10" t="s">
        <v>55</v>
      </c>
      <c r="G434" s="11"/>
      <c r="H434" s="13">
        <f t="shared" si="68"/>
        <v>0.33333333333333331</v>
      </c>
      <c r="I434" s="8" t="str">
        <f>IF(B434&lt;&gt;"",SUMIF($V$23:$V$598,V434,$H$23:$H$598)/SUMIF($V$23:$V$598,V434,$O$23:O1009),IF(O434&lt;&gt;"",SUMIF($S$23:$S$598,S434,$H$23:$H$598)/O434,""))</f>
        <v/>
      </c>
      <c r="J434" s="12"/>
      <c r="K434" s="19">
        <f t="shared" si="76"/>
        <v>1</v>
      </c>
      <c r="L434" s="19">
        <f t="shared" si="69"/>
        <v>0</v>
      </c>
      <c r="M434" s="19">
        <f t="shared" si="70"/>
        <v>0</v>
      </c>
      <c r="N434" s="19">
        <f t="shared" si="77"/>
        <v>1</v>
      </c>
      <c r="O434" s="9" t="str">
        <f t="shared" si="75"/>
        <v/>
      </c>
      <c r="S434" s="2" t="str">
        <f t="shared" si="73"/>
        <v>ORA - ORACLE</v>
      </c>
      <c r="T434" s="18" t="str">
        <f t="shared" si="71"/>
        <v/>
      </c>
      <c r="V434" s="2" t="str">
        <f t="shared" si="74"/>
        <v>INCIDENTS</v>
      </c>
      <c r="W434" s="16" t="str">
        <f t="shared" si="72"/>
        <v/>
      </c>
    </row>
    <row r="435" spans="2:23" x14ac:dyDescent="0.2">
      <c r="B435" s="59" t="str">
        <f>IF(Collage!B428="","",Collage!B428)</f>
        <v/>
      </c>
      <c r="C435" s="59" t="str">
        <f>IF(Collage!C428="","",Collage!C428)</f>
        <v/>
      </c>
      <c r="D435" s="35" t="str">
        <f>IF(Collage!D428="","",Collage!D428)</f>
        <v>ORA - 134</v>
      </c>
      <c r="E435" s="29"/>
      <c r="F435" s="10"/>
      <c r="G435" s="11"/>
      <c r="H435" s="13">
        <f t="shared" si="68"/>
        <v>0</v>
      </c>
      <c r="I435" s="8" t="str">
        <f>IF(B435&lt;&gt;"",SUMIF($V$23:$V$598,V435,$H$23:$H$598)/SUMIF($V$23:$V$598,V435,$O$23:O1010),IF(O435&lt;&gt;"",SUMIF($S$23:$S$598,S435,$H$23:$H$598)/O435,""))</f>
        <v/>
      </c>
      <c r="J435" s="12"/>
      <c r="K435" s="19">
        <f t="shared" si="76"/>
        <v>0</v>
      </c>
      <c r="L435" s="19">
        <f t="shared" si="69"/>
        <v>0</v>
      </c>
      <c r="M435" s="19">
        <f t="shared" si="70"/>
        <v>0</v>
      </c>
      <c r="N435" s="19">
        <f t="shared" si="77"/>
        <v>0</v>
      </c>
      <c r="O435" s="9" t="str">
        <f t="shared" si="75"/>
        <v/>
      </c>
      <c r="S435" s="2" t="str">
        <f t="shared" si="73"/>
        <v>ORA - ORACLE</v>
      </c>
      <c r="T435" s="18" t="str">
        <f t="shared" si="71"/>
        <v/>
      </c>
      <c r="V435" s="2" t="str">
        <f t="shared" si="74"/>
        <v>INCIDENTS</v>
      </c>
      <c r="W435" s="16" t="str">
        <f t="shared" si="72"/>
        <v/>
      </c>
    </row>
    <row r="436" spans="2:23" x14ac:dyDescent="0.2">
      <c r="B436" s="59" t="str">
        <f>IF(Collage!B429="","",Collage!B429)</f>
        <v/>
      </c>
      <c r="C436" s="59" t="str">
        <f>IF(Collage!C429="","",Collage!C429)</f>
        <v/>
      </c>
      <c r="D436" s="35" t="str">
        <f>IF(Collage!D429="","",Collage!D429)</f>
        <v>ORA - 135</v>
      </c>
      <c r="E436" s="29"/>
      <c r="F436" s="10"/>
      <c r="G436" s="11"/>
      <c r="H436" s="13">
        <f t="shared" si="68"/>
        <v>0</v>
      </c>
      <c r="I436" s="8" t="str">
        <f>IF(B436&lt;&gt;"",SUMIF($V$23:$V$598,V436,$H$23:$H$598)/SUMIF($V$23:$V$598,V436,$O$23:O1011),IF(O436&lt;&gt;"",SUMIF($S$23:$S$598,S436,$H$23:$H$598)/O436,""))</f>
        <v/>
      </c>
      <c r="J436" s="12"/>
      <c r="K436" s="19">
        <f t="shared" si="76"/>
        <v>0</v>
      </c>
      <c r="L436" s="19">
        <f t="shared" si="69"/>
        <v>0</v>
      </c>
      <c r="M436" s="19">
        <f t="shared" si="70"/>
        <v>0</v>
      </c>
      <c r="N436" s="19">
        <f t="shared" si="77"/>
        <v>0</v>
      </c>
      <c r="O436" s="9" t="str">
        <f t="shared" si="75"/>
        <v/>
      </c>
      <c r="S436" s="2" t="str">
        <f t="shared" si="73"/>
        <v>ORA - ORACLE</v>
      </c>
      <c r="T436" s="18" t="str">
        <f t="shared" si="71"/>
        <v/>
      </c>
      <c r="V436" s="2" t="str">
        <f t="shared" si="74"/>
        <v>INCIDENTS</v>
      </c>
      <c r="W436" s="16" t="str">
        <f t="shared" si="72"/>
        <v/>
      </c>
    </row>
    <row r="437" spans="2:23" x14ac:dyDescent="0.2">
      <c r="B437" s="59" t="str">
        <f>IF(Collage!B430="","",Collage!B430)</f>
        <v/>
      </c>
      <c r="C437" s="59" t="str">
        <f>IF(Collage!C430="","",Collage!C430)</f>
        <v/>
      </c>
      <c r="D437" s="35" t="str">
        <f>IF(Collage!D430="","",Collage!D430)</f>
        <v/>
      </c>
      <c r="E437" s="29"/>
      <c r="F437" s="10"/>
      <c r="G437" s="11"/>
      <c r="H437" s="13" t="str">
        <f t="shared" si="68"/>
        <v/>
      </c>
      <c r="I437" s="8" t="str">
        <f>IF(B437&lt;&gt;"",SUMIF($V$23:$V$598,V437,$H$23:$H$598)/SUMIF($V$23:$V$598,V437,$O$23:O1012),IF(O437&lt;&gt;"",SUMIF($S$23:$S$598,S437,$H$23:$H$598)/O437,""))</f>
        <v/>
      </c>
      <c r="J437" s="12"/>
      <c r="K437" s="19" t="str">
        <f t="shared" si="76"/>
        <v/>
      </c>
      <c r="L437" s="19" t="str">
        <f t="shared" si="69"/>
        <v/>
      </c>
      <c r="M437" s="19" t="str">
        <f t="shared" si="70"/>
        <v/>
      </c>
      <c r="N437" s="19" t="str">
        <f t="shared" si="77"/>
        <v/>
      </c>
      <c r="O437" s="9" t="str">
        <f t="shared" si="75"/>
        <v/>
      </c>
      <c r="S437" s="2" t="str">
        <f t="shared" si="73"/>
        <v>ORA - ORACLE</v>
      </c>
      <c r="T437" s="18" t="str">
        <f t="shared" si="71"/>
        <v/>
      </c>
      <c r="V437" s="2" t="str">
        <f t="shared" si="74"/>
        <v>INCIDENTS</v>
      </c>
      <c r="W437" s="16" t="str">
        <f t="shared" si="72"/>
        <v/>
      </c>
    </row>
    <row r="438" spans="2:23" x14ac:dyDescent="0.2">
      <c r="B438" s="59" t="str">
        <f>IF(Collage!B431="","",Collage!B431)</f>
        <v/>
      </c>
      <c r="C438" s="59" t="str">
        <f>IF(Collage!C431="","",Collage!C431)</f>
        <v>ORD - DOLLARU</v>
      </c>
      <c r="D438" s="35" t="str">
        <f>IF(Collage!D431="","",Collage!D431)</f>
        <v/>
      </c>
      <c r="E438" s="29"/>
      <c r="F438" s="10"/>
      <c r="G438" s="11"/>
      <c r="H438" s="13" t="str">
        <f t="shared" si="68"/>
        <v/>
      </c>
      <c r="I438" s="8">
        <f>IF(B438&lt;&gt;"",SUMIF($V$23:$V$598,V438,$H$23:$H$598)/SUMIF($V$23:$V$598,V438,$O$23:O1013),IF(O438&lt;&gt;"",SUMIF($S$23:$S$598,S438,$H$23:$H$598)/O438,""))</f>
        <v>0.14124293785310735</v>
      </c>
      <c r="J438" s="12"/>
      <c r="K438" s="19" t="str">
        <f t="shared" si="76"/>
        <v/>
      </c>
      <c r="L438" s="19" t="str">
        <f t="shared" si="69"/>
        <v/>
      </c>
      <c r="M438" s="19" t="str">
        <f t="shared" si="70"/>
        <v/>
      </c>
      <c r="N438" s="19" t="str">
        <f t="shared" si="77"/>
        <v>Procédures :</v>
      </c>
      <c r="O438" s="9">
        <f t="shared" si="75"/>
        <v>59</v>
      </c>
      <c r="S438" s="2" t="str">
        <f t="shared" si="73"/>
        <v>ORD - DOLLARU</v>
      </c>
      <c r="T438" s="18">
        <f t="shared" si="71"/>
        <v>0.14124293785310735</v>
      </c>
      <c r="V438" s="2" t="str">
        <f t="shared" si="74"/>
        <v>INCIDENTS</v>
      </c>
      <c r="W438" s="16" t="str">
        <f t="shared" si="72"/>
        <v/>
      </c>
    </row>
    <row r="439" spans="2:23" x14ac:dyDescent="0.2">
      <c r="B439" s="59" t="str">
        <f>IF(Collage!B432="","",Collage!B432)</f>
        <v/>
      </c>
      <c r="C439" s="59" t="str">
        <f>IF(Collage!C432="","",Collage!C432)</f>
        <v/>
      </c>
      <c r="D439" s="35" t="str">
        <f>IF(Collage!D432="","",Collage!D432)</f>
        <v/>
      </c>
      <c r="E439" s="29"/>
      <c r="F439" s="10"/>
      <c r="G439" s="11"/>
      <c r="H439" s="13" t="str">
        <f t="shared" si="68"/>
        <v/>
      </c>
      <c r="I439" s="8" t="str">
        <f>IF(B439&lt;&gt;"",SUMIF($V$23:$V$598,V439,$H$23:$H$598)/SUMIF($V$23:$V$598,V439,$O$23:O1014),IF(O439&lt;&gt;"",SUMIF($S$23:$S$598,S439,$H$23:$H$598)/O439,""))</f>
        <v/>
      </c>
      <c r="J439" s="12"/>
      <c r="K439" s="19" t="str">
        <f t="shared" si="76"/>
        <v/>
      </c>
      <c r="L439" s="19" t="str">
        <f t="shared" si="69"/>
        <v/>
      </c>
      <c r="M439" s="19" t="str">
        <f t="shared" si="70"/>
        <v/>
      </c>
      <c r="N439" s="19" t="str">
        <f t="shared" si="77"/>
        <v/>
      </c>
      <c r="O439" s="9" t="str">
        <f t="shared" si="75"/>
        <v/>
      </c>
      <c r="S439" s="2" t="str">
        <f t="shared" si="73"/>
        <v>ORD - DOLLARU</v>
      </c>
      <c r="T439" s="18" t="str">
        <f t="shared" si="71"/>
        <v/>
      </c>
      <c r="V439" s="2" t="str">
        <f t="shared" si="74"/>
        <v>INCIDENTS</v>
      </c>
      <c r="W439" s="16" t="str">
        <f t="shared" si="72"/>
        <v/>
      </c>
    </row>
    <row r="440" spans="2:23" x14ac:dyDescent="0.2">
      <c r="B440" s="59" t="str">
        <f>IF(Collage!B433="","",Collage!B433)</f>
        <v/>
      </c>
      <c r="C440" s="59" t="str">
        <f>IF(Collage!C433="","",Collage!C433)</f>
        <v/>
      </c>
      <c r="D440" s="35" t="str">
        <f>IF(Collage!D433="","",Collage!D433)</f>
        <v>Erreur 1</v>
      </c>
      <c r="E440" s="29" t="s">
        <v>2</v>
      </c>
      <c r="F440" s="10"/>
      <c r="G440" s="11"/>
      <c r="H440" s="13">
        <f t="shared" si="68"/>
        <v>0.33333333333333331</v>
      </c>
      <c r="I440" s="8" t="str">
        <f>IF(B440&lt;&gt;"",SUMIF($V$23:$V$598,V440,$H$23:$H$598)/SUMIF($V$23:$V$598,V440,$O$23:O1015),IF(O440&lt;&gt;"",SUMIF($S$23:$S$598,S440,$H$23:$H$598)/O440,""))</f>
        <v/>
      </c>
      <c r="J440" s="12"/>
      <c r="K440" s="19">
        <f t="shared" si="76"/>
        <v>1</v>
      </c>
      <c r="L440" s="19">
        <f t="shared" si="69"/>
        <v>0</v>
      </c>
      <c r="M440" s="19">
        <f t="shared" si="70"/>
        <v>0</v>
      </c>
      <c r="N440" s="19">
        <f t="shared" si="77"/>
        <v>1</v>
      </c>
      <c r="O440" s="9" t="str">
        <f t="shared" si="75"/>
        <v/>
      </c>
      <c r="S440" s="2" t="str">
        <f t="shared" si="73"/>
        <v>ORD - DOLLARU</v>
      </c>
      <c r="T440" s="18" t="str">
        <f t="shared" si="71"/>
        <v/>
      </c>
      <c r="V440" s="2" t="str">
        <f t="shared" si="74"/>
        <v>INCIDENTS</v>
      </c>
      <c r="W440" s="16" t="str">
        <f t="shared" si="72"/>
        <v/>
      </c>
    </row>
    <row r="441" spans="2:23" x14ac:dyDescent="0.2">
      <c r="B441" s="59" t="str">
        <f>IF(Collage!B434="","",Collage!B434)</f>
        <v/>
      </c>
      <c r="C441" s="59" t="str">
        <f>IF(Collage!C434="","",Collage!C434)</f>
        <v/>
      </c>
      <c r="D441" s="35" t="str">
        <f>IF(Collage!D434="","",Collage!D434)</f>
        <v>Erreur 2</v>
      </c>
      <c r="E441" s="29" t="s">
        <v>2</v>
      </c>
      <c r="F441" s="10" t="s">
        <v>2</v>
      </c>
      <c r="G441" s="11"/>
      <c r="H441" s="13">
        <f t="shared" si="68"/>
        <v>0.66666666666666663</v>
      </c>
      <c r="I441" s="8" t="str">
        <f>IF(B441&lt;&gt;"",SUMIF($V$23:$V$598,V441,$H$23:$H$598)/SUMIF($V$23:$V$598,V441,$O$23:O1016),IF(O441&lt;&gt;"",SUMIF($S$23:$S$598,S441,$H$23:$H$598)/O441,""))</f>
        <v/>
      </c>
      <c r="J441" s="12"/>
      <c r="K441" s="19">
        <f t="shared" si="76"/>
        <v>1</v>
      </c>
      <c r="L441" s="19">
        <f t="shared" si="69"/>
        <v>1</v>
      </c>
      <c r="M441" s="19">
        <f t="shared" si="70"/>
        <v>0</v>
      </c>
      <c r="N441" s="19">
        <f t="shared" si="77"/>
        <v>2</v>
      </c>
      <c r="O441" s="9" t="str">
        <f t="shared" si="75"/>
        <v/>
      </c>
      <c r="S441" s="2" t="str">
        <f t="shared" si="73"/>
        <v>ORD - DOLLARU</v>
      </c>
      <c r="T441" s="18" t="str">
        <f t="shared" si="71"/>
        <v/>
      </c>
      <c r="V441" s="2" t="str">
        <f t="shared" si="74"/>
        <v>INCIDENTS</v>
      </c>
      <c r="W441" s="16" t="str">
        <f t="shared" si="72"/>
        <v/>
      </c>
    </row>
    <row r="442" spans="2:23" x14ac:dyDescent="0.2">
      <c r="B442" s="59" t="str">
        <f>IF(Collage!B435="","",Collage!B435)</f>
        <v/>
      </c>
      <c r="C442" s="59" t="str">
        <f>IF(Collage!C435="","",Collage!C435)</f>
        <v/>
      </c>
      <c r="D442" s="35" t="str">
        <f>IF(Collage!D435="","",Collage!D435)</f>
        <v>Erreur 3</v>
      </c>
      <c r="E442" s="29" t="s">
        <v>2</v>
      </c>
      <c r="F442" s="10" t="s">
        <v>2</v>
      </c>
      <c r="G442" s="11"/>
      <c r="H442" s="13">
        <f t="shared" si="68"/>
        <v>0.66666666666666663</v>
      </c>
      <c r="I442" s="8" t="str">
        <f>IF(B442&lt;&gt;"",SUMIF($V$23:$V$598,V442,$H$23:$H$598)/SUMIF($V$23:$V$598,V442,$O$23:O1017),IF(O442&lt;&gt;"",SUMIF($S$23:$S$598,S442,$H$23:$H$598)/O442,""))</f>
        <v/>
      </c>
      <c r="J442" s="12"/>
      <c r="K442" s="19">
        <f t="shared" si="76"/>
        <v>1</v>
      </c>
      <c r="L442" s="19">
        <f t="shared" si="69"/>
        <v>1</v>
      </c>
      <c r="M442" s="19">
        <f t="shared" si="70"/>
        <v>0</v>
      </c>
      <c r="N442" s="19">
        <f t="shared" si="77"/>
        <v>2</v>
      </c>
      <c r="O442" s="9" t="str">
        <f t="shared" si="75"/>
        <v/>
      </c>
      <c r="S442" s="2" t="str">
        <f t="shared" si="73"/>
        <v>ORD - DOLLARU</v>
      </c>
      <c r="T442" s="18" t="str">
        <f t="shared" si="71"/>
        <v/>
      </c>
      <c r="V442" s="2" t="str">
        <f t="shared" si="74"/>
        <v>INCIDENTS</v>
      </c>
      <c r="W442" s="16" t="str">
        <f t="shared" si="72"/>
        <v/>
      </c>
    </row>
    <row r="443" spans="2:23" x14ac:dyDescent="0.2">
      <c r="B443" s="59" t="str">
        <f>IF(Collage!B436="","",Collage!B436)</f>
        <v/>
      </c>
      <c r="C443" s="59" t="str">
        <f>IF(Collage!C436="","",Collage!C436)</f>
        <v/>
      </c>
      <c r="D443" s="35" t="str">
        <f>IF(Collage!D436="","",Collage!D436)</f>
        <v>Erreur 4</v>
      </c>
      <c r="E443" s="29" t="s">
        <v>2</v>
      </c>
      <c r="F443" s="10" t="s">
        <v>2</v>
      </c>
      <c r="G443" s="11"/>
      <c r="H443" s="13">
        <f t="shared" si="68"/>
        <v>0.66666666666666663</v>
      </c>
      <c r="I443" s="8" t="str">
        <f>IF(B443&lt;&gt;"",SUMIF($V$23:$V$598,V443,$H$23:$H$598)/SUMIF($V$23:$V$598,V443,$O$23:O1018),IF(O443&lt;&gt;"",SUMIF($S$23:$S$598,S443,$H$23:$H$598)/O443,""))</f>
        <v/>
      </c>
      <c r="J443" s="12"/>
      <c r="K443" s="19">
        <f t="shared" si="76"/>
        <v>1</v>
      </c>
      <c r="L443" s="19">
        <f t="shared" si="69"/>
        <v>1</v>
      </c>
      <c r="M443" s="19">
        <f t="shared" si="70"/>
        <v>0</v>
      </c>
      <c r="N443" s="19">
        <f t="shared" si="77"/>
        <v>2</v>
      </c>
      <c r="O443" s="9" t="str">
        <f t="shared" si="75"/>
        <v/>
      </c>
      <c r="S443" s="2" t="str">
        <f t="shared" si="73"/>
        <v>ORD - DOLLARU</v>
      </c>
      <c r="T443" s="18" t="str">
        <f t="shared" si="71"/>
        <v/>
      </c>
      <c r="V443" s="2" t="str">
        <f t="shared" si="74"/>
        <v>INCIDENTS</v>
      </c>
      <c r="W443" s="16" t="str">
        <f t="shared" si="72"/>
        <v/>
      </c>
    </row>
    <row r="444" spans="2:23" x14ac:dyDescent="0.2">
      <c r="B444" s="59" t="str">
        <f>IF(Collage!B437="","",Collage!B437)</f>
        <v/>
      </c>
      <c r="C444" s="59" t="str">
        <f>IF(Collage!C437="","",Collage!C437)</f>
        <v/>
      </c>
      <c r="D444" s="35" t="str">
        <f>IF(Collage!D437="","",Collage!D437)</f>
        <v>Erreur 5</v>
      </c>
      <c r="E444" s="29" t="s">
        <v>2</v>
      </c>
      <c r="F444" s="10" t="s">
        <v>2</v>
      </c>
      <c r="G444" s="11"/>
      <c r="H444" s="13">
        <f t="shared" si="68"/>
        <v>0.66666666666666663</v>
      </c>
      <c r="I444" s="8" t="str">
        <f>IF(B444&lt;&gt;"",SUMIF($V$23:$V$598,V444,$H$23:$H$598)/SUMIF($V$23:$V$598,V444,$O$23:O1019),IF(O444&lt;&gt;"",SUMIF($S$23:$S$598,S444,$H$23:$H$598)/O444,""))</f>
        <v/>
      </c>
      <c r="J444" s="12"/>
      <c r="K444" s="19">
        <f t="shared" si="76"/>
        <v>1</v>
      </c>
      <c r="L444" s="19">
        <f t="shared" si="69"/>
        <v>1</v>
      </c>
      <c r="M444" s="19">
        <f t="shared" si="70"/>
        <v>0</v>
      </c>
      <c r="N444" s="19">
        <f t="shared" si="77"/>
        <v>2</v>
      </c>
      <c r="O444" s="9" t="str">
        <f t="shared" si="75"/>
        <v/>
      </c>
      <c r="S444" s="2" t="str">
        <f t="shared" si="73"/>
        <v>ORD - DOLLARU</v>
      </c>
      <c r="T444" s="18" t="str">
        <f t="shared" si="71"/>
        <v/>
      </c>
      <c r="V444" s="2" t="str">
        <f t="shared" si="74"/>
        <v>INCIDENTS</v>
      </c>
      <c r="W444" s="16" t="str">
        <f t="shared" si="72"/>
        <v/>
      </c>
    </row>
    <row r="445" spans="2:23" x14ac:dyDescent="0.2">
      <c r="B445" s="59" t="str">
        <f>IF(Collage!B438="","",Collage!B438)</f>
        <v/>
      </c>
      <c r="C445" s="59" t="str">
        <f>IF(Collage!C438="","",Collage!C438)</f>
        <v/>
      </c>
      <c r="D445" s="35" t="str">
        <f>IF(Collage!D438="","",Collage!D438)</f>
        <v>Erreur 6</v>
      </c>
      <c r="E445" s="29"/>
      <c r="F445" s="10"/>
      <c r="G445" s="11"/>
      <c r="H445" s="13">
        <f t="shared" si="68"/>
        <v>0</v>
      </c>
      <c r="I445" s="8" t="str">
        <f>IF(B445&lt;&gt;"",SUMIF($V$23:$V$598,V445,$H$23:$H$598)/SUMIF($V$23:$V$598,V445,$O$23:O1020),IF(O445&lt;&gt;"",SUMIF($S$23:$S$598,S445,$H$23:$H$598)/O445,""))</f>
        <v/>
      </c>
      <c r="J445" s="12"/>
      <c r="K445" s="19">
        <f t="shared" si="76"/>
        <v>0</v>
      </c>
      <c r="L445" s="19">
        <f t="shared" si="69"/>
        <v>0</v>
      </c>
      <c r="M445" s="19">
        <f t="shared" si="70"/>
        <v>0</v>
      </c>
      <c r="N445" s="19">
        <f t="shared" si="77"/>
        <v>0</v>
      </c>
      <c r="O445" s="9" t="str">
        <f t="shared" si="75"/>
        <v/>
      </c>
      <c r="S445" s="2" t="str">
        <f t="shared" si="73"/>
        <v>ORD - DOLLARU</v>
      </c>
      <c r="T445" s="18" t="str">
        <f t="shared" si="71"/>
        <v/>
      </c>
      <c r="V445" s="2" t="str">
        <f t="shared" si="74"/>
        <v>INCIDENTS</v>
      </c>
      <c r="W445" s="16" t="str">
        <f t="shared" si="72"/>
        <v/>
      </c>
    </row>
    <row r="446" spans="2:23" x14ac:dyDescent="0.2">
      <c r="B446" s="59" t="str">
        <f>IF(Collage!B439="","",Collage!B439)</f>
        <v/>
      </c>
      <c r="C446" s="59" t="str">
        <f>IF(Collage!C439="","",Collage!C439)</f>
        <v/>
      </c>
      <c r="D446" s="35" t="str">
        <f>IF(Collage!D439="","",Collage!D439)</f>
        <v>Erreur 7</v>
      </c>
      <c r="E446" s="29"/>
      <c r="F446" s="10"/>
      <c r="G446" s="11"/>
      <c r="H446" s="13">
        <f t="shared" si="68"/>
        <v>0</v>
      </c>
      <c r="I446" s="8" t="str">
        <f>IF(B446&lt;&gt;"",SUMIF($V$23:$V$598,V446,$H$23:$H$598)/SUMIF($V$23:$V$598,V446,$O$23:O1021),IF(O446&lt;&gt;"",SUMIF($S$23:$S$598,S446,$H$23:$H$598)/O446,""))</f>
        <v/>
      </c>
      <c r="J446" s="12"/>
      <c r="K446" s="19">
        <f t="shared" si="76"/>
        <v>0</v>
      </c>
      <c r="L446" s="19">
        <f t="shared" si="69"/>
        <v>0</v>
      </c>
      <c r="M446" s="19">
        <f t="shared" si="70"/>
        <v>0</v>
      </c>
      <c r="N446" s="19">
        <f t="shared" si="77"/>
        <v>0</v>
      </c>
      <c r="O446" s="9" t="str">
        <f t="shared" si="75"/>
        <v/>
      </c>
      <c r="S446" s="2" t="str">
        <f t="shared" si="73"/>
        <v>ORD - DOLLARU</v>
      </c>
      <c r="T446" s="18" t="str">
        <f t="shared" si="71"/>
        <v/>
      </c>
      <c r="V446" s="2" t="str">
        <f t="shared" si="74"/>
        <v>INCIDENTS</v>
      </c>
      <c r="W446" s="16" t="str">
        <f t="shared" si="72"/>
        <v/>
      </c>
    </row>
    <row r="447" spans="2:23" x14ac:dyDescent="0.2">
      <c r="B447" s="59" t="str">
        <f>IF(Collage!B440="","",Collage!B440)</f>
        <v/>
      </c>
      <c r="C447" s="59" t="str">
        <f>IF(Collage!C440="","",Collage!C440)</f>
        <v/>
      </c>
      <c r="D447" s="35" t="str">
        <f>IF(Collage!D440="","",Collage!D440)</f>
        <v>Erreur 8</v>
      </c>
      <c r="E447" s="29"/>
      <c r="F447" s="10"/>
      <c r="G447" s="11"/>
      <c r="H447" s="13">
        <f t="shared" si="68"/>
        <v>0</v>
      </c>
      <c r="I447" s="8" t="str">
        <f>IF(B447&lt;&gt;"",SUMIF($V$23:$V$598,V447,$H$23:$H$598)/SUMIF($V$23:$V$598,V447,$O$23:O1022),IF(O447&lt;&gt;"",SUMIF($S$23:$S$598,S447,$H$23:$H$598)/O447,""))</f>
        <v/>
      </c>
      <c r="J447" s="12"/>
      <c r="K447" s="19">
        <f t="shared" si="76"/>
        <v>0</v>
      </c>
      <c r="L447" s="19">
        <f t="shared" si="69"/>
        <v>0</v>
      </c>
      <c r="M447" s="19">
        <f t="shared" si="70"/>
        <v>0</v>
      </c>
      <c r="N447" s="19">
        <f t="shared" si="77"/>
        <v>0</v>
      </c>
      <c r="O447" s="9" t="str">
        <f t="shared" si="75"/>
        <v/>
      </c>
      <c r="S447" s="2" t="str">
        <f t="shared" si="73"/>
        <v>ORD - DOLLARU</v>
      </c>
      <c r="T447" s="18" t="str">
        <f t="shared" si="71"/>
        <v/>
      </c>
      <c r="V447" s="2" t="str">
        <f t="shared" si="74"/>
        <v>INCIDENTS</v>
      </c>
      <c r="W447" s="16" t="str">
        <f t="shared" si="72"/>
        <v/>
      </c>
    </row>
    <row r="448" spans="2:23" x14ac:dyDescent="0.2">
      <c r="B448" s="59" t="str">
        <f>IF(Collage!B441="","",Collage!B441)</f>
        <v/>
      </c>
      <c r="C448" s="59" t="str">
        <f>IF(Collage!C441="","",Collage!C441)</f>
        <v/>
      </c>
      <c r="D448" s="35" t="str">
        <f>IF(Collage!D441="","",Collage!D441)</f>
        <v>Erreur 9</v>
      </c>
      <c r="E448" s="29"/>
      <c r="F448" s="10"/>
      <c r="G448" s="11"/>
      <c r="H448" s="13">
        <f t="shared" si="68"/>
        <v>0</v>
      </c>
      <c r="I448" s="8" t="str">
        <f>IF(B448&lt;&gt;"",SUMIF($V$23:$V$598,V448,$H$23:$H$598)/SUMIF($V$23:$V$598,V448,$O$23:O1023),IF(O448&lt;&gt;"",SUMIF($S$23:$S$598,S448,$H$23:$H$598)/O448,""))</f>
        <v/>
      </c>
      <c r="J448" s="12"/>
      <c r="K448" s="19">
        <f t="shared" si="76"/>
        <v>0</v>
      </c>
      <c r="L448" s="19">
        <f t="shared" si="69"/>
        <v>0</v>
      </c>
      <c r="M448" s="19">
        <f t="shared" si="70"/>
        <v>0</v>
      </c>
      <c r="N448" s="19">
        <f t="shared" si="77"/>
        <v>0</v>
      </c>
      <c r="O448" s="9" t="str">
        <f t="shared" si="75"/>
        <v/>
      </c>
      <c r="S448" s="2" t="str">
        <f t="shared" si="73"/>
        <v>ORD - DOLLARU</v>
      </c>
      <c r="T448" s="18" t="str">
        <f t="shared" si="71"/>
        <v/>
      </c>
      <c r="V448" s="2" t="str">
        <f t="shared" si="74"/>
        <v>INCIDENTS</v>
      </c>
      <c r="W448" s="16" t="str">
        <f t="shared" si="72"/>
        <v/>
      </c>
    </row>
    <row r="449" spans="2:23" x14ac:dyDescent="0.2">
      <c r="B449" s="59" t="str">
        <f>IF(Collage!B442="","",Collage!B442)</f>
        <v/>
      </c>
      <c r="C449" s="59" t="str">
        <f>IF(Collage!C442="","",Collage!C442)</f>
        <v/>
      </c>
      <c r="D449" s="35" t="str">
        <f>IF(Collage!D442="","",Collage!D442)</f>
        <v>Erreur 10</v>
      </c>
      <c r="E449" s="29"/>
      <c r="F449" s="10"/>
      <c r="G449" s="11"/>
      <c r="H449" s="13">
        <f t="shared" si="68"/>
        <v>0</v>
      </c>
      <c r="I449" s="8" t="str">
        <f>IF(B449&lt;&gt;"",SUMIF($V$23:$V$598,V449,$H$23:$H$598)/SUMIF($V$23:$V$598,V449,$O$23:O1024),IF(O449&lt;&gt;"",SUMIF($S$23:$S$598,S449,$H$23:$H$598)/O449,""))</f>
        <v/>
      </c>
      <c r="J449" s="12"/>
      <c r="K449" s="19">
        <f t="shared" si="76"/>
        <v>0</v>
      </c>
      <c r="L449" s="19">
        <f t="shared" si="69"/>
        <v>0</v>
      </c>
      <c r="M449" s="19">
        <f t="shared" si="70"/>
        <v>0</v>
      </c>
      <c r="N449" s="19">
        <f t="shared" si="77"/>
        <v>0</v>
      </c>
      <c r="O449" s="9" t="str">
        <f t="shared" si="75"/>
        <v/>
      </c>
      <c r="S449" s="2" t="str">
        <f t="shared" si="73"/>
        <v>ORD - DOLLARU</v>
      </c>
      <c r="T449" s="18" t="str">
        <f t="shared" si="71"/>
        <v/>
      </c>
      <c r="V449" s="2" t="str">
        <f t="shared" si="74"/>
        <v>INCIDENTS</v>
      </c>
      <c r="W449" s="16" t="str">
        <f t="shared" si="72"/>
        <v/>
      </c>
    </row>
    <row r="450" spans="2:23" x14ac:dyDescent="0.2">
      <c r="B450" s="59" t="str">
        <f>IF(Collage!B443="","",Collage!B443)</f>
        <v/>
      </c>
      <c r="C450" s="59" t="str">
        <f>IF(Collage!C443="","",Collage!C443)</f>
        <v/>
      </c>
      <c r="D450" s="35" t="str">
        <f>IF(Collage!D443="","",Collage!D443)</f>
        <v>Erreur 11</v>
      </c>
      <c r="E450" s="29"/>
      <c r="F450" s="10"/>
      <c r="G450" s="11"/>
      <c r="H450" s="13">
        <f t="shared" si="68"/>
        <v>0</v>
      </c>
      <c r="I450" s="8" t="str">
        <f>IF(B450&lt;&gt;"",SUMIF($V$23:$V$598,V450,$H$23:$H$598)/SUMIF($V$23:$V$598,V450,$O$23:O1025),IF(O450&lt;&gt;"",SUMIF($S$23:$S$598,S450,$H$23:$H$598)/O450,""))</f>
        <v/>
      </c>
      <c r="J450" s="12"/>
      <c r="K450" s="19">
        <f t="shared" si="76"/>
        <v>0</v>
      </c>
      <c r="L450" s="19">
        <f t="shared" si="69"/>
        <v>0</v>
      </c>
      <c r="M450" s="19">
        <f t="shared" si="70"/>
        <v>0</v>
      </c>
      <c r="N450" s="19">
        <f t="shared" si="77"/>
        <v>0</v>
      </c>
      <c r="O450" s="9" t="str">
        <f t="shared" si="75"/>
        <v/>
      </c>
      <c r="S450" s="2" t="str">
        <f t="shared" si="73"/>
        <v>ORD - DOLLARU</v>
      </c>
      <c r="T450" s="18" t="str">
        <f t="shared" si="71"/>
        <v/>
      </c>
      <c r="V450" s="2" t="str">
        <f t="shared" si="74"/>
        <v>INCIDENTS</v>
      </c>
      <c r="W450" s="16" t="str">
        <f t="shared" si="72"/>
        <v/>
      </c>
    </row>
    <row r="451" spans="2:23" x14ac:dyDescent="0.2">
      <c r="B451" s="59" t="str">
        <f>IF(Collage!B444="","",Collage!B444)</f>
        <v/>
      </c>
      <c r="C451" s="59" t="str">
        <f>IF(Collage!C444="","",Collage!C444)</f>
        <v/>
      </c>
      <c r="D451" s="35" t="str">
        <f>IF(Collage!D444="","",Collage!D444)</f>
        <v>Erreur 12</v>
      </c>
      <c r="E451" s="29"/>
      <c r="F451" s="10"/>
      <c r="G451" s="11"/>
      <c r="H451" s="13">
        <f t="shared" si="68"/>
        <v>0</v>
      </c>
      <c r="I451" s="8" t="str">
        <f>IF(B451&lt;&gt;"",SUMIF($V$23:$V$598,V451,$H$23:$H$598)/SUMIF($V$23:$V$598,V451,$O$23:O1026),IF(O451&lt;&gt;"",SUMIF($S$23:$S$598,S451,$H$23:$H$598)/O451,""))</f>
        <v/>
      </c>
      <c r="J451" s="12"/>
      <c r="K451" s="19">
        <f t="shared" si="76"/>
        <v>0</v>
      </c>
      <c r="L451" s="19">
        <f t="shared" si="69"/>
        <v>0</v>
      </c>
      <c r="M451" s="19">
        <f t="shared" si="70"/>
        <v>0</v>
      </c>
      <c r="N451" s="19">
        <f t="shared" si="77"/>
        <v>0</v>
      </c>
      <c r="O451" s="9" t="str">
        <f t="shared" si="75"/>
        <v/>
      </c>
      <c r="S451" s="2" t="str">
        <f t="shared" si="73"/>
        <v>ORD - DOLLARU</v>
      </c>
      <c r="T451" s="18" t="str">
        <f t="shared" si="71"/>
        <v/>
      </c>
      <c r="V451" s="2" t="str">
        <f t="shared" si="74"/>
        <v>INCIDENTS</v>
      </c>
      <c r="W451" s="16" t="str">
        <f t="shared" si="72"/>
        <v/>
      </c>
    </row>
    <row r="452" spans="2:23" x14ac:dyDescent="0.2">
      <c r="B452" s="59" t="str">
        <f>IF(Collage!B445="","",Collage!B445)</f>
        <v/>
      </c>
      <c r="C452" s="59" t="str">
        <f>IF(Collage!C445="","",Collage!C445)</f>
        <v/>
      </c>
      <c r="D452" s="35" t="str">
        <f>IF(Collage!D445="","",Collage!D445)</f>
        <v>Erreur 13</v>
      </c>
      <c r="E452" s="29"/>
      <c r="F452" s="10"/>
      <c r="G452" s="11"/>
      <c r="H452" s="13">
        <f t="shared" si="68"/>
        <v>0</v>
      </c>
      <c r="I452" s="8" t="str">
        <f>IF(B452&lt;&gt;"",SUMIF($V$23:$V$598,V452,$H$23:$H$598)/SUMIF($V$23:$V$598,V452,$O$23:O1027),IF(O452&lt;&gt;"",SUMIF($S$23:$S$598,S452,$H$23:$H$598)/O452,""))</f>
        <v/>
      </c>
      <c r="J452" s="12"/>
      <c r="K452" s="19">
        <f t="shared" si="76"/>
        <v>0</v>
      </c>
      <c r="L452" s="19">
        <f t="shared" si="69"/>
        <v>0</v>
      </c>
      <c r="M452" s="19">
        <f t="shared" si="70"/>
        <v>0</v>
      </c>
      <c r="N452" s="19">
        <f t="shared" si="77"/>
        <v>0</v>
      </c>
      <c r="O452" s="9" t="str">
        <f t="shared" si="75"/>
        <v/>
      </c>
      <c r="S452" s="2" t="str">
        <f t="shared" si="73"/>
        <v>ORD - DOLLARU</v>
      </c>
      <c r="T452" s="18" t="str">
        <f t="shared" si="71"/>
        <v/>
      </c>
      <c r="V452" s="2" t="str">
        <f t="shared" si="74"/>
        <v>INCIDENTS</v>
      </c>
      <c r="W452" s="16" t="str">
        <f t="shared" si="72"/>
        <v/>
      </c>
    </row>
    <row r="453" spans="2:23" x14ac:dyDescent="0.2">
      <c r="B453" s="59" t="str">
        <f>IF(Collage!B446="","",Collage!B446)</f>
        <v/>
      </c>
      <c r="C453" s="59" t="str">
        <f>IF(Collage!C446="","",Collage!C446)</f>
        <v/>
      </c>
      <c r="D453" s="35" t="str">
        <f>IF(Collage!D446="","",Collage!D446)</f>
        <v>Erreur 14</v>
      </c>
      <c r="E453" s="29"/>
      <c r="F453" s="10"/>
      <c r="G453" s="11"/>
      <c r="H453" s="13">
        <f t="shared" si="68"/>
        <v>0</v>
      </c>
      <c r="I453" s="8" t="str">
        <f>IF(B453&lt;&gt;"",SUMIF($V$23:$V$598,V453,$H$23:$H$598)/SUMIF($V$23:$V$598,V453,$O$23:O1028),IF(O453&lt;&gt;"",SUMIF($S$23:$S$598,S453,$H$23:$H$598)/O453,""))</f>
        <v/>
      </c>
      <c r="J453" s="12"/>
      <c r="K453" s="19">
        <f t="shared" si="76"/>
        <v>0</v>
      </c>
      <c r="L453" s="19">
        <f t="shared" si="69"/>
        <v>0</v>
      </c>
      <c r="M453" s="19">
        <f t="shared" si="70"/>
        <v>0</v>
      </c>
      <c r="N453" s="19">
        <f t="shared" si="77"/>
        <v>0</v>
      </c>
      <c r="O453" s="9" t="str">
        <f t="shared" si="75"/>
        <v/>
      </c>
      <c r="S453" s="2" t="str">
        <f t="shared" si="73"/>
        <v>ORD - DOLLARU</v>
      </c>
      <c r="T453" s="18" t="str">
        <f t="shared" si="71"/>
        <v/>
      </c>
      <c r="V453" s="2" t="str">
        <f t="shared" si="74"/>
        <v>INCIDENTS</v>
      </c>
      <c r="W453" s="16" t="str">
        <f t="shared" si="72"/>
        <v/>
      </c>
    </row>
    <row r="454" spans="2:23" x14ac:dyDescent="0.2">
      <c r="B454" s="59" t="str">
        <f>IF(Collage!B447="","",Collage!B447)</f>
        <v/>
      </c>
      <c r="C454" s="59" t="str">
        <f>IF(Collage!C447="","",Collage!C447)</f>
        <v/>
      </c>
      <c r="D454" s="35" t="str">
        <f>IF(Collage!D447="","",Collage!D447)</f>
        <v>Erreur 15</v>
      </c>
      <c r="E454" s="29"/>
      <c r="F454" s="10"/>
      <c r="G454" s="11"/>
      <c r="H454" s="13">
        <f t="shared" si="68"/>
        <v>0</v>
      </c>
      <c r="I454" s="8" t="str">
        <f>IF(B454&lt;&gt;"",SUMIF($V$23:$V$598,V454,$H$23:$H$598)/SUMIF($V$23:$V$598,V454,$O$23:O1029),IF(O454&lt;&gt;"",SUMIF($S$23:$S$598,S454,$H$23:$H$598)/O454,""))</f>
        <v/>
      </c>
      <c r="J454" s="12"/>
      <c r="K454" s="19">
        <f t="shared" si="76"/>
        <v>0</v>
      </c>
      <c r="L454" s="19">
        <f t="shared" si="69"/>
        <v>0</v>
      </c>
      <c r="M454" s="19">
        <f t="shared" si="70"/>
        <v>0</v>
      </c>
      <c r="N454" s="19">
        <f t="shared" si="77"/>
        <v>0</v>
      </c>
      <c r="O454" s="9" t="str">
        <f t="shared" si="75"/>
        <v/>
      </c>
      <c r="S454" s="2" t="str">
        <f t="shared" si="73"/>
        <v>ORD - DOLLARU</v>
      </c>
      <c r="T454" s="18" t="str">
        <f t="shared" si="71"/>
        <v/>
      </c>
      <c r="V454" s="2" t="str">
        <f t="shared" si="74"/>
        <v>INCIDENTS</v>
      </c>
      <c r="W454" s="16" t="str">
        <f t="shared" si="72"/>
        <v/>
      </c>
    </row>
    <row r="455" spans="2:23" x14ac:dyDescent="0.2">
      <c r="B455" s="59" t="str">
        <f>IF(Collage!B448="","",Collage!B448)</f>
        <v/>
      </c>
      <c r="C455" s="59" t="str">
        <f>IF(Collage!C448="","",Collage!C448)</f>
        <v/>
      </c>
      <c r="D455" s="35" t="str">
        <f>IF(Collage!D448="","",Collage!D448)</f>
        <v>Erreur 16</v>
      </c>
      <c r="E455" s="29"/>
      <c r="F455" s="10"/>
      <c r="G455" s="11"/>
      <c r="H455" s="13">
        <f t="shared" si="68"/>
        <v>0</v>
      </c>
      <c r="I455" s="8" t="str">
        <f>IF(B455&lt;&gt;"",SUMIF($V$23:$V$598,V455,$H$23:$H$598)/SUMIF($V$23:$V$598,V455,$O$23:O1030),IF(O455&lt;&gt;"",SUMIF($S$23:$S$598,S455,$H$23:$H$598)/O455,""))</f>
        <v/>
      </c>
      <c r="J455" s="12"/>
      <c r="K455" s="19">
        <f t="shared" si="76"/>
        <v>0</v>
      </c>
      <c r="L455" s="19">
        <f t="shared" si="69"/>
        <v>0</v>
      </c>
      <c r="M455" s="19">
        <f t="shared" si="70"/>
        <v>0</v>
      </c>
      <c r="N455" s="19">
        <f t="shared" si="77"/>
        <v>0</v>
      </c>
      <c r="O455" s="9" t="str">
        <f t="shared" si="75"/>
        <v/>
      </c>
      <c r="S455" s="2" t="str">
        <f t="shared" si="73"/>
        <v>ORD - DOLLARU</v>
      </c>
      <c r="T455" s="18" t="str">
        <f t="shared" si="71"/>
        <v/>
      </c>
      <c r="V455" s="2" t="str">
        <f t="shared" si="74"/>
        <v>INCIDENTS</v>
      </c>
      <c r="W455" s="16" t="str">
        <f t="shared" si="72"/>
        <v/>
      </c>
    </row>
    <row r="456" spans="2:23" x14ac:dyDescent="0.2">
      <c r="B456" s="59" t="str">
        <f>IF(Collage!B449="","",Collage!B449)</f>
        <v/>
      </c>
      <c r="C456" s="59" t="str">
        <f>IF(Collage!C449="","",Collage!C449)</f>
        <v/>
      </c>
      <c r="D456" s="35" t="str">
        <f>IF(Collage!D449="","",Collage!D449)</f>
        <v>Erreur 17</v>
      </c>
      <c r="E456" s="29"/>
      <c r="F456" s="10"/>
      <c r="G456" s="11"/>
      <c r="H456" s="13">
        <f t="shared" si="68"/>
        <v>0</v>
      </c>
      <c r="I456" s="8" t="str">
        <f>IF(B456&lt;&gt;"",SUMIF($V$23:$V$598,V456,$H$23:$H$598)/SUMIF($V$23:$V$598,V456,$O$23:O1031),IF(O456&lt;&gt;"",SUMIF($S$23:$S$598,S456,$H$23:$H$598)/O456,""))</f>
        <v/>
      </c>
      <c r="J456" s="12"/>
      <c r="K456" s="19">
        <f t="shared" si="76"/>
        <v>0</v>
      </c>
      <c r="L456" s="19">
        <f t="shared" si="69"/>
        <v>0</v>
      </c>
      <c r="M456" s="19">
        <f t="shared" si="70"/>
        <v>0</v>
      </c>
      <c r="N456" s="19">
        <f t="shared" si="77"/>
        <v>0</v>
      </c>
      <c r="O456" s="9" t="str">
        <f t="shared" si="75"/>
        <v/>
      </c>
      <c r="S456" s="2" t="str">
        <f t="shared" si="73"/>
        <v>ORD - DOLLARU</v>
      </c>
      <c r="T456" s="18" t="str">
        <f t="shared" si="71"/>
        <v/>
      </c>
      <c r="V456" s="2" t="str">
        <f t="shared" si="74"/>
        <v>INCIDENTS</v>
      </c>
      <c r="W456" s="16" t="str">
        <f t="shared" si="72"/>
        <v/>
      </c>
    </row>
    <row r="457" spans="2:23" x14ac:dyDescent="0.2">
      <c r="B457" s="59" t="str">
        <f>IF(Collage!B450="","",Collage!B450)</f>
        <v/>
      </c>
      <c r="C457" s="59" t="str">
        <f>IF(Collage!C450="","",Collage!C450)</f>
        <v/>
      </c>
      <c r="D457" s="35" t="str">
        <f>IF(Collage!D450="","",Collage!D450)</f>
        <v>Erreur 18</v>
      </c>
      <c r="E457" s="29"/>
      <c r="F457" s="10"/>
      <c r="G457" s="11"/>
      <c r="H457" s="13">
        <f t="shared" si="68"/>
        <v>0</v>
      </c>
      <c r="I457" s="8" t="str">
        <f>IF(B457&lt;&gt;"",SUMIF($V$23:$V$598,V457,$H$23:$H$598)/SUMIF($V$23:$V$598,V457,$O$23:O1032),IF(O457&lt;&gt;"",SUMIF($S$23:$S$598,S457,$H$23:$H$598)/O457,""))</f>
        <v/>
      </c>
      <c r="J457" s="12"/>
      <c r="K457" s="19">
        <f t="shared" si="76"/>
        <v>0</v>
      </c>
      <c r="L457" s="19">
        <f t="shared" si="69"/>
        <v>0</v>
      </c>
      <c r="M457" s="19">
        <f t="shared" si="70"/>
        <v>0</v>
      </c>
      <c r="N457" s="19">
        <f t="shared" si="77"/>
        <v>0</v>
      </c>
      <c r="O457" s="9" t="str">
        <f t="shared" si="75"/>
        <v/>
      </c>
      <c r="S457" s="2" t="str">
        <f t="shared" si="73"/>
        <v>ORD - DOLLARU</v>
      </c>
      <c r="T457" s="18" t="str">
        <f t="shared" si="71"/>
        <v/>
      </c>
      <c r="V457" s="2" t="str">
        <f t="shared" si="74"/>
        <v>INCIDENTS</v>
      </c>
      <c r="W457" s="16" t="str">
        <f t="shared" si="72"/>
        <v/>
      </c>
    </row>
    <row r="458" spans="2:23" x14ac:dyDescent="0.2">
      <c r="B458" s="59" t="str">
        <f>IF(Collage!B451="","",Collage!B451)</f>
        <v/>
      </c>
      <c r="C458" s="59" t="str">
        <f>IF(Collage!C451="","",Collage!C451)</f>
        <v/>
      </c>
      <c r="D458" s="35" t="str">
        <f>IF(Collage!D451="","",Collage!D451)</f>
        <v>Erreur 19</v>
      </c>
      <c r="E458" s="29"/>
      <c r="F458" s="10"/>
      <c r="G458" s="11"/>
      <c r="H458" s="13">
        <f t="shared" si="68"/>
        <v>0</v>
      </c>
      <c r="I458" s="8" t="str">
        <f>IF(B458&lt;&gt;"",SUMIF($V$23:$V$598,V458,$H$23:$H$598)/SUMIF($V$23:$V$598,V458,$O$23:O1033),IF(O458&lt;&gt;"",SUMIF($S$23:$S$598,S458,$H$23:$H$598)/O458,""))</f>
        <v/>
      </c>
      <c r="J458" s="12"/>
      <c r="K458" s="19">
        <f t="shared" si="76"/>
        <v>0</v>
      </c>
      <c r="L458" s="19">
        <f t="shared" si="69"/>
        <v>0</v>
      </c>
      <c r="M458" s="19">
        <f t="shared" si="70"/>
        <v>0</v>
      </c>
      <c r="N458" s="19">
        <f t="shared" si="77"/>
        <v>0</v>
      </c>
      <c r="O458" s="9" t="str">
        <f t="shared" si="75"/>
        <v/>
      </c>
      <c r="S458" s="2" t="str">
        <f t="shared" si="73"/>
        <v>ORD - DOLLARU</v>
      </c>
      <c r="T458" s="18" t="str">
        <f t="shared" si="71"/>
        <v/>
      </c>
      <c r="V458" s="2" t="str">
        <f t="shared" si="74"/>
        <v>INCIDENTS</v>
      </c>
      <c r="W458" s="16" t="str">
        <f t="shared" si="72"/>
        <v/>
      </c>
    </row>
    <row r="459" spans="2:23" x14ac:dyDescent="0.2">
      <c r="B459" s="59" t="str">
        <f>IF(Collage!B452="","",Collage!B452)</f>
        <v/>
      </c>
      <c r="C459" s="59" t="str">
        <f>IF(Collage!C452="","",Collage!C452)</f>
        <v/>
      </c>
      <c r="D459" s="35" t="str">
        <f>IF(Collage!D452="","",Collage!D452)</f>
        <v>Erreur 20</v>
      </c>
      <c r="E459" s="29"/>
      <c r="F459" s="10"/>
      <c r="G459" s="11"/>
      <c r="H459" s="13">
        <f t="shared" si="68"/>
        <v>0</v>
      </c>
      <c r="I459" s="8" t="str">
        <f>IF(B459&lt;&gt;"",SUMIF($V$23:$V$598,V459,$H$23:$H$598)/SUMIF($V$23:$V$598,V459,$O$23:O1034),IF(O459&lt;&gt;"",SUMIF($S$23:$S$598,S459,$H$23:$H$598)/O459,""))</f>
        <v/>
      </c>
      <c r="J459" s="12"/>
      <c r="K459" s="19">
        <f t="shared" si="76"/>
        <v>0</v>
      </c>
      <c r="L459" s="19">
        <f t="shared" si="69"/>
        <v>0</v>
      </c>
      <c r="M459" s="19">
        <f t="shared" si="70"/>
        <v>0</v>
      </c>
      <c r="N459" s="19">
        <f t="shared" si="77"/>
        <v>0</v>
      </c>
      <c r="O459" s="9" t="str">
        <f t="shared" si="75"/>
        <v/>
      </c>
      <c r="S459" s="2" t="str">
        <f t="shared" si="73"/>
        <v>ORD - DOLLARU</v>
      </c>
      <c r="T459" s="18" t="str">
        <f t="shared" si="71"/>
        <v/>
      </c>
      <c r="V459" s="2" t="str">
        <f t="shared" si="74"/>
        <v>INCIDENTS</v>
      </c>
      <c r="W459" s="16" t="str">
        <f t="shared" si="72"/>
        <v/>
      </c>
    </row>
    <row r="460" spans="2:23" x14ac:dyDescent="0.2">
      <c r="B460" s="59" t="str">
        <f>IF(Collage!B453="","",Collage!B453)</f>
        <v/>
      </c>
      <c r="C460" s="59" t="str">
        <f>IF(Collage!C453="","",Collage!C453)</f>
        <v/>
      </c>
      <c r="D460" s="35" t="str">
        <f>IF(Collage!D453="","",Collage!D453)</f>
        <v>Erreur 21</v>
      </c>
      <c r="E460" s="29"/>
      <c r="F460" s="10"/>
      <c r="G460" s="11"/>
      <c r="H460" s="13">
        <f t="shared" si="68"/>
        <v>0</v>
      </c>
      <c r="I460" s="8" t="str">
        <f>IF(B460&lt;&gt;"",SUMIF($V$23:$V$598,V460,$H$23:$H$598)/SUMIF($V$23:$V$598,V460,$O$23:O1035),IF(O460&lt;&gt;"",SUMIF($S$23:$S$598,S460,$H$23:$H$598)/O460,""))</f>
        <v/>
      </c>
      <c r="J460" s="12"/>
      <c r="K460" s="19">
        <f t="shared" si="76"/>
        <v>0</v>
      </c>
      <c r="L460" s="19">
        <f t="shared" si="69"/>
        <v>0</v>
      </c>
      <c r="M460" s="19">
        <f t="shared" si="70"/>
        <v>0</v>
      </c>
      <c r="N460" s="19">
        <f t="shared" si="77"/>
        <v>0</v>
      </c>
      <c r="O460" s="9" t="str">
        <f t="shared" si="75"/>
        <v/>
      </c>
      <c r="S460" s="2" t="str">
        <f t="shared" si="73"/>
        <v>ORD - DOLLARU</v>
      </c>
      <c r="T460" s="18" t="str">
        <f t="shared" si="71"/>
        <v/>
      </c>
      <c r="V460" s="2" t="str">
        <f t="shared" si="74"/>
        <v>INCIDENTS</v>
      </c>
      <c r="W460" s="16" t="str">
        <f t="shared" si="72"/>
        <v/>
      </c>
    </row>
    <row r="461" spans="2:23" x14ac:dyDescent="0.2">
      <c r="B461" s="59" t="str">
        <f>IF(Collage!B454="","",Collage!B454)</f>
        <v/>
      </c>
      <c r="C461" s="59" t="str">
        <f>IF(Collage!C454="","",Collage!C454)</f>
        <v/>
      </c>
      <c r="D461" s="35" t="str">
        <f>IF(Collage!D454="","",Collage!D454)</f>
        <v>Erreur 22</v>
      </c>
      <c r="E461" s="29"/>
      <c r="F461" s="10"/>
      <c r="G461" s="11"/>
      <c r="H461" s="13">
        <f t="shared" si="68"/>
        <v>0</v>
      </c>
      <c r="I461" s="8" t="str">
        <f>IF(B461&lt;&gt;"",SUMIF($V$23:$V$598,V461,$H$23:$H$598)/SUMIF($V$23:$V$598,V461,$O$23:O1036),IF(O461&lt;&gt;"",SUMIF($S$23:$S$598,S461,$H$23:$H$598)/O461,""))</f>
        <v/>
      </c>
      <c r="J461" s="12"/>
      <c r="K461" s="19">
        <f t="shared" si="76"/>
        <v>0</v>
      </c>
      <c r="L461" s="19">
        <f t="shared" si="69"/>
        <v>0</v>
      </c>
      <c r="M461" s="19">
        <f t="shared" si="70"/>
        <v>0</v>
      </c>
      <c r="N461" s="19">
        <f t="shared" si="77"/>
        <v>0</v>
      </c>
      <c r="O461" s="9" t="str">
        <f t="shared" si="75"/>
        <v/>
      </c>
      <c r="S461" s="2" t="str">
        <f t="shared" si="73"/>
        <v>ORD - DOLLARU</v>
      </c>
      <c r="T461" s="18" t="str">
        <f t="shared" si="71"/>
        <v/>
      </c>
      <c r="V461" s="2" t="str">
        <f t="shared" si="74"/>
        <v>INCIDENTS</v>
      </c>
      <c r="W461" s="16" t="str">
        <f t="shared" si="72"/>
        <v/>
      </c>
    </row>
    <row r="462" spans="2:23" x14ac:dyDescent="0.2">
      <c r="B462" s="59" t="str">
        <f>IF(Collage!B455="","",Collage!B455)</f>
        <v/>
      </c>
      <c r="C462" s="59" t="str">
        <f>IF(Collage!C455="","",Collage!C455)</f>
        <v/>
      </c>
      <c r="D462" s="35" t="str">
        <f>IF(Collage!D455="","",Collage!D455)</f>
        <v>Erreur 23</v>
      </c>
      <c r="E462" s="29"/>
      <c r="F462" s="10"/>
      <c r="G462" s="11"/>
      <c r="H462" s="13">
        <f t="shared" si="68"/>
        <v>0</v>
      </c>
      <c r="I462" s="8" t="str">
        <f>IF(B462&lt;&gt;"",SUMIF($V$23:$V$598,V462,$H$23:$H$598)/SUMIF($V$23:$V$598,V462,$O$23:O1037),IF(O462&lt;&gt;"",SUMIF($S$23:$S$598,S462,$H$23:$H$598)/O462,""))</f>
        <v/>
      </c>
      <c r="J462" s="12"/>
      <c r="K462" s="19">
        <f t="shared" si="76"/>
        <v>0</v>
      </c>
      <c r="L462" s="19">
        <f t="shared" si="69"/>
        <v>0</v>
      </c>
      <c r="M462" s="19">
        <f t="shared" si="70"/>
        <v>0</v>
      </c>
      <c r="N462" s="19">
        <f t="shared" si="77"/>
        <v>0</v>
      </c>
      <c r="O462" s="9" t="str">
        <f t="shared" si="75"/>
        <v/>
      </c>
      <c r="S462" s="2" t="str">
        <f t="shared" si="73"/>
        <v>ORD - DOLLARU</v>
      </c>
      <c r="T462" s="18" t="str">
        <f t="shared" si="71"/>
        <v/>
      </c>
      <c r="V462" s="2" t="str">
        <f t="shared" si="74"/>
        <v>INCIDENTS</v>
      </c>
      <c r="W462" s="16" t="str">
        <f t="shared" si="72"/>
        <v/>
      </c>
    </row>
    <row r="463" spans="2:23" x14ac:dyDescent="0.2">
      <c r="B463" s="59" t="str">
        <f>IF(Collage!B456="","",Collage!B456)</f>
        <v/>
      </c>
      <c r="C463" s="59" t="str">
        <f>IF(Collage!C456="","",Collage!C456)</f>
        <v/>
      </c>
      <c r="D463" s="35" t="str">
        <f>IF(Collage!D456="","",Collage!D456)</f>
        <v>Erreur 24</v>
      </c>
      <c r="E463" s="29"/>
      <c r="F463" s="10"/>
      <c r="G463" s="11"/>
      <c r="H463" s="13">
        <f t="shared" si="68"/>
        <v>0</v>
      </c>
      <c r="I463" s="8" t="str">
        <f>IF(B463&lt;&gt;"",SUMIF($V$23:$V$598,V463,$H$23:$H$598)/SUMIF($V$23:$V$598,V463,$O$23:O1038),IF(O463&lt;&gt;"",SUMIF($S$23:$S$598,S463,$H$23:$H$598)/O463,""))</f>
        <v/>
      </c>
      <c r="J463" s="12"/>
      <c r="K463" s="19">
        <f t="shared" si="76"/>
        <v>0</v>
      </c>
      <c r="L463" s="19">
        <f t="shared" si="69"/>
        <v>0</v>
      </c>
      <c r="M463" s="19">
        <f t="shared" si="70"/>
        <v>0</v>
      </c>
      <c r="N463" s="19">
        <f t="shared" si="77"/>
        <v>0</v>
      </c>
      <c r="O463" s="9" t="str">
        <f t="shared" si="75"/>
        <v/>
      </c>
      <c r="S463" s="2" t="str">
        <f t="shared" si="73"/>
        <v>ORD - DOLLARU</v>
      </c>
      <c r="T463" s="18" t="str">
        <f t="shared" si="71"/>
        <v/>
      </c>
      <c r="V463" s="2" t="str">
        <f t="shared" si="74"/>
        <v>INCIDENTS</v>
      </c>
      <c r="W463" s="16" t="str">
        <f t="shared" si="72"/>
        <v/>
      </c>
    </row>
    <row r="464" spans="2:23" x14ac:dyDescent="0.2">
      <c r="B464" s="59" t="str">
        <f>IF(Collage!B457="","",Collage!B457)</f>
        <v/>
      </c>
      <c r="C464" s="59" t="str">
        <f>IF(Collage!C457="","",Collage!C457)</f>
        <v/>
      </c>
      <c r="D464" s="35" t="str">
        <f>IF(Collage!D457="","",Collage!D457)</f>
        <v>Erreur 25</v>
      </c>
      <c r="E464" s="29"/>
      <c r="F464" s="10"/>
      <c r="G464" s="11"/>
      <c r="H464" s="13">
        <f t="shared" si="68"/>
        <v>0</v>
      </c>
      <c r="I464" s="8" t="str">
        <f>IF(B464&lt;&gt;"",SUMIF($V$23:$V$598,V464,$H$23:$H$598)/SUMIF($V$23:$V$598,V464,$O$23:O1039),IF(O464&lt;&gt;"",SUMIF($S$23:$S$598,S464,$H$23:$H$598)/O464,""))</f>
        <v/>
      </c>
      <c r="J464" s="12"/>
      <c r="K464" s="19">
        <f t="shared" si="76"/>
        <v>0</v>
      </c>
      <c r="L464" s="19">
        <f t="shared" si="69"/>
        <v>0</v>
      </c>
      <c r="M464" s="19">
        <f t="shared" si="70"/>
        <v>0</v>
      </c>
      <c r="N464" s="19">
        <f t="shared" si="77"/>
        <v>0</v>
      </c>
      <c r="O464" s="9" t="str">
        <f t="shared" si="75"/>
        <v/>
      </c>
      <c r="S464" s="2" t="str">
        <f t="shared" si="73"/>
        <v>ORD - DOLLARU</v>
      </c>
      <c r="T464" s="18" t="str">
        <f t="shared" si="71"/>
        <v/>
      </c>
      <c r="V464" s="2" t="str">
        <f t="shared" si="74"/>
        <v>INCIDENTS</v>
      </c>
      <c r="W464" s="16" t="str">
        <f t="shared" si="72"/>
        <v/>
      </c>
    </row>
    <row r="465" spans="2:23" x14ac:dyDescent="0.2">
      <c r="B465" s="59" t="str">
        <f>IF(Collage!B458="","",Collage!B458)</f>
        <v/>
      </c>
      <c r="C465" s="59" t="str">
        <f>IF(Collage!C458="","",Collage!C458)</f>
        <v/>
      </c>
      <c r="D465" s="35" t="str">
        <f>IF(Collage!D458="","",Collage!D458)</f>
        <v>Erreur 26</v>
      </c>
      <c r="E465" s="29"/>
      <c r="F465" s="10"/>
      <c r="G465" s="11"/>
      <c r="H465" s="13">
        <f t="shared" si="68"/>
        <v>0</v>
      </c>
      <c r="I465" s="8" t="str">
        <f>IF(B465&lt;&gt;"",SUMIF($V$23:$V$598,V465,$H$23:$H$598)/SUMIF($V$23:$V$598,V465,$O$23:O1040),IF(O465&lt;&gt;"",SUMIF($S$23:$S$598,S465,$H$23:$H$598)/O465,""))</f>
        <v/>
      </c>
      <c r="J465" s="12"/>
      <c r="K465" s="19">
        <f t="shared" si="76"/>
        <v>0</v>
      </c>
      <c r="L465" s="19">
        <f t="shared" si="69"/>
        <v>0</v>
      </c>
      <c r="M465" s="19">
        <f t="shared" si="70"/>
        <v>0</v>
      </c>
      <c r="N465" s="19">
        <f t="shared" si="77"/>
        <v>0</v>
      </c>
      <c r="O465" s="9" t="str">
        <f t="shared" si="75"/>
        <v/>
      </c>
      <c r="S465" s="2" t="str">
        <f t="shared" si="73"/>
        <v>ORD - DOLLARU</v>
      </c>
      <c r="T465" s="18" t="str">
        <f t="shared" si="71"/>
        <v/>
      </c>
      <c r="V465" s="2" t="str">
        <f t="shared" si="74"/>
        <v>INCIDENTS</v>
      </c>
      <c r="W465" s="16" t="str">
        <f t="shared" si="72"/>
        <v/>
      </c>
    </row>
    <row r="466" spans="2:23" x14ac:dyDescent="0.2">
      <c r="B466" s="59" t="str">
        <f>IF(Collage!B459="","",Collage!B459)</f>
        <v/>
      </c>
      <c r="C466" s="59" t="str">
        <f>IF(Collage!C459="","",Collage!C459)</f>
        <v/>
      </c>
      <c r="D466" s="35" t="str">
        <f>IF(Collage!D459="","",Collage!D459)</f>
        <v>Erreur 27</v>
      </c>
      <c r="E466" s="29"/>
      <c r="F466" s="10"/>
      <c r="G466" s="11"/>
      <c r="H466" s="13">
        <f t="shared" si="68"/>
        <v>0</v>
      </c>
      <c r="I466" s="8" t="str">
        <f>IF(B466&lt;&gt;"",SUMIF($V$23:$V$598,V466,$H$23:$H$598)/SUMIF($V$23:$V$598,V466,$O$23:O1041),IF(O466&lt;&gt;"",SUMIF($S$23:$S$598,S466,$H$23:$H$598)/O466,""))</f>
        <v/>
      </c>
      <c r="J466" s="12"/>
      <c r="K466" s="19">
        <f t="shared" si="76"/>
        <v>0</v>
      </c>
      <c r="L466" s="19">
        <f t="shared" si="69"/>
        <v>0</v>
      </c>
      <c r="M466" s="19">
        <f t="shared" si="70"/>
        <v>0</v>
      </c>
      <c r="N466" s="19">
        <f t="shared" si="77"/>
        <v>0</v>
      </c>
      <c r="O466" s="9" t="str">
        <f t="shared" si="75"/>
        <v/>
      </c>
      <c r="S466" s="2" t="str">
        <f t="shared" si="73"/>
        <v>ORD - DOLLARU</v>
      </c>
      <c r="T466" s="18" t="str">
        <f t="shared" si="71"/>
        <v/>
      </c>
      <c r="V466" s="2" t="str">
        <f t="shared" si="74"/>
        <v>INCIDENTS</v>
      </c>
      <c r="W466" s="16" t="str">
        <f t="shared" si="72"/>
        <v/>
      </c>
    </row>
    <row r="467" spans="2:23" x14ac:dyDescent="0.2">
      <c r="B467" s="59" t="str">
        <f>IF(Collage!B460="","",Collage!B460)</f>
        <v/>
      </c>
      <c r="C467" s="59" t="str">
        <f>IF(Collage!C460="","",Collage!C460)</f>
        <v/>
      </c>
      <c r="D467" s="35" t="str">
        <f>IF(Collage!D460="","",Collage!D460)</f>
        <v>Erreur 28</v>
      </c>
      <c r="E467" s="29"/>
      <c r="F467" s="10"/>
      <c r="G467" s="11"/>
      <c r="H467" s="13">
        <f t="shared" si="68"/>
        <v>0</v>
      </c>
      <c r="I467" s="8" t="str">
        <f>IF(B467&lt;&gt;"",SUMIF($V$23:$V$598,V467,$H$23:$H$598)/SUMIF($V$23:$V$598,V467,$O$23:O1042),IF(O467&lt;&gt;"",SUMIF($S$23:$S$598,S467,$H$23:$H$598)/O467,""))</f>
        <v/>
      </c>
      <c r="J467" s="12"/>
      <c r="K467" s="19">
        <f t="shared" si="76"/>
        <v>0</v>
      </c>
      <c r="L467" s="19">
        <f t="shared" si="69"/>
        <v>0</v>
      </c>
      <c r="M467" s="19">
        <f t="shared" si="70"/>
        <v>0</v>
      </c>
      <c r="N467" s="19">
        <f t="shared" si="77"/>
        <v>0</v>
      </c>
      <c r="O467" s="9" t="str">
        <f t="shared" si="75"/>
        <v/>
      </c>
      <c r="S467" s="2" t="str">
        <f t="shared" si="73"/>
        <v>ORD - DOLLARU</v>
      </c>
      <c r="T467" s="18" t="str">
        <f t="shared" si="71"/>
        <v/>
      </c>
      <c r="V467" s="2" t="str">
        <f t="shared" si="74"/>
        <v>INCIDENTS</v>
      </c>
      <c r="W467" s="16" t="str">
        <f t="shared" si="72"/>
        <v/>
      </c>
    </row>
    <row r="468" spans="2:23" x14ac:dyDescent="0.2">
      <c r="B468" s="59" t="str">
        <f>IF(Collage!B461="","",Collage!B461)</f>
        <v/>
      </c>
      <c r="C468" s="59" t="str">
        <f>IF(Collage!C461="","",Collage!C461)</f>
        <v/>
      </c>
      <c r="D468" s="35" t="str">
        <f>IF(Collage!D461="","",Collage!D461)</f>
        <v>Erreur 29</v>
      </c>
      <c r="E468" s="29"/>
      <c r="F468" s="10"/>
      <c r="G468" s="11"/>
      <c r="H468" s="13">
        <f t="shared" si="68"/>
        <v>0</v>
      </c>
      <c r="I468" s="8" t="str">
        <f>IF(B468&lt;&gt;"",SUMIF($V$23:$V$598,V468,$H$23:$H$598)/SUMIF($V$23:$V$598,V468,$O$23:O1043),IF(O468&lt;&gt;"",SUMIF($S$23:$S$598,S468,$H$23:$H$598)/O468,""))</f>
        <v/>
      </c>
      <c r="J468" s="12"/>
      <c r="K468" s="19">
        <f t="shared" si="76"/>
        <v>0</v>
      </c>
      <c r="L468" s="19">
        <f t="shared" si="69"/>
        <v>0</v>
      </c>
      <c r="M468" s="19">
        <f t="shared" si="70"/>
        <v>0</v>
      </c>
      <c r="N468" s="19">
        <f t="shared" si="77"/>
        <v>0</v>
      </c>
      <c r="O468" s="9" t="str">
        <f t="shared" si="75"/>
        <v/>
      </c>
      <c r="S468" s="2" t="str">
        <f t="shared" si="73"/>
        <v>ORD - DOLLARU</v>
      </c>
      <c r="T468" s="18" t="str">
        <f t="shared" si="71"/>
        <v/>
      </c>
      <c r="V468" s="2" t="str">
        <f t="shared" si="74"/>
        <v>INCIDENTS</v>
      </c>
      <c r="W468" s="16" t="str">
        <f t="shared" si="72"/>
        <v/>
      </c>
    </row>
    <row r="469" spans="2:23" x14ac:dyDescent="0.2">
      <c r="B469" s="59" t="str">
        <f>IF(Collage!B462="","",Collage!B462)</f>
        <v/>
      </c>
      <c r="C469" s="59" t="str">
        <f>IF(Collage!C462="","",Collage!C462)</f>
        <v/>
      </c>
      <c r="D469" s="35" t="str">
        <f>IF(Collage!D462="","",Collage!D462)</f>
        <v>Erreur 30</v>
      </c>
      <c r="E469" s="29"/>
      <c r="F469" s="10"/>
      <c r="G469" s="11"/>
      <c r="H469" s="13">
        <f t="shared" si="68"/>
        <v>0</v>
      </c>
      <c r="I469" s="8" t="str">
        <f>IF(B469&lt;&gt;"",SUMIF($V$23:$V$598,V469,$H$23:$H$598)/SUMIF($V$23:$V$598,V469,$O$23:O1044),IF(O469&lt;&gt;"",SUMIF($S$23:$S$598,S469,$H$23:$H$598)/O469,""))</f>
        <v/>
      </c>
      <c r="J469" s="12"/>
      <c r="K469" s="19">
        <f t="shared" si="76"/>
        <v>0</v>
      </c>
      <c r="L469" s="19">
        <f t="shared" si="69"/>
        <v>0</v>
      </c>
      <c r="M469" s="19">
        <f t="shared" si="70"/>
        <v>0</v>
      </c>
      <c r="N469" s="19">
        <f t="shared" si="77"/>
        <v>0</v>
      </c>
      <c r="O469" s="9" t="str">
        <f t="shared" si="75"/>
        <v/>
      </c>
      <c r="S469" s="2" t="str">
        <f t="shared" si="73"/>
        <v>ORD - DOLLARU</v>
      </c>
      <c r="T469" s="18" t="str">
        <f t="shared" si="71"/>
        <v/>
      </c>
      <c r="V469" s="2" t="str">
        <f t="shared" si="74"/>
        <v>INCIDENTS</v>
      </c>
      <c r="W469" s="16" t="str">
        <f t="shared" si="72"/>
        <v/>
      </c>
    </row>
    <row r="470" spans="2:23" x14ac:dyDescent="0.2">
      <c r="B470" s="59" t="str">
        <f>IF(Collage!B463="","",Collage!B463)</f>
        <v/>
      </c>
      <c r="C470" s="59" t="str">
        <f>IF(Collage!C463="","",Collage!C463)</f>
        <v/>
      </c>
      <c r="D470" s="35" t="str">
        <f>IF(Collage!D463="","",Collage!D463)</f>
        <v>Erreur 31</v>
      </c>
      <c r="E470" s="29" t="s">
        <v>2</v>
      </c>
      <c r="F470" s="10"/>
      <c r="G470" s="11"/>
      <c r="H470" s="13">
        <f t="shared" si="68"/>
        <v>0.33333333333333331</v>
      </c>
      <c r="I470" s="8" t="str">
        <f>IF(B470&lt;&gt;"",SUMIF($V$23:$V$598,V470,$H$23:$H$598)/SUMIF($V$23:$V$598,V470,$O$23:O1045),IF(O470&lt;&gt;"",SUMIF($S$23:$S$598,S470,$H$23:$H$598)/O470,""))</f>
        <v/>
      </c>
      <c r="J470" s="12"/>
      <c r="K470" s="19">
        <f t="shared" si="76"/>
        <v>1</v>
      </c>
      <c r="L470" s="19">
        <f t="shared" si="69"/>
        <v>0</v>
      </c>
      <c r="M470" s="19">
        <f t="shared" si="70"/>
        <v>0</v>
      </c>
      <c r="N470" s="19">
        <f t="shared" si="77"/>
        <v>1</v>
      </c>
      <c r="O470" s="9" t="str">
        <f t="shared" si="75"/>
        <v/>
      </c>
      <c r="S470" s="2" t="str">
        <f t="shared" si="73"/>
        <v>ORD - DOLLARU</v>
      </c>
      <c r="T470" s="18" t="str">
        <f t="shared" si="71"/>
        <v/>
      </c>
      <c r="V470" s="2" t="str">
        <f t="shared" si="74"/>
        <v>INCIDENTS</v>
      </c>
      <c r="W470" s="16" t="str">
        <f t="shared" si="72"/>
        <v/>
      </c>
    </row>
    <row r="471" spans="2:23" x14ac:dyDescent="0.2">
      <c r="B471" s="59" t="str">
        <f>IF(Collage!B464="","",Collage!B464)</f>
        <v/>
      </c>
      <c r="C471" s="59" t="str">
        <f>IF(Collage!C464="","",Collage!C464)</f>
        <v/>
      </c>
      <c r="D471" s="35" t="str">
        <f>IF(Collage!D464="","",Collage!D464)</f>
        <v>Erreur 32</v>
      </c>
      <c r="E471" s="29" t="s">
        <v>2</v>
      </c>
      <c r="F471" s="10"/>
      <c r="G471" s="11"/>
      <c r="H471" s="13">
        <f t="shared" ref="H471:H534" si="78">IF(D471="","",SUM(N471/3))</f>
        <v>0.33333333333333331</v>
      </c>
      <c r="I471" s="8" t="str">
        <f>IF(B471&lt;&gt;"",SUMIF($V$23:$V$598,V471,$H$23:$H$598)/SUMIF($V$23:$V$598,V471,$O$23:O1046),IF(O471&lt;&gt;"",SUMIF($S$23:$S$598,S471,$H$23:$H$598)/O471,""))</f>
        <v/>
      </c>
      <c r="J471" s="12"/>
      <c r="K471" s="19">
        <f t="shared" si="76"/>
        <v>1</v>
      </c>
      <c r="L471" s="19">
        <f t="shared" ref="L471:L534" si="79">IF($D471&lt;&gt;"",IF($F471="X",1,0),"")</f>
        <v>0</v>
      </c>
      <c r="M471" s="19">
        <f t="shared" ref="M471:M534" si="80">IF($D471&lt;&gt;"",IF($G471="X",1,0),"")</f>
        <v>0</v>
      </c>
      <c r="N471" s="19">
        <f t="shared" si="77"/>
        <v>1</v>
      </c>
      <c r="O471" s="9" t="str">
        <f t="shared" si="75"/>
        <v/>
      </c>
      <c r="S471" s="2" t="str">
        <f t="shared" si="73"/>
        <v>ORD - DOLLARU</v>
      </c>
      <c r="T471" s="18" t="str">
        <f t="shared" ref="T471:T534" si="81">IF(C471&lt;&gt;"",I471,"")</f>
        <v/>
      </c>
      <c r="V471" s="2" t="str">
        <f t="shared" si="74"/>
        <v>INCIDENTS</v>
      </c>
      <c r="W471" s="16" t="str">
        <f t="shared" ref="W471:W534" si="82">IF(B471&lt;&gt;"",I471,"")</f>
        <v/>
      </c>
    </row>
    <row r="472" spans="2:23" x14ac:dyDescent="0.2">
      <c r="B472" s="59" t="str">
        <f>IF(Collage!B465="","",Collage!B465)</f>
        <v/>
      </c>
      <c r="C472" s="59" t="str">
        <f>IF(Collage!C465="","",Collage!C465)</f>
        <v/>
      </c>
      <c r="D472" s="35" t="str">
        <f>IF(Collage!D465="","",Collage!D465)</f>
        <v>Erreur 33</v>
      </c>
      <c r="E472" s="29" t="s">
        <v>2</v>
      </c>
      <c r="F472" s="10"/>
      <c r="G472" s="11"/>
      <c r="H472" s="13">
        <f t="shared" si="78"/>
        <v>0.33333333333333331</v>
      </c>
      <c r="I472" s="8" t="str">
        <f>IF(B472&lt;&gt;"",SUMIF($V$23:$V$598,V472,$H$23:$H$598)/SUMIF($V$23:$V$598,V472,$O$23:O1047),IF(O472&lt;&gt;"",SUMIF($S$23:$S$598,S472,$H$23:$H$598)/O472,""))</f>
        <v/>
      </c>
      <c r="J472" s="12"/>
      <c r="K472" s="19">
        <f t="shared" si="76"/>
        <v>1</v>
      </c>
      <c r="L472" s="19">
        <f t="shared" si="79"/>
        <v>0</v>
      </c>
      <c r="M472" s="19">
        <f t="shared" si="80"/>
        <v>0</v>
      </c>
      <c r="N472" s="19">
        <f t="shared" si="77"/>
        <v>1</v>
      </c>
      <c r="O472" s="9" t="str">
        <f t="shared" si="75"/>
        <v/>
      </c>
      <c r="S472" s="2" t="str">
        <f t="shared" ref="S472:S535" si="83">IF(C472&lt;&gt;"",C472,IF(V472=V471,S471,""))</f>
        <v>ORD - DOLLARU</v>
      </c>
      <c r="T472" s="18" t="str">
        <f t="shared" si="81"/>
        <v/>
      </c>
      <c r="V472" s="2" t="str">
        <f t="shared" ref="V472:V535" si="84">IF(B472="",V471,B472)</f>
        <v>INCIDENTS</v>
      </c>
      <c r="W472" s="16" t="str">
        <f t="shared" si="82"/>
        <v/>
      </c>
    </row>
    <row r="473" spans="2:23" x14ac:dyDescent="0.2">
      <c r="B473" s="59" t="str">
        <f>IF(Collage!B466="","",Collage!B466)</f>
        <v/>
      </c>
      <c r="C473" s="59" t="str">
        <f>IF(Collage!C466="","",Collage!C466)</f>
        <v/>
      </c>
      <c r="D473" s="35" t="str">
        <f>IF(Collage!D466="","",Collage!D466)</f>
        <v>Erreur 34</v>
      </c>
      <c r="E473" s="29" t="s">
        <v>2</v>
      </c>
      <c r="F473" s="10"/>
      <c r="G473" s="11"/>
      <c r="H473" s="13">
        <f t="shared" si="78"/>
        <v>0.33333333333333331</v>
      </c>
      <c r="I473" s="8" t="str">
        <f>IF(B473&lt;&gt;"",SUMIF($V$23:$V$598,V473,$H$23:$H$598)/SUMIF($V$23:$V$598,V473,$O$23:O1048),IF(O473&lt;&gt;"",SUMIF($S$23:$S$598,S473,$H$23:$H$598)/O473,""))</f>
        <v/>
      </c>
      <c r="J473" s="12"/>
      <c r="K473" s="19">
        <f t="shared" si="76"/>
        <v>1</v>
      </c>
      <c r="L473" s="19">
        <f t="shared" si="79"/>
        <v>0</v>
      </c>
      <c r="M473" s="19">
        <f t="shared" si="80"/>
        <v>0</v>
      </c>
      <c r="N473" s="19">
        <f t="shared" si="77"/>
        <v>1</v>
      </c>
      <c r="O473" s="9" t="str">
        <f t="shared" ref="O473:O536" si="85">IF(C473="","",IF(S472&lt;&gt;S473,SUMPRODUCT((D473:D949&lt;&gt;"")*(S473:S949=S473)),""))</f>
        <v/>
      </c>
      <c r="S473" s="2" t="str">
        <f t="shared" si="83"/>
        <v>ORD - DOLLARU</v>
      </c>
      <c r="T473" s="18" t="str">
        <f t="shared" si="81"/>
        <v/>
      </c>
      <c r="V473" s="2" t="str">
        <f t="shared" si="84"/>
        <v>INCIDENTS</v>
      </c>
      <c r="W473" s="16" t="str">
        <f t="shared" si="82"/>
        <v/>
      </c>
    </row>
    <row r="474" spans="2:23" x14ac:dyDescent="0.2">
      <c r="B474" s="59" t="str">
        <f>IF(Collage!B467="","",Collage!B467)</f>
        <v/>
      </c>
      <c r="C474" s="59" t="str">
        <f>IF(Collage!C467="","",Collage!C467)</f>
        <v/>
      </c>
      <c r="D474" s="35" t="str">
        <f>IF(Collage!D467="","",Collage!D467)</f>
        <v>Erreur 35</v>
      </c>
      <c r="E474" s="29" t="s">
        <v>2</v>
      </c>
      <c r="F474" s="10" t="s">
        <v>2</v>
      </c>
      <c r="G474" s="11"/>
      <c r="H474" s="13">
        <f t="shared" si="78"/>
        <v>0.66666666666666663</v>
      </c>
      <c r="I474" s="8" t="str">
        <f>IF(B474&lt;&gt;"",SUMIF($V$23:$V$598,V474,$H$23:$H$598)/SUMIF($V$23:$V$598,V474,$O$23:O1049),IF(O474&lt;&gt;"",SUMIF($S$23:$S$598,S474,$H$23:$H$598)/O474,""))</f>
        <v/>
      </c>
      <c r="J474" s="12"/>
      <c r="K474" s="19">
        <f t="shared" si="76"/>
        <v>1</v>
      </c>
      <c r="L474" s="19">
        <f t="shared" si="79"/>
        <v>1</v>
      </c>
      <c r="M474" s="19">
        <f t="shared" si="80"/>
        <v>0</v>
      </c>
      <c r="N474" s="19">
        <f t="shared" si="77"/>
        <v>2</v>
      </c>
      <c r="O474" s="9" t="str">
        <f t="shared" si="85"/>
        <v/>
      </c>
      <c r="S474" s="2" t="str">
        <f t="shared" si="83"/>
        <v>ORD - DOLLARU</v>
      </c>
      <c r="T474" s="18" t="str">
        <f t="shared" si="81"/>
        <v/>
      </c>
      <c r="V474" s="2" t="str">
        <f t="shared" si="84"/>
        <v>INCIDENTS</v>
      </c>
      <c r="W474" s="16" t="str">
        <f t="shared" si="82"/>
        <v/>
      </c>
    </row>
    <row r="475" spans="2:23" x14ac:dyDescent="0.2">
      <c r="B475" s="59" t="str">
        <f>IF(Collage!B468="","",Collage!B468)</f>
        <v/>
      </c>
      <c r="C475" s="59" t="str">
        <f>IF(Collage!C468="","",Collage!C468)</f>
        <v/>
      </c>
      <c r="D475" s="35" t="str">
        <f>IF(Collage!D468="","",Collage!D468)</f>
        <v>Erreur 36</v>
      </c>
      <c r="E475" s="29" t="s">
        <v>2</v>
      </c>
      <c r="F475" s="10" t="s">
        <v>2</v>
      </c>
      <c r="G475" s="11"/>
      <c r="H475" s="13">
        <f t="shared" si="78"/>
        <v>0.66666666666666663</v>
      </c>
      <c r="I475" s="8" t="str">
        <f>IF(B475&lt;&gt;"",SUMIF($V$23:$V$598,V475,$H$23:$H$598)/SUMIF($V$23:$V$598,V475,$O$23:O1050),IF(O475&lt;&gt;"",SUMIF($S$23:$S$598,S475,$H$23:$H$598)/O475,""))</f>
        <v/>
      </c>
      <c r="J475" s="12"/>
      <c r="K475" s="19">
        <f t="shared" si="76"/>
        <v>1</v>
      </c>
      <c r="L475" s="19">
        <f t="shared" si="79"/>
        <v>1</v>
      </c>
      <c r="M475" s="19">
        <f t="shared" si="80"/>
        <v>0</v>
      </c>
      <c r="N475" s="19">
        <f t="shared" si="77"/>
        <v>2</v>
      </c>
      <c r="O475" s="9" t="str">
        <f t="shared" si="85"/>
        <v/>
      </c>
      <c r="S475" s="2" t="str">
        <f t="shared" si="83"/>
        <v>ORD - DOLLARU</v>
      </c>
      <c r="T475" s="18" t="str">
        <f t="shared" si="81"/>
        <v/>
      </c>
      <c r="V475" s="2" t="str">
        <f t="shared" si="84"/>
        <v>INCIDENTS</v>
      </c>
      <c r="W475" s="16" t="str">
        <f t="shared" si="82"/>
        <v/>
      </c>
    </row>
    <row r="476" spans="2:23" x14ac:dyDescent="0.2">
      <c r="B476" s="59" t="str">
        <f>IF(Collage!B469="","",Collage!B469)</f>
        <v/>
      </c>
      <c r="C476" s="59" t="str">
        <f>IF(Collage!C469="","",Collage!C469)</f>
        <v/>
      </c>
      <c r="D476" s="35" t="str">
        <f>IF(Collage!D469="","",Collage!D469)</f>
        <v>Erreur 37</v>
      </c>
      <c r="E476" s="29" t="s">
        <v>2</v>
      </c>
      <c r="F476" s="10" t="s">
        <v>2</v>
      </c>
      <c r="G476" s="11"/>
      <c r="H476" s="13">
        <f t="shared" si="78"/>
        <v>0.66666666666666663</v>
      </c>
      <c r="I476" s="8" t="str">
        <f>IF(B476&lt;&gt;"",SUMIF($V$23:$V$598,V476,$H$23:$H$598)/SUMIF($V$23:$V$598,V476,$O$23:O1051),IF(O476&lt;&gt;"",SUMIF($S$23:$S$598,S476,$H$23:$H$598)/O476,""))</f>
        <v/>
      </c>
      <c r="J476" s="12"/>
      <c r="K476" s="19">
        <f t="shared" si="76"/>
        <v>1</v>
      </c>
      <c r="L476" s="19">
        <f t="shared" si="79"/>
        <v>1</v>
      </c>
      <c r="M476" s="19">
        <f t="shared" si="80"/>
        <v>0</v>
      </c>
      <c r="N476" s="19">
        <f t="shared" si="77"/>
        <v>2</v>
      </c>
      <c r="O476" s="9" t="str">
        <f t="shared" si="85"/>
        <v/>
      </c>
      <c r="S476" s="2" t="str">
        <f t="shared" si="83"/>
        <v>ORD - DOLLARU</v>
      </c>
      <c r="T476" s="18" t="str">
        <f t="shared" si="81"/>
        <v/>
      </c>
      <c r="V476" s="2" t="str">
        <f t="shared" si="84"/>
        <v>INCIDENTS</v>
      </c>
      <c r="W476" s="16" t="str">
        <f t="shared" si="82"/>
        <v/>
      </c>
    </row>
    <row r="477" spans="2:23" x14ac:dyDescent="0.2">
      <c r="B477" s="59" t="str">
        <f>IF(Collage!B470="","",Collage!B470)</f>
        <v/>
      </c>
      <c r="C477" s="59" t="str">
        <f>IF(Collage!C470="","",Collage!C470)</f>
        <v/>
      </c>
      <c r="D477" s="35" t="str">
        <f>IF(Collage!D470="","",Collage!D470)</f>
        <v>Erreur 38</v>
      </c>
      <c r="E477" s="29"/>
      <c r="F477" s="10"/>
      <c r="G477" s="11"/>
      <c r="H477" s="13">
        <f t="shared" si="78"/>
        <v>0</v>
      </c>
      <c r="I477" s="8" t="str">
        <f>IF(B477&lt;&gt;"",SUMIF($V$23:$V$598,V477,$H$23:$H$598)/SUMIF($V$23:$V$598,V477,$O$23:O1052),IF(O477&lt;&gt;"",SUMIF($S$23:$S$598,S477,$H$23:$H$598)/O477,""))</f>
        <v/>
      </c>
      <c r="J477" s="12"/>
      <c r="K477" s="19">
        <f t="shared" si="76"/>
        <v>0</v>
      </c>
      <c r="L477" s="19">
        <f t="shared" si="79"/>
        <v>0</v>
      </c>
      <c r="M477" s="19">
        <f t="shared" si="80"/>
        <v>0</v>
      </c>
      <c r="N477" s="19">
        <f t="shared" si="77"/>
        <v>0</v>
      </c>
      <c r="O477" s="9" t="str">
        <f t="shared" si="85"/>
        <v/>
      </c>
      <c r="S477" s="2" t="str">
        <f t="shared" si="83"/>
        <v>ORD - DOLLARU</v>
      </c>
      <c r="T477" s="18" t="str">
        <f t="shared" si="81"/>
        <v/>
      </c>
      <c r="V477" s="2" t="str">
        <f t="shared" si="84"/>
        <v>INCIDENTS</v>
      </c>
      <c r="W477" s="16" t="str">
        <f t="shared" si="82"/>
        <v/>
      </c>
    </row>
    <row r="478" spans="2:23" x14ac:dyDescent="0.2">
      <c r="B478" s="59" t="str">
        <f>IF(Collage!B471="","",Collage!B471)</f>
        <v/>
      </c>
      <c r="C478" s="59" t="str">
        <f>IF(Collage!C471="","",Collage!C471)</f>
        <v/>
      </c>
      <c r="D478" s="35" t="str">
        <f>IF(Collage!D471="","",Collage!D471)</f>
        <v>Erreur 39</v>
      </c>
      <c r="E478" s="29"/>
      <c r="F478" s="10"/>
      <c r="G478" s="11"/>
      <c r="H478" s="13">
        <f t="shared" si="78"/>
        <v>0</v>
      </c>
      <c r="I478" s="8" t="str">
        <f>IF(B478&lt;&gt;"",SUMIF($V$23:$V$598,V478,$H$23:$H$598)/SUMIF($V$23:$V$598,V478,$O$23:O1053),IF(O478&lt;&gt;"",SUMIF($S$23:$S$598,S478,$H$23:$H$598)/O478,""))</f>
        <v/>
      </c>
      <c r="J478" s="12"/>
      <c r="K478" s="19">
        <f t="shared" si="76"/>
        <v>0</v>
      </c>
      <c r="L478" s="19">
        <f t="shared" si="79"/>
        <v>0</v>
      </c>
      <c r="M478" s="19">
        <f t="shared" si="80"/>
        <v>0</v>
      </c>
      <c r="N478" s="19">
        <f t="shared" si="77"/>
        <v>0</v>
      </c>
      <c r="O478" s="9" t="str">
        <f t="shared" si="85"/>
        <v/>
      </c>
      <c r="S478" s="2" t="str">
        <f t="shared" si="83"/>
        <v>ORD - DOLLARU</v>
      </c>
      <c r="T478" s="18" t="str">
        <f t="shared" si="81"/>
        <v/>
      </c>
      <c r="V478" s="2" t="str">
        <f t="shared" si="84"/>
        <v>INCIDENTS</v>
      </c>
      <c r="W478" s="16" t="str">
        <f t="shared" si="82"/>
        <v/>
      </c>
    </row>
    <row r="479" spans="2:23" x14ac:dyDescent="0.2">
      <c r="B479" s="59" t="str">
        <f>IF(Collage!B472="","",Collage!B472)</f>
        <v/>
      </c>
      <c r="C479" s="59" t="str">
        <f>IF(Collage!C472="","",Collage!C472)</f>
        <v/>
      </c>
      <c r="D479" s="35" t="str">
        <f>IF(Collage!D472="","",Collage!D472)</f>
        <v>Erreur 40</v>
      </c>
      <c r="E479" s="29"/>
      <c r="F479" s="10"/>
      <c r="G479" s="11"/>
      <c r="H479" s="13">
        <f t="shared" si="78"/>
        <v>0</v>
      </c>
      <c r="I479" s="8" t="str">
        <f>IF(B479&lt;&gt;"",SUMIF($V$23:$V$598,V479,$H$23:$H$598)/SUMIF($V$23:$V$598,V479,$O$23:O1054),IF(O479&lt;&gt;"",SUMIF($S$23:$S$598,S479,$H$23:$H$598)/O479,""))</f>
        <v/>
      </c>
      <c r="J479" s="12"/>
      <c r="K479" s="19">
        <f t="shared" si="76"/>
        <v>0</v>
      </c>
      <c r="L479" s="19">
        <f t="shared" si="79"/>
        <v>0</v>
      </c>
      <c r="M479" s="19">
        <f t="shared" si="80"/>
        <v>0</v>
      </c>
      <c r="N479" s="19">
        <f t="shared" si="77"/>
        <v>0</v>
      </c>
      <c r="O479" s="9" t="str">
        <f t="shared" si="85"/>
        <v/>
      </c>
      <c r="S479" s="2" t="str">
        <f t="shared" si="83"/>
        <v>ORD - DOLLARU</v>
      </c>
      <c r="T479" s="18" t="str">
        <f t="shared" si="81"/>
        <v/>
      </c>
      <c r="V479" s="2" t="str">
        <f t="shared" si="84"/>
        <v>INCIDENTS</v>
      </c>
      <c r="W479" s="16" t="str">
        <f t="shared" si="82"/>
        <v/>
      </c>
    </row>
    <row r="480" spans="2:23" x14ac:dyDescent="0.2">
      <c r="B480" s="59" t="str">
        <f>IF(Collage!B473="","",Collage!B473)</f>
        <v/>
      </c>
      <c r="C480" s="59" t="str">
        <f>IF(Collage!C473="","",Collage!C473)</f>
        <v/>
      </c>
      <c r="D480" s="35" t="str">
        <f>IF(Collage!D473="","",Collage!D473)</f>
        <v>Erreur 41</v>
      </c>
      <c r="E480" s="29"/>
      <c r="F480" s="10"/>
      <c r="G480" s="11"/>
      <c r="H480" s="13">
        <f t="shared" si="78"/>
        <v>0</v>
      </c>
      <c r="I480" s="8" t="str">
        <f>IF(B480&lt;&gt;"",SUMIF($V$23:$V$598,V480,$H$23:$H$598)/SUMIF($V$23:$V$598,V480,$O$23:O1055),IF(O480&lt;&gt;"",SUMIF($S$23:$S$598,S480,$H$23:$H$598)/O480,""))</f>
        <v/>
      </c>
      <c r="J480" s="12"/>
      <c r="K480" s="19">
        <f t="shared" si="76"/>
        <v>0</v>
      </c>
      <c r="L480" s="19">
        <f t="shared" si="79"/>
        <v>0</v>
      </c>
      <c r="M480" s="19">
        <f t="shared" si="80"/>
        <v>0</v>
      </c>
      <c r="N480" s="19">
        <f t="shared" si="77"/>
        <v>0</v>
      </c>
      <c r="O480" s="9" t="str">
        <f t="shared" si="85"/>
        <v/>
      </c>
      <c r="S480" s="2" t="str">
        <f t="shared" si="83"/>
        <v>ORD - DOLLARU</v>
      </c>
      <c r="T480" s="18" t="str">
        <f t="shared" si="81"/>
        <v/>
      </c>
      <c r="V480" s="2" t="str">
        <f t="shared" si="84"/>
        <v>INCIDENTS</v>
      </c>
      <c r="W480" s="16" t="str">
        <f t="shared" si="82"/>
        <v/>
      </c>
    </row>
    <row r="481" spans="2:23" x14ac:dyDescent="0.2">
      <c r="B481" s="59" t="str">
        <f>IF(Collage!B474="","",Collage!B474)</f>
        <v/>
      </c>
      <c r="C481" s="59" t="str">
        <f>IF(Collage!C474="","",Collage!C474)</f>
        <v/>
      </c>
      <c r="D481" s="35" t="str">
        <f>IF(Collage!D474="","",Collage!D474)</f>
        <v>Erreur 42</v>
      </c>
      <c r="E481" s="29"/>
      <c r="F481" s="10"/>
      <c r="G481" s="11"/>
      <c r="H481" s="13">
        <f t="shared" si="78"/>
        <v>0</v>
      </c>
      <c r="I481" s="8" t="str">
        <f>IF(B481&lt;&gt;"",SUMIF($V$23:$V$598,V481,$H$23:$H$598)/SUMIF($V$23:$V$598,V481,$O$23:O1056),IF(O481&lt;&gt;"",SUMIF($S$23:$S$598,S481,$H$23:$H$598)/O481,""))</f>
        <v/>
      </c>
      <c r="J481" s="12"/>
      <c r="K481" s="19">
        <f t="shared" si="76"/>
        <v>0</v>
      </c>
      <c r="L481" s="19">
        <f t="shared" si="79"/>
        <v>0</v>
      </c>
      <c r="M481" s="19">
        <f t="shared" si="80"/>
        <v>0</v>
      </c>
      <c r="N481" s="19">
        <f t="shared" si="77"/>
        <v>0</v>
      </c>
      <c r="O481" s="9" t="str">
        <f t="shared" si="85"/>
        <v/>
      </c>
      <c r="S481" s="2" t="str">
        <f t="shared" si="83"/>
        <v>ORD - DOLLARU</v>
      </c>
      <c r="T481" s="18" t="str">
        <f t="shared" si="81"/>
        <v/>
      </c>
      <c r="V481" s="2" t="str">
        <f t="shared" si="84"/>
        <v>INCIDENTS</v>
      </c>
      <c r="W481" s="16" t="str">
        <f t="shared" si="82"/>
        <v/>
      </c>
    </row>
    <row r="482" spans="2:23" x14ac:dyDescent="0.2">
      <c r="B482" s="59" t="str">
        <f>IF(Collage!B475="","",Collage!B475)</f>
        <v/>
      </c>
      <c r="C482" s="59" t="str">
        <f>IF(Collage!C475="","",Collage!C475)</f>
        <v/>
      </c>
      <c r="D482" s="35" t="str">
        <f>IF(Collage!D475="","",Collage!D475)</f>
        <v>Erreur 43</v>
      </c>
      <c r="E482" s="29"/>
      <c r="F482" s="10"/>
      <c r="G482" s="11"/>
      <c r="H482" s="13">
        <f t="shared" si="78"/>
        <v>0</v>
      </c>
      <c r="I482" s="8" t="str">
        <f>IF(B482&lt;&gt;"",SUMIF($V$23:$V$598,V482,$H$23:$H$598)/SUMIF($V$23:$V$598,V482,$O$23:O1057),IF(O482&lt;&gt;"",SUMIF($S$23:$S$598,S482,$H$23:$H$598)/O482,""))</f>
        <v/>
      </c>
      <c r="J482" s="12"/>
      <c r="K482" s="19">
        <f t="shared" si="76"/>
        <v>0</v>
      </c>
      <c r="L482" s="19">
        <f t="shared" si="79"/>
        <v>0</v>
      </c>
      <c r="M482" s="19">
        <f t="shared" si="80"/>
        <v>0</v>
      </c>
      <c r="N482" s="19">
        <f t="shared" si="77"/>
        <v>0</v>
      </c>
      <c r="O482" s="9" t="str">
        <f t="shared" si="85"/>
        <v/>
      </c>
      <c r="S482" s="2" t="str">
        <f t="shared" si="83"/>
        <v>ORD - DOLLARU</v>
      </c>
      <c r="T482" s="18" t="str">
        <f t="shared" si="81"/>
        <v/>
      </c>
      <c r="V482" s="2" t="str">
        <f t="shared" si="84"/>
        <v>INCIDENTS</v>
      </c>
      <c r="W482" s="16" t="str">
        <f t="shared" si="82"/>
        <v/>
      </c>
    </row>
    <row r="483" spans="2:23" x14ac:dyDescent="0.2">
      <c r="B483" s="59" t="str">
        <f>IF(Collage!B476="","",Collage!B476)</f>
        <v/>
      </c>
      <c r="C483" s="59" t="str">
        <f>IF(Collage!C476="","",Collage!C476)</f>
        <v/>
      </c>
      <c r="D483" s="35" t="str">
        <f>IF(Collage!D476="","",Collage!D476)</f>
        <v>Erreur 44</v>
      </c>
      <c r="E483" s="29"/>
      <c r="F483" s="10"/>
      <c r="G483" s="11"/>
      <c r="H483" s="13">
        <f t="shared" si="78"/>
        <v>0</v>
      </c>
      <c r="I483" s="8" t="str">
        <f>IF(B483&lt;&gt;"",SUMIF($V$23:$V$598,V483,$H$23:$H$598)/SUMIF($V$23:$V$598,V483,$O$23:O1058),IF(O483&lt;&gt;"",SUMIF($S$23:$S$598,S483,$H$23:$H$598)/O483,""))</f>
        <v/>
      </c>
      <c r="J483" s="12"/>
      <c r="K483" s="19">
        <f t="shared" si="76"/>
        <v>0</v>
      </c>
      <c r="L483" s="19">
        <f t="shared" si="79"/>
        <v>0</v>
      </c>
      <c r="M483" s="19">
        <f t="shared" si="80"/>
        <v>0</v>
      </c>
      <c r="N483" s="19">
        <f t="shared" si="77"/>
        <v>0</v>
      </c>
      <c r="O483" s="9" t="str">
        <f t="shared" si="85"/>
        <v/>
      </c>
      <c r="S483" s="2" t="str">
        <f t="shared" si="83"/>
        <v>ORD - DOLLARU</v>
      </c>
      <c r="T483" s="18" t="str">
        <f t="shared" si="81"/>
        <v/>
      </c>
      <c r="V483" s="2" t="str">
        <f t="shared" si="84"/>
        <v>INCIDENTS</v>
      </c>
      <c r="W483" s="16" t="str">
        <f t="shared" si="82"/>
        <v/>
      </c>
    </row>
    <row r="484" spans="2:23" x14ac:dyDescent="0.2">
      <c r="B484" s="59" t="str">
        <f>IF(Collage!B477="","",Collage!B477)</f>
        <v/>
      </c>
      <c r="C484" s="59" t="str">
        <f>IF(Collage!C477="","",Collage!C477)</f>
        <v/>
      </c>
      <c r="D484" s="35" t="str">
        <f>IF(Collage!D477="","",Collage!D477)</f>
        <v>Erreur 45</v>
      </c>
      <c r="E484" s="29"/>
      <c r="F484" s="10"/>
      <c r="G484" s="11"/>
      <c r="H484" s="13">
        <f t="shared" si="78"/>
        <v>0</v>
      </c>
      <c r="I484" s="8" t="str">
        <f>IF(B484&lt;&gt;"",SUMIF($V$23:$V$598,V484,$H$23:$H$598)/SUMIF($V$23:$V$598,V484,$O$23:O1059),IF(O484&lt;&gt;"",SUMIF($S$23:$S$598,S484,$H$23:$H$598)/O484,""))</f>
        <v/>
      </c>
      <c r="J484" s="12"/>
      <c r="K484" s="19">
        <f t="shared" ref="K484:K547" si="86">IF(D484&lt;&gt;"",IF(E484="X",1,0),"")</f>
        <v>0</v>
      </c>
      <c r="L484" s="19">
        <f t="shared" si="79"/>
        <v>0</v>
      </c>
      <c r="M484" s="19">
        <f t="shared" si="80"/>
        <v>0</v>
      </c>
      <c r="N484" s="19">
        <f t="shared" ref="N484:N547" si="87">IF(D484&lt;&gt;"",SUM(K484:M484),IF(O484&lt;&gt;"","Procédures :",""))</f>
        <v>0</v>
      </c>
      <c r="O484" s="9" t="str">
        <f t="shared" si="85"/>
        <v/>
      </c>
      <c r="S484" s="2" t="str">
        <f t="shared" si="83"/>
        <v>ORD - DOLLARU</v>
      </c>
      <c r="T484" s="18" t="str">
        <f t="shared" si="81"/>
        <v/>
      </c>
      <c r="V484" s="2" t="str">
        <f t="shared" si="84"/>
        <v>INCIDENTS</v>
      </c>
      <c r="W484" s="16" t="str">
        <f t="shared" si="82"/>
        <v/>
      </c>
    </row>
    <row r="485" spans="2:23" x14ac:dyDescent="0.2">
      <c r="B485" s="59" t="str">
        <f>IF(Collage!B478="","",Collage!B478)</f>
        <v/>
      </c>
      <c r="C485" s="59" t="str">
        <f>IF(Collage!C478="","",Collage!C478)</f>
        <v/>
      </c>
      <c r="D485" s="35" t="str">
        <f>IF(Collage!D478="","",Collage!D478)</f>
        <v>Erreur 46</v>
      </c>
      <c r="E485" s="29"/>
      <c r="F485" s="10"/>
      <c r="G485" s="11"/>
      <c r="H485" s="13">
        <f t="shared" si="78"/>
        <v>0</v>
      </c>
      <c r="I485" s="8" t="str">
        <f>IF(B485&lt;&gt;"",SUMIF($V$23:$V$598,V485,$H$23:$H$598)/SUMIF($V$23:$V$598,V485,$O$23:O1060),IF(O485&lt;&gt;"",SUMIF($S$23:$S$598,S485,$H$23:$H$598)/O485,""))</f>
        <v/>
      </c>
      <c r="J485" s="12"/>
      <c r="K485" s="19">
        <f t="shared" si="86"/>
        <v>0</v>
      </c>
      <c r="L485" s="19">
        <f t="shared" si="79"/>
        <v>0</v>
      </c>
      <c r="M485" s="19">
        <f t="shared" si="80"/>
        <v>0</v>
      </c>
      <c r="N485" s="19">
        <f t="shared" si="87"/>
        <v>0</v>
      </c>
      <c r="O485" s="9" t="str">
        <f t="shared" si="85"/>
        <v/>
      </c>
      <c r="S485" s="2" t="str">
        <f t="shared" si="83"/>
        <v>ORD - DOLLARU</v>
      </c>
      <c r="T485" s="18" t="str">
        <f t="shared" si="81"/>
        <v/>
      </c>
      <c r="V485" s="2" t="str">
        <f t="shared" si="84"/>
        <v>INCIDENTS</v>
      </c>
      <c r="W485" s="16" t="str">
        <f t="shared" si="82"/>
        <v/>
      </c>
    </row>
    <row r="486" spans="2:23" x14ac:dyDescent="0.2">
      <c r="B486" s="59" t="str">
        <f>IF(Collage!B479="","",Collage!B479)</f>
        <v/>
      </c>
      <c r="C486" s="59" t="str">
        <f>IF(Collage!C479="","",Collage!C479)</f>
        <v/>
      </c>
      <c r="D486" s="35" t="str">
        <f>IF(Collage!D479="","",Collage!D479)</f>
        <v>Erreur 47</v>
      </c>
      <c r="E486" s="29"/>
      <c r="F486" s="10"/>
      <c r="G486" s="11"/>
      <c r="H486" s="13">
        <f t="shared" si="78"/>
        <v>0</v>
      </c>
      <c r="I486" s="8" t="str">
        <f>IF(B486&lt;&gt;"",SUMIF($V$23:$V$598,V486,$H$23:$H$598)/SUMIF($V$23:$V$598,V486,$O$23:O1061),IF(O486&lt;&gt;"",SUMIF($S$23:$S$598,S486,$H$23:$H$598)/O486,""))</f>
        <v/>
      </c>
      <c r="J486" s="12"/>
      <c r="K486" s="19">
        <f t="shared" si="86"/>
        <v>0</v>
      </c>
      <c r="L486" s="19">
        <f t="shared" si="79"/>
        <v>0</v>
      </c>
      <c r="M486" s="19">
        <f t="shared" si="80"/>
        <v>0</v>
      </c>
      <c r="N486" s="19">
        <f t="shared" si="87"/>
        <v>0</v>
      </c>
      <c r="O486" s="9" t="str">
        <f t="shared" si="85"/>
        <v/>
      </c>
      <c r="S486" s="2" t="str">
        <f t="shared" si="83"/>
        <v>ORD - DOLLARU</v>
      </c>
      <c r="T486" s="18" t="str">
        <f t="shared" si="81"/>
        <v/>
      </c>
      <c r="V486" s="2" t="str">
        <f t="shared" si="84"/>
        <v>INCIDENTS</v>
      </c>
      <c r="W486" s="16" t="str">
        <f t="shared" si="82"/>
        <v/>
      </c>
    </row>
    <row r="487" spans="2:23" x14ac:dyDescent="0.2">
      <c r="B487" s="59" t="str">
        <f>IF(Collage!B480="","",Collage!B480)</f>
        <v/>
      </c>
      <c r="C487" s="59" t="str">
        <f>IF(Collage!C480="","",Collage!C480)</f>
        <v/>
      </c>
      <c r="D487" s="35" t="str">
        <f>IF(Collage!D480="","",Collage!D480)</f>
        <v>Erreur 48</v>
      </c>
      <c r="E487" s="29"/>
      <c r="F487" s="10"/>
      <c r="G487" s="11"/>
      <c r="H487" s="13">
        <f t="shared" si="78"/>
        <v>0</v>
      </c>
      <c r="I487" s="8" t="str">
        <f>IF(B487&lt;&gt;"",SUMIF($V$23:$V$598,V487,$H$23:$H$598)/SUMIF($V$23:$V$598,V487,$O$23:O1062),IF(O487&lt;&gt;"",SUMIF($S$23:$S$598,S487,$H$23:$H$598)/O487,""))</f>
        <v/>
      </c>
      <c r="J487" s="12"/>
      <c r="K487" s="19">
        <f t="shared" si="86"/>
        <v>0</v>
      </c>
      <c r="L487" s="19">
        <f t="shared" si="79"/>
        <v>0</v>
      </c>
      <c r="M487" s="19">
        <f t="shared" si="80"/>
        <v>0</v>
      </c>
      <c r="N487" s="19">
        <f t="shared" si="87"/>
        <v>0</v>
      </c>
      <c r="O487" s="9" t="str">
        <f t="shared" si="85"/>
        <v/>
      </c>
      <c r="S487" s="2" t="str">
        <f t="shared" si="83"/>
        <v>ORD - DOLLARU</v>
      </c>
      <c r="T487" s="18" t="str">
        <f t="shared" si="81"/>
        <v/>
      </c>
      <c r="V487" s="2" t="str">
        <f t="shared" si="84"/>
        <v>INCIDENTS</v>
      </c>
      <c r="W487" s="16" t="str">
        <f t="shared" si="82"/>
        <v/>
      </c>
    </row>
    <row r="488" spans="2:23" x14ac:dyDescent="0.2">
      <c r="B488" s="59" t="str">
        <f>IF(Collage!B481="","",Collage!B481)</f>
        <v/>
      </c>
      <c r="C488" s="59" t="str">
        <f>IF(Collage!C481="","",Collage!C481)</f>
        <v/>
      </c>
      <c r="D488" s="35" t="str">
        <f>IF(Collage!D481="","",Collage!D481)</f>
        <v>Erreur 49</v>
      </c>
      <c r="E488" s="29" t="s">
        <v>2</v>
      </c>
      <c r="F488" s="10" t="s">
        <v>2</v>
      </c>
      <c r="G488" s="11"/>
      <c r="H488" s="13">
        <f t="shared" si="78"/>
        <v>0.66666666666666663</v>
      </c>
      <c r="I488" s="8" t="str">
        <f>IF(B488&lt;&gt;"",SUMIF($V$23:$V$598,V488,$H$23:$H$598)/SUMIF($V$23:$V$598,V488,$O$23:O1063),IF(O488&lt;&gt;"",SUMIF($S$23:$S$598,S488,$H$23:$H$598)/O488,""))</f>
        <v/>
      </c>
      <c r="J488" s="12"/>
      <c r="K488" s="19">
        <f t="shared" si="86"/>
        <v>1</v>
      </c>
      <c r="L488" s="19">
        <f t="shared" si="79"/>
        <v>1</v>
      </c>
      <c r="M488" s="19">
        <f t="shared" si="80"/>
        <v>0</v>
      </c>
      <c r="N488" s="19">
        <f t="shared" si="87"/>
        <v>2</v>
      </c>
      <c r="O488" s="9" t="str">
        <f t="shared" si="85"/>
        <v/>
      </c>
      <c r="S488" s="2" t="str">
        <f t="shared" si="83"/>
        <v>ORD - DOLLARU</v>
      </c>
      <c r="T488" s="18" t="str">
        <f t="shared" si="81"/>
        <v/>
      </c>
      <c r="V488" s="2" t="str">
        <f t="shared" si="84"/>
        <v>INCIDENTS</v>
      </c>
      <c r="W488" s="16" t="str">
        <f t="shared" si="82"/>
        <v/>
      </c>
    </row>
    <row r="489" spans="2:23" x14ac:dyDescent="0.2">
      <c r="B489" s="59" t="str">
        <f>IF(Collage!B482="","",Collage!B482)</f>
        <v/>
      </c>
      <c r="C489" s="59" t="str">
        <f>IF(Collage!C482="","",Collage!C482)</f>
        <v/>
      </c>
      <c r="D489" s="35" t="str">
        <f>IF(Collage!D482="","",Collage!D482)</f>
        <v>Erreur 50</v>
      </c>
      <c r="E489" s="29" t="s">
        <v>2</v>
      </c>
      <c r="F489" s="10" t="s">
        <v>2</v>
      </c>
      <c r="G489" s="11"/>
      <c r="H489" s="13">
        <f t="shared" si="78"/>
        <v>0.66666666666666663</v>
      </c>
      <c r="I489" s="8" t="str">
        <f>IF(B489&lt;&gt;"",SUMIF($V$23:$V$598,V489,$H$23:$H$598)/SUMIF($V$23:$V$598,V489,$O$23:O1064),IF(O489&lt;&gt;"",SUMIF($S$23:$S$598,S489,$H$23:$H$598)/O489,""))</f>
        <v/>
      </c>
      <c r="J489" s="12"/>
      <c r="K489" s="19">
        <f t="shared" si="86"/>
        <v>1</v>
      </c>
      <c r="L489" s="19">
        <f t="shared" si="79"/>
        <v>1</v>
      </c>
      <c r="M489" s="19">
        <f t="shared" si="80"/>
        <v>0</v>
      </c>
      <c r="N489" s="19">
        <f t="shared" si="87"/>
        <v>2</v>
      </c>
      <c r="O489" s="9" t="str">
        <f t="shared" si="85"/>
        <v/>
      </c>
      <c r="S489" s="2" t="str">
        <f t="shared" si="83"/>
        <v>ORD - DOLLARU</v>
      </c>
      <c r="T489" s="18" t="str">
        <f t="shared" si="81"/>
        <v/>
      </c>
      <c r="V489" s="2" t="str">
        <f t="shared" si="84"/>
        <v>INCIDENTS</v>
      </c>
      <c r="W489" s="16" t="str">
        <f t="shared" si="82"/>
        <v/>
      </c>
    </row>
    <row r="490" spans="2:23" x14ac:dyDescent="0.2">
      <c r="B490" s="59" t="str">
        <f>IF(Collage!B483="","",Collage!B483)</f>
        <v/>
      </c>
      <c r="C490" s="59" t="str">
        <f>IF(Collage!C483="","",Collage!C483)</f>
        <v/>
      </c>
      <c r="D490" s="35" t="str">
        <f>IF(Collage!D483="","",Collage!D483)</f>
        <v>Erreur 51</v>
      </c>
      <c r="E490" s="29"/>
      <c r="F490" s="10"/>
      <c r="G490" s="11"/>
      <c r="H490" s="13">
        <f t="shared" si="78"/>
        <v>0</v>
      </c>
      <c r="I490" s="8" t="str">
        <f>IF(B490&lt;&gt;"",SUMIF($V$23:$V$598,V490,$H$23:$H$598)/SUMIF($V$23:$V$598,V490,$O$23:O1065),IF(O490&lt;&gt;"",SUMIF($S$23:$S$598,S490,$H$23:$H$598)/O490,""))</f>
        <v/>
      </c>
      <c r="J490" s="12"/>
      <c r="K490" s="19">
        <f t="shared" si="86"/>
        <v>0</v>
      </c>
      <c r="L490" s="19">
        <f t="shared" si="79"/>
        <v>0</v>
      </c>
      <c r="M490" s="19">
        <f t="shared" si="80"/>
        <v>0</v>
      </c>
      <c r="N490" s="19">
        <f t="shared" si="87"/>
        <v>0</v>
      </c>
      <c r="O490" s="9" t="str">
        <f t="shared" si="85"/>
        <v/>
      </c>
      <c r="S490" s="2" t="str">
        <f t="shared" si="83"/>
        <v>ORD - DOLLARU</v>
      </c>
      <c r="T490" s="18" t="str">
        <f t="shared" si="81"/>
        <v/>
      </c>
      <c r="V490" s="2" t="str">
        <f t="shared" si="84"/>
        <v>INCIDENTS</v>
      </c>
      <c r="W490" s="16" t="str">
        <f t="shared" si="82"/>
        <v/>
      </c>
    </row>
    <row r="491" spans="2:23" x14ac:dyDescent="0.2">
      <c r="B491" s="59" t="str">
        <f>IF(Collage!B484="","",Collage!B484)</f>
        <v/>
      </c>
      <c r="C491" s="59" t="str">
        <f>IF(Collage!C484="","",Collage!C484)</f>
        <v/>
      </c>
      <c r="D491" s="35" t="str">
        <f>IF(Collage!D484="","",Collage!D484)</f>
        <v>Erreur 52</v>
      </c>
      <c r="E491" s="29"/>
      <c r="F491" s="10"/>
      <c r="G491" s="11"/>
      <c r="H491" s="13">
        <f t="shared" si="78"/>
        <v>0</v>
      </c>
      <c r="I491" s="8" t="str">
        <f>IF(B491&lt;&gt;"",SUMIF($V$23:$V$598,V491,$H$23:$H$598)/SUMIF($V$23:$V$598,V491,$O$23:O1066),IF(O491&lt;&gt;"",SUMIF($S$23:$S$598,S491,$H$23:$H$598)/O491,""))</f>
        <v/>
      </c>
      <c r="J491" s="12"/>
      <c r="K491" s="19">
        <f t="shared" si="86"/>
        <v>0</v>
      </c>
      <c r="L491" s="19">
        <f t="shared" si="79"/>
        <v>0</v>
      </c>
      <c r="M491" s="19">
        <f t="shared" si="80"/>
        <v>0</v>
      </c>
      <c r="N491" s="19">
        <f t="shared" si="87"/>
        <v>0</v>
      </c>
      <c r="O491" s="9" t="str">
        <f t="shared" si="85"/>
        <v/>
      </c>
      <c r="S491" s="2" t="str">
        <f t="shared" si="83"/>
        <v>ORD - DOLLARU</v>
      </c>
      <c r="T491" s="18" t="str">
        <f t="shared" si="81"/>
        <v/>
      </c>
      <c r="V491" s="2" t="str">
        <f t="shared" si="84"/>
        <v>INCIDENTS</v>
      </c>
      <c r="W491" s="16" t="str">
        <f t="shared" si="82"/>
        <v/>
      </c>
    </row>
    <row r="492" spans="2:23" x14ac:dyDescent="0.2">
      <c r="B492" s="59" t="str">
        <f>IF(Collage!B485="","",Collage!B485)</f>
        <v/>
      </c>
      <c r="C492" s="59" t="str">
        <f>IF(Collage!C485="","",Collage!C485)</f>
        <v/>
      </c>
      <c r="D492" s="35" t="str">
        <f>IF(Collage!D485="","",Collage!D485)</f>
        <v>Erreur 53</v>
      </c>
      <c r="E492" s="29"/>
      <c r="F492" s="10"/>
      <c r="G492" s="11"/>
      <c r="H492" s="13">
        <f t="shared" si="78"/>
        <v>0</v>
      </c>
      <c r="I492" s="8" t="str">
        <f>IF(B492&lt;&gt;"",SUMIF($V$23:$V$598,V492,$H$23:$H$598)/SUMIF($V$23:$V$598,V492,$O$23:O1067),IF(O492&lt;&gt;"",SUMIF($S$23:$S$598,S492,$H$23:$H$598)/O492,""))</f>
        <v/>
      </c>
      <c r="J492" s="12"/>
      <c r="K492" s="19">
        <f t="shared" si="86"/>
        <v>0</v>
      </c>
      <c r="L492" s="19">
        <f t="shared" si="79"/>
        <v>0</v>
      </c>
      <c r="M492" s="19">
        <f t="shared" si="80"/>
        <v>0</v>
      </c>
      <c r="N492" s="19">
        <f t="shared" si="87"/>
        <v>0</v>
      </c>
      <c r="O492" s="9" t="str">
        <f t="shared" si="85"/>
        <v/>
      </c>
      <c r="S492" s="2" t="str">
        <f t="shared" si="83"/>
        <v>ORD - DOLLARU</v>
      </c>
      <c r="T492" s="18" t="str">
        <f t="shared" si="81"/>
        <v/>
      </c>
      <c r="V492" s="2" t="str">
        <f t="shared" si="84"/>
        <v>INCIDENTS</v>
      </c>
      <c r="W492" s="16" t="str">
        <f t="shared" si="82"/>
        <v/>
      </c>
    </row>
    <row r="493" spans="2:23" x14ac:dyDescent="0.2">
      <c r="B493" s="59" t="str">
        <f>IF(Collage!B486="","",Collage!B486)</f>
        <v/>
      </c>
      <c r="C493" s="59" t="str">
        <f>IF(Collage!C486="","",Collage!C486)</f>
        <v/>
      </c>
      <c r="D493" s="35" t="str">
        <f>IF(Collage!D486="","",Collage!D486)</f>
        <v>Erreur 54</v>
      </c>
      <c r="E493" s="29"/>
      <c r="F493" s="10"/>
      <c r="G493" s="11"/>
      <c r="H493" s="13">
        <f t="shared" si="78"/>
        <v>0</v>
      </c>
      <c r="I493" s="8" t="str">
        <f>IF(B493&lt;&gt;"",SUMIF($V$23:$V$598,V493,$H$23:$H$598)/SUMIF($V$23:$V$598,V493,$O$23:O1068),IF(O493&lt;&gt;"",SUMIF($S$23:$S$598,S493,$H$23:$H$598)/O493,""))</f>
        <v/>
      </c>
      <c r="J493" s="12"/>
      <c r="K493" s="19">
        <f t="shared" si="86"/>
        <v>0</v>
      </c>
      <c r="L493" s="19">
        <f t="shared" si="79"/>
        <v>0</v>
      </c>
      <c r="M493" s="19">
        <f t="shared" si="80"/>
        <v>0</v>
      </c>
      <c r="N493" s="19">
        <f t="shared" si="87"/>
        <v>0</v>
      </c>
      <c r="O493" s="9" t="str">
        <f t="shared" si="85"/>
        <v/>
      </c>
      <c r="S493" s="2" t="str">
        <f t="shared" si="83"/>
        <v>ORD - DOLLARU</v>
      </c>
      <c r="T493" s="18" t="str">
        <f t="shared" si="81"/>
        <v/>
      </c>
      <c r="V493" s="2" t="str">
        <f t="shared" si="84"/>
        <v>INCIDENTS</v>
      </c>
      <c r="W493" s="16" t="str">
        <f t="shared" si="82"/>
        <v/>
      </c>
    </row>
    <row r="494" spans="2:23" x14ac:dyDescent="0.2">
      <c r="B494" s="59" t="str">
        <f>IF(Collage!B487="","",Collage!B487)</f>
        <v/>
      </c>
      <c r="C494" s="59" t="str">
        <f>IF(Collage!C487="","",Collage!C487)</f>
        <v/>
      </c>
      <c r="D494" s="35" t="str">
        <f>IF(Collage!D487="","",Collage!D487)</f>
        <v>Erreur 55</v>
      </c>
      <c r="E494" s="29" t="s">
        <v>2</v>
      </c>
      <c r="F494" s="10" t="s">
        <v>2</v>
      </c>
      <c r="G494" s="11"/>
      <c r="H494" s="13">
        <f t="shared" si="78"/>
        <v>0.66666666666666663</v>
      </c>
      <c r="I494" s="8" t="str">
        <f>IF(B494&lt;&gt;"",SUMIF($V$23:$V$598,V494,$H$23:$H$598)/SUMIF($V$23:$V$598,V494,$O$23:O1069),IF(O494&lt;&gt;"",SUMIF($S$23:$S$598,S494,$H$23:$H$598)/O494,""))</f>
        <v/>
      </c>
      <c r="J494" s="12"/>
      <c r="K494" s="19">
        <f t="shared" si="86"/>
        <v>1</v>
      </c>
      <c r="L494" s="19">
        <f t="shared" si="79"/>
        <v>1</v>
      </c>
      <c r="M494" s="19">
        <f t="shared" si="80"/>
        <v>0</v>
      </c>
      <c r="N494" s="19">
        <f t="shared" si="87"/>
        <v>2</v>
      </c>
      <c r="O494" s="9" t="str">
        <f t="shared" si="85"/>
        <v/>
      </c>
      <c r="S494" s="2" t="str">
        <f t="shared" si="83"/>
        <v>ORD - DOLLARU</v>
      </c>
      <c r="T494" s="18" t="str">
        <f t="shared" si="81"/>
        <v/>
      </c>
      <c r="V494" s="2" t="str">
        <f t="shared" si="84"/>
        <v>INCIDENTS</v>
      </c>
      <c r="W494" s="16" t="str">
        <f t="shared" si="82"/>
        <v/>
      </c>
    </row>
    <row r="495" spans="2:23" x14ac:dyDescent="0.2">
      <c r="B495" s="59" t="str">
        <f>IF(Collage!B488="","",Collage!B488)</f>
        <v/>
      </c>
      <c r="C495" s="59" t="str">
        <f>IF(Collage!C488="","",Collage!C488)</f>
        <v/>
      </c>
      <c r="D495" s="35" t="str">
        <f>IF(Collage!D488="","",Collage!D488)</f>
        <v>Erreur 56</v>
      </c>
      <c r="E495" s="29"/>
      <c r="F495" s="10"/>
      <c r="G495" s="11"/>
      <c r="H495" s="13">
        <f t="shared" si="78"/>
        <v>0</v>
      </c>
      <c r="I495" s="8" t="str">
        <f>IF(B495&lt;&gt;"",SUMIF($V$23:$V$598,V495,$H$23:$H$598)/SUMIF($V$23:$V$598,V495,$O$23:O1070),IF(O495&lt;&gt;"",SUMIF($S$23:$S$598,S495,$H$23:$H$598)/O495,""))</f>
        <v/>
      </c>
      <c r="J495" s="12"/>
      <c r="K495" s="19">
        <f t="shared" si="86"/>
        <v>0</v>
      </c>
      <c r="L495" s="19">
        <f t="shared" si="79"/>
        <v>0</v>
      </c>
      <c r="M495" s="19">
        <f t="shared" si="80"/>
        <v>0</v>
      </c>
      <c r="N495" s="19">
        <f t="shared" si="87"/>
        <v>0</v>
      </c>
      <c r="O495" s="9" t="str">
        <f t="shared" si="85"/>
        <v/>
      </c>
      <c r="S495" s="2" t="str">
        <f t="shared" si="83"/>
        <v>ORD - DOLLARU</v>
      </c>
      <c r="T495" s="18" t="str">
        <f t="shared" si="81"/>
        <v/>
      </c>
      <c r="V495" s="2" t="str">
        <f t="shared" si="84"/>
        <v>INCIDENTS</v>
      </c>
      <c r="W495" s="16" t="str">
        <f t="shared" si="82"/>
        <v/>
      </c>
    </row>
    <row r="496" spans="2:23" x14ac:dyDescent="0.2">
      <c r="B496" s="59" t="str">
        <f>IF(Collage!B489="","",Collage!B489)</f>
        <v/>
      </c>
      <c r="C496" s="59" t="str">
        <f>IF(Collage!C489="","",Collage!C489)</f>
        <v/>
      </c>
      <c r="D496" s="35" t="str">
        <f>IF(Collage!D489="","",Collage!D489)</f>
        <v>Erreur 57</v>
      </c>
      <c r="E496" s="29"/>
      <c r="F496" s="10"/>
      <c r="G496" s="11"/>
      <c r="H496" s="13">
        <f t="shared" si="78"/>
        <v>0</v>
      </c>
      <c r="I496" s="8" t="str">
        <f>IF(B496&lt;&gt;"",SUMIF($V$23:$V$598,V496,$H$23:$H$598)/SUMIF($V$23:$V$598,V496,$O$23:O1071),IF(O496&lt;&gt;"",SUMIF($S$23:$S$598,S496,$H$23:$H$598)/O496,""))</f>
        <v/>
      </c>
      <c r="J496" s="12"/>
      <c r="K496" s="19">
        <f t="shared" si="86"/>
        <v>0</v>
      </c>
      <c r="L496" s="19">
        <f t="shared" si="79"/>
        <v>0</v>
      </c>
      <c r="M496" s="19">
        <f t="shared" si="80"/>
        <v>0</v>
      </c>
      <c r="N496" s="19">
        <f t="shared" si="87"/>
        <v>0</v>
      </c>
      <c r="O496" s="9" t="str">
        <f t="shared" si="85"/>
        <v/>
      </c>
      <c r="S496" s="2" t="str">
        <f t="shared" si="83"/>
        <v>ORD - DOLLARU</v>
      </c>
      <c r="T496" s="18" t="str">
        <f t="shared" si="81"/>
        <v/>
      </c>
      <c r="V496" s="2" t="str">
        <f t="shared" si="84"/>
        <v>INCIDENTS</v>
      </c>
      <c r="W496" s="16" t="str">
        <f t="shared" si="82"/>
        <v/>
      </c>
    </row>
    <row r="497" spans="2:23" x14ac:dyDescent="0.2">
      <c r="B497" s="59" t="str">
        <f>IF(Collage!B490="","",Collage!B490)</f>
        <v/>
      </c>
      <c r="C497" s="59" t="str">
        <f>IF(Collage!C490="","",Collage!C490)</f>
        <v/>
      </c>
      <c r="D497" s="35" t="str">
        <f>IF(Collage!D490="","",Collage!D490)</f>
        <v>Erreur 58</v>
      </c>
      <c r="E497" s="29"/>
      <c r="F497" s="10"/>
      <c r="G497" s="11"/>
      <c r="H497" s="13">
        <f t="shared" si="78"/>
        <v>0</v>
      </c>
      <c r="I497" s="8" t="str">
        <f>IF(B497&lt;&gt;"",SUMIF($V$23:$V$598,V497,$H$23:$H$598)/SUMIF($V$23:$V$598,V497,$O$23:O1072),IF(O497&lt;&gt;"",SUMIF($S$23:$S$598,S497,$H$23:$H$598)/O497,""))</f>
        <v/>
      </c>
      <c r="J497" s="12"/>
      <c r="K497" s="19">
        <f t="shared" si="86"/>
        <v>0</v>
      </c>
      <c r="L497" s="19">
        <f t="shared" si="79"/>
        <v>0</v>
      </c>
      <c r="M497" s="19">
        <f t="shared" si="80"/>
        <v>0</v>
      </c>
      <c r="N497" s="19">
        <f t="shared" si="87"/>
        <v>0</v>
      </c>
      <c r="O497" s="9" t="str">
        <f t="shared" si="85"/>
        <v/>
      </c>
      <c r="S497" s="2" t="str">
        <f t="shared" si="83"/>
        <v>ORD - DOLLARU</v>
      </c>
      <c r="T497" s="18" t="str">
        <f t="shared" si="81"/>
        <v/>
      </c>
      <c r="V497" s="2" t="str">
        <f t="shared" si="84"/>
        <v>INCIDENTS</v>
      </c>
      <c r="W497" s="16" t="str">
        <f t="shared" si="82"/>
        <v/>
      </c>
    </row>
    <row r="498" spans="2:23" x14ac:dyDescent="0.2">
      <c r="B498" s="59" t="str">
        <f>IF(Collage!B491="","",Collage!B491)</f>
        <v/>
      </c>
      <c r="C498" s="59" t="str">
        <f>IF(Collage!C491="","",Collage!C491)</f>
        <v/>
      </c>
      <c r="D498" s="35" t="str">
        <f>IF(Collage!D491="","",Collage!D491)</f>
        <v>Erreur 59</v>
      </c>
      <c r="E498" s="29"/>
      <c r="F498" s="10"/>
      <c r="G498" s="11"/>
      <c r="H498" s="13">
        <f t="shared" si="78"/>
        <v>0</v>
      </c>
      <c r="I498" s="8" t="str">
        <f>IF(B498&lt;&gt;"",SUMIF($V$23:$V$598,V498,$H$23:$H$598)/SUMIF($V$23:$V$598,V498,$O$23:O1073),IF(O498&lt;&gt;"",SUMIF($S$23:$S$598,S498,$H$23:$H$598)/O498,""))</f>
        <v/>
      </c>
      <c r="J498" s="12"/>
      <c r="K498" s="19">
        <f t="shared" si="86"/>
        <v>0</v>
      </c>
      <c r="L498" s="19">
        <f t="shared" si="79"/>
        <v>0</v>
      </c>
      <c r="M498" s="19">
        <f t="shared" si="80"/>
        <v>0</v>
      </c>
      <c r="N498" s="19">
        <f t="shared" si="87"/>
        <v>0</v>
      </c>
      <c r="O498" s="9" t="str">
        <f t="shared" si="85"/>
        <v/>
      </c>
      <c r="S498" s="2" t="str">
        <f t="shared" si="83"/>
        <v>ORD - DOLLARU</v>
      </c>
      <c r="T498" s="18" t="str">
        <f t="shared" si="81"/>
        <v/>
      </c>
      <c r="V498" s="2" t="str">
        <f t="shared" si="84"/>
        <v>INCIDENTS</v>
      </c>
      <c r="W498" s="16" t="str">
        <f t="shared" si="82"/>
        <v/>
      </c>
    </row>
    <row r="499" spans="2:23" x14ac:dyDescent="0.2">
      <c r="B499" s="59" t="str">
        <f>IF(Collage!B492="","",Collage!B492)</f>
        <v/>
      </c>
      <c r="C499" s="59" t="str">
        <f>IF(Collage!C492="","",Collage!C492)</f>
        <v/>
      </c>
      <c r="D499" s="35" t="str">
        <f>IF(Collage!D492="","",Collage!D492)</f>
        <v/>
      </c>
      <c r="E499" s="29"/>
      <c r="F499" s="10"/>
      <c r="G499" s="11"/>
      <c r="H499" s="13" t="str">
        <f t="shared" si="78"/>
        <v/>
      </c>
      <c r="I499" s="8" t="str">
        <f>IF(B499&lt;&gt;"",SUMIF($V$23:$V$598,V499,$H$23:$H$598)/SUMIF($V$23:$V$598,V499,$O$23:O1074),IF(O499&lt;&gt;"",SUMIF($S$23:$S$598,S499,$H$23:$H$598)/O499,""))</f>
        <v/>
      </c>
      <c r="J499" s="12"/>
      <c r="K499" s="19" t="str">
        <f t="shared" si="86"/>
        <v/>
      </c>
      <c r="L499" s="19" t="str">
        <f t="shared" si="79"/>
        <v/>
      </c>
      <c r="M499" s="19" t="str">
        <f t="shared" si="80"/>
        <v/>
      </c>
      <c r="N499" s="19" t="str">
        <f t="shared" si="87"/>
        <v/>
      </c>
      <c r="O499" s="9" t="str">
        <f t="shared" si="85"/>
        <v/>
      </c>
      <c r="S499" s="2" t="str">
        <f t="shared" si="83"/>
        <v>ORD - DOLLARU</v>
      </c>
      <c r="T499" s="18" t="str">
        <f t="shared" si="81"/>
        <v/>
      </c>
      <c r="V499" s="2" t="str">
        <f t="shared" si="84"/>
        <v>INCIDENTS</v>
      </c>
      <c r="W499" s="16" t="str">
        <f t="shared" si="82"/>
        <v/>
      </c>
    </row>
    <row r="500" spans="2:23" x14ac:dyDescent="0.2">
      <c r="B500" s="59" t="str">
        <f>IF(Collage!B493="","",Collage!B493)</f>
        <v/>
      </c>
      <c r="C500" s="59" t="str">
        <f>IF(Collage!C493="","",Collage!C493)</f>
        <v>SAUVEGARDES</v>
      </c>
      <c r="D500" s="35" t="str">
        <f>IF(Collage!D493="","",Collage!D493)</f>
        <v/>
      </c>
      <c r="E500" s="29"/>
      <c r="F500" s="10"/>
      <c r="G500" s="11"/>
      <c r="H500" s="13" t="str">
        <f t="shared" si="78"/>
        <v/>
      </c>
      <c r="I500" s="8">
        <f>IF(B500&lt;&gt;"",SUMIF($V$23:$V$598,V500,$H$23:$H$598)/SUMIF($V$23:$V$598,V500,$O$23:O1075),IF(O500&lt;&gt;"",SUMIF($S$23:$S$598,S500,$H$23:$H$598)/O500,""))</f>
        <v>0</v>
      </c>
      <c r="J500" s="12"/>
      <c r="K500" s="19" t="str">
        <f t="shared" si="86"/>
        <v/>
      </c>
      <c r="L500" s="19" t="str">
        <f t="shared" si="79"/>
        <v/>
      </c>
      <c r="M500" s="19" t="str">
        <f t="shared" si="80"/>
        <v/>
      </c>
      <c r="N500" s="19" t="str">
        <f t="shared" si="87"/>
        <v>Procédures :</v>
      </c>
      <c r="O500" s="9">
        <f t="shared" si="85"/>
        <v>5</v>
      </c>
      <c r="S500" s="2" t="str">
        <f t="shared" si="83"/>
        <v>SAUVEGARDES</v>
      </c>
      <c r="T500" s="18">
        <f t="shared" si="81"/>
        <v>0</v>
      </c>
      <c r="V500" s="2" t="str">
        <f t="shared" si="84"/>
        <v>INCIDENTS</v>
      </c>
      <c r="W500" s="16" t="str">
        <f t="shared" si="82"/>
        <v/>
      </c>
    </row>
    <row r="501" spans="2:23" x14ac:dyDescent="0.2">
      <c r="B501" s="59" t="str">
        <f>IF(Collage!B494="","",Collage!B494)</f>
        <v/>
      </c>
      <c r="C501" s="59" t="str">
        <f>IF(Collage!C494="","",Collage!C494)</f>
        <v/>
      </c>
      <c r="D501" s="35" t="str">
        <f>IF(Collage!D494="","",Collage!D494)</f>
        <v/>
      </c>
      <c r="E501" s="29"/>
      <c r="F501" s="10"/>
      <c r="G501" s="11"/>
      <c r="H501" s="13" t="str">
        <f t="shared" si="78"/>
        <v/>
      </c>
      <c r="I501" s="8" t="str">
        <f>IF(B501&lt;&gt;"",SUMIF($V$23:$V$598,V501,$H$23:$H$598)/SUMIF($V$23:$V$598,V501,$O$23:O1076),IF(O501&lt;&gt;"",SUMIF($S$23:$S$598,S501,$H$23:$H$598)/O501,""))</f>
        <v/>
      </c>
      <c r="J501" s="12"/>
      <c r="K501" s="19" t="str">
        <f t="shared" si="86"/>
        <v/>
      </c>
      <c r="L501" s="19" t="str">
        <f t="shared" si="79"/>
        <v/>
      </c>
      <c r="M501" s="19" t="str">
        <f t="shared" si="80"/>
        <v/>
      </c>
      <c r="N501" s="19" t="str">
        <f t="shared" si="87"/>
        <v/>
      </c>
      <c r="O501" s="9" t="str">
        <f t="shared" si="85"/>
        <v/>
      </c>
      <c r="S501" s="2" t="str">
        <f t="shared" si="83"/>
        <v>SAUVEGARDES</v>
      </c>
      <c r="T501" s="18" t="str">
        <f t="shared" si="81"/>
        <v/>
      </c>
      <c r="V501" s="2" t="str">
        <f t="shared" si="84"/>
        <v>INCIDENTS</v>
      </c>
      <c r="W501" s="16" t="str">
        <f t="shared" si="82"/>
        <v/>
      </c>
    </row>
    <row r="502" spans="2:23" x14ac:dyDescent="0.2">
      <c r="B502" s="59" t="str">
        <f>IF(Collage!B495="","",Collage!B495)</f>
        <v/>
      </c>
      <c r="C502" s="59" t="str">
        <f>IF(Collage!C495="","",Collage!C495)</f>
        <v/>
      </c>
      <c r="D502" s="35" t="str">
        <f>IF(Collage!D495="","",Collage!D495)</f>
        <v>Erreur 1</v>
      </c>
      <c r="E502" s="29"/>
      <c r="F502" s="10"/>
      <c r="G502" s="11"/>
      <c r="H502" s="13">
        <f t="shared" si="78"/>
        <v>0</v>
      </c>
      <c r="I502" s="8" t="str">
        <f>IF(B502&lt;&gt;"",SUMIF($V$23:$V$598,V502,$H$23:$H$598)/SUMIF($V$23:$V$598,V502,$O$23:O1077),IF(O502&lt;&gt;"",SUMIF($S$23:$S$598,S502,$H$23:$H$598)/O502,""))</f>
        <v/>
      </c>
      <c r="J502" s="12"/>
      <c r="K502" s="19">
        <f t="shared" si="86"/>
        <v>0</v>
      </c>
      <c r="L502" s="19">
        <f t="shared" si="79"/>
        <v>0</v>
      </c>
      <c r="M502" s="19">
        <f t="shared" si="80"/>
        <v>0</v>
      </c>
      <c r="N502" s="19">
        <f t="shared" si="87"/>
        <v>0</v>
      </c>
      <c r="O502" s="9" t="str">
        <f t="shared" si="85"/>
        <v/>
      </c>
      <c r="S502" s="2" t="str">
        <f t="shared" si="83"/>
        <v>SAUVEGARDES</v>
      </c>
      <c r="T502" s="18" t="str">
        <f t="shared" si="81"/>
        <v/>
      </c>
      <c r="V502" s="2" t="str">
        <f t="shared" si="84"/>
        <v>INCIDENTS</v>
      </c>
      <c r="W502" s="16" t="str">
        <f t="shared" si="82"/>
        <v/>
      </c>
    </row>
    <row r="503" spans="2:23" x14ac:dyDescent="0.2">
      <c r="B503" s="59" t="str">
        <f>IF(Collage!B496="","",Collage!B496)</f>
        <v/>
      </c>
      <c r="C503" s="59" t="str">
        <f>IF(Collage!C496="","",Collage!C496)</f>
        <v/>
      </c>
      <c r="D503" s="35" t="str">
        <f>IF(Collage!D496="","",Collage!D496)</f>
        <v>Erreur 2</v>
      </c>
      <c r="E503" s="29"/>
      <c r="F503" s="10"/>
      <c r="G503" s="11"/>
      <c r="H503" s="13">
        <f t="shared" si="78"/>
        <v>0</v>
      </c>
      <c r="I503" s="8" t="str">
        <f>IF(B503&lt;&gt;"",SUMIF($V$23:$V$598,V503,$H$23:$H$598)/SUMIF($V$23:$V$598,V503,$O$23:O1078),IF(O503&lt;&gt;"",SUMIF($S$23:$S$598,S503,$H$23:$H$598)/O503,""))</f>
        <v/>
      </c>
      <c r="J503" s="12"/>
      <c r="K503" s="19">
        <f t="shared" si="86"/>
        <v>0</v>
      </c>
      <c r="L503" s="19">
        <f t="shared" si="79"/>
        <v>0</v>
      </c>
      <c r="M503" s="19">
        <f t="shared" si="80"/>
        <v>0</v>
      </c>
      <c r="N503" s="19">
        <f t="shared" si="87"/>
        <v>0</v>
      </c>
      <c r="O503" s="9" t="str">
        <f t="shared" si="85"/>
        <v/>
      </c>
      <c r="S503" s="2" t="str">
        <f t="shared" si="83"/>
        <v>SAUVEGARDES</v>
      </c>
      <c r="T503" s="18" t="str">
        <f t="shared" si="81"/>
        <v/>
      </c>
      <c r="V503" s="2" t="str">
        <f t="shared" si="84"/>
        <v>INCIDENTS</v>
      </c>
      <c r="W503" s="16" t="str">
        <f t="shared" si="82"/>
        <v/>
      </c>
    </row>
    <row r="504" spans="2:23" x14ac:dyDescent="0.2">
      <c r="B504" s="59" t="str">
        <f>IF(Collage!B497="","",Collage!B497)</f>
        <v/>
      </c>
      <c r="C504" s="59" t="str">
        <f>IF(Collage!C497="","",Collage!C497)</f>
        <v/>
      </c>
      <c r="D504" s="35" t="str">
        <f>IF(Collage!D497="","",Collage!D497)</f>
        <v>Erreur 3</v>
      </c>
      <c r="E504" s="29"/>
      <c r="F504" s="10"/>
      <c r="G504" s="11"/>
      <c r="H504" s="13">
        <f t="shared" si="78"/>
        <v>0</v>
      </c>
      <c r="I504" s="8" t="str">
        <f>IF(B504&lt;&gt;"",SUMIF($V$23:$V$598,V504,$H$23:$H$598)/SUMIF($V$23:$V$598,V504,$O$23:O1079),IF(O504&lt;&gt;"",SUMIF($S$23:$S$598,S504,$H$23:$H$598)/O504,""))</f>
        <v/>
      </c>
      <c r="J504" s="12"/>
      <c r="K504" s="19">
        <f t="shared" si="86"/>
        <v>0</v>
      </c>
      <c r="L504" s="19">
        <f t="shared" si="79"/>
        <v>0</v>
      </c>
      <c r="M504" s="19">
        <f t="shared" si="80"/>
        <v>0</v>
      </c>
      <c r="N504" s="19">
        <f t="shared" si="87"/>
        <v>0</v>
      </c>
      <c r="O504" s="9" t="str">
        <f t="shared" si="85"/>
        <v/>
      </c>
      <c r="S504" s="2" t="str">
        <f t="shared" si="83"/>
        <v>SAUVEGARDES</v>
      </c>
      <c r="T504" s="18" t="str">
        <f t="shared" si="81"/>
        <v/>
      </c>
      <c r="V504" s="2" t="str">
        <f t="shared" si="84"/>
        <v>INCIDENTS</v>
      </c>
      <c r="W504" s="16" t="str">
        <f t="shared" si="82"/>
        <v/>
      </c>
    </row>
    <row r="505" spans="2:23" x14ac:dyDescent="0.2">
      <c r="B505" s="59" t="str">
        <f>IF(Collage!B498="","",Collage!B498)</f>
        <v/>
      </c>
      <c r="C505" s="59" t="str">
        <f>IF(Collage!C498="","",Collage!C498)</f>
        <v/>
      </c>
      <c r="D505" s="35" t="str">
        <f>IF(Collage!D498="","",Collage!D498)</f>
        <v>Erreur 4</v>
      </c>
      <c r="E505" s="29"/>
      <c r="F505" s="10"/>
      <c r="G505" s="11"/>
      <c r="H505" s="13">
        <f t="shared" si="78"/>
        <v>0</v>
      </c>
      <c r="I505" s="8" t="str">
        <f>IF(B505&lt;&gt;"",SUMIF($V$23:$V$598,V505,$H$23:$H$598)/SUMIF($V$23:$V$598,V505,$O$23:O1080),IF(O505&lt;&gt;"",SUMIF($S$23:$S$598,S505,$H$23:$H$598)/O505,""))</f>
        <v/>
      </c>
      <c r="J505" s="12"/>
      <c r="K505" s="19">
        <f t="shared" si="86"/>
        <v>0</v>
      </c>
      <c r="L505" s="19">
        <f t="shared" si="79"/>
        <v>0</v>
      </c>
      <c r="M505" s="19">
        <f t="shared" si="80"/>
        <v>0</v>
      </c>
      <c r="N505" s="19">
        <f t="shared" si="87"/>
        <v>0</v>
      </c>
      <c r="O505" s="9" t="str">
        <f t="shared" si="85"/>
        <v/>
      </c>
      <c r="S505" s="2" t="str">
        <f t="shared" si="83"/>
        <v>SAUVEGARDES</v>
      </c>
      <c r="T505" s="18" t="str">
        <f t="shared" si="81"/>
        <v/>
      </c>
      <c r="V505" s="2" t="str">
        <f t="shared" si="84"/>
        <v>INCIDENTS</v>
      </c>
      <c r="W505" s="16" t="str">
        <f t="shared" si="82"/>
        <v/>
      </c>
    </row>
    <row r="506" spans="2:23" x14ac:dyDescent="0.2">
      <c r="B506" s="59" t="str">
        <f>IF(Collage!B499="","",Collage!B499)</f>
        <v/>
      </c>
      <c r="C506" s="59" t="str">
        <f>IF(Collage!C499="","",Collage!C499)</f>
        <v/>
      </c>
      <c r="D506" s="35" t="str">
        <f>IF(Collage!D499="","",Collage!D499)</f>
        <v>Erreur 5</v>
      </c>
      <c r="E506" s="29"/>
      <c r="F506" s="10"/>
      <c r="G506" s="11"/>
      <c r="H506" s="13">
        <f t="shared" si="78"/>
        <v>0</v>
      </c>
      <c r="I506" s="8" t="str">
        <f>IF(B506&lt;&gt;"",SUMIF($V$23:$V$598,V506,$H$23:$H$598)/SUMIF($V$23:$V$598,V506,$O$23:O1081),IF(O506&lt;&gt;"",SUMIF($S$23:$S$598,S506,$H$23:$H$598)/O506,""))</f>
        <v/>
      </c>
      <c r="J506" s="12"/>
      <c r="K506" s="19">
        <f t="shared" si="86"/>
        <v>0</v>
      </c>
      <c r="L506" s="19">
        <f t="shared" si="79"/>
        <v>0</v>
      </c>
      <c r="M506" s="19">
        <f t="shared" si="80"/>
        <v>0</v>
      </c>
      <c r="N506" s="19">
        <f t="shared" si="87"/>
        <v>0</v>
      </c>
      <c r="O506" s="9" t="str">
        <f t="shared" si="85"/>
        <v/>
      </c>
      <c r="S506" s="2" t="str">
        <f t="shared" si="83"/>
        <v>SAUVEGARDES</v>
      </c>
      <c r="T506" s="18" t="str">
        <f t="shared" si="81"/>
        <v/>
      </c>
      <c r="V506" s="2" t="str">
        <f t="shared" si="84"/>
        <v>INCIDENTS</v>
      </c>
      <c r="W506" s="16" t="str">
        <f t="shared" si="82"/>
        <v/>
      </c>
    </row>
    <row r="507" spans="2:23" x14ac:dyDescent="0.2">
      <c r="B507" s="59" t="str">
        <f>IF(Collage!B500="","",Collage!B500)</f>
        <v/>
      </c>
      <c r="C507" s="59" t="str">
        <f>IF(Collage!C500="","",Collage!C500)</f>
        <v/>
      </c>
      <c r="D507" s="35" t="str">
        <f>IF(Collage!D500="","",Collage!D500)</f>
        <v/>
      </c>
      <c r="E507" s="29"/>
      <c r="F507" s="10"/>
      <c r="G507" s="11"/>
      <c r="H507" s="13" t="str">
        <f t="shared" si="78"/>
        <v/>
      </c>
      <c r="I507" s="8" t="str">
        <f>IF(B507&lt;&gt;"",SUMIF($V$23:$V$598,V507,$H$23:$H$598)/SUMIF($V$23:$V$598,V507,$O$23:O1082),IF(O507&lt;&gt;"",SUMIF($S$23:$S$598,S507,$H$23:$H$598)/O507,""))</f>
        <v/>
      </c>
      <c r="J507" s="12"/>
      <c r="K507" s="19" t="str">
        <f t="shared" si="86"/>
        <v/>
      </c>
      <c r="L507" s="19" t="str">
        <f t="shared" si="79"/>
        <v/>
      </c>
      <c r="M507" s="19" t="str">
        <f t="shared" si="80"/>
        <v/>
      </c>
      <c r="N507" s="19" t="str">
        <f t="shared" si="87"/>
        <v/>
      </c>
      <c r="O507" s="9" t="str">
        <f t="shared" si="85"/>
        <v/>
      </c>
      <c r="S507" s="2" t="str">
        <f t="shared" si="83"/>
        <v>SAUVEGARDES</v>
      </c>
      <c r="T507" s="18" t="str">
        <f t="shared" si="81"/>
        <v/>
      </c>
      <c r="V507" s="2" t="str">
        <f t="shared" si="84"/>
        <v>INCIDENTS</v>
      </c>
      <c r="W507" s="16" t="str">
        <f t="shared" si="82"/>
        <v/>
      </c>
    </row>
    <row r="508" spans="2:23" x14ac:dyDescent="0.2">
      <c r="B508" s="59" t="str">
        <f>IF(Collage!B501="","",Collage!B501)</f>
        <v/>
      </c>
      <c r="C508" s="59" t="str">
        <f>IF(Collage!C501="","",Collage!C501)</f>
        <v>-VMS-</v>
      </c>
      <c r="D508" s="35" t="str">
        <f>IF(Collage!D501="","",Collage!D501)</f>
        <v/>
      </c>
      <c r="E508" s="29"/>
      <c r="F508" s="10"/>
      <c r="G508" s="11"/>
      <c r="H508" s="13" t="str">
        <f t="shared" si="78"/>
        <v/>
      </c>
      <c r="I508" s="8">
        <f>IF(B508&lt;&gt;"",SUMIF($V$23:$V$598,V508,$H$23:$H$598)/SUMIF($V$23:$V$598,V508,$O$23:O1083),IF(O508&lt;&gt;"",SUMIF($S$23:$S$598,S508,$H$23:$H$598)/O508,""))</f>
        <v>3.7037037037037035E-2</v>
      </c>
      <c r="J508" s="12"/>
      <c r="K508" s="19" t="str">
        <f t="shared" si="86"/>
        <v/>
      </c>
      <c r="L508" s="19" t="str">
        <f t="shared" si="79"/>
        <v/>
      </c>
      <c r="M508" s="19" t="str">
        <f t="shared" si="80"/>
        <v/>
      </c>
      <c r="N508" s="19" t="str">
        <f t="shared" si="87"/>
        <v>Procédures :</v>
      </c>
      <c r="O508" s="9">
        <f t="shared" si="85"/>
        <v>9</v>
      </c>
      <c r="S508" s="2" t="str">
        <f t="shared" si="83"/>
        <v>-VMS-</v>
      </c>
      <c r="T508" s="18">
        <f t="shared" si="81"/>
        <v>3.7037037037037035E-2</v>
      </c>
      <c r="V508" s="2" t="str">
        <f t="shared" si="84"/>
        <v>INCIDENTS</v>
      </c>
      <c r="W508" s="16" t="str">
        <f t="shared" si="82"/>
        <v/>
      </c>
    </row>
    <row r="509" spans="2:23" x14ac:dyDescent="0.2">
      <c r="B509" s="59" t="str">
        <f>IF(Collage!B502="","",Collage!B502)</f>
        <v/>
      </c>
      <c r="C509" s="59" t="str">
        <f>IF(Collage!C502="","",Collage!C502)</f>
        <v/>
      </c>
      <c r="D509" s="35" t="str">
        <f>IF(Collage!D502="","",Collage!D502)</f>
        <v/>
      </c>
      <c r="E509" s="29"/>
      <c r="F509" s="10"/>
      <c r="G509" s="11"/>
      <c r="H509" s="13" t="str">
        <f t="shared" si="78"/>
        <v/>
      </c>
      <c r="I509" s="8" t="str">
        <f>IF(B509&lt;&gt;"",SUMIF($V$23:$V$598,V509,$H$23:$H$598)/SUMIF($V$23:$V$598,V509,$O$23:O1084),IF(O509&lt;&gt;"",SUMIF($S$23:$S$598,S509,$H$23:$H$598)/O509,""))</f>
        <v/>
      </c>
      <c r="J509" s="12"/>
      <c r="K509" s="19" t="str">
        <f t="shared" si="86"/>
        <v/>
      </c>
      <c r="L509" s="19" t="str">
        <f t="shared" si="79"/>
        <v/>
      </c>
      <c r="M509" s="19" t="str">
        <f t="shared" si="80"/>
        <v/>
      </c>
      <c r="N509" s="19" t="str">
        <f t="shared" si="87"/>
        <v/>
      </c>
      <c r="O509" s="9" t="str">
        <f t="shared" si="85"/>
        <v/>
      </c>
      <c r="S509" s="2" t="str">
        <f t="shared" si="83"/>
        <v>-VMS-</v>
      </c>
      <c r="T509" s="18" t="str">
        <f t="shared" si="81"/>
        <v/>
      </c>
      <c r="V509" s="2" t="str">
        <f t="shared" si="84"/>
        <v>INCIDENTS</v>
      </c>
      <c r="W509" s="16" t="str">
        <f t="shared" si="82"/>
        <v/>
      </c>
    </row>
    <row r="510" spans="2:23" x14ac:dyDescent="0.2">
      <c r="B510" s="59" t="str">
        <f>IF(Collage!B503="","",Collage!B503)</f>
        <v/>
      </c>
      <c r="C510" s="59" t="str">
        <f>IF(Collage!C503="","",Collage!C503)</f>
        <v/>
      </c>
      <c r="D510" s="35" t="str">
        <f>IF(Collage!D503="","",Collage!D503)</f>
        <v>Erreur 1</v>
      </c>
      <c r="E510" s="29" t="s">
        <v>2</v>
      </c>
      <c r="F510" s="10"/>
      <c r="G510" s="11"/>
      <c r="H510" s="13">
        <f t="shared" si="78"/>
        <v>0.33333333333333331</v>
      </c>
      <c r="I510" s="8" t="str">
        <f>IF(B510&lt;&gt;"",SUMIF($V$23:$V$598,V510,$H$23:$H$598)/SUMIF($V$23:$V$598,V510,$O$23:O1085),IF(O510&lt;&gt;"",SUMIF($S$23:$S$598,S510,$H$23:$H$598)/O510,""))</f>
        <v/>
      </c>
      <c r="J510" s="12"/>
      <c r="K510" s="19">
        <f t="shared" si="86"/>
        <v>1</v>
      </c>
      <c r="L510" s="19">
        <f t="shared" si="79"/>
        <v>0</v>
      </c>
      <c r="M510" s="19">
        <f t="shared" si="80"/>
        <v>0</v>
      </c>
      <c r="N510" s="19">
        <f t="shared" si="87"/>
        <v>1</v>
      </c>
      <c r="O510" s="9" t="str">
        <f t="shared" si="85"/>
        <v/>
      </c>
      <c r="S510" s="2" t="str">
        <f t="shared" si="83"/>
        <v>-VMS-</v>
      </c>
      <c r="T510" s="18" t="str">
        <f t="shared" si="81"/>
        <v/>
      </c>
      <c r="V510" s="2" t="str">
        <f t="shared" si="84"/>
        <v>INCIDENTS</v>
      </c>
      <c r="W510" s="16" t="str">
        <f t="shared" si="82"/>
        <v/>
      </c>
    </row>
    <row r="511" spans="2:23" x14ac:dyDescent="0.2">
      <c r="B511" s="59" t="str">
        <f>IF(Collage!B504="","",Collage!B504)</f>
        <v/>
      </c>
      <c r="C511" s="59" t="str">
        <f>IF(Collage!C504="","",Collage!C504)</f>
        <v/>
      </c>
      <c r="D511" s="35" t="str">
        <f>IF(Collage!D504="","",Collage!D504)</f>
        <v>Erreur 2</v>
      </c>
      <c r="E511" s="29"/>
      <c r="F511" s="10"/>
      <c r="G511" s="11"/>
      <c r="H511" s="13">
        <f t="shared" si="78"/>
        <v>0</v>
      </c>
      <c r="I511" s="8" t="str">
        <f>IF(B511&lt;&gt;"",SUMIF($V$23:$V$598,V511,$H$23:$H$598)/SUMIF($V$23:$V$598,V511,$O$23:O1086),IF(O511&lt;&gt;"",SUMIF($S$23:$S$598,S511,$H$23:$H$598)/O511,""))</f>
        <v/>
      </c>
      <c r="J511" s="12"/>
      <c r="K511" s="19">
        <f t="shared" si="86"/>
        <v>0</v>
      </c>
      <c r="L511" s="19">
        <f t="shared" si="79"/>
        <v>0</v>
      </c>
      <c r="M511" s="19">
        <f t="shared" si="80"/>
        <v>0</v>
      </c>
      <c r="N511" s="19">
        <f t="shared" si="87"/>
        <v>0</v>
      </c>
      <c r="O511" s="9" t="str">
        <f t="shared" si="85"/>
        <v/>
      </c>
      <c r="S511" s="2" t="str">
        <f t="shared" si="83"/>
        <v>-VMS-</v>
      </c>
      <c r="T511" s="18" t="str">
        <f t="shared" si="81"/>
        <v/>
      </c>
      <c r="V511" s="2" t="str">
        <f t="shared" si="84"/>
        <v>INCIDENTS</v>
      </c>
      <c r="W511" s="16" t="str">
        <f t="shared" si="82"/>
        <v/>
      </c>
    </row>
    <row r="512" spans="2:23" x14ac:dyDescent="0.2">
      <c r="B512" s="59" t="str">
        <f>IF(Collage!B505="","",Collage!B505)</f>
        <v/>
      </c>
      <c r="C512" s="59" t="str">
        <f>IF(Collage!C505="","",Collage!C505)</f>
        <v/>
      </c>
      <c r="D512" s="35" t="str">
        <f>IF(Collage!D505="","",Collage!D505)</f>
        <v>Erreur 3</v>
      </c>
      <c r="E512" s="29"/>
      <c r="F512" s="10"/>
      <c r="G512" s="11"/>
      <c r="H512" s="13">
        <f t="shared" si="78"/>
        <v>0</v>
      </c>
      <c r="I512" s="8" t="str">
        <f>IF(B512&lt;&gt;"",SUMIF($V$23:$V$598,V512,$H$23:$H$598)/SUMIF($V$23:$V$598,V512,$O$23:O1087),IF(O512&lt;&gt;"",SUMIF($S$23:$S$598,S512,$H$23:$H$598)/O512,""))</f>
        <v/>
      </c>
      <c r="J512" s="12"/>
      <c r="K512" s="19">
        <f t="shared" si="86"/>
        <v>0</v>
      </c>
      <c r="L512" s="19">
        <f t="shared" si="79"/>
        <v>0</v>
      </c>
      <c r="M512" s="19">
        <f t="shared" si="80"/>
        <v>0</v>
      </c>
      <c r="N512" s="19">
        <f t="shared" si="87"/>
        <v>0</v>
      </c>
      <c r="O512" s="9" t="str">
        <f t="shared" si="85"/>
        <v/>
      </c>
      <c r="S512" s="2" t="str">
        <f t="shared" si="83"/>
        <v>-VMS-</v>
      </c>
      <c r="T512" s="18" t="str">
        <f t="shared" si="81"/>
        <v/>
      </c>
      <c r="V512" s="2" t="str">
        <f t="shared" si="84"/>
        <v>INCIDENTS</v>
      </c>
      <c r="W512" s="16" t="str">
        <f t="shared" si="82"/>
        <v/>
      </c>
    </row>
    <row r="513" spans="2:23" x14ac:dyDescent="0.2">
      <c r="B513" s="59" t="str">
        <f>IF(Collage!B506="","",Collage!B506)</f>
        <v/>
      </c>
      <c r="C513" s="59" t="str">
        <f>IF(Collage!C506="","",Collage!C506)</f>
        <v/>
      </c>
      <c r="D513" s="35" t="str">
        <f>IF(Collage!D506="","",Collage!D506)</f>
        <v>Erreur 4</v>
      </c>
      <c r="E513" s="29"/>
      <c r="F513" s="10"/>
      <c r="G513" s="11"/>
      <c r="H513" s="13">
        <f t="shared" si="78"/>
        <v>0</v>
      </c>
      <c r="I513" s="8" t="str">
        <f>IF(B513&lt;&gt;"",SUMIF($V$23:$V$598,V513,$H$23:$H$598)/SUMIF($V$23:$V$598,V513,$O$23:O1088),IF(O513&lt;&gt;"",SUMIF($S$23:$S$598,S513,$H$23:$H$598)/O513,""))</f>
        <v/>
      </c>
      <c r="J513" s="12"/>
      <c r="K513" s="19">
        <f t="shared" si="86"/>
        <v>0</v>
      </c>
      <c r="L513" s="19">
        <f t="shared" si="79"/>
        <v>0</v>
      </c>
      <c r="M513" s="19">
        <f t="shared" si="80"/>
        <v>0</v>
      </c>
      <c r="N513" s="19">
        <f t="shared" si="87"/>
        <v>0</v>
      </c>
      <c r="O513" s="9" t="str">
        <f t="shared" si="85"/>
        <v/>
      </c>
      <c r="S513" s="2" t="str">
        <f t="shared" si="83"/>
        <v>-VMS-</v>
      </c>
      <c r="T513" s="18" t="str">
        <f t="shared" si="81"/>
        <v/>
      </c>
      <c r="V513" s="2" t="str">
        <f t="shared" si="84"/>
        <v>INCIDENTS</v>
      </c>
      <c r="W513" s="16" t="str">
        <f t="shared" si="82"/>
        <v/>
      </c>
    </row>
    <row r="514" spans="2:23" x14ac:dyDescent="0.2">
      <c r="B514" s="59" t="str">
        <f>IF(Collage!B507="","",Collage!B507)</f>
        <v/>
      </c>
      <c r="C514" s="59" t="str">
        <f>IF(Collage!C507="","",Collage!C507)</f>
        <v/>
      </c>
      <c r="D514" s="35" t="str">
        <f>IF(Collage!D507="","",Collage!D507)</f>
        <v>Erreur 5</v>
      </c>
      <c r="E514" s="29"/>
      <c r="F514" s="10"/>
      <c r="G514" s="11"/>
      <c r="H514" s="13">
        <f t="shared" si="78"/>
        <v>0</v>
      </c>
      <c r="I514" s="8" t="str">
        <f>IF(B514&lt;&gt;"",SUMIF($V$23:$V$598,V514,$H$23:$H$598)/SUMIF($V$23:$V$598,V514,$O$23:O1089),IF(O514&lt;&gt;"",SUMIF($S$23:$S$598,S514,$H$23:$H$598)/O514,""))</f>
        <v/>
      </c>
      <c r="J514" s="12"/>
      <c r="K514" s="19">
        <f t="shared" si="86"/>
        <v>0</v>
      </c>
      <c r="L514" s="19">
        <f t="shared" si="79"/>
        <v>0</v>
      </c>
      <c r="M514" s="19">
        <f t="shared" si="80"/>
        <v>0</v>
      </c>
      <c r="N514" s="19">
        <f t="shared" si="87"/>
        <v>0</v>
      </c>
      <c r="O514" s="9" t="str">
        <f t="shared" si="85"/>
        <v/>
      </c>
      <c r="S514" s="2" t="str">
        <f t="shared" si="83"/>
        <v>-VMS-</v>
      </c>
      <c r="T514" s="18" t="str">
        <f t="shared" si="81"/>
        <v/>
      </c>
      <c r="V514" s="2" t="str">
        <f t="shared" si="84"/>
        <v>INCIDENTS</v>
      </c>
      <c r="W514" s="16" t="str">
        <f t="shared" si="82"/>
        <v/>
      </c>
    </row>
    <row r="515" spans="2:23" x14ac:dyDescent="0.2">
      <c r="B515" s="59" t="str">
        <f>IF(Collage!B508="","",Collage!B508)</f>
        <v/>
      </c>
      <c r="C515" s="59" t="str">
        <f>IF(Collage!C508="","",Collage!C508)</f>
        <v/>
      </c>
      <c r="D515" s="35" t="str">
        <f>IF(Collage!D508="","",Collage!D508)</f>
        <v>Erreur 6</v>
      </c>
      <c r="E515" s="29"/>
      <c r="F515" s="10"/>
      <c r="G515" s="11"/>
      <c r="H515" s="13">
        <f t="shared" si="78"/>
        <v>0</v>
      </c>
      <c r="I515" s="8" t="str">
        <f>IF(B515&lt;&gt;"",SUMIF($V$23:$V$598,V515,$H$23:$H$598)/SUMIF($V$23:$V$598,V515,$O$23:O1090),IF(O515&lt;&gt;"",SUMIF($S$23:$S$598,S515,$H$23:$H$598)/O515,""))</f>
        <v/>
      </c>
      <c r="J515" s="12"/>
      <c r="K515" s="19">
        <f t="shared" si="86"/>
        <v>0</v>
      </c>
      <c r="L515" s="19">
        <f t="shared" si="79"/>
        <v>0</v>
      </c>
      <c r="M515" s="19">
        <f t="shared" si="80"/>
        <v>0</v>
      </c>
      <c r="N515" s="19">
        <f t="shared" si="87"/>
        <v>0</v>
      </c>
      <c r="O515" s="9" t="str">
        <f t="shared" si="85"/>
        <v/>
      </c>
      <c r="S515" s="2" t="str">
        <f t="shared" si="83"/>
        <v>-VMS-</v>
      </c>
      <c r="T515" s="18" t="str">
        <f t="shared" si="81"/>
        <v/>
      </c>
      <c r="V515" s="2" t="str">
        <f t="shared" si="84"/>
        <v>INCIDENTS</v>
      </c>
      <c r="W515" s="16" t="str">
        <f t="shared" si="82"/>
        <v/>
      </c>
    </row>
    <row r="516" spans="2:23" x14ac:dyDescent="0.2">
      <c r="B516" s="59" t="str">
        <f>IF(Collage!B509="","",Collage!B509)</f>
        <v/>
      </c>
      <c r="C516" s="59" t="str">
        <f>IF(Collage!C509="","",Collage!C509)</f>
        <v/>
      </c>
      <c r="D516" s="35" t="str">
        <f>IF(Collage!D509="","",Collage!D509)</f>
        <v>Erreur 7</v>
      </c>
      <c r="E516" s="29"/>
      <c r="F516" s="10"/>
      <c r="G516" s="11"/>
      <c r="H516" s="13">
        <f t="shared" si="78"/>
        <v>0</v>
      </c>
      <c r="I516" s="8" t="str">
        <f>IF(B516&lt;&gt;"",SUMIF($V$23:$V$598,V516,$H$23:$H$598)/SUMIF($V$23:$V$598,V516,$O$23:O1091),IF(O516&lt;&gt;"",SUMIF($S$23:$S$598,S516,$H$23:$H$598)/O516,""))</f>
        <v/>
      </c>
      <c r="J516" s="12"/>
      <c r="K516" s="19">
        <f t="shared" si="86"/>
        <v>0</v>
      </c>
      <c r="L516" s="19">
        <f t="shared" si="79"/>
        <v>0</v>
      </c>
      <c r="M516" s="19">
        <f t="shared" si="80"/>
        <v>0</v>
      </c>
      <c r="N516" s="19">
        <f t="shared" si="87"/>
        <v>0</v>
      </c>
      <c r="O516" s="9" t="str">
        <f t="shared" si="85"/>
        <v/>
      </c>
      <c r="S516" s="2" t="str">
        <f t="shared" si="83"/>
        <v>-VMS-</v>
      </c>
      <c r="T516" s="18" t="str">
        <f t="shared" si="81"/>
        <v/>
      </c>
      <c r="V516" s="2" t="str">
        <f t="shared" si="84"/>
        <v>INCIDENTS</v>
      </c>
      <c r="W516" s="16" t="str">
        <f t="shared" si="82"/>
        <v/>
      </c>
    </row>
    <row r="517" spans="2:23" x14ac:dyDescent="0.2">
      <c r="B517" s="59" t="str">
        <f>IF(Collage!B510="","",Collage!B510)</f>
        <v/>
      </c>
      <c r="C517" s="59" t="str">
        <f>IF(Collage!C510="","",Collage!C510)</f>
        <v/>
      </c>
      <c r="D517" s="35" t="str">
        <f>IF(Collage!D510="","",Collage!D510)</f>
        <v>Erreur 8</v>
      </c>
      <c r="E517" s="29"/>
      <c r="F517" s="10"/>
      <c r="G517" s="11"/>
      <c r="H517" s="13">
        <f t="shared" si="78"/>
        <v>0</v>
      </c>
      <c r="I517" s="8" t="str">
        <f>IF(B517&lt;&gt;"",SUMIF($V$23:$V$598,V517,$H$23:$H$598)/SUMIF($V$23:$V$598,V517,$O$23:O1092),IF(O517&lt;&gt;"",SUMIF($S$23:$S$598,S517,$H$23:$H$598)/O517,""))</f>
        <v/>
      </c>
      <c r="J517" s="12"/>
      <c r="K517" s="19">
        <f t="shared" si="86"/>
        <v>0</v>
      </c>
      <c r="L517" s="19">
        <f t="shared" si="79"/>
        <v>0</v>
      </c>
      <c r="M517" s="19">
        <f t="shared" si="80"/>
        <v>0</v>
      </c>
      <c r="N517" s="19">
        <f t="shared" si="87"/>
        <v>0</v>
      </c>
      <c r="O517" s="9" t="str">
        <f t="shared" si="85"/>
        <v/>
      </c>
      <c r="S517" s="2" t="str">
        <f t="shared" si="83"/>
        <v>-VMS-</v>
      </c>
      <c r="T517" s="18" t="str">
        <f t="shared" si="81"/>
        <v/>
      </c>
      <c r="V517" s="2" t="str">
        <f t="shared" si="84"/>
        <v>INCIDENTS</v>
      </c>
      <c r="W517" s="16" t="str">
        <f t="shared" si="82"/>
        <v/>
      </c>
    </row>
    <row r="518" spans="2:23" x14ac:dyDescent="0.2">
      <c r="B518" s="59" t="str">
        <f>IF(Collage!B511="","",Collage!B511)</f>
        <v/>
      </c>
      <c r="C518" s="59" t="str">
        <f>IF(Collage!C511="","",Collage!C511)</f>
        <v/>
      </c>
      <c r="D518" s="35" t="str">
        <f>IF(Collage!D511="","",Collage!D511)</f>
        <v>Erreur 9</v>
      </c>
      <c r="E518" s="29"/>
      <c r="F518" s="10"/>
      <c r="G518" s="11"/>
      <c r="H518" s="13">
        <f t="shared" si="78"/>
        <v>0</v>
      </c>
      <c r="I518" s="8" t="str">
        <f>IF(B518&lt;&gt;"",SUMIF($V$23:$V$598,V518,$H$23:$H$598)/SUMIF($V$23:$V$598,V518,$O$23:O1093),IF(O518&lt;&gt;"",SUMIF($S$23:$S$598,S518,$H$23:$H$598)/O518,""))</f>
        <v/>
      </c>
      <c r="J518" s="12"/>
      <c r="K518" s="19">
        <f t="shared" si="86"/>
        <v>0</v>
      </c>
      <c r="L518" s="19">
        <f t="shared" si="79"/>
        <v>0</v>
      </c>
      <c r="M518" s="19">
        <f t="shared" si="80"/>
        <v>0</v>
      </c>
      <c r="N518" s="19">
        <f t="shared" si="87"/>
        <v>0</v>
      </c>
      <c r="O518" s="9" t="str">
        <f t="shared" si="85"/>
        <v/>
      </c>
      <c r="S518" s="2" t="str">
        <f t="shared" si="83"/>
        <v>-VMS-</v>
      </c>
      <c r="T518" s="18" t="str">
        <f t="shared" si="81"/>
        <v/>
      </c>
      <c r="V518" s="2" t="str">
        <f t="shared" si="84"/>
        <v>INCIDENTS</v>
      </c>
      <c r="W518" s="16" t="str">
        <f t="shared" si="82"/>
        <v/>
      </c>
    </row>
    <row r="519" spans="2:23" x14ac:dyDescent="0.2">
      <c r="B519" s="59" t="str">
        <f>IF(Collage!B512="","",Collage!B512)</f>
        <v/>
      </c>
      <c r="C519" s="59" t="str">
        <f>IF(Collage!C512="","",Collage!C512)</f>
        <v/>
      </c>
      <c r="D519" s="35" t="str">
        <f>IF(Collage!D512="","",Collage!D512)</f>
        <v/>
      </c>
      <c r="E519" s="29"/>
      <c r="F519" s="10"/>
      <c r="G519" s="11"/>
      <c r="H519" s="13" t="str">
        <f t="shared" si="78"/>
        <v/>
      </c>
      <c r="I519" s="8" t="str">
        <f>IF(B519&lt;&gt;"",SUMIF($V$23:$V$598,V519,$H$23:$H$598)/SUMIF($V$23:$V$598,V519,$O$23:O1094),IF(O519&lt;&gt;"",SUMIF($S$23:$S$598,S519,$H$23:$H$598)/O519,""))</f>
        <v/>
      </c>
      <c r="J519" s="12"/>
      <c r="K519" s="19" t="str">
        <f t="shared" si="86"/>
        <v/>
      </c>
      <c r="L519" s="19" t="str">
        <f t="shared" si="79"/>
        <v/>
      </c>
      <c r="M519" s="19" t="str">
        <f t="shared" si="80"/>
        <v/>
      </c>
      <c r="N519" s="19" t="str">
        <f t="shared" si="87"/>
        <v/>
      </c>
      <c r="O519" s="9" t="str">
        <f t="shared" si="85"/>
        <v/>
      </c>
      <c r="S519" s="2" t="str">
        <f t="shared" si="83"/>
        <v>-VMS-</v>
      </c>
      <c r="T519" s="18" t="str">
        <f t="shared" si="81"/>
        <v/>
      </c>
      <c r="V519" s="2" t="str">
        <f t="shared" si="84"/>
        <v>INCIDENTS</v>
      </c>
      <c r="W519" s="16" t="str">
        <f t="shared" si="82"/>
        <v/>
      </c>
    </row>
    <row r="520" spans="2:23" x14ac:dyDescent="0.2">
      <c r="B520" s="59" t="str">
        <f>IF(Collage!B513="","",Collage!B513)</f>
        <v/>
      </c>
      <c r="C520" s="59" t="str">
        <f>IF(Collage!C513="","",Collage!C513)</f>
        <v>INDEX</v>
      </c>
      <c r="D520" s="35" t="str">
        <f>IF(Collage!D513="","",Collage!D513)</f>
        <v/>
      </c>
      <c r="E520" s="29"/>
      <c r="F520" s="10"/>
      <c r="G520" s="11"/>
      <c r="H520" s="13" t="str">
        <f t="shared" si="78"/>
        <v/>
      </c>
      <c r="I520" s="8">
        <f>IF(B520&lt;&gt;"",SUMIF($V$23:$V$598,V520,$H$23:$H$598)/SUMIF($V$23:$V$598,V520,$O$23:O1095),IF(O520&lt;&gt;"",SUMIF($S$23:$S$598,S520,$H$23:$H$598)/O520,""))</f>
        <v>0.13636363636363635</v>
      </c>
      <c r="J520" s="12"/>
      <c r="K520" s="19" t="str">
        <f t="shared" si="86"/>
        <v/>
      </c>
      <c r="L520" s="19" t="str">
        <f t="shared" si="79"/>
        <v/>
      </c>
      <c r="M520" s="19" t="str">
        <f t="shared" si="80"/>
        <v/>
      </c>
      <c r="N520" s="19" t="str">
        <f t="shared" si="87"/>
        <v>Procédures :</v>
      </c>
      <c r="O520" s="9">
        <f t="shared" si="85"/>
        <v>44</v>
      </c>
      <c r="S520" s="2" t="str">
        <f t="shared" si="83"/>
        <v>INDEX</v>
      </c>
      <c r="T520" s="18">
        <f t="shared" si="81"/>
        <v>0.13636363636363635</v>
      </c>
      <c r="V520" s="2" t="str">
        <f t="shared" si="84"/>
        <v>INCIDENTS</v>
      </c>
      <c r="W520" s="16" t="str">
        <f t="shared" si="82"/>
        <v/>
      </c>
    </row>
    <row r="521" spans="2:23" x14ac:dyDescent="0.2">
      <c r="B521" s="59" t="str">
        <f>IF(Collage!B514="","",Collage!B514)</f>
        <v/>
      </c>
      <c r="C521" s="59" t="str">
        <f>IF(Collage!C514="","",Collage!C514)</f>
        <v/>
      </c>
      <c r="D521" s="35" t="str">
        <f>IF(Collage!D514="","",Collage!D514)</f>
        <v/>
      </c>
      <c r="E521" s="29"/>
      <c r="F521" s="10"/>
      <c r="G521" s="11"/>
      <c r="H521" s="13" t="str">
        <f t="shared" si="78"/>
        <v/>
      </c>
      <c r="I521" s="8" t="str">
        <f>IF(B521&lt;&gt;"",SUMIF($V$23:$V$598,V521,$H$23:$H$598)/SUMIF($V$23:$V$598,V521,$O$23:O1096),IF(O521&lt;&gt;"",SUMIF($S$23:$S$598,S521,$H$23:$H$598)/O521,""))</f>
        <v/>
      </c>
      <c r="J521" s="12"/>
      <c r="K521" s="19" t="str">
        <f t="shared" si="86"/>
        <v/>
      </c>
      <c r="L521" s="19" t="str">
        <f t="shared" si="79"/>
        <v/>
      </c>
      <c r="M521" s="19" t="str">
        <f t="shared" si="80"/>
        <v/>
      </c>
      <c r="N521" s="19" t="str">
        <f t="shared" si="87"/>
        <v/>
      </c>
      <c r="O521" s="9" t="str">
        <f t="shared" si="85"/>
        <v/>
      </c>
      <c r="S521" s="2" t="str">
        <f t="shared" si="83"/>
        <v>INDEX</v>
      </c>
      <c r="T521" s="18" t="str">
        <f t="shared" si="81"/>
        <v/>
      </c>
      <c r="V521" s="2" t="str">
        <f t="shared" si="84"/>
        <v>INCIDENTS</v>
      </c>
      <c r="W521" s="16" t="str">
        <f t="shared" si="82"/>
        <v/>
      </c>
    </row>
    <row r="522" spans="2:23" x14ac:dyDescent="0.2">
      <c r="B522" s="59" t="str">
        <f>IF(Collage!B515="","",Collage!B515)</f>
        <v/>
      </c>
      <c r="C522" s="59" t="str">
        <f>IF(Collage!C515="","",Collage!C515)</f>
        <v/>
      </c>
      <c r="D522" s="35" t="str">
        <f>IF(Collage!D515="","",Collage!D515)</f>
        <v>Erreur 1</v>
      </c>
      <c r="E522" s="29" t="s">
        <v>2</v>
      </c>
      <c r="F522" s="10" t="s">
        <v>2</v>
      </c>
      <c r="G522" s="11"/>
      <c r="H522" s="13">
        <f t="shared" si="78"/>
        <v>0.66666666666666663</v>
      </c>
      <c r="I522" s="8" t="str">
        <f>IF(B522&lt;&gt;"",SUMIF($V$23:$V$598,V522,$H$23:$H$598)/SUMIF($V$23:$V$598,V522,$O$23:O1097),IF(O522&lt;&gt;"",SUMIF($S$23:$S$598,S522,$H$23:$H$598)/O522,""))</f>
        <v/>
      </c>
      <c r="J522" s="12"/>
      <c r="K522" s="19">
        <f t="shared" si="86"/>
        <v>1</v>
      </c>
      <c r="L522" s="19">
        <f t="shared" si="79"/>
        <v>1</v>
      </c>
      <c r="M522" s="19">
        <f t="shared" si="80"/>
        <v>0</v>
      </c>
      <c r="N522" s="19">
        <f t="shared" si="87"/>
        <v>2</v>
      </c>
      <c r="O522" s="9" t="str">
        <f t="shared" si="85"/>
        <v/>
      </c>
      <c r="S522" s="2" t="str">
        <f t="shared" si="83"/>
        <v>INDEX</v>
      </c>
      <c r="T522" s="18" t="str">
        <f t="shared" si="81"/>
        <v/>
      </c>
      <c r="V522" s="2" t="str">
        <f t="shared" si="84"/>
        <v>INCIDENTS</v>
      </c>
      <c r="W522" s="16" t="str">
        <f t="shared" si="82"/>
        <v/>
      </c>
    </row>
    <row r="523" spans="2:23" x14ac:dyDescent="0.2">
      <c r="B523" s="59" t="str">
        <f>IF(Collage!B516="","",Collage!B516)</f>
        <v/>
      </c>
      <c r="C523" s="59" t="str">
        <f>IF(Collage!C516="","",Collage!C516)</f>
        <v/>
      </c>
      <c r="D523" s="35" t="str">
        <f>IF(Collage!D516="","",Collage!D516)</f>
        <v>Erreur 2</v>
      </c>
      <c r="E523" s="29" t="s">
        <v>2</v>
      </c>
      <c r="F523" s="10"/>
      <c r="G523" s="11"/>
      <c r="H523" s="13">
        <f t="shared" si="78"/>
        <v>0.33333333333333331</v>
      </c>
      <c r="I523" s="8" t="str">
        <f>IF(B523&lt;&gt;"",SUMIF($V$23:$V$598,V523,$H$23:$H$598)/SUMIF($V$23:$V$598,V523,$O$23:O1098),IF(O523&lt;&gt;"",SUMIF($S$23:$S$598,S523,$H$23:$H$598)/O523,""))</f>
        <v/>
      </c>
      <c r="J523" s="12"/>
      <c r="K523" s="19">
        <f t="shared" si="86"/>
        <v>1</v>
      </c>
      <c r="L523" s="19">
        <f t="shared" si="79"/>
        <v>0</v>
      </c>
      <c r="M523" s="19">
        <f t="shared" si="80"/>
        <v>0</v>
      </c>
      <c r="N523" s="19">
        <f t="shared" si="87"/>
        <v>1</v>
      </c>
      <c r="O523" s="9" t="str">
        <f t="shared" si="85"/>
        <v/>
      </c>
      <c r="S523" s="2" t="str">
        <f t="shared" si="83"/>
        <v>INDEX</v>
      </c>
      <c r="T523" s="18" t="str">
        <f t="shared" si="81"/>
        <v/>
      </c>
      <c r="V523" s="2" t="str">
        <f t="shared" si="84"/>
        <v>INCIDENTS</v>
      </c>
      <c r="W523" s="16" t="str">
        <f t="shared" si="82"/>
        <v/>
      </c>
    </row>
    <row r="524" spans="2:23" x14ac:dyDescent="0.2">
      <c r="B524" s="59" t="str">
        <f>IF(Collage!B517="","",Collage!B517)</f>
        <v/>
      </c>
      <c r="C524" s="59" t="str">
        <f>IF(Collage!C517="","",Collage!C517)</f>
        <v/>
      </c>
      <c r="D524" s="35" t="str">
        <f>IF(Collage!D517="","",Collage!D517)</f>
        <v>Erreur 3</v>
      </c>
      <c r="E524" s="29" t="s">
        <v>2</v>
      </c>
      <c r="F524" s="10"/>
      <c r="G524" s="11"/>
      <c r="H524" s="13">
        <f t="shared" si="78"/>
        <v>0.33333333333333331</v>
      </c>
      <c r="I524" s="8" t="str">
        <f>IF(B524&lt;&gt;"",SUMIF($V$23:$V$598,V524,$H$23:$H$598)/SUMIF($V$23:$V$598,V524,$O$23:O1099),IF(O524&lt;&gt;"",SUMIF($S$23:$S$598,S524,$H$23:$H$598)/O524,""))</f>
        <v/>
      </c>
      <c r="J524" s="12"/>
      <c r="K524" s="19">
        <f t="shared" si="86"/>
        <v>1</v>
      </c>
      <c r="L524" s="19">
        <f t="shared" si="79"/>
        <v>0</v>
      </c>
      <c r="M524" s="19">
        <f t="shared" si="80"/>
        <v>0</v>
      </c>
      <c r="N524" s="19">
        <f t="shared" si="87"/>
        <v>1</v>
      </c>
      <c r="O524" s="9" t="str">
        <f t="shared" si="85"/>
        <v/>
      </c>
      <c r="S524" s="2" t="str">
        <f t="shared" si="83"/>
        <v>INDEX</v>
      </c>
      <c r="T524" s="18" t="str">
        <f t="shared" si="81"/>
        <v/>
      </c>
      <c r="V524" s="2" t="str">
        <f t="shared" si="84"/>
        <v>INCIDENTS</v>
      </c>
      <c r="W524" s="16" t="str">
        <f t="shared" si="82"/>
        <v/>
      </c>
    </row>
    <row r="525" spans="2:23" x14ac:dyDescent="0.2">
      <c r="B525" s="59" t="str">
        <f>IF(Collage!B518="","",Collage!B518)</f>
        <v/>
      </c>
      <c r="C525" s="59" t="str">
        <f>IF(Collage!C518="","",Collage!C518)</f>
        <v/>
      </c>
      <c r="D525" s="35" t="str">
        <f>IF(Collage!D518="","",Collage!D518)</f>
        <v>Erreur 4</v>
      </c>
      <c r="E525" s="29" t="s">
        <v>2</v>
      </c>
      <c r="F525" s="10" t="s">
        <v>2</v>
      </c>
      <c r="G525" s="11"/>
      <c r="H525" s="13">
        <f t="shared" si="78"/>
        <v>0.66666666666666663</v>
      </c>
      <c r="I525" s="8" t="str">
        <f>IF(B525&lt;&gt;"",SUMIF($V$23:$V$598,V525,$H$23:$H$598)/SUMIF($V$23:$V$598,V525,$O$23:O1100),IF(O525&lt;&gt;"",SUMIF($S$23:$S$598,S525,$H$23:$H$598)/O525,""))</f>
        <v/>
      </c>
      <c r="J525" s="12"/>
      <c r="K525" s="19">
        <f t="shared" si="86"/>
        <v>1</v>
      </c>
      <c r="L525" s="19">
        <f t="shared" si="79"/>
        <v>1</v>
      </c>
      <c r="M525" s="19">
        <f t="shared" si="80"/>
        <v>0</v>
      </c>
      <c r="N525" s="19">
        <f t="shared" si="87"/>
        <v>2</v>
      </c>
      <c r="O525" s="9" t="str">
        <f t="shared" si="85"/>
        <v/>
      </c>
      <c r="S525" s="2" t="str">
        <f t="shared" si="83"/>
        <v>INDEX</v>
      </c>
      <c r="T525" s="18" t="str">
        <f t="shared" si="81"/>
        <v/>
      </c>
      <c r="V525" s="2" t="str">
        <f t="shared" si="84"/>
        <v>INCIDENTS</v>
      </c>
      <c r="W525" s="16" t="str">
        <f t="shared" si="82"/>
        <v/>
      </c>
    </row>
    <row r="526" spans="2:23" x14ac:dyDescent="0.2">
      <c r="B526" s="59" t="str">
        <f>IF(Collage!B519="","",Collage!B519)</f>
        <v/>
      </c>
      <c r="C526" s="59" t="str">
        <f>IF(Collage!C519="","",Collage!C519)</f>
        <v/>
      </c>
      <c r="D526" s="35" t="str">
        <f>IF(Collage!D519="","",Collage!D519)</f>
        <v>Erreur 5</v>
      </c>
      <c r="E526" s="29"/>
      <c r="F526" s="10"/>
      <c r="G526" s="11"/>
      <c r="H526" s="13">
        <f t="shared" si="78"/>
        <v>0</v>
      </c>
      <c r="I526" s="8" t="str">
        <f>IF(B526&lt;&gt;"",SUMIF($V$23:$V$598,V526,$H$23:$H$598)/SUMIF($V$23:$V$598,V526,$O$23:O1101),IF(O526&lt;&gt;"",SUMIF($S$23:$S$598,S526,$H$23:$H$598)/O526,""))</f>
        <v/>
      </c>
      <c r="J526" s="12"/>
      <c r="K526" s="19">
        <f t="shared" si="86"/>
        <v>0</v>
      </c>
      <c r="L526" s="19">
        <f t="shared" si="79"/>
        <v>0</v>
      </c>
      <c r="M526" s="19">
        <f t="shared" si="80"/>
        <v>0</v>
      </c>
      <c r="N526" s="19">
        <f t="shared" si="87"/>
        <v>0</v>
      </c>
      <c r="O526" s="9" t="str">
        <f t="shared" si="85"/>
        <v/>
      </c>
      <c r="S526" s="2" t="str">
        <f t="shared" si="83"/>
        <v>INDEX</v>
      </c>
      <c r="T526" s="18" t="str">
        <f t="shared" si="81"/>
        <v/>
      </c>
      <c r="V526" s="2" t="str">
        <f t="shared" si="84"/>
        <v>INCIDENTS</v>
      </c>
      <c r="W526" s="16" t="str">
        <f t="shared" si="82"/>
        <v/>
      </c>
    </row>
    <row r="527" spans="2:23" x14ac:dyDescent="0.2">
      <c r="B527" s="59" t="str">
        <f>IF(Collage!B520="","",Collage!B520)</f>
        <v/>
      </c>
      <c r="C527" s="59" t="str">
        <f>IF(Collage!C520="","",Collage!C520)</f>
        <v/>
      </c>
      <c r="D527" s="35" t="str">
        <f>IF(Collage!D520="","",Collage!D520)</f>
        <v>Erreur 6</v>
      </c>
      <c r="E527" s="29"/>
      <c r="F527" s="10"/>
      <c r="G527" s="11"/>
      <c r="H527" s="13">
        <f t="shared" si="78"/>
        <v>0</v>
      </c>
      <c r="I527" s="8" t="str">
        <f>IF(B527&lt;&gt;"",SUMIF($V$23:$V$598,V527,$H$23:$H$598)/SUMIF($V$23:$V$598,V527,$O$23:O1102),IF(O527&lt;&gt;"",SUMIF($S$23:$S$598,S527,$H$23:$H$598)/O527,""))</f>
        <v/>
      </c>
      <c r="J527" s="12"/>
      <c r="K527" s="19">
        <f t="shared" si="86"/>
        <v>0</v>
      </c>
      <c r="L527" s="19">
        <f t="shared" si="79"/>
        <v>0</v>
      </c>
      <c r="M527" s="19">
        <f t="shared" si="80"/>
        <v>0</v>
      </c>
      <c r="N527" s="19">
        <f t="shared" si="87"/>
        <v>0</v>
      </c>
      <c r="O527" s="9" t="str">
        <f t="shared" si="85"/>
        <v/>
      </c>
      <c r="S527" s="2" t="str">
        <f t="shared" si="83"/>
        <v>INDEX</v>
      </c>
      <c r="T527" s="18" t="str">
        <f t="shared" si="81"/>
        <v/>
      </c>
      <c r="V527" s="2" t="str">
        <f t="shared" si="84"/>
        <v>INCIDENTS</v>
      </c>
      <c r="W527" s="16" t="str">
        <f t="shared" si="82"/>
        <v/>
      </c>
    </row>
    <row r="528" spans="2:23" x14ac:dyDescent="0.2">
      <c r="B528" s="59" t="str">
        <f>IF(Collage!B521="","",Collage!B521)</f>
        <v/>
      </c>
      <c r="C528" s="59" t="str">
        <f>IF(Collage!C521="","",Collage!C521)</f>
        <v/>
      </c>
      <c r="D528" s="35" t="str">
        <f>IF(Collage!D521="","",Collage!D521)</f>
        <v>Erreur 7</v>
      </c>
      <c r="E528" s="29"/>
      <c r="F528" s="10"/>
      <c r="G528" s="11"/>
      <c r="H528" s="13">
        <f t="shared" si="78"/>
        <v>0</v>
      </c>
      <c r="I528" s="8" t="str">
        <f>IF(B528&lt;&gt;"",SUMIF($V$23:$V$598,V528,$H$23:$H$598)/SUMIF($V$23:$V$598,V528,$O$23:O1103),IF(O528&lt;&gt;"",SUMIF($S$23:$S$598,S528,$H$23:$H$598)/O528,""))</f>
        <v/>
      </c>
      <c r="J528" s="12"/>
      <c r="K528" s="19">
        <f t="shared" si="86"/>
        <v>0</v>
      </c>
      <c r="L528" s="19">
        <f t="shared" si="79"/>
        <v>0</v>
      </c>
      <c r="M528" s="19">
        <f t="shared" si="80"/>
        <v>0</v>
      </c>
      <c r="N528" s="19">
        <f t="shared" si="87"/>
        <v>0</v>
      </c>
      <c r="O528" s="9" t="str">
        <f t="shared" si="85"/>
        <v/>
      </c>
      <c r="S528" s="2" t="str">
        <f t="shared" si="83"/>
        <v>INDEX</v>
      </c>
      <c r="T528" s="18" t="str">
        <f t="shared" si="81"/>
        <v/>
      </c>
      <c r="V528" s="2" t="str">
        <f t="shared" si="84"/>
        <v>INCIDENTS</v>
      </c>
      <c r="W528" s="16" t="str">
        <f t="shared" si="82"/>
        <v/>
      </c>
    </row>
    <row r="529" spans="2:23" x14ac:dyDescent="0.2">
      <c r="B529" s="59" t="str">
        <f>IF(Collage!B522="","",Collage!B522)</f>
        <v/>
      </c>
      <c r="C529" s="59" t="str">
        <f>IF(Collage!C522="","",Collage!C522)</f>
        <v/>
      </c>
      <c r="D529" s="35" t="str">
        <f>IF(Collage!D522="","",Collage!D522)</f>
        <v>Erreur 8</v>
      </c>
      <c r="E529" s="29"/>
      <c r="F529" s="10"/>
      <c r="G529" s="11"/>
      <c r="H529" s="13">
        <f t="shared" si="78"/>
        <v>0</v>
      </c>
      <c r="I529" s="8" t="str">
        <f>IF(B529&lt;&gt;"",SUMIF($V$23:$V$598,V529,$H$23:$H$598)/SUMIF($V$23:$V$598,V529,$O$23:O1104),IF(O529&lt;&gt;"",SUMIF($S$23:$S$598,S529,$H$23:$H$598)/O529,""))</f>
        <v/>
      </c>
      <c r="J529" s="12"/>
      <c r="K529" s="19">
        <f t="shared" si="86"/>
        <v>0</v>
      </c>
      <c r="L529" s="19">
        <f t="shared" si="79"/>
        <v>0</v>
      </c>
      <c r="M529" s="19">
        <f t="shared" si="80"/>
        <v>0</v>
      </c>
      <c r="N529" s="19">
        <f t="shared" si="87"/>
        <v>0</v>
      </c>
      <c r="O529" s="9" t="str">
        <f t="shared" si="85"/>
        <v/>
      </c>
      <c r="S529" s="2" t="str">
        <f t="shared" si="83"/>
        <v>INDEX</v>
      </c>
      <c r="T529" s="18" t="str">
        <f t="shared" si="81"/>
        <v/>
      </c>
      <c r="V529" s="2" t="str">
        <f t="shared" si="84"/>
        <v>INCIDENTS</v>
      </c>
      <c r="W529" s="16" t="str">
        <f t="shared" si="82"/>
        <v/>
      </c>
    </row>
    <row r="530" spans="2:23" x14ac:dyDescent="0.2">
      <c r="B530" s="59" t="str">
        <f>IF(Collage!B523="","",Collage!B523)</f>
        <v/>
      </c>
      <c r="C530" s="59" t="str">
        <f>IF(Collage!C523="","",Collage!C523)</f>
        <v/>
      </c>
      <c r="D530" s="35" t="str">
        <f>IF(Collage!D523="","",Collage!D523)</f>
        <v>Erreur 9</v>
      </c>
      <c r="E530" s="29"/>
      <c r="F530" s="10"/>
      <c r="G530" s="11"/>
      <c r="H530" s="13">
        <f t="shared" si="78"/>
        <v>0</v>
      </c>
      <c r="I530" s="8" t="str">
        <f>IF(B530&lt;&gt;"",SUMIF($V$23:$V$598,V530,$H$23:$H$598)/SUMIF($V$23:$V$598,V530,$O$23:O1105),IF(O530&lt;&gt;"",SUMIF($S$23:$S$598,S530,$H$23:$H$598)/O530,""))</f>
        <v/>
      </c>
      <c r="J530" s="12"/>
      <c r="K530" s="19">
        <f t="shared" si="86"/>
        <v>0</v>
      </c>
      <c r="L530" s="19">
        <f t="shared" si="79"/>
        <v>0</v>
      </c>
      <c r="M530" s="19">
        <f t="shared" si="80"/>
        <v>0</v>
      </c>
      <c r="N530" s="19">
        <f t="shared" si="87"/>
        <v>0</v>
      </c>
      <c r="O530" s="9" t="str">
        <f t="shared" si="85"/>
        <v/>
      </c>
      <c r="S530" s="2" t="str">
        <f t="shared" si="83"/>
        <v>INDEX</v>
      </c>
      <c r="T530" s="18" t="str">
        <f t="shared" si="81"/>
        <v/>
      </c>
      <c r="V530" s="2" t="str">
        <f t="shared" si="84"/>
        <v>INCIDENTS</v>
      </c>
      <c r="W530" s="16" t="str">
        <f t="shared" si="82"/>
        <v/>
      </c>
    </row>
    <row r="531" spans="2:23" x14ac:dyDescent="0.2">
      <c r="B531" s="59" t="str">
        <f>IF(Collage!B524="","",Collage!B524)</f>
        <v/>
      </c>
      <c r="C531" s="59" t="str">
        <f>IF(Collage!C524="","",Collage!C524)</f>
        <v/>
      </c>
      <c r="D531" s="35" t="str">
        <f>IF(Collage!D524="","",Collage!D524)</f>
        <v>Erreur 10</v>
      </c>
      <c r="E531" s="29"/>
      <c r="F531" s="10"/>
      <c r="G531" s="11"/>
      <c r="H531" s="13">
        <f t="shared" si="78"/>
        <v>0</v>
      </c>
      <c r="I531" s="8" t="str">
        <f>IF(B531&lt;&gt;"",SUMIF($V$23:$V$598,V531,$H$23:$H$598)/SUMIF($V$23:$V$598,V531,$O$23:O1106),IF(O531&lt;&gt;"",SUMIF($S$23:$S$598,S531,$H$23:$H$598)/O531,""))</f>
        <v/>
      </c>
      <c r="J531" s="12"/>
      <c r="K531" s="19">
        <f t="shared" si="86"/>
        <v>0</v>
      </c>
      <c r="L531" s="19">
        <f t="shared" si="79"/>
        <v>0</v>
      </c>
      <c r="M531" s="19">
        <f t="shared" si="80"/>
        <v>0</v>
      </c>
      <c r="N531" s="19">
        <f t="shared" si="87"/>
        <v>0</v>
      </c>
      <c r="O531" s="9" t="str">
        <f t="shared" si="85"/>
        <v/>
      </c>
      <c r="S531" s="2" t="str">
        <f t="shared" si="83"/>
        <v>INDEX</v>
      </c>
      <c r="T531" s="18" t="str">
        <f t="shared" si="81"/>
        <v/>
      </c>
      <c r="V531" s="2" t="str">
        <f t="shared" si="84"/>
        <v>INCIDENTS</v>
      </c>
      <c r="W531" s="16" t="str">
        <f t="shared" si="82"/>
        <v/>
      </c>
    </row>
    <row r="532" spans="2:23" x14ac:dyDescent="0.2">
      <c r="B532" s="59" t="str">
        <f>IF(Collage!B525="","",Collage!B525)</f>
        <v/>
      </c>
      <c r="C532" s="59" t="str">
        <f>IF(Collage!C525="","",Collage!C525)</f>
        <v/>
      </c>
      <c r="D532" s="35" t="str">
        <f>IF(Collage!D525="","",Collage!D525)</f>
        <v>Erreur 11</v>
      </c>
      <c r="E532" s="29"/>
      <c r="F532" s="10"/>
      <c r="G532" s="11"/>
      <c r="H532" s="13">
        <f t="shared" si="78"/>
        <v>0</v>
      </c>
      <c r="I532" s="8" t="str">
        <f>IF(B532&lt;&gt;"",SUMIF($V$23:$V$598,V532,$H$23:$H$598)/SUMIF($V$23:$V$598,V532,$O$23:O1107),IF(O532&lt;&gt;"",SUMIF($S$23:$S$598,S532,$H$23:$H$598)/O532,""))</f>
        <v/>
      </c>
      <c r="J532" s="12"/>
      <c r="K532" s="19">
        <f t="shared" si="86"/>
        <v>0</v>
      </c>
      <c r="L532" s="19">
        <f t="shared" si="79"/>
        <v>0</v>
      </c>
      <c r="M532" s="19">
        <f t="shared" si="80"/>
        <v>0</v>
      </c>
      <c r="N532" s="19">
        <f t="shared" si="87"/>
        <v>0</v>
      </c>
      <c r="O532" s="9" t="str">
        <f t="shared" si="85"/>
        <v/>
      </c>
      <c r="S532" s="2" t="str">
        <f t="shared" si="83"/>
        <v>INDEX</v>
      </c>
      <c r="T532" s="18" t="str">
        <f t="shared" si="81"/>
        <v/>
      </c>
      <c r="V532" s="2" t="str">
        <f t="shared" si="84"/>
        <v>INCIDENTS</v>
      </c>
      <c r="W532" s="16" t="str">
        <f t="shared" si="82"/>
        <v/>
      </c>
    </row>
    <row r="533" spans="2:23" x14ac:dyDescent="0.2">
      <c r="B533" s="59" t="str">
        <f>IF(Collage!B526="","",Collage!B526)</f>
        <v/>
      </c>
      <c r="C533" s="59" t="str">
        <f>IF(Collage!C526="","",Collage!C526)</f>
        <v/>
      </c>
      <c r="D533" s="35" t="str">
        <f>IF(Collage!D526="","",Collage!D526)</f>
        <v>Erreur 12</v>
      </c>
      <c r="E533" s="29"/>
      <c r="F533" s="10"/>
      <c r="G533" s="11"/>
      <c r="H533" s="13">
        <f t="shared" si="78"/>
        <v>0</v>
      </c>
      <c r="I533" s="8" t="str">
        <f>IF(B533&lt;&gt;"",SUMIF($V$23:$V$598,V533,$H$23:$H$598)/SUMIF($V$23:$V$598,V533,$O$23:O1108),IF(O533&lt;&gt;"",SUMIF($S$23:$S$598,S533,$H$23:$H$598)/O533,""))</f>
        <v/>
      </c>
      <c r="J533" s="12"/>
      <c r="K533" s="19">
        <f t="shared" si="86"/>
        <v>0</v>
      </c>
      <c r="L533" s="19">
        <f t="shared" si="79"/>
        <v>0</v>
      </c>
      <c r="M533" s="19">
        <f t="shared" si="80"/>
        <v>0</v>
      </c>
      <c r="N533" s="19">
        <f t="shared" si="87"/>
        <v>0</v>
      </c>
      <c r="O533" s="9" t="str">
        <f t="shared" si="85"/>
        <v/>
      </c>
      <c r="S533" s="2" t="str">
        <f t="shared" si="83"/>
        <v>INDEX</v>
      </c>
      <c r="T533" s="18" t="str">
        <f t="shared" si="81"/>
        <v/>
      </c>
      <c r="V533" s="2" t="str">
        <f t="shared" si="84"/>
        <v>INCIDENTS</v>
      </c>
      <c r="W533" s="16" t="str">
        <f t="shared" si="82"/>
        <v/>
      </c>
    </row>
    <row r="534" spans="2:23" x14ac:dyDescent="0.2">
      <c r="B534" s="59" t="str">
        <f>IF(Collage!B527="","",Collage!B527)</f>
        <v/>
      </c>
      <c r="C534" s="59" t="str">
        <f>IF(Collage!C527="","",Collage!C527)</f>
        <v/>
      </c>
      <c r="D534" s="35" t="str">
        <f>IF(Collage!D527="","",Collage!D527)</f>
        <v>Erreur 13</v>
      </c>
      <c r="E534" s="29"/>
      <c r="F534" s="10"/>
      <c r="G534" s="11"/>
      <c r="H534" s="13">
        <f t="shared" si="78"/>
        <v>0</v>
      </c>
      <c r="I534" s="8" t="str">
        <f>IF(B534&lt;&gt;"",SUMIF($V$23:$V$598,V534,$H$23:$H$598)/SUMIF($V$23:$V$598,V534,$O$23:O1109),IF(O534&lt;&gt;"",SUMIF($S$23:$S$598,S534,$H$23:$H$598)/O534,""))</f>
        <v/>
      </c>
      <c r="J534" s="12"/>
      <c r="K534" s="19">
        <f t="shared" si="86"/>
        <v>0</v>
      </c>
      <c r="L534" s="19">
        <f t="shared" si="79"/>
        <v>0</v>
      </c>
      <c r="M534" s="19">
        <f t="shared" si="80"/>
        <v>0</v>
      </c>
      <c r="N534" s="19">
        <f t="shared" si="87"/>
        <v>0</v>
      </c>
      <c r="O534" s="9" t="str">
        <f t="shared" si="85"/>
        <v/>
      </c>
      <c r="S534" s="2" t="str">
        <f t="shared" si="83"/>
        <v>INDEX</v>
      </c>
      <c r="T534" s="18" t="str">
        <f t="shared" si="81"/>
        <v/>
      </c>
      <c r="V534" s="2" t="str">
        <f t="shared" si="84"/>
        <v>INCIDENTS</v>
      </c>
      <c r="W534" s="16" t="str">
        <f t="shared" si="82"/>
        <v/>
      </c>
    </row>
    <row r="535" spans="2:23" x14ac:dyDescent="0.2">
      <c r="B535" s="59" t="str">
        <f>IF(Collage!B528="","",Collage!B528)</f>
        <v/>
      </c>
      <c r="C535" s="59" t="str">
        <f>IF(Collage!C528="","",Collage!C528)</f>
        <v/>
      </c>
      <c r="D535" s="35" t="str">
        <f>IF(Collage!D528="","",Collage!D528)</f>
        <v>Erreur 14</v>
      </c>
      <c r="E535" s="29"/>
      <c r="F535" s="10"/>
      <c r="G535" s="11"/>
      <c r="H535" s="13">
        <f t="shared" ref="H535:H598" si="88">IF(D535="","",SUM(N535/3))</f>
        <v>0</v>
      </c>
      <c r="I535" s="8" t="str">
        <f>IF(B535&lt;&gt;"",SUMIF($V$23:$V$598,V535,$H$23:$H$598)/SUMIF($V$23:$V$598,V535,$O$23:O1110),IF(O535&lt;&gt;"",SUMIF($S$23:$S$598,S535,$H$23:$H$598)/O535,""))</f>
        <v/>
      </c>
      <c r="J535" s="12"/>
      <c r="K535" s="19">
        <f t="shared" si="86"/>
        <v>0</v>
      </c>
      <c r="L535" s="19">
        <f t="shared" ref="L535:L598" si="89">IF($D535&lt;&gt;"",IF($F535="X",1,0),"")</f>
        <v>0</v>
      </c>
      <c r="M535" s="19">
        <f t="shared" ref="M535:M598" si="90">IF($D535&lt;&gt;"",IF($G535="X",1,0),"")</f>
        <v>0</v>
      </c>
      <c r="N535" s="19">
        <f t="shared" si="87"/>
        <v>0</v>
      </c>
      <c r="O535" s="9" t="str">
        <f t="shared" si="85"/>
        <v/>
      </c>
      <c r="S535" s="2" t="str">
        <f t="shared" si="83"/>
        <v>INDEX</v>
      </c>
      <c r="T535" s="18" t="str">
        <f t="shared" ref="T535:T598" si="91">IF(C535&lt;&gt;"",I535,"")</f>
        <v/>
      </c>
      <c r="V535" s="2" t="str">
        <f t="shared" si="84"/>
        <v>INCIDENTS</v>
      </c>
      <c r="W535" s="16" t="str">
        <f t="shared" ref="W535:W598" si="92">IF(B535&lt;&gt;"",I535,"")</f>
        <v/>
      </c>
    </row>
    <row r="536" spans="2:23" x14ac:dyDescent="0.2">
      <c r="B536" s="59" t="str">
        <f>IF(Collage!B529="","",Collage!B529)</f>
        <v/>
      </c>
      <c r="C536" s="59" t="str">
        <f>IF(Collage!C529="","",Collage!C529)</f>
        <v/>
      </c>
      <c r="D536" s="35" t="str">
        <f>IF(Collage!D529="","",Collage!D529)</f>
        <v>Erreur 15</v>
      </c>
      <c r="E536" s="29"/>
      <c r="F536" s="10"/>
      <c r="G536" s="11"/>
      <c r="H536" s="13">
        <f t="shared" si="88"/>
        <v>0</v>
      </c>
      <c r="I536" s="8" t="str">
        <f>IF(B536&lt;&gt;"",SUMIF($V$23:$V$598,V536,$H$23:$H$598)/SUMIF($V$23:$V$598,V536,$O$23:O1111),IF(O536&lt;&gt;"",SUMIF($S$23:$S$598,S536,$H$23:$H$598)/O536,""))</f>
        <v/>
      </c>
      <c r="J536" s="12"/>
      <c r="K536" s="19">
        <f t="shared" si="86"/>
        <v>0</v>
      </c>
      <c r="L536" s="19">
        <f t="shared" si="89"/>
        <v>0</v>
      </c>
      <c r="M536" s="19">
        <f t="shared" si="90"/>
        <v>0</v>
      </c>
      <c r="N536" s="19">
        <f t="shared" si="87"/>
        <v>0</v>
      </c>
      <c r="O536" s="9" t="str">
        <f t="shared" si="85"/>
        <v/>
      </c>
      <c r="S536" s="2" t="str">
        <f t="shared" ref="S536:S599" si="93">IF(C536&lt;&gt;"",C536,IF(V536=V535,S535,""))</f>
        <v>INDEX</v>
      </c>
      <c r="T536" s="18" t="str">
        <f t="shared" si="91"/>
        <v/>
      </c>
      <c r="V536" s="2" t="str">
        <f t="shared" ref="V536:V599" si="94">IF(B536="",V535,B536)</f>
        <v>INCIDENTS</v>
      </c>
      <c r="W536" s="16" t="str">
        <f t="shared" si="92"/>
        <v/>
      </c>
    </row>
    <row r="537" spans="2:23" x14ac:dyDescent="0.2">
      <c r="B537" s="59" t="str">
        <f>IF(Collage!B530="","",Collage!B530)</f>
        <v/>
      </c>
      <c r="C537" s="59" t="str">
        <f>IF(Collage!C530="","",Collage!C530)</f>
        <v/>
      </c>
      <c r="D537" s="35" t="str">
        <f>IF(Collage!D530="","",Collage!D530)</f>
        <v>Erreur 16</v>
      </c>
      <c r="E537" s="29"/>
      <c r="F537" s="10"/>
      <c r="G537" s="11"/>
      <c r="H537" s="13">
        <f t="shared" si="88"/>
        <v>0</v>
      </c>
      <c r="I537" s="8" t="str">
        <f>IF(B537&lt;&gt;"",SUMIF($V$23:$V$598,V537,$H$23:$H$598)/SUMIF($V$23:$V$598,V537,$O$23:O1112),IF(O537&lt;&gt;"",SUMIF($S$23:$S$598,S537,$H$23:$H$598)/O537,""))</f>
        <v/>
      </c>
      <c r="J537" s="12"/>
      <c r="K537" s="19">
        <f t="shared" si="86"/>
        <v>0</v>
      </c>
      <c r="L537" s="19">
        <f t="shared" si="89"/>
        <v>0</v>
      </c>
      <c r="M537" s="19">
        <f t="shared" si="90"/>
        <v>0</v>
      </c>
      <c r="N537" s="19">
        <f t="shared" si="87"/>
        <v>0</v>
      </c>
      <c r="O537" s="9" t="str">
        <f t="shared" ref="O537:O600" si="95">IF(C537="","",IF(S536&lt;&gt;S537,SUMPRODUCT((D537:D1013&lt;&gt;"")*(S537:S1013=S537)),""))</f>
        <v/>
      </c>
      <c r="S537" s="2" t="str">
        <f t="shared" si="93"/>
        <v>INDEX</v>
      </c>
      <c r="T537" s="18" t="str">
        <f t="shared" si="91"/>
        <v/>
      </c>
      <c r="V537" s="2" t="str">
        <f t="shared" si="94"/>
        <v>INCIDENTS</v>
      </c>
      <c r="W537" s="16" t="str">
        <f t="shared" si="92"/>
        <v/>
      </c>
    </row>
    <row r="538" spans="2:23" x14ac:dyDescent="0.2">
      <c r="B538" s="59" t="str">
        <f>IF(Collage!B531="","",Collage!B531)</f>
        <v/>
      </c>
      <c r="C538" s="59" t="str">
        <f>IF(Collage!C531="","",Collage!C531)</f>
        <v/>
      </c>
      <c r="D538" s="35" t="str">
        <f>IF(Collage!D531="","",Collage!D531)</f>
        <v>Erreur 17</v>
      </c>
      <c r="E538" s="29"/>
      <c r="F538" s="10"/>
      <c r="G538" s="11"/>
      <c r="H538" s="13">
        <f t="shared" si="88"/>
        <v>0</v>
      </c>
      <c r="I538" s="8" t="str">
        <f>IF(B538&lt;&gt;"",SUMIF($V$23:$V$598,V538,$H$23:$H$598)/SUMIF($V$23:$V$598,V538,$O$23:O1113),IF(O538&lt;&gt;"",SUMIF($S$23:$S$598,S538,$H$23:$H$598)/O538,""))</f>
        <v/>
      </c>
      <c r="J538" s="12"/>
      <c r="K538" s="19">
        <f t="shared" si="86"/>
        <v>0</v>
      </c>
      <c r="L538" s="19">
        <f t="shared" si="89"/>
        <v>0</v>
      </c>
      <c r="M538" s="19">
        <f t="shared" si="90"/>
        <v>0</v>
      </c>
      <c r="N538" s="19">
        <f t="shared" si="87"/>
        <v>0</v>
      </c>
      <c r="O538" s="9" t="str">
        <f t="shared" si="95"/>
        <v/>
      </c>
      <c r="S538" s="2" t="str">
        <f t="shared" si="93"/>
        <v>INDEX</v>
      </c>
      <c r="T538" s="18" t="str">
        <f t="shared" si="91"/>
        <v/>
      </c>
      <c r="V538" s="2" t="str">
        <f t="shared" si="94"/>
        <v>INCIDENTS</v>
      </c>
      <c r="W538" s="16" t="str">
        <f t="shared" si="92"/>
        <v/>
      </c>
    </row>
    <row r="539" spans="2:23" x14ac:dyDescent="0.2">
      <c r="B539" s="59" t="str">
        <f>IF(Collage!B532="","",Collage!B532)</f>
        <v/>
      </c>
      <c r="C539" s="59" t="str">
        <f>IF(Collage!C532="","",Collage!C532)</f>
        <v/>
      </c>
      <c r="D539" s="35" t="str">
        <f>IF(Collage!D532="","",Collage!D532)</f>
        <v>Erreur 18</v>
      </c>
      <c r="E539" s="29"/>
      <c r="F539" s="10"/>
      <c r="G539" s="11"/>
      <c r="H539" s="13">
        <f t="shared" si="88"/>
        <v>0</v>
      </c>
      <c r="I539" s="8" t="str">
        <f>IF(B539&lt;&gt;"",SUMIF($V$23:$V$598,V539,$H$23:$H$598)/SUMIF($V$23:$V$598,V539,$O$23:O1114),IF(O539&lt;&gt;"",SUMIF($S$23:$S$598,S539,$H$23:$H$598)/O539,""))</f>
        <v/>
      </c>
      <c r="J539" s="12"/>
      <c r="K539" s="19">
        <f t="shared" si="86"/>
        <v>0</v>
      </c>
      <c r="L539" s="19">
        <f t="shared" si="89"/>
        <v>0</v>
      </c>
      <c r="M539" s="19">
        <f t="shared" si="90"/>
        <v>0</v>
      </c>
      <c r="N539" s="19">
        <f t="shared" si="87"/>
        <v>0</v>
      </c>
      <c r="O539" s="9" t="str">
        <f t="shared" si="95"/>
        <v/>
      </c>
      <c r="S539" s="2" t="str">
        <f t="shared" si="93"/>
        <v>INDEX</v>
      </c>
      <c r="T539" s="18" t="str">
        <f t="shared" si="91"/>
        <v/>
      </c>
      <c r="V539" s="2" t="str">
        <f t="shared" si="94"/>
        <v>INCIDENTS</v>
      </c>
      <c r="W539" s="16" t="str">
        <f t="shared" si="92"/>
        <v/>
      </c>
    </row>
    <row r="540" spans="2:23" x14ac:dyDescent="0.2">
      <c r="B540" s="59" t="str">
        <f>IF(Collage!B533="","",Collage!B533)</f>
        <v/>
      </c>
      <c r="C540" s="59" t="str">
        <f>IF(Collage!C533="","",Collage!C533)</f>
        <v/>
      </c>
      <c r="D540" s="35" t="str">
        <f>IF(Collage!D533="","",Collage!D533)</f>
        <v>Erreur 19</v>
      </c>
      <c r="E540" s="29"/>
      <c r="F540" s="10"/>
      <c r="G540" s="11"/>
      <c r="H540" s="13">
        <f t="shared" si="88"/>
        <v>0</v>
      </c>
      <c r="I540" s="8" t="str">
        <f>IF(B540&lt;&gt;"",SUMIF($V$23:$V$598,V540,$H$23:$H$598)/SUMIF($V$23:$V$598,V540,$O$23:O1115),IF(O540&lt;&gt;"",SUMIF($S$23:$S$598,S540,$H$23:$H$598)/O540,""))</f>
        <v/>
      </c>
      <c r="J540" s="12"/>
      <c r="K540" s="19">
        <f t="shared" si="86"/>
        <v>0</v>
      </c>
      <c r="L540" s="19">
        <f t="shared" si="89"/>
        <v>0</v>
      </c>
      <c r="M540" s="19">
        <f t="shared" si="90"/>
        <v>0</v>
      </c>
      <c r="N540" s="19">
        <f t="shared" si="87"/>
        <v>0</v>
      </c>
      <c r="O540" s="9" t="str">
        <f t="shared" si="95"/>
        <v/>
      </c>
      <c r="S540" s="2" t="str">
        <f t="shared" si="93"/>
        <v>INDEX</v>
      </c>
      <c r="T540" s="18" t="str">
        <f t="shared" si="91"/>
        <v/>
      </c>
      <c r="V540" s="2" t="str">
        <f t="shared" si="94"/>
        <v>INCIDENTS</v>
      </c>
      <c r="W540" s="16" t="str">
        <f t="shared" si="92"/>
        <v/>
      </c>
    </row>
    <row r="541" spans="2:23" x14ac:dyDescent="0.2">
      <c r="B541" s="59" t="str">
        <f>IF(Collage!B534="","",Collage!B534)</f>
        <v/>
      </c>
      <c r="C541" s="59" t="str">
        <f>IF(Collage!C534="","",Collage!C534)</f>
        <v/>
      </c>
      <c r="D541" s="35" t="str">
        <f>IF(Collage!D534="","",Collage!D534)</f>
        <v>Erreur 20</v>
      </c>
      <c r="E541" s="29"/>
      <c r="F541" s="10"/>
      <c r="G541" s="11"/>
      <c r="H541" s="13">
        <f t="shared" si="88"/>
        <v>0</v>
      </c>
      <c r="I541" s="8" t="str">
        <f>IF(B541&lt;&gt;"",SUMIF($V$23:$V$598,V541,$H$23:$H$598)/SUMIF($V$23:$V$598,V541,$O$23:O1116),IF(O541&lt;&gt;"",SUMIF($S$23:$S$598,S541,$H$23:$H$598)/O541,""))</f>
        <v/>
      </c>
      <c r="J541" s="12"/>
      <c r="K541" s="19">
        <f t="shared" si="86"/>
        <v>0</v>
      </c>
      <c r="L541" s="19">
        <f t="shared" si="89"/>
        <v>0</v>
      </c>
      <c r="M541" s="19">
        <f t="shared" si="90"/>
        <v>0</v>
      </c>
      <c r="N541" s="19">
        <f t="shared" si="87"/>
        <v>0</v>
      </c>
      <c r="O541" s="9" t="str">
        <f t="shared" si="95"/>
        <v/>
      </c>
      <c r="S541" s="2" t="str">
        <f t="shared" si="93"/>
        <v>INDEX</v>
      </c>
      <c r="T541" s="18" t="str">
        <f t="shared" si="91"/>
        <v/>
      </c>
      <c r="V541" s="2" t="str">
        <f t="shared" si="94"/>
        <v>INCIDENTS</v>
      </c>
      <c r="W541" s="16" t="str">
        <f t="shared" si="92"/>
        <v/>
      </c>
    </row>
    <row r="542" spans="2:23" x14ac:dyDescent="0.2">
      <c r="B542" s="59" t="str">
        <f>IF(Collage!B535="","",Collage!B535)</f>
        <v/>
      </c>
      <c r="C542" s="59" t="str">
        <f>IF(Collage!C535="","",Collage!C535)</f>
        <v/>
      </c>
      <c r="D542" s="35" t="str">
        <f>IF(Collage!D535="","",Collage!D535)</f>
        <v>Erreur 21</v>
      </c>
      <c r="E542" s="29"/>
      <c r="F542" s="10"/>
      <c r="G542" s="11"/>
      <c r="H542" s="13">
        <f t="shared" si="88"/>
        <v>0</v>
      </c>
      <c r="I542" s="8" t="str">
        <f>IF(B542&lt;&gt;"",SUMIF($V$23:$V$598,V542,$H$23:$H$598)/SUMIF($V$23:$V$598,V542,$O$23:O1117),IF(O542&lt;&gt;"",SUMIF($S$23:$S$598,S542,$H$23:$H$598)/O542,""))</f>
        <v/>
      </c>
      <c r="J542" s="12"/>
      <c r="K542" s="19">
        <f t="shared" si="86"/>
        <v>0</v>
      </c>
      <c r="L542" s="19">
        <f t="shared" si="89"/>
        <v>0</v>
      </c>
      <c r="M542" s="19">
        <f t="shared" si="90"/>
        <v>0</v>
      </c>
      <c r="N542" s="19">
        <f t="shared" si="87"/>
        <v>0</v>
      </c>
      <c r="O542" s="9" t="str">
        <f t="shared" si="95"/>
        <v/>
      </c>
      <c r="S542" s="2" t="str">
        <f t="shared" si="93"/>
        <v>INDEX</v>
      </c>
      <c r="T542" s="18" t="str">
        <f t="shared" si="91"/>
        <v/>
      </c>
      <c r="V542" s="2" t="str">
        <f t="shared" si="94"/>
        <v>INCIDENTS</v>
      </c>
      <c r="W542" s="16" t="str">
        <f t="shared" si="92"/>
        <v/>
      </c>
    </row>
    <row r="543" spans="2:23" x14ac:dyDescent="0.2">
      <c r="B543" s="59" t="str">
        <f>IF(Collage!B536="","",Collage!B536)</f>
        <v/>
      </c>
      <c r="C543" s="59" t="str">
        <f>IF(Collage!C536="","",Collage!C536)</f>
        <v/>
      </c>
      <c r="D543" s="35" t="str">
        <f>IF(Collage!D536="","",Collage!D536)</f>
        <v>Erreur 22</v>
      </c>
      <c r="E543" s="29"/>
      <c r="F543" s="10"/>
      <c r="G543" s="11"/>
      <c r="H543" s="13">
        <f t="shared" si="88"/>
        <v>0</v>
      </c>
      <c r="I543" s="8" t="str">
        <f>IF(B543&lt;&gt;"",SUMIF($V$23:$V$598,V543,$H$23:$H$598)/SUMIF($V$23:$V$598,V543,$O$23:O1118),IF(O543&lt;&gt;"",SUMIF($S$23:$S$598,S543,$H$23:$H$598)/O543,""))</f>
        <v/>
      </c>
      <c r="J543" s="12"/>
      <c r="K543" s="19">
        <f t="shared" si="86"/>
        <v>0</v>
      </c>
      <c r="L543" s="19">
        <f t="shared" si="89"/>
        <v>0</v>
      </c>
      <c r="M543" s="19">
        <f t="shared" si="90"/>
        <v>0</v>
      </c>
      <c r="N543" s="19">
        <f t="shared" si="87"/>
        <v>0</v>
      </c>
      <c r="O543" s="9" t="str">
        <f t="shared" si="95"/>
        <v/>
      </c>
      <c r="S543" s="2" t="str">
        <f t="shared" si="93"/>
        <v>INDEX</v>
      </c>
      <c r="T543" s="18" t="str">
        <f t="shared" si="91"/>
        <v/>
      </c>
      <c r="V543" s="2" t="str">
        <f t="shared" si="94"/>
        <v>INCIDENTS</v>
      </c>
      <c r="W543" s="16" t="str">
        <f t="shared" si="92"/>
        <v/>
      </c>
    </row>
    <row r="544" spans="2:23" x14ac:dyDescent="0.2">
      <c r="B544" s="59" t="str">
        <f>IF(Collage!B537="","",Collage!B537)</f>
        <v/>
      </c>
      <c r="C544" s="59" t="str">
        <f>IF(Collage!C537="","",Collage!C537)</f>
        <v/>
      </c>
      <c r="D544" s="35" t="str">
        <f>IF(Collage!D537="","",Collage!D537)</f>
        <v>Erreur 23</v>
      </c>
      <c r="E544" s="29"/>
      <c r="F544" s="10"/>
      <c r="G544" s="11"/>
      <c r="H544" s="13">
        <f t="shared" si="88"/>
        <v>0</v>
      </c>
      <c r="I544" s="8" t="str">
        <f>IF(B544&lt;&gt;"",SUMIF($V$23:$V$598,V544,$H$23:$H$598)/SUMIF($V$23:$V$598,V544,$O$23:O1119),IF(O544&lt;&gt;"",SUMIF($S$23:$S$598,S544,$H$23:$H$598)/O544,""))</f>
        <v/>
      </c>
      <c r="J544" s="12"/>
      <c r="K544" s="19">
        <f t="shared" si="86"/>
        <v>0</v>
      </c>
      <c r="L544" s="19">
        <f t="shared" si="89"/>
        <v>0</v>
      </c>
      <c r="M544" s="19">
        <f t="shared" si="90"/>
        <v>0</v>
      </c>
      <c r="N544" s="19">
        <f t="shared" si="87"/>
        <v>0</v>
      </c>
      <c r="O544" s="9" t="str">
        <f t="shared" si="95"/>
        <v/>
      </c>
      <c r="S544" s="2" t="str">
        <f t="shared" si="93"/>
        <v>INDEX</v>
      </c>
      <c r="T544" s="18" t="str">
        <f t="shared" si="91"/>
        <v/>
      </c>
      <c r="V544" s="2" t="str">
        <f t="shared" si="94"/>
        <v>INCIDENTS</v>
      </c>
      <c r="W544" s="16" t="str">
        <f t="shared" si="92"/>
        <v/>
      </c>
    </row>
    <row r="545" spans="2:23" x14ac:dyDescent="0.2">
      <c r="B545" s="59" t="str">
        <f>IF(Collage!B538="","",Collage!B538)</f>
        <v/>
      </c>
      <c r="C545" s="59" t="str">
        <f>IF(Collage!C538="","",Collage!C538)</f>
        <v/>
      </c>
      <c r="D545" s="35" t="str">
        <f>IF(Collage!D538="","",Collage!D538)</f>
        <v>Erreur 24</v>
      </c>
      <c r="E545" s="29"/>
      <c r="F545" s="10"/>
      <c r="G545" s="11"/>
      <c r="H545" s="13">
        <f t="shared" si="88"/>
        <v>0</v>
      </c>
      <c r="I545" s="8" t="str">
        <f>IF(B545&lt;&gt;"",SUMIF($V$23:$V$598,V545,$H$23:$H$598)/SUMIF($V$23:$V$598,V545,$O$23:O1120),IF(O545&lt;&gt;"",SUMIF($S$23:$S$598,S545,$H$23:$H$598)/O545,""))</f>
        <v/>
      </c>
      <c r="J545" s="12"/>
      <c r="K545" s="19">
        <f t="shared" si="86"/>
        <v>0</v>
      </c>
      <c r="L545" s="19">
        <f t="shared" si="89"/>
        <v>0</v>
      </c>
      <c r="M545" s="19">
        <f t="shared" si="90"/>
        <v>0</v>
      </c>
      <c r="N545" s="19">
        <f t="shared" si="87"/>
        <v>0</v>
      </c>
      <c r="O545" s="9" t="str">
        <f t="shared" si="95"/>
        <v/>
      </c>
      <c r="S545" s="2" t="str">
        <f t="shared" si="93"/>
        <v>INDEX</v>
      </c>
      <c r="T545" s="18" t="str">
        <f t="shared" si="91"/>
        <v/>
      </c>
      <c r="V545" s="2" t="str">
        <f t="shared" si="94"/>
        <v>INCIDENTS</v>
      </c>
      <c r="W545" s="16" t="str">
        <f t="shared" si="92"/>
        <v/>
      </c>
    </row>
    <row r="546" spans="2:23" x14ac:dyDescent="0.2">
      <c r="B546" s="59" t="str">
        <f>IF(Collage!B539="","",Collage!B539)</f>
        <v/>
      </c>
      <c r="C546" s="59" t="str">
        <f>IF(Collage!C539="","",Collage!C539)</f>
        <v/>
      </c>
      <c r="D546" s="35" t="str">
        <f>IF(Collage!D539="","",Collage!D539)</f>
        <v>Erreur 25</v>
      </c>
      <c r="E546" s="29" t="s">
        <v>2</v>
      </c>
      <c r="F546" s="10" t="s">
        <v>2</v>
      </c>
      <c r="G546" s="11"/>
      <c r="H546" s="13">
        <f t="shared" si="88"/>
        <v>0.66666666666666663</v>
      </c>
      <c r="I546" s="8" t="str">
        <f>IF(B546&lt;&gt;"",SUMIF($V$23:$V$598,V546,$H$23:$H$598)/SUMIF($V$23:$V$598,V546,$O$23:O1121),IF(O546&lt;&gt;"",SUMIF($S$23:$S$598,S546,$H$23:$H$598)/O546,""))</f>
        <v/>
      </c>
      <c r="J546" s="12"/>
      <c r="K546" s="19">
        <f t="shared" si="86"/>
        <v>1</v>
      </c>
      <c r="L546" s="19">
        <f t="shared" si="89"/>
        <v>1</v>
      </c>
      <c r="M546" s="19">
        <f t="shared" si="90"/>
        <v>0</v>
      </c>
      <c r="N546" s="19">
        <f t="shared" si="87"/>
        <v>2</v>
      </c>
      <c r="O546" s="9" t="str">
        <f t="shared" si="95"/>
        <v/>
      </c>
      <c r="S546" s="2" t="str">
        <f t="shared" si="93"/>
        <v>INDEX</v>
      </c>
      <c r="T546" s="18" t="str">
        <f t="shared" si="91"/>
        <v/>
      </c>
      <c r="V546" s="2" t="str">
        <f t="shared" si="94"/>
        <v>INCIDENTS</v>
      </c>
      <c r="W546" s="16" t="str">
        <f t="shared" si="92"/>
        <v/>
      </c>
    </row>
    <row r="547" spans="2:23" x14ac:dyDescent="0.2">
      <c r="B547" s="59" t="str">
        <f>IF(Collage!B540="","",Collage!B540)</f>
        <v/>
      </c>
      <c r="C547" s="59" t="str">
        <f>IF(Collage!C540="","",Collage!C540)</f>
        <v/>
      </c>
      <c r="D547" s="35" t="str">
        <f>IF(Collage!D540="","",Collage!D540)</f>
        <v>Erreur 26</v>
      </c>
      <c r="E547" s="29"/>
      <c r="F547" s="10"/>
      <c r="G547" s="11"/>
      <c r="H547" s="13">
        <f t="shared" si="88"/>
        <v>0</v>
      </c>
      <c r="I547" s="8" t="str">
        <f>IF(B547&lt;&gt;"",SUMIF($V$23:$V$598,V547,$H$23:$H$598)/SUMIF($V$23:$V$598,V547,$O$23:O1122),IF(O547&lt;&gt;"",SUMIF($S$23:$S$598,S547,$H$23:$H$598)/O547,""))</f>
        <v/>
      </c>
      <c r="J547" s="12"/>
      <c r="K547" s="19">
        <f t="shared" si="86"/>
        <v>0</v>
      </c>
      <c r="L547" s="19">
        <f t="shared" si="89"/>
        <v>0</v>
      </c>
      <c r="M547" s="19">
        <f t="shared" si="90"/>
        <v>0</v>
      </c>
      <c r="N547" s="19">
        <f t="shared" si="87"/>
        <v>0</v>
      </c>
      <c r="O547" s="9" t="str">
        <f t="shared" si="95"/>
        <v/>
      </c>
      <c r="S547" s="2" t="str">
        <f t="shared" si="93"/>
        <v>INDEX</v>
      </c>
      <c r="T547" s="18" t="str">
        <f t="shared" si="91"/>
        <v/>
      </c>
      <c r="V547" s="2" t="str">
        <f t="shared" si="94"/>
        <v>INCIDENTS</v>
      </c>
      <c r="W547" s="16" t="str">
        <f t="shared" si="92"/>
        <v/>
      </c>
    </row>
    <row r="548" spans="2:23" x14ac:dyDescent="0.2">
      <c r="B548" s="59" t="str">
        <f>IF(Collage!B541="","",Collage!B541)</f>
        <v/>
      </c>
      <c r="C548" s="59" t="str">
        <f>IF(Collage!C541="","",Collage!C541)</f>
        <v/>
      </c>
      <c r="D548" s="35" t="str">
        <f>IF(Collage!D541="","",Collage!D541)</f>
        <v>Erreur 27</v>
      </c>
      <c r="E548" s="29"/>
      <c r="F548" s="10"/>
      <c r="G548" s="11"/>
      <c r="H548" s="13">
        <f t="shared" si="88"/>
        <v>0</v>
      </c>
      <c r="I548" s="8" t="str">
        <f>IF(B548&lt;&gt;"",SUMIF($V$23:$V$598,V548,$H$23:$H$598)/SUMIF($V$23:$V$598,V548,$O$23:O1123),IF(O548&lt;&gt;"",SUMIF($S$23:$S$598,S548,$H$23:$H$598)/O548,""))</f>
        <v/>
      </c>
      <c r="J548" s="12"/>
      <c r="K548" s="19">
        <f t="shared" ref="K548:K611" si="96">IF(D548&lt;&gt;"",IF(E548="X",1,0),"")</f>
        <v>0</v>
      </c>
      <c r="L548" s="19">
        <f t="shared" si="89"/>
        <v>0</v>
      </c>
      <c r="M548" s="19">
        <f t="shared" si="90"/>
        <v>0</v>
      </c>
      <c r="N548" s="19">
        <f t="shared" ref="N548:N611" si="97">IF(D548&lt;&gt;"",SUM(K548:M548),IF(O548&lt;&gt;"","Procédures :",""))</f>
        <v>0</v>
      </c>
      <c r="O548" s="9" t="str">
        <f t="shared" si="95"/>
        <v/>
      </c>
      <c r="S548" s="2" t="str">
        <f t="shared" si="93"/>
        <v>INDEX</v>
      </c>
      <c r="T548" s="18" t="str">
        <f t="shared" si="91"/>
        <v/>
      </c>
      <c r="V548" s="2" t="str">
        <f t="shared" si="94"/>
        <v>INCIDENTS</v>
      </c>
      <c r="W548" s="16" t="str">
        <f t="shared" si="92"/>
        <v/>
      </c>
    </row>
    <row r="549" spans="2:23" x14ac:dyDescent="0.2">
      <c r="B549" s="59" t="str">
        <f>IF(Collage!B542="","",Collage!B542)</f>
        <v/>
      </c>
      <c r="C549" s="59" t="str">
        <f>IF(Collage!C542="","",Collage!C542)</f>
        <v/>
      </c>
      <c r="D549" s="35" t="str">
        <f>IF(Collage!D542="","",Collage!D542)</f>
        <v>Erreur 28</v>
      </c>
      <c r="E549" s="29" t="s">
        <v>2</v>
      </c>
      <c r="F549" s="10"/>
      <c r="G549" s="11"/>
      <c r="H549" s="13">
        <f t="shared" si="88"/>
        <v>0.33333333333333331</v>
      </c>
      <c r="I549" s="8" t="str">
        <f>IF(B549&lt;&gt;"",SUMIF($V$23:$V$598,V549,$H$23:$H$598)/SUMIF($V$23:$V$598,V549,$O$23:O1124),IF(O549&lt;&gt;"",SUMIF($S$23:$S$598,S549,$H$23:$H$598)/O549,""))</f>
        <v/>
      </c>
      <c r="J549" s="12"/>
      <c r="K549" s="19">
        <f t="shared" si="96"/>
        <v>1</v>
      </c>
      <c r="L549" s="19">
        <f t="shared" si="89"/>
        <v>0</v>
      </c>
      <c r="M549" s="19">
        <f t="shared" si="90"/>
        <v>0</v>
      </c>
      <c r="N549" s="19">
        <f t="shared" si="97"/>
        <v>1</v>
      </c>
      <c r="O549" s="9" t="str">
        <f t="shared" si="95"/>
        <v/>
      </c>
      <c r="S549" s="2" t="str">
        <f t="shared" si="93"/>
        <v>INDEX</v>
      </c>
      <c r="T549" s="18" t="str">
        <f t="shared" si="91"/>
        <v/>
      </c>
      <c r="V549" s="2" t="str">
        <f t="shared" si="94"/>
        <v>INCIDENTS</v>
      </c>
      <c r="W549" s="16" t="str">
        <f t="shared" si="92"/>
        <v/>
      </c>
    </row>
    <row r="550" spans="2:23" x14ac:dyDescent="0.2">
      <c r="B550" s="59" t="str">
        <f>IF(Collage!B543="","",Collage!B543)</f>
        <v/>
      </c>
      <c r="C550" s="59" t="str">
        <f>IF(Collage!C543="","",Collage!C543)</f>
        <v/>
      </c>
      <c r="D550" s="35" t="str">
        <f>IF(Collage!D543="","",Collage!D543)</f>
        <v>Erreur 29</v>
      </c>
      <c r="E550" s="29"/>
      <c r="F550" s="10"/>
      <c r="G550" s="11"/>
      <c r="H550" s="13">
        <f t="shared" si="88"/>
        <v>0</v>
      </c>
      <c r="I550" s="8" t="str">
        <f>IF(B550&lt;&gt;"",SUMIF($V$23:$V$598,V550,$H$23:$H$598)/SUMIF($V$23:$V$598,V550,$O$23:O1125),IF(O550&lt;&gt;"",SUMIF($S$23:$S$598,S550,$H$23:$H$598)/O550,""))</f>
        <v/>
      </c>
      <c r="J550" s="12"/>
      <c r="K550" s="19">
        <f t="shared" si="96"/>
        <v>0</v>
      </c>
      <c r="L550" s="19">
        <f t="shared" si="89"/>
        <v>0</v>
      </c>
      <c r="M550" s="19">
        <f t="shared" si="90"/>
        <v>0</v>
      </c>
      <c r="N550" s="19">
        <f t="shared" si="97"/>
        <v>0</v>
      </c>
      <c r="O550" s="9" t="str">
        <f t="shared" si="95"/>
        <v/>
      </c>
      <c r="S550" s="2" t="str">
        <f t="shared" si="93"/>
        <v>INDEX</v>
      </c>
      <c r="T550" s="18" t="str">
        <f t="shared" si="91"/>
        <v/>
      </c>
      <c r="V550" s="2" t="str">
        <f t="shared" si="94"/>
        <v>INCIDENTS</v>
      </c>
      <c r="W550" s="16" t="str">
        <f t="shared" si="92"/>
        <v/>
      </c>
    </row>
    <row r="551" spans="2:23" x14ac:dyDescent="0.2">
      <c r="B551" s="59" t="str">
        <f>IF(Collage!B544="","",Collage!B544)</f>
        <v/>
      </c>
      <c r="C551" s="59" t="str">
        <f>IF(Collage!C544="","",Collage!C544)</f>
        <v/>
      </c>
      <c r="D551" s="35" t="str">
        <f>IF(Collage!D544="","",Collage!D544)</f>
        <v>Erreur 30</v>
      </c>
      <c r="E551" s="29" t="s">
        <v>2</v>
      </c>
      <c r="F551" s="10" t="s">
        <v>2</v>
      </c>
      <c r="G551" s="11"/>
      <c r="H551" s="13">
        <f t="shared" si="88"/>
        <v>0.66666666666666663</v>
      </c>
      <c r="I551" s="8" t="str">
        <f>IF(B551&lt;&gt;"",SUMIF($V$23:$V$598,V551,$H$23:$H$598)/SUMIF($V$23:$V$598,V551,$O$23:O1126),IF(O551&lt;&gt;"",SUMIF($S$23:$S$598,S551,$H$23:$H$598)/O551,""))</f>
        <v/>
      </c>
      <c r="J551" s="12"/>
      <c r="K551" s="19">
        <f t="shared" si="96"/>
        <v>1</v>
      </c>
      <c r="L551" s="19">
        <f t="shared" si="89"/>
        <v>1</v>
      </c>
      <c r="M551" s="19">
        <f t="shared" si="90"/>
        <v>0</v>
      </c>
      <c r="N551" s="19">
        <f t="shared" si="97"/>
        <v>2</v>
      </c>
      <c r="O551" s="9" t="str">
        <f t="shared" si="95"/>
        <v/>
      </c>
      <c r="S551" s="2" t="str">
        <f t="shared" si="93"/>
        <v>INDEX</v>
      </c>
      <c r="T551" s="18" t="str">
        <f t="shared" si="91"/>
        <v/>
      </c>
      <c r="V551" s="2" t="str">
        <f t="shared" si="94"/>
        <v>INCIDENTS</v>
      </c>
      <c r="W551" s="16" t="str">
        <f t="shared" si="92"/>
        <v/>
      </c>
    </row>
    <row r="552" spans="2:23" x14ac:dyDescent="0.2">
      <c r="B552" s="59" t="str">
        <f>IF(Collage!B545="","",Collage!B545)</f>
        <v/>
      </c>
      <c r="C552" s="59" t="str">
        <f>IF(Collage!C545="","",Collage!C545)</f>
        <v/>
      </c>
      <c r="D552" s="35" t="str">
        <f>IF(Collage!D545="","",Collage!D545)</f>
        <v>Erreur 31</v>
      </c>
      <c r="E552" s="29"/>
      <c r="F552" s="10"/>
      <c r="G552" s="11"/>
      <c r="H552" s="13">
        <f t="shared" si="88"/>
        <v>0</v>
      </c>
      <c r="I552" s="8" t="str">
        <f>IF(B552&lt;&gt;"",SUMIF($V$23:$V$598,V552,$H$23:$H$598)/SUMIF($V$23:$V$598,V552,$O$23:O1127),IF(O552&lt;&gt;"",SUMIF($S$23:$S$598,S552,$H$23:$H$598)/O552,""))</f>
        <v/>
      </c>
      <c r="J552" s="12"/>
      <c r="K552" s="19">
        <f t="shared" si="96"/>
        <v>0</v>
      </c>
      <c r="L552" s="19">
        <f t="shared" si="89"/>
        <v>0</v>
      </c>
      <c r="M552" s="19">
        <f t="shared" si="90"/>
        <v>0</v>
      </c>
      <c r="N552" s="19">
        <f t="shared" si="97"/>
        <v>0</v>
      </c>
      <c r="O552" s="9" t="str">
        <f t="shared" si="95"/>
        <v/>
      </c>
      <c r="S552" s="2" t="str">
        <f t="shared" si="93"/>
        <v>INDEX</v>
      </c>
      <c r="T552" s="18" t="str">
        <f t="shared" si="91"/>
        <v/>
      </c>
      <c r="V552" s="2" t="str">
        <f t="shared" si="94"/>
        <v>INCIDENTS</v>
      </c>
      <c r="W552" s="16" t="str">
        <f t="shared" si="92"/>
        <v/>
      </c>
    </row>
    <row r="553" spans="2:23" x14ac:dyDescent="0.2">
      <c r="B553" s="59" t="str">
        <f>IF(Collage!B546="","",Collage!B546)</f>
        <v/>
      </c>
      <c r="C553" s="59" t="str">
        <f>IF(Collage!C546="","",Collage!C546)</f>
        <v/>
      </c>
      <c r="D553" s="35" t="str">
        <f>IF(Collage!D546="","",Collage!D546)</f>
        <v>Erreur 32</v>
      </c>
      <c r="E553" s="29"/>
      <c r="F553" s="10"/>
      <c r="G553" s="11"/>
      <c r="H553" s="13">
        <f t="shared" si="88"/>
        <v>0</v>
      </c>
      <c r="I553" s="8" t="str">
        <f>IF(B553&lt;&gt;"",SUMIF($V$23:$V$598,V553,$H$23:$H$598)/SUMIF($V$23:$V$598,V553,$O$23:O1128),IF(O553&lt;&gt;"",SUMIF($S$23:$S$598,S553,$H$23:$H$598)/O553,""))</f>
        <v/>
      </c>
      <c r="J553" s="12"/>
      <c r="K553" s="19">
        <f t="shared" si="96"/>
        <v>0</v>
      </c>
      <c r="L553" s="19">
        <f t="shared" si="89"/>
        <v>0</v>
      </c>
      <c r="M553" s="19">
        <f t="shared" si="90"/>
        <v>0</v>
      </c>
      <c r="N553" s="19">
        <f t="shared" si="97"/>
        <v>0</v>
      </c>
      <c r="O553" s="9" t="str">
        <f t="shared" si="95"/>
        <v/>
      </c>
      <c r="S553" s="2" t="str">
        <f t="shared" si="93"/>
        <v>INDEX</v>
      </c>
      <c r="T553" s="18" t="str">
        <f t="shared" si="91"/>
        <v/>
      </c>
      <c r="V553" s="2" t="str">
        <f t="shared" si="94"/>
        <v>INCIDENTS</v>
      </c>
      <c r="W553" s="16" t="str">
        <f t="shared" si="92"/>
        <v/>
      </c>
    </row>
    <row r="554" spans="2:23" x14ac:dyDescent="0.2">
      <c r="B554" s="59" t="str">
        <f>IF(Collage!B547="","",Collage!B547)</f>
        <v/>
      </c>
      <c r="C554" s="59" t="str">
        <f>IF(Collage!C547="","",Collage!C547)</f>
        <v/>
      </c>
      <c r="D554" s="35" t="str">
        <f>IF(Collage!D547="","",Collage!D547)</f>
        <v>Erreur 33</v>
      </c>
      <c r="E554" s="29"/>
      <c r="F554" s="10"/>
      <c r="G554" s="11"/>
      <c r="H554" s="13">
        <f t="shared" si="88"/>
        <v>0</v>
      </c>
      <c r="I554" s="8" t="str">
        <f>IF(B554&lt;&gt;"",SUMIF($V$23:$V$598,V554,$H$23:$H$598)/SUMIF($V$23:$V$598,V554,$O$23:O1129),IF(O554&lt;&gt;"",SUMIF($S$23:$S$598,S554,$H$23:$H$598)/O554,""))</f>
        <v/>
      </c>
      <c r="J554" s="12"/>
      <c r="K554" s="19">
        <f t="shared" si="96"/>
        <v>0</v>
      </c>
      <c r="L554" s="19">
        <f t="shared" si="89"/>
        <v>0</v>
      </c>
      <c r="M554" s="19">
        <f t="shared" si="90"/>
        <v>0</v>
      </c>
      <c r="N554" s="19">
        <f t="shared" si="97"/>
        <v>0</v>
      </c>
      <c r="O554" s="9" t="str">
        <f t="shared" si="95"/>
        <v/>
      </c>
      <c r="S554" s="2" t="str">
        <f t="shared" si="93"/>
        <v>INDEX</v>
      </c>
      <c r="T554" s="18" t="str">
        <f t="shared" si="91"/>
        <v/>
      </c>
      <c r="V554" s="2" t="str">
        <f t="shared" si="94"/>
        <v>INCIDENTS</v>
      </c>
      <c r="W554" s="16" t="str">
        <f t="shared" si="92"/>
        <v/>
      </c>
    </row>
    <row r="555" spans="2:23" x14ac:dyDescent="0.2">
      <c r="B555" s="59" t="str">
        <f>IF(Collage!B548="","",Collage!B548)</f>
        <v/>
      </c>
      <c r="C555" s="59" t="str">
        <f>IF(Collage!C548="","",Collage!C548)</f>
        <v/>
      </c>
      <c r="D555" s="35" t="str">
        <f>IF(Collage!D548="","",Collage!D548)</f>
        <v>Erreur 34</v>
      </c>
      <c r="E555" s="29" t="s">
        <v>2</v>
      </c>
      <c r="F555" s="10" t="s">
        <v>2</v>
      </c>
      <c r="G555" s="11" t="s">
        <v>2</v>
      </c>
      <c r="H555" s="13">
        <f t="shared" si="88"/>
        <v>1</v>
      </c>
      <c r="I555" s="8" t="str">
        <f>IF(B555&lt;&gt;"",SUMIF($V$23:$V$598,V555,$H$23:$H$598)/SUMIF($V$23:$V$598,V555,$O$23:O1130),IF(O555&lt;&gt;"",SUMIF($S$23:$S$598,S555,$H$23:$H$598)/O555,""))</f>
        <v/>
      </c>
      <c r="J555" s="12"/>
      <c r="K555" s="19">
        <f t="shared" si="96"/>
        <v>1</v>
      </c>
      <c r="L555" s="19">
        <f t="shared" si="89"/>
        <v>1</v>
      </c>
      <c r="M555" s="19">
        <f t="shared" si="90"/>
        <v>1</v>
      </c>
      <c r="N555" s="19">
        <f t="shared" si="97"/>
        <v>3</v>
      </c>
      <c r="O555" s="9" t="str">
        <f t="shared" si="95"/>
        <v/>
      </c>
      <c r="S555" s="2" t="str">
        <f t="shared" si="93"/>
        <v>INDEX</v>
      </c>
      <c r="T555" s="18" t="str">
        <f t="shared" si="91"/>
        <v/>
      </c>
      <c r="V555" s="2" t="str">
        <f t="shared" si="94"/>
        <v>INCIDENTS</v>
      </c>
      <c r="W555" s="16" t="str">
        <f t="shared" si="92"/>
        <v/>
      </c>
    </row>
    <row r="556" spans="2:23" x14ac:dyDescent="0.2">
      <c r="B556" s="59" t="str">
        <f>IF(Collage!B549="","",Collage!B549)</f>
        <v/>
      </c>
      <c r="C556" s="59" t="str">
        <f>IF(Collage!C549="","",Collage!C549)</f>
        <v/>
      </c>
      <c r="D556" s="35" t="str">
        <f>IF(Collage!D549="","",Collage!D549)</f>
        <v>Erreur 35</v>
      </c>
      <c r="E556" s="29"/>
      <c r="F556" s="10"/>
      <c r="G556" s="11"/>
      <c r="H556" s="13">
        <f t="shared" si="88"/>
        <v>0</v>
      </c>
      <c r="I556" s="8" t="str">
        <f>IF(B556&lt;&gt;"",SUMIF($V$23:$V$598,V556,$H$23:$H$598)/SUMIF($V$23:$V$598,V556,$O$23:O1131),IF(O556&lt;&gt;"",SUMIF($S$23:$S$598,S556,$H$23:$H$598)/O556,""))</f>
        <v/>
      </c>
      <c r="J556" s="12"/>
      <c r="K556" s="19">
        <f t="shared" si="96"/>
        <v>0</v>
      </c>
      <c r="L556" s="19">
        <f t="shared" si="89"/>
        <v>0</v>
      </c>
      <c r="M556" s="19">
        <f t="shared" si="90"/>
        <v>0</v>
      </c>
      <c r="N556" s="19">
        <f t="shared" si="97"/>
        <v>0</v>
      </c>
      <c r="O556" s="9" t="str">
        <f t="shared" si="95"/>
        <v/>
      </c>
      <c r="S556" s="2" t="str">
        <f t="shared" si="93"/>
        <v>INDEX</v>
      </c>
      <c r="T556" s="18" t="str">
        <f t="shared" si="91"/>
        <v/>
      </c>
      <c r="V556" s="2" t="str">
        <f t="shared" si="94"/>
        <v>INCIDENTS</v>
      </c>
      <c r="W556" s="16" t="str">
        <f t="shared" si="92"/>
        <v/>
      </c>
    </row>
    <row r="557" spans="2:23" x14ac:dyDescent="0.2">
      <c r="B557" s="59" t="str">
        <f>IF(Collage!B550="","",Collage!B550)</f>
        <v/>
      </c>
      <c r="C557" s="59" t="str">
        <f>IF(Collage!C550="","",Collage!C550)</f>
        <v/>
      </c>
      <c r="D557" s="35" t="str">
        <f>IF(Collage!D550="","",Collage!D550)</f>
        <v>Erreur 36</v>
      </c>
      <c r="E557" s="29"/>
      <c r="F557" s="10"/>
      <c r="G557" s="11"/>
      <c r="H557" s="13">
        <f t="shared" si="88"/>
        <v>0</v>
      </c>
      <c r="I557" s="8" t="str">
        <f>IF(B557&lt;&gt;"",SUMIF($V$23:$V$598,V557,$H$23:$H$598)/SUMIF($V$23:$V$598,V557,$O$23:O1132),IF(O557&lt;&gt;"",SUMIF($S$23:$S$598,S557,$H$23:$H$598)/O557,""))</f>
        <v/>
      </c>
      <c r="J557" s="12"/>
      <c r="K557" s="19">
        <f t="shared" si="96"/>
        <v>0</v>
      </c>
      <c r="L557" s="19">
        <f t="shared" si="89"/>
        <v>0</v>
      </c>
      <c r="M557" s="19">
        <f t="shared" si="90"/>
        <v>0</v>
      </c>
      <c r="N557" s="19">
        <f t="shared" si="97"/>
        <v>0</v>
      </c>
      <c r="O557" s="9" t="str">
        <f t="shared" si="95"/>
        <v/>
      </c>
      <c r="S557" s="2" t="str">
        <f t="shared" si="93"/>
        <v>INDEX</v>
      </c>
      <c r="T557" s="18" t="str">
        <f t="shared" si="91"/>
        <v/>
      </c>
      <c r="V557" s="2" t="str">
        <f t="shared" si="94"/>
        <v>INCIDENTS</v>
      </c>
      <c r="W557" s="16" t="str">
        <f t="shared" si="92"/>
        <v/>
      </c>
    </row>
    <row r="558" spans="2:23" x14ac:dyDescent="0.2">
      <c r="B558" s="59" t="str">
        <f>IF(Collage!B551="","",Collage!B551)</f>
        <v/>
      </c>
      <c r="C558" s="59" t="str">
        <f>IF(Collage!C551="","",Collage!C551)</f>
        <v/>
      </c>
      <c r="D558" s="35" t="str">
        <f>IF(Collage!D551="","",Collage!D551)</f>
        <v>Erreur 37</v>
      </c>
      <c r="E558" s="29"/>
      <c r="F558" s="10"/>
      <c r="G558" s="11"/>
      <c r="H558" s="13">
        <f t="shared" si="88"/>
        <v>0</v>
      </c>
      <c r="I558" s="8" t="str">
        <f>IF(B558&lt;&gt;"",SUMIF($V$23:$V$598,V558,$H$23:$H$598)/SUMIF($V$23:$V$598,V558,$O$23:O1133),IF(O558&lt;&gt;"",SUMIF($S$23:$S$598,S558,$H$23:$H$598)/O558,""))</f>
        <v/>
      </c>
      <c r="J558" s="12"/>
      <c r="K558" s="19">
        <f t="shared" si="96"/>
        <v>0</v>
      </c>
      <c r="L558" s="19">
        <f t="shared" si="89"/>
        <v>0</v>
      </c>
      <c r="M558" s="19">
        <f t="shared" si="90"/>
        <v>0</v>
      </c>
      <c r="N558" s="19">
        <f t="shared" si="97"/>
        <v>0</v>
      </c>
      <c r="O558" s="9" t="str">
        <f t="shared" si="95"/>
        <v/>
      </c>
      <c r="S558" s="2" t="str">
        <f t="shared" si="93"/>
        <v>INDEX</v>
      </c>
      <c r="T558" s="18" t="str">
        <f t="shared" si="91"/>
        <v/>
      </c>
      <c r="V558" s="2" t="str">
        <f t="shared" si="94"/>
        <v>INCIDENTS</v>
      </c>
      <c r="W558" s="16" t="str">
        <f t="shared" si="92"/>
        <v/>
      </c>
    </row>
    <row r="559" spans="2:23" x14ac:dyDescent="0.2">
      <c r="B559" s="59" t="str">
        <f>IF(Collage!B552="","",Collage!B552)</f>
        <v/>
      </c>
      <c r="C559" s="59" t="str">
        <f>IF(Collage!C552="","",Collage!C552)</f>
        <v/>
      </c>
      <c r="D559" s="35" t="str">
        <f>IF(Collage!D552="","",Collage!D552)</f>
        <v>Erreur 38</v>
      </c>
      <c r="E559" s="29"/>
      <c r="F559" s="10"/>
      <c r="G559" s="11"/>
      <c r="H559" s="13">
        <f t="shared" si="88"/>
        <v>0</v>
      </c>
      <c r="I559" s="8" t="str">
        <f>IF(B559&lt;&gt;"",SUMIF($V$23:$V$598,V559,$H$23:$H$598)/SUMIF($V$23:$V$598,V559,$O$23:O1134),IF(O559&lt;&gt;"",SUMIF($S$23:$S$598,S559,$H$23:$H$598)/O559,""))</f>
        <v/>
      </c>
      <c r="J559" s="12"/>
      <c r="K559" s="19">
        <f t="shared" si="96"/>
        <v>0</v>
      </c>
      <c r="L559" s="19">
        <f t="shared" si="89"/>
        <v>0</v>
      </c>
      <c r="M559" s="19">
        <f t="shared" si="90"/>
        <v>0</v>
      </c>
      <c r="N559" s="19">
        <f t="shared" si="97"/>
        <v>0</v>
      </c>
      <c r="O559" s="9" t="str">
        <f t="shared" si="95"/>
        <v/>
      </c>
      <c r="S559" s="2" t="str">
        <f t="shared" si="93"/>
        <v>INDEX</v>
      </c>
      <c r="T559" s="18" t="str">
        <f t="shared" si="91"/>
        <v/>
      </c>
      <c r="V559" s="2" t="str">
        <f t="shared" si="94"/>
        <v>INCIDENTS</v>
      </c>
      <c r="W559" s="16" t="str">
        <f t="shared" si="92"/>
        <v/>
      </c>
    </row>
    <row r="560" spans="2:23" x14ac:dyDescent="0.2">
      <c r="B560" s="59" t="str">
        <f>IF(Collage!B553="","",Collage!B553)</f>
        <v/>
      </c>
      <c r="C560" s="59" t="str">
        <f>IF(Collage!C553="","",Collage!C553)</f>
        <v/>
      </c>
      <c r="D560" s="35" t="str">
        <f>IF(Collage!D553="","",Collage!D553)</f>
        <v>Erreur 39</v>
      </c>
      <c r="E560" s="29" t="s">
        <v>2</v>
      </c>
      <c r="F560" s="10" t="s">
        <v>2</v>
      </c>
      <c r="G560" s="11" t="s">
        <v>2</v>
      </c>
      <c r="H560" s="13">
        <f t="shared" si="88"/>
        <v>1</v>
      </c>
      <c r="I560" s="8" t="str">
        <f>IF(B560&lt;&gt;"",SUMIF($V$23:$V$598,V560,$H$23:$H$598)/SUMIF($V$23:$V$598,V560,$O$23:O1135),IF(O560&lt;&gt;"",SUMIF($S$23:$S$598,S560,$H$23:$H$598)/O560,""))</f>
        <v/>
      </c>
      <c r="J560" s="12"/>
      <c r="K560" s="19">
        <f t="shared" si="96"/>
        <v>1</v>
      </c>
      <c r="L560" s="19">
        <f t="shared" si="89"/>
        <v>1</v>
      </c>
      <c r="M560" s="19">
        <f t="shared" si="90"/>
        <v>1</v>
      </c>
      <c r="N560" s="19">
        <f t="shared" si="97"/>
        <v>3</v>
      </c>
      <c r="O560" s="9" t="str">
        <f t="shared" si="95"/>
        <v/>
      </c>
      <c r="S560" s="2" t="str">
        <f t="shared" si="93"/>
        <v>INDEX</v>
      </c>
      <c r="T560" s="18" t="str">
        <f t="shared" si="91"/>
        <v/>
      </c>
      <c r="V560" s="2" t="str">
        <f t="shared" si="94"/>
        <v>INCIDENTS</v>
      </c>
      <c r="W560" s="16" t="str">
        <f t="shared" si="92"/>
        <v/>
      </c>
    </row>
    <row r="561" spans="2:23" x14ac:dyDescent="0.2">
      <c r="B561" s="59" t="str">
        <f>IF(Collage!B554="","",Collage!B554)</f>
        <v/>
      </c>
      <c r="C561" s="59" t="str">
        <f>IF(Collage!C554="","",Collage!C554)</f>
        <v/>
      </c>
      <c r="D561" s="35" t="str">
        <f>IF(Collage!D554="","",Collage!D554)</f>
        <v>Erreur 40</v>
      </c>
      <c r="E561" s="29"/>
      <c r="F561" s="10"/>
      <c r="G561" s="11"/>
      <c r="H561" s="13">
        <f t="shared" si="88"/>
        <v>0</v>
      </c>
      <c r="I561" s="8" t="str">
        <f>IF(B561&lt;&gt;"",SUMIF($V$23:$V$598,V561,$H$23:$H$598)/SUMIF($V$23:$V$598,V561,$O$23:O1136),IF(O561&lt;&gt;"",SUMIF($S$23:$S$598,S561,$H$23:$H$598)/O561,""))</f>
        <v/>
      </c>
      <c r="J561" s="12"/>
      <c r="K561" s="19">
        <f t="shared" si="96"/>
        <v>0</v>
      </c>
      <c r="L561" s="19">
        <f t="shared" si="89"/>
        <v>0</v>
      </c>
      <c r="M561" s="19">
        <f t="shared" si="90"/>
        <v>0</v>
      </c>
      <c r="N561" s="19">
        <f t="shared" si="97"/>
        <v>0</v>
      </c>
      <c r="O561" s="9" t="str">
        <f t="shared" si="95"/>
        <v/>
      </c>
      <c r="S561" s="2" t="str">
        <f t="shared" si="93"/>
        <v>INDEX</v>
      </c>
      <c r="T561" s="18" t="str">
        <f t="shared" si="91"/>
        <v/>
      </c>
      <c r="V561" s="2" t="str">
        <f t="shared" si="94"/>
        <v>INCIDENTS</v>
      </c>
      <c r="W561" s="16" t="str">
        <f t="shared" si="92"/>
        <v/>
      </c>
    </row>
    <row r="562" spans="2:23" x14ac:dyDescent="0.2">
      <c r="B562" s="59" t="str">
        <f>IF(Collage!B555="","",Collage!B555)</f>
        <v/>
      </c>
      <c r="C562" s="59" t="str">
        <f>IF(Collage!C555="","",Collage!C555)</f>
        <v/>
      </c>
      <c r="D562" s="35" t="str">
        <f>IF(Collage!D555="","",Collage!D555)</f>
        <v>Erreur 41</v>
      </c>
      <c r="E562" s="29"/>
      <c r="F562" s="10"/>
      <c r="G562" s="11"/>
      <c r="H562" s="13">
        <f t="shared" si="88"/>
        <v>0</v>
      </c>
      <c r="I562" s="8" t="str">
        <f>IF(B562&lt;&gt;"",SUMIF($V$23:$V$598,V562,$H$23:$H$598)/SUMIF($V$23:$V$598,V562,$O$23:O1137),IF(O562&lt;&gt;"",SUMIF($S$23:$S$598,S562,$H$23:$H$598)/O562,""))</f>
        <v/>
      </c>
      <c r="J562" s="12"/>
      <c r="K562" s="19">
        <f t="shared" si="96"/>
        <v>0</v>
      </c>
      <c r="L562" s="19">
        <f t="shared" si="89"/>
        <v>0</v>
      </c>
      <c r="M562" s="19">
        <f t="shared" si="90"/>
        <v>0</v>
      </c>
      <c r="N562" s="19">
        <f t="shared" si="97"/>
        <v>0</v>
      </c>
      <c r="O562" s="9" t="str">
        <f t="shared" si="95"/>
        <v/>
      </c>
      <c r="S562" s="2" t="str">
        <f t="shared" si="93"/>
        <v>INDEX</v>
      </c>
      <c r="T562" s="18" t="str">
        <f t="shared" si="91"/>
        <v/>
      </c>
      <c r="V562" s="2" t="str">
        <f t="shared" si="94"/>
        <v>INCIDENTS</v>
      </c>
      <c r="W562" s="16" t="str">
        <f t="shared" si="92"/>
        <v/>
      </c>
    </row>
    <row r="563" spans="2:23" x14ac:dyDescent="0.2">
      <c r="B563" s="59" t="str">
        <f>IF(Collage!B556="","",Collage!B556)</f>
        <v/>
      </c>
      <c r="C563" s="59" t="str">
        <f>IF(Collage!C556="","",Collage!C556)</f>
        <v/>
      </c>
      <c r="D563" s="35" t="str">
        <f>IF(Collage!D556="","",Collage!D556)</f>
        <v>Erreur 42</v>
      </c>
      <c r="E563" s="29"/>
      <c r="F563" s="10"/>
      <c r="G563" s="11"/>
      <c r="H563" s="13">
        <f t="shared" si="88"/>
        <v>0</v>
      </c>
      <c r="I563" s="8" t="str">
        <f>IF(B563&lt;&gt;"",SUMIF($V$23:$V$598,V563,$H$23:$H$598)/SUMIF($V$23:$V$598,V563,$O$23:O1138),IF(O563&lt;&gt;"",SUMIF($S$23:$S$598,S563,$H$23:$H$598)/O563,""))</f>
        <v/>
      </c>
      <c r="J563" s="12"/>
      <c r="K563" s="19">
        <f t="shared" si="96"/>
        <v>0</v>
      </c>
      <c r="L563" s="19">
        <f t="shared" si="89"/>
        <v>0</v>
      </c>
      <c r="M563" s="19">
        <f t="shared" si="90"/>
        <v>0</v>
      </c>
      <c r="N563" s="19">
        <f t="shared" si="97"/>
        <v>0</v>
      </c>
      <c r="O563" s="9" t="str">
        <f t="shared" si="95"/>
        <v/>
      </c>
      <c r="S563" s="2" t="str">
        <f t="shared" si="93"/>
        <v>INDEX</v>
      </c>
      <c r="T563" s="18" t="str">
        <f t="shared" si="91"/>
        <v/>
      </c>
      <c r="V563" s="2" t="str">
        <f t="shared" si="94"/>
        <v>INCIDENTS</v>
      </c>
      <c r="W563" s="16" t="str">
        <f t="shared" si="92"/>
        <v/>
      </c>
    </row>
    <row r="564" spans="2:23" x14ac:dyDescent="0.2">
      <c r="B564" s="59" t="str">
        <f>IF(Collage!B557="","",Collage!B557)</f>
        <v/>
      </c>
      <c r="C564" s="59" t="str">
        <f>IF(Collage!C557="","",Collage!C557)</f>
        <v/>
      </c>
      <c r="D564" s="35" t="str">
        <f>IF(Collage!D557="","",Collage!D557)</f>
        <v>Erreur 43</v>
      </c>
      <c r="E564" s="29"/>
      <c r="F564" s="10"/>
      <c r="G564" s="11"/>
      <c r="H564" s="13">
        <f t="shared" si="88"/>
        <v>0</v>
      </c>
      <c r="I564" s="8" t="str">
        <f>IF(B564&lt;&gt;"",SUMIF($V$23:$V$598,V564,$H$23:$H$598)/SUMIF($V$23:$V$598,V564,$O$23:O1139),IF(O564&lt;&gt;"",SUMIF($S$23:$S$598,S564,$H$23:$H$598)/O564,""))</f>
        <v/>
      </c>
      <c r="J564" s="12"/>
      <c r="K564" s="19">
        <f t="shared" si="96"/>
        <v>0</v>
      </c>
      <c r="L564" s="19">
        <f t="shared" si="89"/>
        <v>0</v>
      </c>
      <c r="M564" s="19">
        <f t="shared" si="90"/>
        <v>0</v>
      </c>
      <c r="N564" s="19">
        <f t="shared" si="97"/>
        <v>0</v>
      </c>
      <c r="O564" s="9" t="str">
        <f t="shared" si="95"/>
        <v/>
      </c>
      <c r="S564" s="2" t="str">
        <f t="shared" si="93"/>
        <v>INDEX</v>
      </c>
      <c r="T564" s="18" t="str">
        <f t="shared" si="91"/>
        <v/>
      </c>
      <c r="V564" s="2" t="str">
        <f t="shared" si="94"/>
        <v>INCIDENTS</v>
      </c>
      <c r="W564" s="16" t="str">
        <f t="shared" si="92"/>
        <v/>
      </c>
    </row>
    <row r="565" spans="2:23" x14ac:dyDescent="0.2">
      <c r="B565" s="59" t="str">
        <f>IF(Collage!B558="","",Collage!B558)</f>
        <v/>
      </c>
      <c r="C565" s="59" t="str">
        <f>IF(Collage!C558="","",Collage!C558)</f>
        <v/>
      </c>
      <c r="D565" s="35" t="str">
        <f>IF(Collage!D558="","",Collage!D558)</f>
        <v>Erreur 44</v>
      </c>
      <c r="E565" s="29" t="s">
        <v>2</v>
      </c>
      <c r="F565" s="10"/>
      <c r="G565" s="11"/>
      <c r="H565" s="13">
        <f t="shared" si="88"/>
        <v>0.33333333333333331</v>
      </c>
      <c r="I565" s="8" t="str">
        <f>IF(B565&lt;&gt;"",SUMIF($V$23:$V$598,V565,$H$23:$H$598)/SUMIF($V$23:$V$598,V565,$O$23:O1140),IF(O565&lt;&gt;"",SUMIF($S$23:$S$598,S565,$H$23:$H$598)/O565,""))</f>
        <v/>
      </c>
      <c r="J565" s="12"/>
      <c r="K565" s="19">
        <f t="shared" si="96"/>
        <v>1</v>
      </c>
      <c r="L565" s="19">
        <f t="shared" si="89"/>
        <v>0</v>
      </c>
      <c r="M565" s="19">
        <f t="shared" si="90"/>
        <v>0</v>
      </c>
      <c r="N565" s="19">
        <f t="shared" si="97"/>
        <v>1</v>
      </c>
      <c r="O565" s="9" t="str">
        <f t="shared" si="95"/>
        <v/>
      </c>
      <c r="S565" s="2" t="str">
        <f t="shared" si="93"/>
        <v>INDEX</v>
      </c>
      <c r="T565" s="18" t="str">
        <f t="shared" si="91"/>
        <v/>
      </c>
      <c r="V565" s="2" t="str">
        <f t="shared" si="94"/>
        <v>INCIDENTS</v>
      </c>
      <c r="W565" s="16" t="str">
        <f t="shared" si="92"/>
        <v/>
      </c>
    </row>
    <row r="566" spans="2:23" x14ac:dyDescent="0.2">
      <c r="B566" s="59" t="str">
        <f>IF(Collage!B559="","",Collage!B559)</f>
        <v/>
      </c>
      <c r="C566" s="59" t="str">
        <f>IF(Collage!C559="","",Collage!C559)</f>
        <v/>
      </c>
      <c r="D566" s="35" t="str">
        <f>IF(Collage!D559="","",Collage!D559)</f>
        <v/>
      </c>
      <c r="E566" s="29"/>
      <c r="F566" s="10"/>
      <c r="G566" s="11"/>
      <c r="H566" s="13" t="str">
        <f t="shared" si="88"/>
        <v/>
      </c>
      <c r="I566" s="8" t="str">
        <f>IF(B566&lt;&gt;"",SUMIF($V$23:$V$598,V566,$H$23:$H$598)/SUMIF($V$23:$V$598,V566,$O$23:O1141),IF(O566&lt;&gt;"",SUMIF($S$23:$S$598,S566,$H$23:$H$598)/O566,""))</f>
        <v/>
      </c>
      <c r="J566" s="12"/>
      <c r="K566" s="19" t="str">
        <f t="shared" si="96"/>
        <v/>
      </c>
      <c r="L566" s="19" t="str">
        <f t="shared" si="89"/>
        <v/>
      </c>
      <c r="M566" s="19" t="str">
        <f t="shared" si="90"/>
        <v/>
      </c>
      <c r="N566" s="19" t="str">
        <f t="shared" si="97"/>
        <v/>
      </c>
      <c r="O566" s="9" t="str">
        <f t="shared" si="95"/>
        <v/>
      </c>
      <c r="S566" s="2" t="str">
        <f t="shared" si="93"/>
        <v>INDEX</v>
      </c>
      <c r="T566" s="18" t="str">
        <f t="shared" si="91"/>
        <v/>
      </c>
      <c r="V566" s="2" t="str">
        <f t="shared" si="94"/>
        <v>INCIDENTS</v>
      </c>
      <c r="W566" s="16" t="str">
        <f t="shared" si="92"/>
        <v/>
      </c>
    </row>
    <row r="567" spans="2:23" x14ac:dyDescent="0.2">
      <c r="B567" s="59" t="str">
        <f>IF(Collage!B560="","",Collage!B560)</f>
        <v/>
      </c>
      <c r="C567" s="59" t="str">
        <f>IF(Collage!C560="","",Collage!C560)</f>
        <v/>
      </c>
      <c r="D567" s="35" t="str">
        <f>IF(Collage!D560="","",Collage!D560)</f>
        <v/>
      </c>
      <c r="E567" s="29"/>
      <c r="F567" s="10"/>
      <c r="G567" s="11"/>
      <c r="H567" s="13" t="str">
        <f t="shared" si="88"/>
        <v/>
      </c>
      <c r="I567" s="8" t="str">
        <f>IF(B567&lt;&gt;"",SUMIF($V$23:$V$598,V567,$H$23:$H$598)/SUMIF($V$23:$V$598,V567,$O$23:O1142),IF(O567&lt;&gt;"",SUMIF($S$23:$S$598,S567,$H$23:$H$598)/O567,""))</f>
        <v/>
      </c>
      <c r="J567" s="12"/>
      <c r="K567" s="19" t="str">
        <f t="shared" si="96"/>
        <v/>
      </c>
      <c r="L567" s="19" t="str">
        <f t="shared" si="89"/>
        <v/>
      </c>
      <c r="M567" s="19" t="str">
        <f t="shared" si="90"/>
        <v/>
      </c>
      <c r="N567" s="19" t="str">
        <f t="shared" si="97"/>
        <v/>
      </c>
      <c r="O567" s="9" t="str">
        <f t="shared" si="95"/>
        <v/>
      </c>
      <c r="S567" s="2" t="str">
        <f t="shared" si="93"/>
        <v>INDEX</v>
      </c>
      <c r="T567" s="18" t="str">
        <f t="shared" si="91"/>
        <v/>
      </c>
      <c r="V567" s="2" t="str">
        <f t="shared" si="94"/>
        <v>INCIDENTS</v>
      </c>
      <c r="W567" s="16" t="str">
        <f t="shared" si="92"/>
        <v/>
      </c>
    </row>
    <row r="568" spans="2:23" x14ac:dyDescent="0.2">
      <c r="B568" s="59" t="str">
        <f>IF(Collage!B561="","",Collage!B561)</f>
        <v/>
      </c>
      <c r="C568" s="59" t="str">
        <f>IF(Collage!C561="","",Collage!C561)</f>
        <v/>
      </c>
      <c r="D568" s="35" t="str">
        <f>IF(Collage!D561="","",Collage!D561)</f>
        <v/>
      </c>
      <c r="E568" s="29"/>
      <c r="F568" s="10"/>
      <c r="G568" s="11"/>
      <c r="H568" s="13" t="str">
        <f t="shared" si="88"/>
        <v/>
      </c>
      <c r="I568" s="8" t="str">
        <f>IF(B568&lt;&gt;"",SUMIF($V$23:$V$598,V568,$H$23:$H$598)/SUMIF($V$23:$V$598,V568,$O$23:O1143),IF(O568&lt;&gt;"",SUMIF($S$23:$S$598,S568,$H$23:$H$598)/O568,""))</f>
        <v/>
      </c>
      <c r="J568" s="12"/>
      <c r="K568" s="19" t="str">
        <f t="shared" si="96"/>
        <v/>
      </c>
      <c r="L568" s="19" t="str">
        <f t="shared" si="89"/>
        <v/>
      </c>
      <c r="M568" s="19" t="str">
        <f t="shared" si="90"/>
        <v/>
      </c>
      <c r="N568" s="19" t="str">
        <f t="shared" si="97"/>
        <v/>
      </c>
      <c r="O568" s="9" t="str">
        <f t="shared" si="95"/>
        <v/>
      </c>
      <c r="S568" s="2" t="str">
        <f t="shared" si="93"/>
        <v>INDEX</v>
      </c>
      <c r="T568" s="18" t="str">
        <f t="shared" si="91"/>
        <v/>
      </c>
      <c r="V568" s="2" t="str">
        <f t="shared" si="94"/>
        <v>INCIDENTS</v>
      </c>
      <c r="W568" s="16" t="str">
        <f t="shared" si="92"/>
        <v/>
      </c>
    </row>
    <row r="569" spans="2:23" x14ac:dyDescent="0.2">
      <c r="B569" s="59" t="str">
        <f>IF(Collage!B562="","",Collage!B562)</f>
        <v/>
      </c>
      <c r="C569" s="59" t="str">
        <f>IF(Collage!C562="","",Collage!C562)</f>
        <v/>
      </c>
      <c r="D569" s="35" t="str">
        <f>IF(Collage!D562="","",Collage!D562)</f>
        <v/>
      </c>
      <c r="E569" s="29"/>
      <c r="F569" s="10"/>
      <c r="G569" s="11"/>
      <c r="H569" s="13" t="str">
        <f t="shared" si="88"/>
        <v/>
      </c>
      <c r="I569" s="8" t="str">
        <f>IF(B569&lt;&gt;"",SUMIF($V$23:$V$598,V569,$H$23:$H$598)/SUMIF($V$23:$V$598,V569,$O$23:O1144),IF(O569&lt;&gt;"",SUMIF($S$23:$S$598,S569,$H$23:$H$598)/O569,""))</f>
        <v/>
      </c>
      <c r="J569" s="12"/>
      <c r="K569" s="19" t="str">
        <f t="shared" si="96"/>
        <v/>
      </c>
      <c r="L569" s="19" t="str">
        <f t="shared" si="89"/>
        <v/>
      </c>
      <c r="M569" s="19" t="str">
        <f t="shared" si="90"/>
        <v/>
      </c>
      <c r="N569" s="19" t="str">
        <f t="shared" si="97"/>
        <v/>
      </c>
      <c r="O569" s="9" t="str">
        <f t="shared" si="95"/>
        <v/>
      </c>
      <c r="S569" s="2" t="str">
        <f t="shared" si="93"/>
        <v>INDEX</v>
      </c>
      <c r="T569" s="18" t="str">
        <f t="shared" si="91"/>
        <v/>
      </c>
      <c r="V569" s="2" t="str">
        <f t="shared" si="94"/>
        <v>INCIDENTS</v>
      </c>
      <c r="W569" s="16" t="str">
        <f t="shared" si="92"/>
        <v/>
      </c>
    </row>
    <row r="570" spans="2:23" x14ac:dyDescent="0.2">
      <c r="B570" s="59" t="str">
        <f>IF(Collage!B563="","",Collage!B563)</f>
        <v/>
      </c>
      <c r="C570" s="59" t="str">
        <f>IF(Collage!C563="","",Collage!C563)</f>
        <v/>
      </c>
      <c r="D570" s="35" t="str">
        <f>IF(Collage!D563="","",Collage!D563)</f>
        <v/>
      </c>
      <c r="E570" s="29"/>
      <c r="F570" s="10"/>
      <c r="G570" s="11"/>
      <c r="H570" s="13" t="str">
        <f t="shared" si="88"/>
        <v/>
      </c>
      <c r="I570" s="8" t="str">
        <f>IF(B570&lt;&gt;"",SUMIF($V$23:$V$598,V570,$H$23:$H$598)/SUMIF($V$23:$V$598,V570,$O$23:O1145),IF(O570&lt;&gt;"",SUMIF($S$23:$S$598,S570,$H$23:$H$598)/O570,""))</f>
        <v/>
      </c>
      <c r="J570" s="12"/>
      <c r="K570" s="19" t="str">
        <f t="shared" si="96"/>
        <v/>
      </c>
      <c r="L570" s="19" t="str">
        <f t="shared" si="89"/>
        <v/>
      </c>
      <c r="M570" s="19" t="str">
        <f t="shared" si="90"/>
        <v/>
      </c>
      <c r="N570" s="19" t="str">
        <f t="shared" si="97"/>
        <v/>
      </c>
      <c r="O570" s="9" t="str">
        <f t="shared" si="95"/>
        <v/>
      </c>
      <c r="S570" s="2" t="str">
        <f t="shared" si="93"/>
        <v>INDEX</v>
      </c>
      <c r="T570" s="18" t="str">
        <f t="shared" si="91"/>
        <v/>
      </c>
      <c r="V570" s="2" t="str">
        <f t="shared" si="94"/>
        <v>INCIDENTS</v>
      </c>
      <c r="W570" s="16" t="str">
        <f t="shared" si="92"/>
        <v/>
      </c>
    </row>
    <row r="571" spans="2:23" x14ac:dyDescent="0.2">
      <c r="B571" s="59" t="str">
        <f>IF(Collage!B564="","",Collage!B564)</f>
        <v/>
      </c>
      <c r="C571" s="59" t="str">
        <f>IF(Collage!C564="","",Collage!C564)</f>
        <v/>
      </c>
      <c r="D571" s="35" t="str">
        <f>IF(Collage!D564="","",Collage!D564)</f>
        <v/>
      </c>
      <c r="E571" s="29"/>
      <c r="F571" s="10"/>
      <c r="G571" s="11"/>
      <c r="H571" s="13" t="str">
        <f t="shared" si="88"/>
        <v/>
      </c>
      <c r="I571" s="8" t="str">
        <f>IF(B571&lt;&gt;"",SUMIF($V$23:$V$598,V571,$H$23:$H$598)/SUMIF($V$23:$V$598,V571,$O$23:O1146),IF(O571&lt;&gt;"",SUMIF($S$23:$S$598,S571,$H$23:$H$598)/O571,""))</f>
        <v/>
      </c>
      <c r="J571" s="12"/>
      <c r="K571" s="19" t="str">
        <f t="shared" si="96"/>
        <v/>
      </c>
      <c r="L571" s="19" t="str">
        <f t="shared" si="89"/>
        <v/>
      </c>
      <c r="M571" s="19" t="str">
        <f t="shared" si="90"/>
        <v/>
      </c>
      <c r="N571" s="19" t="str">
        <f t="shared" si="97"/>
        <v/>
      </c>
      <c r="O571" s="9" t="str">
        <f t="shared" si="95"/>
        <v/>
      </c>
      <c r="S571" s="2" t="str">
        <f t="shared" si="93"/>
        <v>INDEX</v>
      </c>
      <c r="T571" s="18" t="str">
        <f t="shared" si="91"/>
        <v/>
      </c>
      <c r="V571" s="2" t="str">
        <f t="shared" si="94"/>
        <v>INCIDENTS</v>
      </c>
      <c r="W571" s="16" t="str">
        <f t="shared" si="92"/>
        <v/>
      </c>
    </row>
    <row r="572" spans="2:23" x14ac:dyDescent="0.2">
      <c r="B572" s="59" t="str">
        <f>IF(Collage!B565="","",Collage!B565)</f>
        <v/>
      </c>
      <c r="C572" s="59" t="str">
        <f>IF(Collage!C565="","",Collage!C565)</f>
        <v/>
      </c>
      <c r="D572" s="35" t="str">
        <f>IF(Collage!D565="","",Collage!D565)</f>
        <v/>
      </c>
      <c r="E572" s="29"/>
      <c r="F572" s="10"/>
      <c r="G572" s="11"/>
      <c r="H572" s="13" t="str">
        <f t="shared" si="88"/>
        <v/>
      </c>
      <c r="I572" s="8" t="str">
        <f>IF(B572&lt;&gt;"",SUMIF($V$23:$V$598,V572,$H$23:$H$598)/SUMIF($V$23:$V$598,V572,$O$23:O1147),IF(O572&lt;&gt;"",SUMIF($S$23:$S$598,S572,$H$23:$H$598)/O572,""))</f>
        <v/>
      </c>
      <c r="J572" s="12"/>
      <c r="K572" s="19" t="str">
        <f t="shared" si="96"/>
        <v/>
      </c>
      <c r="L572" s="19" t="str">
        <f t="shared" si="89"/>
        <v/>
      </c>
      <c r="M572" s="19" t="str">
        <f t="shared" si="90"/>
        <v/>
      </c>
      <c r="N572" s="19" t="str">
        <f t="shared" si="97"/>
        <v/>
      </c>
      <c r="O572" s="9" t="str">
        <f t="shared" si="95"/>
        <v/>
      </c>
      <c r="S572" s="2" t="str">
        <f t="shared" si="93"/>
        <v>INDEX</v>
      </c>
      <c r="T572" s="18" t="str">
        <f t="shared" si="91"/>
        <v/>
      </c>
      <c r="V572" s="2" t="str">
        <f t="shared" si="94"/>
        <v>INCIDENTS</v>
      </c>
      <c r="W572" s="16" t="str">
        <f t="shared" si="92"/>
        <v/>
      </c>
    </row>
    <row r="573" spans="2:23" x14ac:dyDescent="0.2">
      <c r="B573" s="59" t="str">
        <f>IF(Collage!B566="","",Collage!B566)</f>
        <v/>
      </c>
      <c r="C573" s="59" t="str">
        <f>IF(Collage!C566="","",Collage!C566)</f>
        <v/>
      </c>
      <c r="D573" s="35" t="str">
        <f>IF(Collage!D566="","",Collage!D566)</f>
        <v/>
      </c>
      <c r="E573" s="29"/>
      <c r="F573" s="10"/>
      <c r="G573" s="11"/>
      <c r="H573" s="13" t="str">
        <f t="shared" si="88"/>
        <v/>
      </c>
      <c r="I573" s="8" t="str">
        <f>IF(B573&lt;&gt;"",SUMIF($V$23:$V$598,V573,$H$23:$H$598)/SUMIF($V$23:$V$598,V573,$O$23:O1148),IF(O573&lt;&gt;"",SUMIF($S$23:$S$598,S573,$H$23:$H$598)/O573,""))</f>
        <v/>
      </c>
      <c r="J573" s="12"/>
      <c r="K573" s="19" t="str">
        <f t="shared" si="96"/>
        <v/>
      </c>
      <c r="L573" s="19" t="str">
        <f t="shared" si="89"/>
        <v/>
      </c>
      <c r="M573" s="19" t="str">
        <f t="shared" si="90"/>
        <v/>
      </c>
      <c r="N573" s="19" t="str">
        <f t="shared" si="97"/>
        <v/>
      </c>
      <c r="O573" s="9" t="str">
        <f t="shared" si="95"/>
        <v/>
      </c>
      <c r="S573" s="2" t="str">
        <f t="shared" si="93"/>
        <v>INDEX</v>
      </c>
      <c r="T573" s="18" t="str">
        <f t="shared" si="91"/>
        <v/>
      </c>
      <c r="V573" s="2" t="str">
        <f t="shared" si="94"/>
        <v>INCIDENTS</v>
      </c>
      <c r="W573" s="16" t="str">
        <f t="shared" si="92"/>
        <v/>
      </c>
    </row>
    <row r="574" spans="2:23" x14ac:dyDescent="0.2">
      <c r="B574" s="59" t="str">
        <f>IF(Collage!B567="","",Collage!B567)</f>
        <v/>
      </c>
      <c r="C574" s="59" t="str">
        <f>IF(Collage!C567="","",Collage!C567)</f>
        <v/>
      </c>
      <c r="D574" s="35" t="str">
        <f>IF(Collage!D567="","",Collage!D567)</f>
        <v/>
      </c>
      <c r="E574" s="29"/>
      <c r="F574" s="10"/>
      <c r="G574" s="11"/>
      <c r="H574" s="13" t="str">
        <f t="shared" si="88"/>
        <v/>
      </c>
      <c r="I574" s="8" t="str">
        <f>IF(B574&lt;&gt;"",SUMIF($V$23:$V$598,V574,$H$23:$H$598)/SUMIF($V$23:$V$598,V574,$O$23:O1149),IF(O574&lt;&gt;"",SUMIF($S$23:$S$598,S574,$H$23:$H$598)/O574,""))</f>
        <v/>
      </c>
      <c r="J574" s="12"/>
      <c r="K574" s="19" t="str">
        <f t="shared" si="96"/>
        <v/>
      </c>
      <c r="L574" s="19" t="str">
        <f t="shared" si="89"/>
        <v/>
      </c>
      <c r="M574" s="19" t="str">
        <f t="shared" si="90"/>
        <v/>
      </c>
      <c r="N574" s="19" t="str">
        <f t="shared" si="97"/>
        <v/>
      </c>
      <c r="O574" s="9" t="str">
        <f t="shared" si="95"/>
        <v/>
      </c>
      <c r="S574" s="2" t="str">
        <f t="shared" si="93"/>
        <v>INDEX</v>
      </c>
      <c r="T574" s="18" t="str">
        <f t="shared" si="91"/>
        <v/>
      </c>
      <c r="V574" s="2" t="str">
        <f t="shared" si="94"/>
        <v>INCIDENTS</v>
      </c>
      <c r="W574" s="16" t="str">
        <f t="shared" si="92"/>
        <v/>
      </c>
    </row>
    <row r="575" spans="2:23" x14ac:dyDescent="0.2">
      <c r="B575" s="59" t="str">
        <f>IF(Collage!B568="","",Collage!B568)</f>
        <v/>
      </c>
      <c r="C575" s="59" t="str">
        <f>IF(Collage!C568="","",Collage!C568)</f>
        <v/>
      </c>
      <c r="D575" s="35" t="str">
        <f>IF(Collage!D568="","",Collage!D568)</f>
        <v/>
      </c>
      <c r="E575" s="29"/>
      <c r="F575" s="10"/>
      <c r="G575" s="11"/>
      <c r="H575" s="13" t="str">
        <f t="shared" si="88"/>
        <v/>
      </c>
      <c r="I575" s="8" t="str">
        <f>IF(B575&lt;&gt;"",SUMIF($V$23:$V$598,V575,$H$23:$H$598)/SUMIF($V$23:$V$598,V575,$O$23:O1150),IF(O575&lt;&gt;"",SUMIF($S$23:$S$598,S575,$H$23:$H$598)/O575,""))</f>
        <v/>
      </c>
      <c r="J575" s="12"/>
      <c r="K575" s="19" t="str">
        <f t="shared" si="96"/>
        <v/>
      </c>
      <c r="L575" s="19" t="str">
        <f t="shared" si="89"/>
        <v/>
      </c>
      <c r="M575" s="19" t="str">
        <f t="shared" si="90"/>
        <v/>
      </c>
      <c r="N575" s="19" t="str">
        <f t="shared" si="97"/>
        <v/>
      </c>
      <c r="O575" s="9" t="str">
        <f t="shared" si="95"/>
        <v/>
      </c>
      <c r="S575" s="2" t="str">
        <f t="shared" si="93"/>
        <v>INDEX</v>
      </c>
      <c r="T575" s="18" t="str">
        <f t="shared" si="91"/>
        <v/>
      </c>
      <c r="V575" s="2" t="str">
        <f t="shared" si="94"/>
        <v>INCIDENTS</v>
      </c>
      <c r="W575" s="16" t="str">
        <f t="shared" si="92"/>
        <v/>
      </c>
    </row>
    <row r="576" spans="2:23" x14ac:dyDescent="0.2">
      <c r="B576" s="59" t="str">
        <f>IF(Collage!B569="","",Collage!B569)</f>
        <v/>
      </c>
      <c r="C576" s="59" t="str">
        <f>IF(Collage!C569="","",Collage!C569)</f>
        <v/>
      </c>
      <c r="D576" s="35" t="str">
        <f>IF(Collage!D569="","",Collage!D569)</f>
        <v/>
      </c>
      <c r="E576" s="29"/>
      <c r="F576" s="10"/>
      <c r="G576" s="11"/>
      <c r="H576" s="13" t="str">
        <f t="shared" si="88"/>
        <v/>
      </c>
      <c r="I576" s="8" t="str">
        <f>IF(B576&lt;&gt;"",SUMIF($V$23:$V$598,V576,$H$23:$H$598)/SUMIF($V$23:$V$598,V576,$O$23:O1151),IF(O576&lt;&gt;"",SUMIF($S$23:$S$598,S576,$H$23:$H$598)/O576,""))</f>
        <v/>
      </c>
      <c r="J576" s="12"/>
      <c r="K576" s="19" t="str">
        <f t="shared" si="96"/>
        <v/>
      </c>
      <c r="L576" s="19" t="str">
        <f t="shared" si="89"/>
        <v/>
      </c>
      <c r="M576" s="19" t="str">
        <f t="shared" si="90"/>
        <v/>
      </c>
      <c r="N576" s="19" t="str">
        <f t="shared" si="97"/>
        <v/>
      </c>
      <c r="O576" s="9" t="str">
        <f t="shared" si="95"/>
        <v/>
      </c>
      <c r="S576" s="2" t="str">
        <f t="shared" si="93"/>
        <v>INDEX</v>
      </c>
      <c r="T576" s="18" t="str">
        <f t="shared" si="91"/>
        <v/>
      </c>
      <c r="V576" s="2" t="str">
        <f t="shared" si="94"/>
        <v>INCIDENTS</v>
      </c>
      <c r="W576" s="16" t="str">
        <f t="shared" si="92"/>
        <v/>
      </c>
    </row>
    <row r="577" spans="2:23" x14ac:dyDescent="0.2">
      <c r="B577" s="59" t="str">
        <f>IF(Collage!B570="","",Collage!B570)</f>
        <v/>
      </c>
      <c r="C577" s="59" t="str">
        <f>IF(Collage!C570="","",Collage!C570)</f>
        <v/>
      </c>
      <c r="D577" s="35" t="str">
        <f>IF(Collage!D570="","",Collage!D570)</f>
        <v/>
      </c>
      <c r="E577" s="29"/>
      <c r="F577" s="10"/>
      <c r="G577" s="11"/>
      <c r="H577" s="13" t="str">
        <f t="shared" si="88"/>
        <v/>
      </c>
      <c r="I577" s="8" t="str">
        <f>IF(B577&lt;&gt;"",SUMIF($V$23:$V$598,V577,$H$23:$H$598)/SUMIF($V$23:$V$598,V577,$O$23:O1152),IF(O577&lt;&gt;"",SUMIF($S$23:$S$598,S577,$H$23:$H$598)/O577,""))</f>
        <v/>
      </c>
      <c r="J577" s="12"/>
      <c r="K577" s="19" t="str">
        <f t="shared" si="96"/>
        <v/>
      </c>
      <c r="L577" s="19" t="str">
        <f t="shared" si="89"/>
        <v/>
      </c>
      <c r="M577" s="19" t="str">
        <f t="shared" si="90"/>
        <v/>
      </c>
      <c r="N577" s="19" t="str">
        <f t="shared" si="97"/>
        <v/>
      </c>
      <c r="O577" s="9" t="str">
        <f t="shared" si="95"/>
        <v/>
      </c>
      <c r="S577" s="2" t="str">
        <f t="shared" si="93"/>
        <v>INDEX</v>
      </c>
      <c r="T577" s="18" t="str">
        <f t="shared" si="91"/>
        <v/>
      </c>
      <c r="V577" s="2" t="str">
        <f t="shared" si="94"/>
        <v>INCIDENTS</v>
      </c>
      <c r="W577" s="16" t="str">
        <f t="shared" si="92"/>
        <v/>
      </c>
    </row>
    <row r="578" spans="2:23" x14ac:dyDescent="0.2">
      <c r="B578" s="59" t="str">
        <f>IF(Collage!B571="","",Collage!B571)</f>
        <v/>
      </c>
      <c r="C578" s="59" t="str">
        <f>IF(Collage!C571="","",Collage!C571)</f>
        <v/>
      </c>
      <c r="D578" s="35" t="str">
        <f>IF(Collage!D571="","",Collage!D571)</f>
        <v/>
      </c>
      <c r="E578" s="29"/>
      <c r="F578" s="10"/>
      <c r="G578" s="11"/>
      <c r="H578" s="13" t="str">
        <f t="shared" si="88"/>
        <v/>
      </c>
      <c r="I578" s="8" t="str">
        <f>IF(B578&lt;&gt;"",SUMIF($V$23:$V$598,V578,$H$23:$H$598)/SUMIF($V$23:$V$598,V578,$O$23:O1153),IF(O578&lt;&gt;"",SUMIF($S$23:$S$598,S578,$H$23:$H$598)/O578,""))</f>
        <v/>
      </c>
      <c r="J578" s="12"/>
      <c r="K578" s="19" t="str">
        <f t="shared" si="96"/>
        <v/>
      </c>
      <c r="L578" s="19" t="str">
        <f t="shared" si="89"/>
        <v/>
      </c>
      <c r="M578" s="19" t="str">
        <f t="shared" si="90"/>
        <v/>
      </c>
      <c r="N578" s="19" t="str">
        <f t="shared" si="97"/>
        <v/>
      </c>
      <c r="O578" s="9" t="str">
        <f t="shared" si="95"/>
        <v/>
      </c>
      <c r="S578" s="2" t="str">
        <f t="shared" si="93"/>
        <v>INDEX</v>
      </c>
      <c r="T578" s="18" t="str">
        <f t="shared" si="91"/>
        <v/>
      </c>
      <c r="V578" s="2" t="str">
        <f t="shared" si="94"/>
        <v>INCIDENTS</v>
      </c>
      <c r="W578" s="16" t="str">
        <f t="shared" si="92"/>
        <v/>
      </c>
    </row>
    <row r="579" spans="2:23" x14ac:dyDescent="0.2">
      <c r="B579" s="59" t="str">
        <f>IF(Collage!B572="","",Collage!B572)</f>
        <v/>
      </c>
      <c r="C579" s="59" t="str">
        <f>IF(Collage!C572="","",Collage!C572)</f>
        <v/>
      </c>
      <c r="D579" s="35" t="str">
        <f>IF(Collage!D572="","",Collage!D572)</f>
        <v/>
      </c>
      <c r="E579" s="29"/>
      <c r="F579" s="10"/>
      <c r="G579" s="11"/>
      <c r="H579" s="13" t="str">
        <f t="shared" si="88"/>
        <v/>
      </c>
      <c r="I579" s="8" t="str">
        <f>IF(B579&lt;&gt;"",SUMIF($V$23:$V$598,V579,$H$23:$H$598)/SUMIF($V$23:$V$598,V579,$O$23:O1154),IF(O579&lt;&gt;"",SUMIF($S$23:$S$598,S579,$H$23:$H$598)/O579,""))</f>
        <v/>
      </c>
      <c r="J579" s="12"/>
      <c r="K579" s="19" t="str">
        <f t="shared" si="96"/>
        <v/>
      </c>
      <c r="L579" s="19" t="str">
        <f t="shared" si="89"/>
        <v/>
      </c>
      <c r="M579" s="19" t="str">
        <f t="shared" si="90"/>
        <v/>
      </c>
      <c r="N579" s="19" t="str">
        <f t="shared" si="97"/>
        <v/>
      </c>
      <c r="O579" s="9" t="str">
        <f t="shared" si="95"/>
        <v/>
      </c>
      <c r="S579" s="2" t="str">
        <f t="shared" si="93"/>
        <v>INDEX</v>
      </c>
      <c r="T579" s="18" t="str">
        <f t="shared" si="91"/>
        <v/>
      </c>
      <c r="V579" s="2" t="str">
        <f t="shared" si="94"/>
        <v>INCIDENTS</v>
      </c>
      <c r="W579" s="16" t="str">
        <f t="shared" si="92"/>
        <v/>
      </c>
    </row>
    <row r="580" spans="2:23" x14ac:dyDescent="0.2">
      <c r="B580" s="59" t="str">
        <f>IF(Collage!B573="","",Collage!B573)</f>
        <v/>
      </c>
      <c r="C580" s="59" t="str">
        <f>IF(Collage!C573="","",Collage!C573)</f>
        <v/>
      </c>
      <c r="D580" s="35" t="str">
        <f>IF(Collage!D573="","",Collage!D573)</f>
        <v/>
      </c>
      <c r="E580" s="29"/>
      <c r="F580" s="10"/>
      <c r="G580" s="11"/>
      <c r="H580" s="13" t="str">
        <f t="shared" si="88"/>
        <v/>
      </c>
      <c r="I580" s="8" t="str">
        <f>IF(B580&lt;&gt;"",SUMIF($V$23:$V$598,V580,$H$23:$H$598)/SUMIF($V$23:$V$598,V580,$O$23:O1155),IF(O580&lt;&gt;"",SUMIF($S$23:$S$598,S580,$H$23:$H$598)/O580,""))</f>
        <v/>
      </c>
      <c r="J580" s="12"/>
      <c r="K580" s="19" t="str">
        <f t="shared" si="96"/>
        <v/>
      </c>
      <c r="L580" s="19" t="str">
        <f t="shared" si="89"/>
        <v/>
      </c>
      <c r="M580" s="19" t="str">
        <f t="shared" si="90"/>
        <v/>
      </c>
      <c r="N580" s="19" t="str">
        <f t="shared" si="97"/>
        <v/>
      </c>
      <c r="O580" s="9" t="str">
        <f t="shared" si="95"/>
        <v/>
      </c>
      <c r="S580" s="2" t="str">
        <f t="shared" si="93"/>
        <v>INDEX</v>
      </c>
      <c r="T580" s="18" t="str">
        <f t="shared" si="91"/>
        <v/>
      </c>
      <c r="V580" s="2" t="str">
        <f t="shared" si="94"/>
        <v>INCIDENTS</v>
      </c>
      <c r="W580" s="16" t="str">
        <f t="shared" si="92"/>
        <v/>
      </c>
    </row>
    <row r="581" spans="2:23" x14ac:dyDescent="0.2">
      <c r="B581" s="59" t="str">
        <f>IF(Collage!B574="","",Collage!B574)</f>
        <v/>
      </c>
      <c r="C581" s="59" t="str">
        <f>IF(Collage!C574="","",Collage!C574)</f>
        <v/>
      </c>
      <c r="D581" s="35" t="str">
        <f>IF(Collage!D574="","",Collage!D574)</f>
        <v/>
      </c>
      <c r="E581" s="29"/>
      <c r="F581" s="10"/>
      <c r="G581" s="11"/>
      <c r="H581" s="13" t="str">
        <f t="shared" si="88"/>
        <v/>
      </c>
      <c r="I581" s="8" t="str">
        <f>IF(B581&lt;&gt;"",SUMIF($V$23:$V$598,V581,$H$23:$H$598)/SUMIF($V$23:$V$598,V581,$O$23:O1156),IF(O581&lt;&gt;"",SUMIF($S$23:$S$598,S581,$H$23:$H$598)/O581,""))</f>
        <v/>
      </c>
      <c r="J581" s="12"/>
      <c r="K581" s="19" t="str">
        <f t="shared" si="96"/>
        <v/>
      </c>
      <c r="L581" s="19" t="str">
        <f t="shared" si="89"/>
        <v/>
      </c>
      <c r="M581" s="19" t="str">
        <f t="shared" si="90"/>
        <v/>
      </c>
      <c r="N581" s="19" t="str">
        <f t="shared" si="97"/>
        <v/>
      </c>
      <c r="O581" s="9" t="str">
        <f t="shared" si="95"/>
        <v/>
      </c>
      <c r="S581" s="2" t="str">
        <f t="shared" si="93"/>
        <v>INDEX</v>
      </c>
      <c r="T581" s="18" t="str">
        <f t="shared" si="91"/>
        <v/>
      </c>
      <c r="V581" s="2" t="str">
        <f t="shared" si="94"/>
        <v>INCIDENTS</v>
      </c>
      <c r="W581" s="16" t="str">
        <f t="shared" si="92"/>
        <v/>
      </c>
    </row>
    <row r="582" spans="2:23" x14ac:dyDescent="0.2">
      <c r="B582" s="59" t="str">
        <f>IF(Collage!B575="","",Collage!B575)</f>
        <v/>
      </c>
      <c r="C582" s="59" t="str">
        <f>IF(Collage!C575="","",Collage!C575)</f>
        <v/>
      </c>
      <c r="D582" s="35" t="str">
        <f>IF(Collage!D575="","",Collage!D575)</f>
        <v/>
      </c>
      <c r="E582" s="29"/>
      <c r="F582" s="10"/>
      <c r="G582" s="11"/>
      <c r="H582" s="13" t="str">
        <f t="shared" si="88"/>
        <v/>
      </c>
      <c r="I582" s="8" t="str">
        <f>IF(B582&lt;&gt;"",SUMIF($V$23:$V$598,V582,$H$23:$H$598)/SUMIF($V$23:$V$598,V582,$O$23:O1157),IF(O582&lt;&gt;"",SUMIF($S$23:$S$598,S582,$H$23:$H$598)/O582,""))</f>
        <v/>
      </c>
      <c r="J582" s="12"/>
      <c r="K582" s="19" t="str">
        <f t="shared" si="96"/>
        <v/>
      </c>
      <c r="L582" s="19" t="str">
        <f t="shared" si="89"/>
        <v/>
      </c>
      <c r="M582" s="19" t="str">
        <f t="shared" si="90"/>
        <v/>
      </c>
      <c r="N582" s="19" t="str">
        <f t="shared" si="97"/>
        <v/>
      </c>
      <c r="O582" s="9" t="str">
        <f t="shared" si="95"/>
        <v/>
      </c>
      <c r="S582" s="2" t="str">
        <f t="shared" si="93"/>
        <v>INDEX</v>
      </c>
      <c r="T582" s="18" t="str">
        <f t="shared" si="91"/>
        <v/>
      </c>
      <c r="V582" s="2" t="str">
        <f t="shared" si="94"/>
        <v>INCIDENTS</v>
      </c>
      <c r="W582" s="16" t="str">
        <f t="shared" si="92"/>
        <v/>
      </c>
    </row>
    <row r="583" spans="2:23" x14ac:dyDescent="0.2">
      <c r="B583" s="59" t="str">
        <f>IF(Collage!B576="","",Collage!B576)</f>
        <v/>
      </c>
      <c r="C583" s="59" t="str">
        <f>IF(Collage!C576="","",Collage!C576)</f>
        <v/>
      </c>
      <c r="D583" s="35" t="str">
        <f>IF(Collage!D576="","",Collage!D576)</f>
        <v/>
      </c>
      <c r="E583" s="29"/>
      <c r="F583" s="10"/>
      <c r="G583" s="11"/>
      <c r="H583" s="13" t="str">
        <f t="shared" si="88"/>
        <v/>
      </c>
      <c r="I583" s="8" t="str">
        <f>IF(B583&lt;&gt;"",SUMIF($V$23:$V$598,V583,$H$23:$H$598)/SUMIF($V$23:$V$598,V583,$O$23:O1158),IF(O583&lt;&gt;"",SUMIF($S$23:$S$598,S583,$H$23:$H$598)/O583,""))</f>
        <v/>
      </c>
      <c r="J583" s="12"/>
      <c r="K583" s="19" t="str">
        <f t="shared" si="96"/>
        <v/>
      </c>
      <c r="L583" s="19" t="str">
        <f t="shared" si="89"/>
        <v/>
      </c>
      <c r="M583" s="19" t="str">
        <f t="shared" si="90"/>
        <v/>
      </c>
      <c r="N583" s="19" t="str">
        <f t="shared" si="97"/>
        <v/>
      </c>
      <c r="O583" s="9" t="str">
        <f t="shared" si="95"/>
        <v/>
      </c>
      <c r="S583" s="2" t="str">
        <f t="shared" si="93"/>
        <v>INDEX</v>
      </c>
      <c r="T583" s="18" t="str">
        <f t="shared" si="91"/>
        <v/>
      </c>
      <c r="V583" s="2" t="str">
        <f t="shared" si="94"/>
        <v>INCIDENTS</v>
      </c>
      <c r="W583" s="16" t="str">
        <f t="shared" si="92"/>
        <v/>
      </c>
    </row>
    <row r="584" spans="2:23" x14ac:dyDescent="0.2">
      <c r="B584" s="59" t="str">
        <f>IF(Collage!B577="","",Collage!B577)</f>
        <v/>
      </c>
      <c r="C584" s="59" t="str">
        <f>IF(Collage!C577="","",Collage!C577)</f>
        <v/>
      </c>
      <c r="D584" s="35" t="str">
        <f>IF(Collage!D577="","",Collage!D577)</f>
        <v/>
      </c>
      <c r="E584" s="29"/>
      <c r="F584" s="10"/>
      <c r="G584" s="11"/>
      <c r="H584" s="13" t="str">
        <f t="shared" si="88"/>
        <v/>
      </c>
      <c r="I584" s="8" t="str">
        <f>IF(B584&lt;&gt;"",SUMIF($V$23:$V$598,V584,$H$23:$H$598)/SUMIF($V$23:$V$598,V584,$O$23:O1159),IF(O584&lt;&gt;"",SUMIF($S$23:$S$598,S584,$H$23:$H$598)/O584,""))</f>
        <v/>
      </c>
      <c r="J584" s="12"/>
      <c r="K584" s="19" t="str">
        <f t="shared" si="96"/>
        <v/>
      </c>
      <c r="L584" s="19" t="str">
        <f t="shared" si="89"/>
        <v/>
      </c>
      <c r="M584" s="19" t="str">
        <f t="shared" si="90"/>
        <v/>
      </c>
      <c r="N584" s="19" t="str">
        <f t="shared" si="97"/>
        <v/>
      </c>
      <c r="O584" s="9" t="str">
        <f t="shared" si="95"/>
        <v/>
      </c>
      <c r="S584" s="2" t="str">
        <f t="shared" si="93"/>
        <v>INDEX</v>
      </c>
      <c r="T584" s="18" t="str">
        <f t="shared" si="91"/>
        <v/>
      </c>
      <c r="V584" s="2" t="str">
        <f t="shared" si="94"/>
        <v>INCIDENTS</v>
      </c>
      <c r="W584" s="16" t="str">
        <f t="shared" si="92"/>
        <v/>
      </c>
    </row>
    <row r="585" spans="2:23" x14ac:dyDescent="0.2">
      <c r="B585" s="59" t="str">
        <f>IF(Collage!B578="","",Collage!B578)</f>
        <v/>
      </c>
      <c r="C585" s="59" t="str">
        <f>IF(Collage!C578="","",Collage!C578)</f>
        <v/>
      </c>
      <c r="D585" s="35" t="str">
        <f>IF(Collage!D578="","",Collage!D578)</f>
        <v/>
      </c>
      <c r="E585" s="29"/>
      <c r="F585" s="10"/>
      <c r="G585" s="11"/>
      <c r="H585" s="13" t="str">
        <f t="shared" si="88"/>
        <v/>
      </c>
      <c r="I585" s="8" t="str">
        <f>IF(B585&lt;&gt;"",SUMIF($V$23:$V$598,V585,$H$23:$H$598)/SUMIF($V$23:$V$598,V585,$O$23:O1160),IF(O585&lt;&gt;"",SUMIF($S$23:$S$598,S585,$H$23:$H$598)/O585,""))</f>
        <v/>
      </c>
      <c r="J585" s="12"/>
      <c r="K585" s="19" t="str">
        <f t="shared" si="96"/>
        <v/>
      </c>
      <c r="L585" s="19" t="str">
        <f t="shared" si="89"/>
        <v/>
      </c>
      <c r="M585" s="19" t="str">
        <f t="shared" si="90"/>
        <v/>
      </c>
      <c r="N585" s="19" t="str">
        <f t="shared" si="97"/>
        <v/>
      </c>
      <c r="O585" s="9" t="str">
        <f t="shared" si="95"/>
        <v/>
      </c>
      <c r="S585" s="2" t="str">
        <f t="shared" si="93"/>
        <v>INDEX</v>
      </c>
      <c r="T585" s="18" t="str">
        <f t="shared" si="91"/>
        <v/>
      </c>
      <c r="V585" s="2" t="str">
        <f t="shared" si="94"/>
        <v>INCIDENTS</v>
      </c>
      <c r="W585" s="16" t="str">
        <f t="shared" si="92"/>
        <v/>
      </c>
    </row>
    <row r="586" spans="2:23" x14ac:dyDescent="0.2">
      <c r="B586" s="59" t="str">
        <f>IF(Collage!B579="","",Collage!B579)</f>
        <v/>
      </c>
      <c r="C586" s="59" t="str">
        <f>IF(Collage!C579="","",Collage!C579)</f>
        <v/>
      </c>
      <c r="D586" s="35" t="str">
        <f>IF(Collage!D579="","",Collage!D579)</f>
        <v/>
      </c>
      <c r="E586" s="29"/>
      <c r="F586" s="10"/>
      <c r="G586" s="11"/>
      <c r="H586" s="13" t="str">
        <f t="shared" si="88"/>
        <v/>
      </c>
      <c r="I586" s="8" t="str">
        <f>IF(B586&lt;&gt;"",SUMIF($V$23:$V$598,V586,$H$23:$H$598)/SUMIF($V$23:$V$598,V586,$O$23:O1161),IF(O586&lt;&gt;"",SUMIF($S$23:$S$598,S586,$H$23:$H$598)/O586,""))</f>
        <v/>
      </c>
      <c r="J586" s="12"/>
      <c r="K586" s="19" t="str">
        <f t="shared" si="96"/>
        <v/>
      </c>
      <c r="L586" s="19" t="str">
        <f t="shared" si="89"/>
        <v/>
      </c>
      <c r="M586" s="19" t="str">
        <f t="shared" si="90"/>
        <v/>
      </c>
      <c r="N586" s="19" t="str">
        <f t="shared" si="97"/>
        <v/>
      </c>
      <c r="O586" s="9" t="str">
        <f t="shared" si="95"/>
        <v/>
      </c>
      <c r="S586" s="2" t="str">
        <f t="shared" si="93"/>
        <v>INDEX</v>
      </c>
      <c r="T586" s="18" t="str">
        <f t="shared" si="91"/>
        <v/>
      </c>
      <c r="V586" s="2" t="str">
        <f t="shared" si="94"/>
        <v>INCIDENTS</v>
      </c>
      <c r="W586" s="16" t="str">
        <f t="shared" si="92"/>
        <v/>
      </c>
    </row>
    <row r="587" spans="2:23" x14ac:dyDescent="0.2">
      <c r="B587" s="59" t="str">
        <f>IF(Collage!B580="","",Collage!B580)</f>
        <v/>
      </c>
      <c r="C587" s="59" t="str">
        <f>IF(Collage!C580="","",Collage!C580)</f>
        <v/>
      </c>
      <c r="D587" s="35" t="str">
        <f>IF(Collage!D580="","",Collage!D580)</f>
        <v/>
      </c>
      <c r="E587" s="29"/>
      <c r="F587" s="10"/>
      <c r="G587" s="11"/>
      <c r="H587" s="13" t="str">
        <f t="shared" si="88"/>
        <v/>
      </c>
      <c r="I587" s="8" t="str">
        <f>IF(B587&lt;&gt;"",SUMIF($V$23:$V$598,V587,$H$23:$H$598)/SUMIF($V$23:$V$598,V587,$O$23:O1162),IF(O587&lt;&gt;"",SUMIF($S$23:$S$598,S587,$H$23:$H$598)/O587,""))</f>
        <v/>
      </c>
      <c r="J587" s="12"/>
      <c r="K587" s="19" t="str">
        <f t="shared" si="96"/>
        <v/>
      </c>
      <c r="L587" s="19" t="str">
        <f t="shared" si="89"/>
        <v/>
      </c>
      <c r="M587" s="19" t="str">
        <f t="shared" si="90"/>
        <v/>
      </c>
      <c r="N587" s="19" t="str">
        <f t="shared" si="97"/>
        <v/>
      </c>
      <c r="O587" s="9" t="str">
        <f t="shared" si="95"/>
        <v/>
      </c>
      <c r="S587" s="2" t="str">
        <f t="shared" si="93"/>
        <v>INDEX</v>
      </c>
      <c r="T587" s="18" t="str">
        <f t="shared" si="91"/>
        <v/>
      </c>
      <c r="V587" s="2" t="str">
        <f t="shared" si="94"/>
        <v>INCIDENTS</v>
      </c>
      <c r="W587" s="16" t="str">
        <f t="shared" si="92"/>
        <v/>
      </c>
    </row>
    <row r="588" spans="2:23" x14ac:dyDescent="0.2">
      <c r="B588" s="59" t="str">
        <f>IF(Collage!B581="","",Collage!B581)</f>
        <v/>
      </c>
      <c r="C588" s="59" t="str">
        <f>IF(Collage!C581="","",Collage!C581)</f>
        <v/>
      </c>
      <c r="D588" s="35" t="str">
        <f>IF(Collage!D581="","",Collage!D581)</f>
        <v/>
      </c>
      <c r="E588" s="29"/>
      <c r="F588" s="10"/>
      <c r="G588" s="11"/>
      <c r="H588" s="13" t="str">
        <f t="shared" si="88"/>
        <v/>
      </c>
      <c r="I588" s="8" t="str">
        <f>IF(B588&lt;&gt;"",SUMIF($V$23:$V$598,V588,$H$23:$H$598)/SUMIF($V$23:$V$598,V588,$O$23:O1163),IF(O588&lt;&gt;"",SUMIF($S$23:$S$598,S588,$H$23:$H$598)/O588,""))</f>
        <v/>
      </c>
      <c r="J588" s="12"/>
      <c r="K588" s="19" t="str">
        <f t="shared" si="96"/>
        <v/>
      </c>
      <c r="L588" s="19" t="str">
        <f t="shared" si="89"/>
        <v/>
      </c>
      <c r="M588" s="19" t="str">
        <f t="shared" si="90"/>
        <v/>
      </c>
      <c r="N588" s="19" t="str">
        <f t="shared" si="97"/>
        <v/>
      </c>
      <c r="O588" s="9" t="str">
        <f t="shared" si="95"/>
        <v/>
      </c>
      <c r="S588" s="2" t="str">
        <f t="shared" si="93"/>
        <v>INDEX</v>
      </c>
      <c r="T588" s="18" t="str">
        <f t="shared" si="91"/>
        <v/>
      </c>
      <c r="V588" s="2" t="str">
        <f t="shared" si="94"/>
        <v>INCIDENTS</v>
      </c>
      <c r="W588" s="16" t="str">
        <f t="shared" si="92"/>
        <v/>
      </c>
    </row>
    <row r="589" spans="2:23" x14ac:dyDescent="0.2">
      <c r="B589" s="59" t="str">
        <f>IF(Collage!B582="","",Collage!B582)</f>
        <v/>
      </c>
      <c r="C589" s="59" t="str">
        <f>IF(Collage!C582="","",Collage!C582)</f>
        <v/>
      </c>
      <c r="D589" s="35" t="str">
        <f>IF(Collage!D582="","",Collage!D582)</f>
        <v/>
      </c>
      <c r="E589" s="29"/>
      <c r="F589" s="10"/>
      <c r="G589" s="11"/>
      <c r="H589" s="13" t="str">
        <f t="shared" si="88"/>
        <v/>
      </c>
      <c r="I589" s="8" t="str">
        <f>IF(B589&lt;&gt;"",SUMIF($V$23:$V$598,V589,$H$23:$H$598)/SUMIF($V$23:$V$598,V589,$O$23:O1164),IF(O589&lt;&gt;"",SUMIF($S$23:$S$598,S589,$H$23:$H$598)/O589,""))</f>
        <v/>
      </c>
      <c r="J589" s="12"/>
      <c r="K589" s="19" t="str">
        <f t="shared" si="96"/>
        <v/>
      </c>
      <c r="L589" s="19" t="str">
        <f t="shared" si="89"/>
        <v/>
      </c>
      <c r="M589" s="19" t="str">
        <f t="shared" si="90"/>
        <v/>
      </c>
      <c r="N589" s="19" t="str">
        <f t="shared" si="97"/>
        <v/>
      </c>
      <c r="O589" s="9" t="str">
        <f t="shared" si="95"/>
        <v/>
      </c>
      <c r="S589" s="2" t="str">
        <f t="shared" si="93"/>
        <v>INDEX</v>
      </c>
      <c r="T589" s="18" t="str">
        <f t="shared" si="91"/>
        <v/>
      </c>
      <c r="V589" s="2" t="str">
        <f t="shared" si="94"/>
        <v>INCIDENTS</v>
      </c>
      <c r="W589" s="16" t="str">
        <f t="shared" si="92"/>
        <v/>
      </c>
    </row>
    <row r="590" spans="2:23" x14ac:dyDescent="0.2">
      <c r="B590" s="59" t="str">
        <f>IF(Collage!B583="","",Collage!B583)</f>
        <v/>
      </c>
      <c r="C590" s="59" t="str">
        <f>IF(Collage!C583="","",Collage!C583)</f>
        <v/>
      </c>
      <c r="D590" s="35" t="str">
        <f>IF(Collage!D583="","",Collage!D583)</f>
        <v/>
      </c>
      <c r="E590" s="29"/>
      <c r="F590" s="10"/>
      <c r="G590" s="11"/>
      <c r="H590" s="13" t="str">
        <f t="shared" si="88"/>
        <v/>
      </c>
      <c r="I590" s="8" t="str">
        <f>IF(B590&lt;&gt;"",SUMIF($V$23:$V$598,V590,$H$23:$H$598)/SUMIF($V$23:$V$598,V590,$O$23:O1165),IF(O590&lt;&gt;"",SUMIF($S$23:$S$598,S590,$H$23:$H$598)/O590,""))</f>
        <v/>
      </c>
      <c r="J590" s="12"/>
      <c r="K590" s="19" t="str">
        <f t="shared" si="96"/>
        <v/>
      </c>
      <c r="L590" s="19" t="str">
        <f t="shared" si="89"/>
        <v/>
      </c>
      <c r="M590" s="19" t="str">
        <f t="shared" si="90"/>
        <v/>
      </c>
      <c r="N590" s="19" t="str">
        <f t="shared" si="97"/>
        <v/>
      </c>
      <c r="O590" s="9" t="str">
        <f t="shared" si="95"/>
        <v/>
      </c>
      <c r="S590" s="2" t="str">
        <f t="shared" si="93"/>
        <v>INDEX</v>
      </c>
      <c r="T590" s="18" t="str">
        <f t="shared" si="91"/>
        <v/>
      </c>
      <c r="V590" s="2" t="str">
        <f t="shared" si="94"/>
        <v>INCIDENTS</v>
      </c>
      <c r="W590" s="16" t="str">
        <f t="shared" si="92"/>
        <v/>
      </c>
    </row>
    <row r="591" spans="2:23" x14ac:dyDescent="0.2">
      <c r="B591" s="59" t="str">
        <f>IF(Collage!B584="","",Collage!B584)</f>
        <v/>
      </c>
      <c r="C591" s="59" t="str">
        <f>IF(Collage!C584="","",Collage!C584)</f>
        <v/>
      </c>
      <c r="D591" s="35" t="str">
        <f>IF(Collage!D584="","",Collage!D584)</f>
        <v/>
      </c>
      <c r="E591" s="29"/>
      <c r="F591" s="10"/>
      <c r="G591" s="11"/>
      <c r="H591" s="13" t="str">
        <f t="shared" si="88"/>
        <v/>
      </c>
      <c r="I591" s="8" t="str">
        <f>IF(B591&lt;&gt;"",SUMIF($V$23:$V$598,V591,$H$23:$H$598)/SUMIF($V$23:$V$598,V591,$O$23:O1166),IF(O591&lt;&gt;"",SUMIF($S$23:$S$598,S591,$H$23:$H$598)/O591,""))</f>
        <v/>
      </c>
      <c r="J591" s="12"/>
      <c r="K591" s="19" t="str">
        <f t="shared" si="96"/>
        <v/>
      </c>
      <c r="L591" s="19" t="str">
        <f t="shared" si="89"/>
        <v/>
      </c>
      <c r="M591" s="19" t="str">
        <f t="shared" si="90"/>
        <v/>
      </c>
      <c r="N591" s="19" t="str">
        <f t="shared" si="97"/>
        <v/>
      </c>
      <c r="O591" s="9" t="str">
        <f t="shared" si="95"/>
        <v/>
      </c>
      <c r="S591" s="2" t="str">
        <f t="shared" si="93"/>
        <v>INDEX</v>
      </c>
      <c r="T591" s="18" t="str">
        <f t="shared" si="91"/>
        <v/>
      </c>
      <c r="V591" s="2" t="str">
        <f t="shared" si="94"/>
        <v>INCIDENTS</v>
      </c>
      <c r="W591" s="16" t="str">
        <f t="shared" si="92"/>
        <v/>
      </c>
    </row>
    <row r="592" spans="2:23" x14ac:dyDescent="0.2">
      <c r="B592" s="59" t="str">
        <f>IF(Collage!B585="","",Collage!B585)</f>
        <v/>
      </c>
      <c r="C592" s="59" t="str">
        <f>IF(Collage!C585="","",Collage!C585)</f>
        <v/>
      </c>
      <c r="D592" s="35" t="str">
        <f>IF(Collage!D585="","",Collage!D585)</f>
        <v/>
      </c>
      <c r="E592" s="29"/>
      <c r="F592" s="10"/>
      <c r="G592" s="11"/>
      <c r="H592" s="13" t="str">
        <f t="shared" si="88"/>
        <v/>
      </c>
      <c r="I592" s="8" t="str">
        <f>IF(B592&lt;&gt;"",SUMIF($V$23:$V$598,V592,$H$23:$H$598)/SUMIF($V$23:$V$598,V592,$O$23:O1167),IF(O592&lt;&gt;"",SUMIF($S$23:$S$598,S592,$H$23:$H$598)/O592,""))</f>
        <v/>
      </c>
      <c r="J592" s="12"/>
      <c r="K592" s="19" t="str">
        <f t="shared" si="96"/>
        <v/>
      </c>
      <c r="L592" s="19" t="str">
        <f t="shared" si="89"/>
        <v/>
      </c>
      <c r="M592" s="19" t="str">
        <f t="shared" si="90"/>
        <v/>
      </c>
      <c r="N592" s="19" t="str">
        <f t="shared" si="97"/>
        <v/>
      </c>
      <c r="O592" s="9" t="str">
        <f t="shared" si="95"/>
        <v/>
      </c>
      <c r="S592" s="2" t="str">
        <f t="shared" si="93"/>
        <v>INDEX</v>
      </c>
      <c r="T592" s="18" t="str">
        <f t="shared" si="91"/>
        <v/>
      </c>
      <c r="V592" s="2" t="str">
        <f t="shared" si="94"/>
        <v>INCIDENTS</v>
      </c>
      <c r="W592" s="16" t="str">
        <f t="shared" si="92"/>
        <v/>
      </c>
    </row>
    <row r="593" spans="2:23" x14ac:dyDescent="0.2">
      <c r="B593" s="59" t="str">
        <f>IF(Collage!B586="","",Collage!B586)</f>
        <v/>
      </c>
      <c r="C593" s="59" t="str">
        <f>IF(Collage!C586="","",Collage!C586)</f>
        <v/>
      </c>
      <c r="D593" s="35" t="str">
        <f>IF(Collage!D586="","",Collage!D586)</f>
        <v/>
      </c>
      <c r="E593" s="29"/>
      <c r="F593" s="10"/>
      <c r="G593" s="11"/>
      <c r="H593" s="13" t="str">
        <f t="shared" si="88"/>
        <v/>
      </c>
      <c r="I593" s="8" t="str">
        <f>IF(B593&lt;&gt;"",SUMIF($V$23:$V$598,V593,$H$23:$H$598)/SUMIF($V$23:$V$598,V593,$O$23:O1168),IF(O593&lt;&gt;"",SUMIF($S$23:$S$598,S593,$H$23:$H$598)/O593,""))</f>
        <v/>
      </c>
      <c r="J593" s="12"/>
      <c r="K593" s="19" t="str">
        <f t="shared" si="96"/>
        <v/>
      </c>
      <c r="L593" s="19" t="str">
        <f t="shared" si="89"/>
        <v/>
      </c>
      <c r="M593" s="19" t="str">
        <f t="shared" si="90"/>
        <v/>
      </c>
      <c r="N593" s="19" t="str">
        <f t="shared" si="97"/>
        <v/>
      </c>
      <c r="O593" s="9" t="str">
        <f t="shared" si="95"/>
        <v/>
      </c>
      <c r="S593" s="2" t="str">
        <f t="shared" si="93"/>
        <v>INDEX</v>
      </c>
      <c r="T593" s="18" t="str">
        <f t="shared" si="91"/>
        <v/>
      </c>
      <c r="V593" s="2" t="str">
        <f t="shared" si="94"/>
        <v>INCIDENTS</v>
      </c>
      <c r="W593" s="16" t="str">
        <f t="shared" si="92"/>
        <v/>
      </c>
    </row>
    <row r="594" spans="2:23" x14ac:dyDescent="0.2">
      <c r="B594" s="59" t="str">
        <f>IF(Collage!B587="","",Collage!B587)</f>
        <v/>
      </c>
      <c r="C594" s="59" t="str">
        <f>IF(Collage!C587="","",Collage!C587)</f>
        <v/>
      </c>
      <c r="D594" s="35" t="str">
        <f>IF(Collage!D587="","",Collage!D587)</f>
        <v/>
      </c>
      <c r="E594" s="29"/>
      <c r="F594" s="10"/>
      <c r="G594" s="11"/>
      <c r="H594" s="13" t="str">
        <f t="shared" si="88"/>
        <v/>
      </c>
      <c r="I594" s="8" t="str">
        <f>IF(B594&lt;&gt;"",SUMIF($V$23:$V$598,V594,$H$23:$H$598)/SUMIF($V$23:$V$598,V594,$O$23:O1169),IF(O594&lt;&gt;"",SUMIF($S$23:$S$598,S594,$H$23:$H$598)/O594,""))</f>
        <v/>
      </c>
      <c r="J594" s="12"/>
      <c r="K594" s="19" t="str">
        <f t="shared" si="96"/>
        <v/>
      </c>
      <c r="L594" s="19" t="str">
        <f t="shared" si="89"/>
        <v/>
      </c>
      <c r="M594" s="19" t="str">
        <f t="shared" si="90"/>
        <v/>
      </c>
      <c r="N594" s="19" t="str">
        <f t="shared" si="97"/>
        <v/>
      </c>
      <c r="O594" s="9" t="str">
        <f t="shared" si="95"/>
        <v/>
      </c>
      <c r="S594" s="2" t="str">
        <f t="shared" si="93"/>
        <v>INDEX</v>
      </c>
      <c r="T594" s="18" t="str">
        <f t="shared" si="91"/>
        <v/>
      </c>
      <c r="V594" s="2" t="str">
        <f t="shared" si="94"/>
        <v>INCIDENTS</v>
      </c>
      <c r="W594" s="16" t="str">
        <f t="shared" si="92"/>
        <v/>
      </c>
    </row>
    <row r="595" spans="2:23" x14ac:dyDescent="0.2">
      <c r="B595" s="59" t="str">
        <f>IF(Collage!B588="","",Collage!B588)</f>
        <v/>
      </c>
      <c r="C595" s="59" t="str">
        <f>IF(Collage!C588="","",Collage!C588)</f>
        <v/>
      </c>
      <c r="D595" s="35" t="str">
        <f>IF(Collage!D588="","",Collage!D588)</f>
        <v/>
      </c>
      <c r="E595" s="29"/>
      <c r="F595" s="10"/>
      <c r="G595" s="11"/>
      <c r="H595" s="13" t="str">
        <f t="shared" si="88"/>
        <v/>
      </c>
      <c r="I595" s="8" t="str">
        <f>IF(B595&lt;&gt;"",SUMIF($V$23:$V$598,V595,$H$23:$H$598)/SUMIF($V$23:$V$598,V595,$O$23:O1170),IF(O595&lt;&gt;"",SUMIF($S$23:$S$598,S595,$H$23:$H$598)/O595,""))</f>
        <v/>
      </c>
      <c r="J595" s="12"/>
      <c r="K595" s="19" t="str">
        <f t="shared" si="96"/>
        <v/>
      </c>
      <c r="L595" s="19" t="str">
        <f t="shared" si="89"/>
        <v/>
      </c>
      <c r="M595" s="19" t="str">
        <f t="shared" si="90"/>
        <v/>
      </c>
      <c r="N595" s="19" t="str">
        <f t="shared" si="97"/>
        <v/>
      </c>
      <c r="O595" s="9" t="str">
        <f t="shared" si="95"/>
        <v/>
      </c>
      <c r="S595" s="2" t="str">
        <f t="shared" si="93"/>
        <v>INDEX</v>
      </c>
      <c r="T595" s="18" t="str">
        <f t="shared" si="91"/>
        <v/>
      </c>
      <c r="V595" s="2" t="str">
        <f t="shared" si="94"/>
        <v>INCIDENTS</v>
      </c>
      <c r="W595" s="16" t="str">
        <f t="shared" si="92"/>
        <v/>
      </c>
    </row>
    <row r="596" spans="2:23" x14ac:dyDescent="0.2">
      <c r="B596" s="59" t="str">
        <f>IF(Collage!B589="","",Collage!B589)</f>
        <v/>
      </c>
      <c r="C596" s="59" t="str">
        <f>IF(Collage!C589="","",Collage!C589)</f>
        <v/>
      </c>
      <c r="D596" s="35" t="str">
        <f>IF(Collage!D589="","",Collage!D589)</f>
        <v/>
      </c>
      <c r="E596" s="29"/>
      <c r="F596" s="10"/>
      <c r="G596" s="11"/>
      <c r="H596" s="13" t="str">
        <f t="shared" si="88"/>
        <v/>
      </c>
      <c r="I596" s="8" t="str">
        <f>IF(B596&lt;&gt;"",SUMIF($V$23:$V$598,V596,$H$23:$H$598)/SUMIF($V$23:$V$598,V596,$O$23:O1171),IF(O596&lt;&gt;"",SUMIF($S$23:$S$598,S596,$H$23:$H$598)/O596,""))</f>
        <v/>
      </c>
      <c r="J596" s="12"/>
      <c r="K596" s="19" t="str">
        <f t="shared" si="96"/>
        <v/>
      </c>
      <c r="L596" s="19" t="str">
        <f t="shared" si="89"/>
        <v/>
      </c>
      <c r="M596" s="19" t="str">
        <f t="shared" si="90"/>
        <v/>
      </c>
      <c r="N596" s="19" t="str">
        <f t="shared" si="97"/>
        <v/>
      </c>
      <c r="O596" s="9" t="str">
        <f t="shared" si="95"/>
        <v/>
      </c>
      <c r="S596" s="2" t="str">
        <f t="shared" si="93"/>
        <v>INDEX</v>
      </c>
      <c r="T596" s="18" t="str">
        <f t="shared" si="91"/>
        <v/>
      </c>
      <c r="V596" s="2" t="str">
        <f t="shared" si="94"/>
        <v>INCIDENTS</v>
      </c>
      <c r="W596" s="16" t="str">
        <f t="shared" si="92"/>
        <v/>
      </c>
    </row>
    <row r="597" spans="2:23" x14ac:dyDescent="0.2">
      <c r="B597" s="59" t="str">
        <f>IF(Collage!B590="","",Collage!B590)</f>
        <v/>
      </c>
      <c r="C597" s="59" t="str">
        <f>IF(Collage!C590="","",Collage!C590)</f>
        <v/>
      </c>
      <c r="D597" s="35" t="str">
        <f>IF(Collage!D590="","",Collage!D590)</f>
        <v/>
      </c>
      <c r="E597" s="29"/>
      <c r="F597" s="10"/>
      <c r="G597" s="11"/>
      <c r="H597" s="13" t="str">
        <f t="shared" si="88"/>
        <v/>
      </c>
      <c r="I597" s="8" t="str">
        <f>IF(B597&lt;&gt;"",SUMIF($V$23:$V$598,V597,$H$23:$H$598)/SUMIF($V$23:$V$598,V597,$O$23:O1172),IF(O597&lt;&gt;"",SUMIF($S$23:$S$598,S597,$H$23:$H$598)/O597,""))</f>
        <v/>
      </c>
      <c r="J597" s="12"/>
      <c r="K597" s="19" t="str">
        <f t="shared" si="96"/>
        <v/>
      </c>
      <c r="L597" s="19" t="str">
        <f t="shared" si="89"/>
        <v/>
      </c>
      <c r="M597" s="19" t="str">
        <f t="shared" si="90"/>
        <v/>
      </c>
      <c r="N597" s="19" t="str">
        <f t="shared" si="97"/>
        <v/>
      </c>
      <c r="O597" s="9" t="str">
        <f t="shared" si="95"/>
        <v/>
      </c>
      <c r="S597" s="2" t="str">
        <f t="shared" si="93"/>
        <v>INDEX</v>
      </c>
      <c r="T597" s="18" t="str">
        <f t="shared" si="91"/>
        <v/>
      </c>
      <c r="V597" s="2" t="str">
        <f t="shared" si="94"/>
        <v>INCIDENTS</v>
      </c>
      <c r="W597" s="16" t="str">
        <f t="shared" si="92"/>
        <v/>
      </c>
    </row>
    <row r="598" spans="2:23" x14ac:dyDescent="0.2">
      <c r="B598" s="59" t="str">
        <f>IF(Collage!B591="","",Collage!B591)</f>
        <v/>
      </c>
      <c r="C598" s="59" t="str">
        <f>IF(Collage!C591="","",Collage!C591)</f>
        <v/>
      </c>
      <c r="D598" s="35" t="str">
        <f>IF(Collage!D591="","",Collage!D591)</f>
        <v/>
      </c>
      <c r="E598" s="29"/>
      <c r="F598" s="10"/>
      <c r="G598" s="11"/>
      <c r="H598" s="13" t="str">
        <f t="shared" si="88"/>
        <v/>
      </c>
      <c r="I598" s="8" t="str">
        <f>IF(B598&lt;&gt;"",SUMIF($V$23:$V$598,V598,$H$23:$H$598)/SUMIF($V$23:$V$598,V598,$O$23:O1173),IF(O598&lt;&gt;"",SUMIF($S$23:$S$598,S598,$H$23:$H$598)/O598,""))</f>
        <v/>
      </c>
      <c r="J598" s="12"/>
      <c r="K598" s="19" t="str">
        <f t="shared" si="96"/>
        <v/>
      </c>
      <c r="L598" s="19" t="str">
        <f t="shared" si="89"/>
        <v/>
      </c>
      <c r="M598" s="19" t="str">
        <f t="shared" si="90"/>
        <v/>
      </c>
      <c r="N598" s="19" t="str">
        <f t="shared" si="97"/>
        <v/>
      </c>
      <c r="O598" s="9" t="str">
        <f t="shared" si="95"/>
        <v/>
      </c>
      <c r="S598" s="2" t="str">
        <f t="shared" si="93"/>
        <v>INDEX</v>
      </c>
      <c r="T598" s="18" t="str">
        <f t="shared" si="91"/>
        <v/>
      </c>
      <c r="V598" s="2" t="str">
        <f t="shared" si="94"/>
        <v>INCIDENTS</v>
      </c>
      <c r="W598" s="16" t="str">
        <f t="shared" si="92"/>
        <v/>
      </c>
    </row>
    <row r="599" spans="2:23" x14ac:dyDescent="0.2">
      <c r="B599" s="59" t="str">
        <f>IF(Collage!B592="","",Collage!B592)</f>
        <v/>
      </c>
      <c r="C599" s="59" t="str">
        <f>IF(Collage!C592="","",Collage!C592)</f>
        <v/>
      </c>
      <c r="D599" s="35" t="str">
        <f>IF(Collage!D592="","",Collage!D592)</f>
        <v/>
      </c>
      <c r="E599" s="29"/>
      <c r="F599" s="10"/>
      <c r="G599" s="11"/>
      <c r="H599" s="13" t="str">
        <f t="shared" ref="H599:H662" si="98">IF(D599="","",SUM(N599/3))</f>
        <v/>
      </c>
      <c r="I599" s="8" t="str">
        <f>IF(B599&lt;&gt;"",SUMIF($V$23:$V$598,V599,$H$23:$H$598)/SUMIF($V$23:$V$598,V599,$O$23:O1174),IF(O599&lt;&gt;"",SUMIF($S$23:$S$598,S599,$H$23:$H$598)/O599,""))</f>
        <v/>
      </c>
      <c r="J599" s="12"/>
      <c r="K599" s="19" t="str">
        <f t="shared" si="96"/>
        <v/>
      </c>
      <c r="L599" s="19" t="str">
        <f t="shared" ref="L599:L662" si="99">IF($D599&lt;&gt;"",IF($F599="X",1,0),"")</f>
        <v/>
      </c>
      <c r="M599" s="19" t="str">
        <f t="shared" ref="M599:M662" si="100">IF($D599&lt;&gt;"",IF($G599="X",1,0),"")</f>
        <v/>
      </c>
      <c r="N599" s="19" t="str">
        <f t="shared" si="97"/>
        <v/>
      </c>
      <c r="O599" s="9" t="str">
        <f t="shared" si="95"/>
        <v/>
      </c>
      <c r="S599" s="2" t="str">
        <f t="shared" si="93"/>
        <v>INDEX</v>
      </c>
      <c r="T599" s="18" t="str">
        <f t="shared" ref="T599:T662" si="101">IF(C599&lt;&gt;"",I599,"")</f>
        <v/>
      </c>
      <c r="V599" s="2" t="str">
        <f t="shared" si="94"/>
        <v>INCIDENTS</v>
      </c>
      <c r="W599" s="16" t="str">
        <f t="shared" ref="W599:W662" si="102">IF(B599&lt;&gt;"",I599,"")</f>
        <v/>
      </c>
    </row>
    <row r="600" spans="2:23" x14ac:dyDescent="0.2">
      <c r="B600" s="59" t="str">
        <f>IF(Collage!B593="","",Collage!B593)</f>
        <v/>
      </c>
      <c r="C600" s="59" t="str">
        <f>IF(Collage!C593="","",Collage!C593)</f>
        <v/>
      </c>
      <c r="D600" s="35" t="str">
        <f>IF(Collage!D593="","",Collage!D593)</f>
        <v/>
      </c>
      <c r="E600" s="29"/>
      <c r="F600" s="10"/>
      <c r="G600" s="11"/>
      <c r="H600" s="13" t="str">
        <f t="shared" si="98"/>
        <v/>
      </c>
      <c r="I600" s="8" t="str">
        <f>IF(B600&lt;&gt;"",SUMIF($V$23:$V$598,V600,$H$23:$H$598)/SUMIF($V$23:$V$598,V600,$O$23:O1175),IF(O600&lt;&gt;"",SUMIF($S$23:$S$598,S600,$H$23:$H$598)/O600,""))</f>
        <v/>
      </c>
      <c r="J600" s="12"/>
      <c r="K600" s="19" t="str">
        <f t="shared" si="96"/>
        <v/>
      </c>
      <c r="L600" s="19" t="str">
        <f t="shared" si="99"/>
        <v/>
      </c>
      <c r="M600" s="19" t="str">
        <f t="shared" si="100"/>
        <v/>
      </c>
      <c r="N600" s="19" t="str">
        <f t="shared" si="97"/>
        <v/>
      </c>
      <c r="O600" s="9" t="str">
        <f t="shared" si="95"/>
        <v/>
      </c>
      <c r="S600" s="2" t="str">
        <f t="shared" ref="S600:S663" si="103">IF(C600&lt;&gt;"",C600,IF(V600=V599,S599,""))</f>
        <v>INDEX</v>
      </c>
      <c r="T600" s="18" t="str">
        <f t="shared" si="101"/>
        <v/>
      </c>
      <c r="V600" s="2" t="str">
        <f t="shared" ref="V600:V663" si="104">IF(B600="",V599,B600)</f>
        <v>INCIDENTS</v>
      </c>
      <c r="W600" s="16" t="str">
        <f t="shared" si="102"/>
        <v/>
      </c>
    </row>
    <row r="601" spans="2:23" x14ac:dyDescent="0.2">
      <c r="B601" s="59" t="str">
        <f>IF(Collage!B594="","",Collage!B594)</f>
        <v/>
      </c>
      <c r="C601" s="59" t="str">
        <f>IF(Collage!C594="","",Collage!C594)</f>
        <v/>
      </c>
      <c r="D601" s="35" t="str">
        <f>IF(Collage!D594="","",Collage!D594)</f>
        <v/>
      </c>
      <c r="E601" s="29"/>
      <c r="F601" s="10"/>
      <c r="G601" s="11"/>
      <c r="H601" s="13" t="str">
        <f t="shared" si="98"/>
        <v/>
      </c>
      <c r="I601" s="8" t="str">
        <f>IF(B601&lt;&gt;"",SUMIF($V$23:$V$598,V601,$H$23:$H$598)/SUMIF($V$23:$V$598,V601,$O$23:O1176),IF(O601&lt;&gt;"",SUMIF($S$23:$S$598,S601,$H$23:$H$598)/O601,""))</f>
        <v/>
      </c>
      <c r="J601" s="12"/>
      <c r="K601" s="19" t="str">
        <f t="shared" si="96"/>
        <v/>
      </c>
      <c r="L601" s="19" t="str">
        <f t="shared" si="99"/>
        <v/>
      </c>
      <c r="M601" s="19" t="str">
        <f t="shared" si="100"/>
        <v/>
      </c>
      <c r="N601" s="19" t="str">
        <f t="shared" si="97"/>
        <v/>
      </c>
      <c r="O601" s="9" t="str">
        <f t="shared" ref="O601:O664" si="105">IF(C601="","",IF(S600&lt;&gt;S601,SUMPRODUCT((D601:D1077&lt;&gt;"")*(S601:S1077=S601)),""))</f>
        <v/>
      </c>
      <c r="S601" s="2" t="str">
        <f t="shared" si="103"/>
        <v>INDEX</v>
      </c>
      <c r="T601" s="18" t="str">
        <f t="shared" si="101"/>
        <v/>
      </c>
      <c r="V601" s="2" t="str">
        <f t="shared" si="104"/>
        <v>INCIDENTS</v>
      </c>
      <c r="W601" s="16" t="str">
        <f t="shared" si="102"/>
        <v/>
      </c>
    </row>
    <row r="602" spans="2:23" x14ac:dyDescent="0.2">
      <c r="B602" s="59" t="str">
        <f>IF(Collage!B595="","",Collage!B595)</f>
        <v/>
      </c>
      <c r="C602" s="59" t="str">
        <f>IF(Collage!C595="","",Collage!C595)</f>
        <v/>
      </c>
      <c r="D602" s="35" t="str">
        <f>IF(Collage!D595="","",Collage!D595)</f>
        <v/>
      </c>
      <c r="E602" s="29"/>
      <c r="F602" s="10"/>
      <c r="G602" s="11"/>
      <c r="H602" s="13" t="str">
        <f t="shared" si="98"/>
        <v/>
      </c>
      <c r="I602" s="8" t="str">
        <f>IF(B602&lt;&gt;"",SUMIF($V$23:$V$598,V602,$H$23:$H$598)/SUMIF($V$23:$V$598,V602,$O$23:O1177),IF(O602&lt;&gt;"",SUMIF($S$23:$S$598,S602,$H$23:$H$598)/O602,""))</f>
        <v/>
      </c>
      <c r="J602" s="12"/>
      <c r="K602" s="19" t="str">
        <f t="shared" si="96"/>
        <v/>
      </c>
      <c r="L602" s="19" t="str">
        <f t="shared" si="99"/>
        <v/>
      </c>
      <c r="M602" s="19" t="str">
        <f t="shared" si="100"/>
        <v/>
      </c>
      <c r="N602" s="19" t="str">
        <f t="shared" si="97"/>
        <v/>
      </c>
      <c r="O602" s="9" t="str">
        <f t="shared" si="105"/>
        <v/>
      </c>
      <c r="S602" s="2" t="str">
        <f t="shared" si="103"/>
        <v>INDEX</v>
      </c>
      <c r="T602" s="18" t="str">
        <f t="shared" si="101"/>
        <v/>
      </c>
      <c r="V602" s="2" t="str">
        <f t="shared" si="104"/>
        <v>INCIDENTS</v>
      </c>
      <c r="W602" s="16" t="str">
        <f t="shared" si="102"/>
        <v/>
      </c>
    </row>
    <row r="603" spans="2:23" x14ac:dyDescent="0.2">
      <c r="B603" s="59" t="str">
        <f>IF(Collage!B596="","",Collage!B596)</f>
        <v/>
      </c>
      <c r="C603" s="59" t="str">
        <f>IF(Collage!C596="","",Collage!C596)</f>
        <v/>
      </c>
      <c r="D603" s="35" t="str">
        <f>IF(Collage!D596="","",Collage!D596)</f>
        <v/>
      </c>
      <c r="E603" s="29"/>
      <c r="F603" s="10"/>
      <c r="G603" s="11"/>
      <c r="H603" s="13" t="str">
        <f t="shared" si="98"/>
        <v/>
      </c>
      <c r="I603" s="8" t="str">
        <f>IF(B603&lt;&gt;"",SUMIF($V$23:$V$598,V603,$H$23:$H$598)/SUMIF($V$23:$V$598,V603,$O$23:O1178),IF(O603&lt;&gt;"",SUMIF($S$23:$S$598,S603,$H$23:$H$598)/O603,""))</f>
        <v/>
      </c>
      <c r="J603" s="12"/>
      <c r="K603" s="19" t="str">
        <f t="shared" si="96"/>
        <v/>
      </c>
      <c r="L603" s="19" t="str">
        <f t="shared" si="99"/>
        <v/>
      </c>
      <c r="M603" s="19" t="str">
        <f t="shared" si="100"/>
        <v/>
      </c>
      <c r="N603" s="19" t="str">
        <f t="shared" si="97"/>
        <v/>
      </c>
      <c r="O603" s="9" t="str">
        <f t="shared" si="105"/>
        <v/>
      </c>
      <c r="S603" s="2" t="str">
        <f t="shared" si="103"/>
        <v>INDEX</v>
      </c>
      <c r="T603" s="18" t="str">
        <f t="shared" si="101"/>
        <v/>
      </c>
      <c r="V603" s="2" t="str">
        <f t="shared" si="104"/>
        <v>INCIDENTS</v>
      </c>
      <c r="W603" s="16" t="str">
        <f t="shared" si="102"/>
        <v/>
      </c>
    </row>
    <row r="604" spans="2:23" x14ac:dyDescent="0.2">
      <c r="B604" s="59" t="str">
        <f>IF(Collage!B597="","",Collage!B597)</f>
        <v/>
      </c>
      <c r="C604" s="59" t="str">
        <f>IF(Collage!C597="","",Collage!C597)</f>
        <v/>
      </c>
      <c r="D604" s="35" t="str">
        <f>IF(Collage!D597="","",Collage!D597)</f>
        <v/>
      </c>
      <c r="E604" s="29"/>
      <c r="F604" s="10"/>
      <c r="G604" s="11"/>
      <c r="H604" s="13" t="str">
        <f t="shared" si="98"/>
        <v/>
      </c>
      <c r="I604" s="8" t="str">
        <f>IF(B604&lt;&gt;"",SUMIF($V$23:$V$598,V604,$H$23:$H$598)/SUMIF($V$23:$V$598,V604,$O$23:O1179),IF(O604&lt;&gt;"",SUMIF($S$23:$S$598,S604,$H$23:$H$598)/O604,""))</f>
        <v/>
      </c>
      <c r="J604" s="12"/>
      <c r="K604" s="19" t="str">
        <f t="shared" si="96"/>
        <v/>
      </c>
      <c r="L604" s="19" t="str">
        <f t="shared" si="99"/>
        <v/>
      </c>
      <c r="M604" s="19" t="str">
        <f t="shared" si="100"/>
        <v/>
      </c>
      <c r="N604" s="19" t="str">
        <f t="shared" si="97"/>
        <v/>
      </c>
      <c r="O604" s="9" t="str">
        <f t="shared" si="105"/>
        <v/>
      </c>
      <c r="S604" s="2" t="str">
        <f t="shared" si="103"/>
        <v>INDEX</v>
      </c>
      <c r="T604" s="18" t="str">
        <f t="shared" si="101"/>
        <v/>
      </c>
      <c r="V604" s="2" t="str">
        <f t="shared" si="104"/>
        <v>INCIDENTS</v>
      </c>
      <c r="W604" s="16" t="str">
        <f t="shared" si="102"/>
        <v/>
      </c>
    </row>
    <row r="605" spans="2:23" x14ac:dyDescent="0.2">
      <c r="B605" s="59" t="str">
        <f>IF(Collage!B598="","",Collage!B598)</f>
        <v/>
      </c>
      <c r="C605" s="59" t="str">
        <f>IF(Collage!C598="","",Collage!C598)</f>
        <v/>
      </c>
      <c r="D605" s="35" t="str">
        <f>IF(Collage!D598="","",Collage!D598)</f>
        <v/>
      </c>
      <c r="E605" s="29"/>
      <c r="F605" s="10"/>
      <c r="G605" s="11"/>
      <c r="H605" s="13" t="str">
        <f t="shared" si="98"/>
        <v/>
      </c>
      <c r="I605" s="8" t="str">
        <f>IF(B605&lt;&gt;"",SUMIF($V$23:$V$598,V605,$H$23:$H$598)/SUMIF($V$23:$V$598,V605,$O$23:O1180),IF(O605&lt;&gt;"",SUMIF($S$23:$S$598,S605,$H$23:$H$598)/O605,""))</f>
        <v/>
      </c>
      <c r="J605" s="12"/>
      <c r="K605" s="19" t="str">
        <f t="shared" si="96"/>
        <v/>
      </c>
      <c r="L605" s="19" t="str">
        <f t="shared" si="99"/>
        <v/>
      </c>
      <c r="M605" s="19" t="str">
        <f t="shared" si="100"/>
        <v/>
      </c>
      <c r="N605" s="19" t="str">
        <f t="shared" si="97"/>
        <v/>
      </c>
      <c r="O605" s="9" t="str">
        <f t="shared" si="105"/>
        <v/>
      </c>
      <c r="S605" s="2" t="str">
        <f t="shared" si="103"/>
        <v>INDEX</v>
      </c>
      <c r="T605" s="18" t="str">
        <f t="shared" si="101"/>
        <v/>
      </c>
      <c r="V605" s="2" t="str">
        <f t="shared" si="104"/>
        <v>INCIDENTS</v>
      </c>
      <c r="W605" s="16" t="str">
        <f t="shared" si="102"/>
        <v/>
      </c>
    </row>
    <row r="606" spans="2:23" x14ac:dyDescent="0.2">
      <c r="B606" s="59" t="str">
        <f>IF(Collage!B599="","",Collage!B599)</f>
        <v/>
      </c>
      <c r="C606" s="59" t="str">
        <f>IF(Collage!C599="","",Collage!C599)</f>
        <v/>
      </c>
      <c r="D606" s="35" t="str">
        <f>IF(Collage!D599="","",Collage!D599)</f>
        <v/>
      </c>
      <c r="E606" s="29"/>
      <c r="F606" s="10"/>
      <c r="G606" s="11"/>
      <c r="H606" s="13" t="str">
        <f t="shared" si="98"/>
        <v/>
      </c>
      <c r="I606" s="8" t="str">
        <f>IF(B606&lt;&gt;"",SUMIF($V$23:$V$598,V606,$H$23:$H$598)/SUMIF($V$23:$V$598,V606,$O$23:O1181),IF(O606&lt;&gt;"",SUMIF($S$23:$S$598,S606,$H$23:$H$598)/O606,""))</f>
        <v/>
      </c>
      <c r="J606" s="12"/>
      <c r="K606" s="19" t="str">
        <f t="shared" si="96"/>
        <v/>
      </c>
      <c r="L606" s="19" t="str">
        <f t="shared" si="99"/>
        <v/>
      </c>
      <c r="M606" s="19" t="str">
        <f t="shared" si="100"/>
        <v/>
      </c>
      <c r="N606" s="19" t="str">
        <f t="shared" si="97"/>
        <v/>
      </c>
      <c r="O606" s="9" t="str">
        <f t="shared" si="105"/>
        <v/>
      </c>
      <c r="S606" s="2" t="str">
        <f t="shared" si="103"/>
        <v>INDEX</v>
      </c>
      <c r="T606" s="18" t="str">
        <f t="shared" si="101"/>
        <v/>
      </c>
      <c r="V606" s="2" t="str">
        <f t="shared" si="104"/>
        <v>INCIDENTS</v>
      </c>
      <c r="W606" s="16" t="str">
        <f t="shared" si="102"/>
        <v/>
      </c>
    </row>
    <row r="607" spans="2:23" x14ac:dyDescent="0.2">
      <c r="B607" s="59" t="str">
        <f>IF(Collage!B600="","",Collage!B600)</f>
        <v/>
      </c>
      <c r="C607" s="59" t="str">
        <f>IF(Collage!C600="","",Collage!C600)</f>
        <v/>
      </c>
      <c r="D607" s="35" t="str">
        <f>IF(Collage!D600="","",Collage!D600)</f>
        <v/>
      </c>
      <c r="E607" s="29"/>
      <c r="F607" s="10"/>
      <c r="G607" s="11"/>
      <c r="H607" s="13" t="str">
        <f t="shared" si="98"/>
        <v/>
      </c>
      <c r="I607" s="8" t="str">
        <f>IF(B607&lt;&gt;"",SUMIF($V$23:$V$598,V607,$H$23:$H$598)/SUMIF($V$23:$V$598,V607,$O$23:O1182),IF(O607&lt;&gt;"",SUMIF($S$23:$S$598,S607,$H$23:$H$598)/O607,""))</f>
        <v/>
      </c>
      <c r="J607" s="12"/>
      <c r="K607" s="19" t="str">
        <f t="shared" si="96"/>
        <v/>
      </c>
      <c r="L607" s="19" t="str">
        <f t="shared" si="99"/>
        <v/>
      </c>
      <c r="M607" s="19" t="str">
        <f t="shared" si="100"/>
        <v/>
      </c>
      <c r="N607" s="19" t="str">
        <f t="shared" si="97"/>
        <v/>
      </c>
      <c r="O607" s="9" t="str">
        <f t="shared" si="105"/>
        <v/>
      </c>
      <c r="S607" s="2" t="str">
        <f t="shared" si="103"/>
        <v>INDEX</v>
      </c>
      <c r="T607" s="18" t="str">
        <f t="shared" si="101"/>
        <v/>
      </c>
      <c r="V607" s="2" t="str">
        <f t="shared" si="104"/>
        <v>INCIDENTS</v>
      </c>
      <c r="W607" s="16" t="str">
        <f t="shared" si="102"/>
        <v/>
      </c>
    </row>
    <row r="608" spans="2:23" x14ac:dyDescent="0.2">
      <c r="B608" s="59" t="str">
        <f>IF(Collage!B601="","",Collage!B601)</f>
        <v/>
      </c>
      <c r="C608" s="59" t="str">
        <f>IF(Collage!C601="","",Collage!C601)</f>
        <v/>
      </c>
      <c r="D608" s="35" t="str">
        <f>IF(Collage!D601="","",Collage!D601)</f>
        <v/>
      </c>
      <c r="E608" s="29"/>
      <c r="F608" s="10"/>
      <c r="G608" s="11"/>
      <c r="H608" s="13" t="str">
        <f t="shared" si="98"/>
        <v/>
      </c>
      <c r="I608" s="8" t="str">
        <f>IF(B608&lt;&gt;"",SUMIF($V$23:$V$598,V608,$H$23:$H$598)/SUMIF($V$23:$V$598,V608,$O$23:O1183),IF(O608&lt;&gt;"",SUMIF($S$23:$S$598,S608,$H$23:$H$598)/O608,""))</f>
        <v/>
      </c>
      <c r="J608" s="12"/>
      <c r="K608" s="19" t="str">
        <f t="shared" si="96"/>
        <v/>
      </c>
      <c r="L608" s="19" t="str">
        <f t="shared" si="99"/>
        <v/>
      </c>
      <c r="M608" s="19" t="str">
        <f t="shared" si="100"/>
        <v/>
      </c>
      <c r="N608" s="19" t="str">
        <f t="shared" si="97"/>
        <v/>
      </c>
      <c r="O608" s="9" t="str">
        <f t="shared" si="105"/>
        <v/>
      </c>
      <c r="S608" s="2" t="str">
        <f t="shared" si="103"/>
        <v>INDEX</v>
      </c>
      <c r="T608" s="18" t="str">
        <f t="shared" si="101"/>
        <v/>
      </c>
      <c r="V608" s="2" t="str">
        <f t="shared" si="104"/>
        <v>INCIDENTS</v>
      </c>
      <c r="W608" s="16" t="str">
        <f t="shared" si="102"/>
        <v/>
      </c>
    </row>
    <row r="609" spans="2:23" x14ac:dyDescent="0.2">
      <c r="B609" s="59" t="str">
        <f>IF(Collage!B602="","",Collage!B602)</f>
        <v/>
      </c>
      <c r="C609" s="59" t="str">
        <f>IF(Collage!C602="","",Collage!C602)</f>
        <v/>
      </c>
      <c r="D609" s="35" t="str">
        <f>IF(Collage!D602="","",Collage!D602)</f>
        <v/>
      </c>
      <c r="E609" s="29"/>
      <c r="F609" s="10"/>
      <c r="G609" s="11"/>
      <c r="H609" s="13" t="str">
        <f t="shared" si="98"/>
        <v/>
      </c>
      <c r="I609" s="8" t="str">
        <f>IF(B609&lt;&gt;"",SUMIF($V$23:$V$598,V609,$H$23:$H$598)/SUMIF($V$23:$V$598,V609,$O$23:O1184),IF(O609&lt;&gt;"",SUMIF($S$23:$S$598,S609,$H$23:$H$598)/O609,""))</f>
        <v/>
      </c>
      <c r="J609" s="12"/>
      <c r="K609" s="19" t="str">
        <f t="shared" si="96"/>
        <v/>
      </c>
      <c r="L609" s="19" t="str">
        <f t="shared" si="99"/>
        <v/>
      </c>
      <c r="M609" s="19" t="str">
        <f t="shared" si="100"/>
        <v/>
      </c>
      <c r="N609" s="19" t="str">
        <f t="shared" si="97"/>
        <v/>
      </c>
      <c r="O609" s="9" t="str">
        <f t="shared" si="105"/>
        <v/>
      </c>
      <c r="S609" s="2" t="str">
        <f t="shared" si="103"/>
        <v>INDEX</v>
      </c>
      <c r="T609" s="18" t="str">
        <f t="shared" si="101"/>
        <v/>
      </c>
      <c r="V609" s="2" t="str">
        <f t="shared" si="104"/>
        <v>INCIDENTS</v>
      </c>
      <c r="W609" s="16" t="str">
        <f t="shared" si="102"/>
        <v/>
      </c>
    </row>
    <row r="610" spans="2:23" x14ac:dyDescent="0.2">
      <c r="B610" s="59" t="str">
        <f>IF(Collage!B603="","",Collage!B603)</f>
        <v/>
      </c>
      <c r="C610" s="59" t="str">
        <f>IF(Collage!C603="","",Collage!C603)</f>
        <v/>
      </c>
      <c r="D610" s="35" t="str">
        <f>IF(Collage!D603="","",Collage!D603)</f>
        <v/>
      </c>
      <c r="E610" s="29"/>
      <c r="F610" s="10"/>
      <c r="G610" s="11"/>
      <c r="H610" s="13" t="str">
        <f t="shared" si="98"/>
        <v/>
      </c>
      <c r="I610" s="8" t="str">
        <f>IF(B610&lt;&gt;"",SUMIF($V$23:$V$598,V610,$H$23:$H$598)/SUMIF($V$23:$V$598,V610,$O$23:O1185),IF(O610&lt;&gt;"",SUMIF($S$23:$S$598,S610,$H$23:$H$598)/O610,""))</f>
        <v/>
      </c>
      <c r="J610" s="12"/>
      <c r="K610" s="19" t="str">
        <f t="shared" si="96"/>
        <v/>
      </c>
      <c r="L610" s="19" t="str">
        <f t="shared" si="99"/>
        <v/>
      </c>
      <c r="M610" s="19" t="str">
        <f t="shared" si="100"/>
        <v/>
      </c>
      <c r="N610" s="19" t="str">
        <f t="shared" si="97"/>
        <v/>
      </c>
      <c r="O610" s="9" t="str">
        <f t="shared" si="105"/>
        <v/>
      </c>
      <c r="S610" s="2" t="str">
        <f t="shared" si="103"/>
        <v>INDEX</v>
      </c>
      <c r="T610" s="18" t="str">
        <f t="shared" si="101"/>
        <v/>
      </c>
      <c r="V610" s="2" t="str">
        <f t="shared" si="104"/>
        <v>INCIDENTS</v>
      </c>
      <c r="W610" s="16" t="str">
        <f t="shared" si="102"/>
        <v/>
      </c>
    </row>
    <row r="611" spans="2:23" x14ac:dyDescent="0.2">
      <c r="B611" s="59" t="str">
        <f>IF(Collage!B604="","",Collage!B604)</f>
        <v/>
      </c>
      <c r="C611" s="59" t="str">
        <f>IF(Collage!C604="","",Collage!C604)</f>
        <v/>
      </c>
      <c r="D611" s="35" t="str">
        <f>IF(Collage!D604="","",Collage!D604)</f>
        <v/>
      </c>
      <c r="E611" s="29"/>
      <c r="F611" s="10"/>
      <c r="G611" s="11"/>
      <c r="H611" s="13" t="str">
        <f t="shared" si="98"/>
        <v/>
      </c>
      <c r="I611" s="8" t="str">
        <f>IF(B611&lt;&gt;"",SUMIF($V$23:$V$598,V611,$H$23:$H$598)/SUMIF($V$23:$V$598,V611,$O$23:O1186),IF(O611&lt;&gt;"",SUMIF($S$23:$S$598,S611,$H$23:$H$598)/O611,""))</f>
        <v/>
      </c>
      <c r="J611" s="12"/>
      <c r="K611" s="19" t="str">
        <f t="shared" si="96"/>
        <v/>
      </c>
      <c r="L611" s="19" t="str">
        <f t="shared" si="99"/>
        <v/>
      </c>
      <c r="M611" s="19" t="str">
        <f t="shared" si="100"/>
        <v/>
      </c>
      <c r="N611" s="19" t="str">
        <f t="shared" si="97"/>
        <v/>
      </c>
      <c r="O611" s="9" t="str">
        <f t="shared" si="105"/>
        <v/>
      </c>
      <c r="S611" s="2" t="str">
        <f t="shared" si="103"/>
        <v>INDEX</v>
      </c>
      <c r="T611" s="18" t="str">
        <f t="shared" si="101"/>
        <v/>
      </c>
      <c r="V611" s="2" t="str">
        <f t="shared" si="104"/>
        <v>INCIDENTS</v>
      </c>
      <c r="W611" s="16" t="str">
        <f t="shared" si="102"/>
        <v/>
      </c>
    </row>
    <row r="612" spans="2:23" x14ac:dyDescent="0.2">
      <c r="B612" s="59" t="str">
        <f>IF(Collage!B605="","",Collage!B605)</f>
        <v/>
      </c>
      <c r="C612" s="59" t="str">
        <f>IF(Collage!C605="","",Collage!C605)</f>
        <v/>
      </c>
      <c r="D612" s="35" t="str">
        <f>IF(Collage!D605="","",Collage!D605)</f>
        <v/>
      </c>
      <c r="E612" s="29"/>
      <c r="F612" s="10"/>
      <c r="G612" s="11"/>
      <c r="H612" s="13" t="str">
        <f t="shared" si="98"/>
        <v/>
      </c>
      <c r="I612" s="8" t="str">
        <f>IF(B612&lt;&gt;"",SUMIF($V$23:$V$598,V612,$H$23:$H$598)/SUMIF($V$23:$V$598,V612,$O$23:O1187),IF(O612&lt;&gt;"",SUMIF($S$23:$S$598,S612,$H$23:$H$598)/O612,""))</f>
        <v/>
      </c>
      <c r="J612" s="12"/>
      <c r="K612" s="19" t="str">
        <f t="shared" ref="K612:K675" si="106">IF(D612&lt;&gt;"",IF(E612="X",1,0),"")</f>
        <v/>
      </c>
      <c r="L612" s="19" t="str">
        <f t="shared" si="99"/>
        <v/>
      </c>
      <c r="M612" s="19" t="str">
        <f t="shared" si="100"/>
        <v/>
      </c>
      <c r="N612" s="19" t="str">
        <f t="shared" ref="N612:N675" si="107">IF(D612&lt;&gt;"",SUM(K612:M612),IF(O612&lt;&gt;"","Procédures :",""))</f>
        <v/>
      </c>
      <c r="O612" s="9" t="str">
        <f t="shared" si="105"/>
        <v/>
      </c>
      <c r="S612" s="2" t="str">
        <f t="shared" si="103"/>
        <v>INDEX</v>
      </c>
      <c r="T612" s="18" t="str">
        <f t="shared" si="101"/>
        <v/>
      </c>
      <c r="V612" s="2" t="str">
        <f t="shared" si="104"/>
        <v>INCIDENTS</v>
      </c>
      <c r="W612" s="16" t="str">
        <f t="shared" si="102"/>
        <v/>
      </c>
    </row>
    <row r="613" spans="2:23" x14ac:dyDescent="0.2">
      <c r="B613" s="59" t="str">
        <f>IF(Collage!B606="","",Collage!B606)</f>
        <v/>
      </c>
      <c r="C613" s="59" t="str">
        <f>IF(Collage!C606="","",Collage!C606)</f>
        <v/>
      </c>
      <c r="D613" s="35" t="str">
        <f>IF(Collage!D606="","",Collage!D606)</f>
        <v/>
      </c>
      <c r="E613" s="29"/>
      <c r="F613" s="10"/>
      <c r="G613" s="11"/>
      <c r="H613" s="13" t="str">
        <f t="shared" si="98"/>
        <v/>
      </c>
      <c r="I613" s="8" t="str">
        <f>IF(B613&lt;&gt;"",SUMIF($V$23:$V$598,V613,$H$23:$H$598)/SUMIF($V$23:$V$598,V613,$O$23:O1188),IF(O613&lt;&gt;"",SUMIF($S$23:$S$598,S613,$H$23:$H$598)/O613,""))</f>
        <v/>
      </c>
      <c r="J613" s="12"/>
      <c r="K613" s="19" t="str">
        <f t="shared" si="106"/>
        <v/>
      </c>
      <c r="L613" s="19" t="str">
        <f t="shared" si="99"/>
        <v/>
      </c>
      <c r="M613" s="19" t="str">
        <f t="shared" si="100"/>
        <v/>
      </c>
      <c r="N613" s="19" t="str">
        <f t="shared" si="107"/>
        <v/>
      </c>
      <c r="O613" s="9" t="str">
        <f t="shared" si="105"/>
        <v/>
      </c>
      <c r="S613" s="2" t="str">
        <f t="shared" si="103"/>
        <v>INDEX</v>
      </c>
      <c r="T613" s="18" t="str">
        <f t="shared" si="101"/>
        <v/>
      </c>
      <c r="V613" s="2" t="str">
        <f t="shared" si="104"/>
        <v>INCIDENTS</v>
      </c>
      <c r="W613" s="16" t="str">
        <f t="shared" si="102"/>
        <v/>
      </c>
    </row>
    <row r="614" spans="2:23" x14ac:dyDescent="0.2">
      <c r="B614" s="59" t="str">
        <f>IF(Collage!B607="","",Collage!B607)</f>
        <v/>
      </c>
      <c r="C614" s="59" t="str">
        <f>IF(Collage!C607="","",Collage!C607)</f>
        <v/>
      </c>
      <c r="D614" s="35" t="str">
        <f>IF(Collage!D607="","",Collage!D607)</f>
        <v/>
      </c>
      <c r="E614" s="29"/>
      <c r="F614" s="10"/>
      <c r="G614" s="11"/>
      <c r="H614" s="13" t="str">
        <f t="shared" si="98"/>
        <v/>
      </c>
      <c r="I614" s="8" t="str">
        <f>IF(B614&lt;&gt;"",SUMIF($V$23:$V$598,V614,$H$23:$H$598)/SUMIF($V$23:$V$598,V614,$O$23:O1189),IF(O614&lt;&gt;"",SUMIF($S$23:$S$598,S614,$H$23:$H$598)/O614,""))</f>
        <v/>
      </c>
      <c r="J614" s="12"/>
      <c r="K614" s="19" t="str">
        <f t="shared" si="106"/>
        <v/>
      </c>
      <c r="L614" s="19" t="str">
        <f t="shared" si="99"/>
        <v/>
      </c>
      <c r="M614" s="19" t="str">
        <f t="shared" si="100"/>
        <v/>
      </c>
      <c r="N614" s="19" t="str">
        <f t="shared" si="107"/>
        <v/>
      </c>
      <c r="O614" s="9" t="str">
        <f t="shared" si="105"/>
        <v/>
      </c>
      <c r="S614" s="2" t="str">
        <f t="shared" si="103"/>
        <v>INDEX</v>
      </c>
      <c r="T614" s="18" t="str">
        <f t="shared" si="101"/>
        <v/>
      </c>
      <c r="V614" s="2" t="str">
        <f t="shared" si="104"/>
        <v>INCIDENTS</v>
      </c>
      <c r="W614" s="16" t="str">
        <f t="shared" si="102"/>
        <v/>
      </c>
    </row>
    <row r="615" spans="2:23" x14ac:dyDescent="0.2">
      <c r="B615" s="59" t="str">
        <f>IF(Collage!B608="","",Collage!B608)</f>
        <v/>
      </c>
      <c r="C615" s="59" t="str">
        <f>IF(Collage!C608="","",Collage!C608)</f>
        <v/>
      </c>
      <c r="D615" s="35" t="str">
        <f>IF(Collage!D608="","",Collage!D608)</f>
        <v/>
      </c>
      <c r="E615" s="29"/>
      <c r="F615" s="10"/>
      <c r="G615" s="11"/>
      <c r="H615" s="13" t="str">
        <f t="shared" si="98"/>
        <v/>
      </c>
      <c r="I615" s="8" t="str">
        <f>IF(B615&lt;&gt;"",SUMIF($V$23:$V$598,V615,$H$23:$H$598)/SUMIF($V$23:$V$598,V615,$O$23:O1190),IF(O615&lt;&gt;"",SUMIF($S$23:$S$598,S615,$H$23:$H$598)/O615,""))</f>
        <v/>
      </c>
      <c r="J615" s="12"/>
      <c r="K615" s="19" t="str">
        <f t="shared" si="106"/>
        <v/>
      </c>
      <c r="L615" s="19" t="str">
        <f t="shared" si="99"/>
        <v/>
      </c>
      <c r="M615" s="19" t="str">
        <f t="shared" si="100"/>
        <v/>
      </c>
      <c r="N615" s="19" t="str">
        <f t="shared" si="107"/>
        <v/>
      </c>
      <c r="O615" s="9" t="str">
        <f t="shared" si="105"/>
        <v/>
      </c>
      <c r="S615" s="2" t="str">
        <f t="shared" si="103"/>
        <v>INDEX</v>
      </c>
      <c r="T615" s="18" t="str">
        <f t="shared" si="101"/>
        <v/>
      </c>
      <c r="V615" s="2" t="str">
        <f t="shared" si="104"/>
        <v>INCIDENTS</v>
      </c>
      <c r="W615" s="16" t="str">
        <f t="shared" si="102"/>
        <v/>
      </c>
    </row>
    <row r="616" spans="2:23" x14ac:dyDescent="0.2">
      <c r="B616" s="59" t="str">
        <f>IF(Collage!B609="","",Collage!B609)</f>
        <v/>
      </c>
      <c r="C616" s="59" t="str">
        <f>IF(Collage!C609="","",Collage!C609)</f>
        <v/>
      </c>
      <c r="D616" s="35" t="str">
        <f>IF(Collage!D609="","",Collage!D609)</f>
        <v/>
      </c>
      <c r="E616" s="29"/>
      <c r="F616" s="10"/>
      <c r="G616" s="11"/>
      <c r="H616" s="13" t="str">
        <f t="shared" si="98"/>
        <v/>
      </c>
      <c r="I616" s="8" t="str">
        <f>IF(B616&lt;&gt;"",SUMIF($V$23:$V$598,V616,$H$23:$H$598)/SUMIF($V$23:$V$598,V616,$O$23:O1191),IF(O616&lt;&gt;"",SUMIF($S$23:$S$598,S616,$H$23:$H$598)/O616,""))</f>
        <v/>
      </c>
      <c r="J616" s="12"/>
      <c r="K616" s="19" t="str">
        <f t="shared" si="106"/>
        <v/>
      </c>
      <c r="L616" s="19" t="str">
        <f t="shared" si="99"/>
        <v/>
      </c>
      <c r="M616" s="19" t="str">
        <f t="shared" si="100"/>
        <v/>
      </c>
      <c r="N616" s="19" t="str">
        <f t="shared" si="107"/>
        <v/>
      </c>
      <c r="O616" s="9" t="str">
        <f t="shared" si="105"/>
        <v/>
      </c>
      <c r="S616" s="2" t="str">
        <f t="shared" si="103"/>
        <v>INDEX</v>
      </c>
      <c r="T616" s="18" t="str">
        <f t="shared" si="101"/>
        <v/>
      </c>
      <c r="V616" s="2" t="str">
        <f t="shared" si="104"/>
        <v>INCIDENTS</v>
      </c>
      <c r="W616" s="16" t="str">
        <f t="shared" si="102"/>
        <v/>
      </c>
    </row>
    <row r="617" spans="2:23" x14ac:dyDescent="0.2">
      <c r="B617" s="59" t="str">
        <f>IF(Collage!B610="","",Collage!B610)</f>
        <v/>
      </c>
      <c r="C617" s="59" t="str">
        <f>IF(Collage!C610="","",Collage!C610)</f>
        <v/>
      </c>
      <c r="D617" s="35" t="str">
        <f>IF(Collage!D610="","",Collage!D610)</f>
        <v/>
      </c>
      <c r="E617" s="29"/>
      <c r="F617" s="10"/>
      <c r="G617" s="11"/>
      <c r="H617" s="13" t="str">
        <f t="shared" si="98"/>
        <v/>
      </c>
      <c r="I617" s="8" t="str">
        <f>IF(B617&lt;&gt;"",SUMIF($V$23:$V$598,V617,$H$23:$H$598)/SUMIF($V$23:$V$598,V617,$O$23:O1192),IF(O617&lt;&gt;"",SUMIF($S$23:$S$598,S617,$H$23:$H$598)/O617,""))</f>
        <v/>
      </c>
      <c r="J617" s="12"/>
      <c r="K617" s="19" t="str">
        <f t="shared" si="106"/>
        <v/>
      </c>
      <c r="L617" s="19" t="str">
        <f t="shared" si="99"/>
        <v/>
      </c>
      <c r="M617" s="19" t="str">
        <f t="shared" si="100"/>
        <v/>
      </c>
      <c r="N617" s="19" t="str">
        <f t="shared" si="107"/>
        <v/>
      </c>
      <c r="O617" s="9" t="str">
        <f t="shared" si="105"/>
        <v/>
      </c>
      <c r="S617" s="2" t="str">
        <f t="shared" si="103"/>
        <v>INDEX</v>
      </c>
      <c r="T617" s="18" t="str">
        <f t="shared" si="101"/>
        <v/>
      </c>
      <c r="V617" s="2" t="str">
        <f t="shared" si="104"/>
        <v>INCIDENTS</v>
      </c>
      <c r="W617" s="16" t="str">
        <f t="shared" si="102"/>
        <v/>
      </c>
    </row>
    <row r="618" spans="2:23" x14ac:dyDescent="0.2">
      <c r="B618" s="59" t="str">
        <f>IF(Collage!B611="","",Collage!B611)</f>
        <v/>
      </c>
      <c r="C618" s="59" t="str">
        <f>IF(Collage!C611="","",Collage!C611)</f>
        <v/>
      </c>
      <c r="D618" s="35" t="str">
        <f>IF(Collage!D611="","",Collage!D611)</f>
        <v/>
      </c>
      <c r="E618" s="29"/>
      <c r="F618" s="10"/>
      <c r="G618" s="11"/>
      <c r="H618" s="13" t="str">
        <f t="shared" si="98"/>
        <v/>
      </c>
      <c r="I618" s="8" t="str">
        <f>IF(B618&lt;&gt;"",SUMIF($V$23:$V$598,V618,$H$23:$H$598)/SUMIF($V$23:$V$598,V618,$O$23:O1193),IF(O618&lt;&gt;"",SUMIF($S$23:$S$598,S618,$H$23:$H$598)/O618,""))</f>
        <v/>
      </c>
      <c r="J618" s="12"/>
      <c r="K618" s="19" t="str">
        <f t="shared" si="106"/>
        <v/>
      </c>
      <c r="L618" s="19" t="str">
        <f t="shared" si="99"/>
        <v/>
      </c>
      <c r="M618" s="19" t="str">
        <f t="shared" si="100"/>
        <v/>
      </c>
      <c r="N618" s="19" t="str">
        <f t="shared" si="107"/>
        <v/>
      </c>
      <c r="O618" s="9" t="str">
        <f t="shared" si="105"/>
        <v/>
      </c>
      <c r="S618" s="2" t="str">
        <f t="shared" si="103"/>
        <v>INDEX</v>
      </c>
      <c r="T618" s="18" t="str">
        <f t="shared" si="101"/>
        <v/>
      </c>
      <c r="V618" s="2" t="str">
        <f t="shared" si="104"/>
        <v>INCIDENTS</v>
      </c>
      <c r="W618" s="16" t="str">
        <f t="shared" si="102"/>
        <v/>
      </c>
    </row>
    <row r="619" spans="2:23" x14ac:dyDescent="0.2">
      <c r="B619" s="59" t="str">
        <f>IF(Collage!B612="","",Collage!B612)</f>
        <v/>
      </c>
      <c r="C619" s="59" t="str">
        <f>IF(Collage!C612="","",Collage!C612)</f>
        <v/>
      </c>
      <c r="D619" s="35" t="str">
        <f>IF(Collage!D612="","",Collage!D612)</f>
        <v/>
      </c>
      <c r="E619" s="29"/>
      <c r="F619" s="10"/>
      <c r="G619" s="11"/>
      <c r="H619" s="13" t="str">
        <f t="shared" si="98"/>
        <v/>
      </c>
      <c r="I619" s="8" t="str">
        <f>IF(B619&lt;&gt;"",SUMIF($V$23:$V$598,V619,$H$23:$H$598)/SUMIF($V$23:$V$598,V619,$O$23:O1194),IF(O619&lt;&gt;"",SUMIF($S$23:$S$598,S619,$H$23:$H$598)/O619,""))</f>
        <v/>
      </c>
      <c r="J619" s="12"/>
      <c r="K619" s="19" t="str">
        <f t="shared" si="106"/>
        <v/>
      </c>
      <c r="L619" s="19" t="str">
        <f t="shared" si="99"/>
        <v/>
      </c>
      <c r="M619" s="19" t="str">
        <f t="shared" si="100"/>
        <v/>
      </c>
      <c r="N619" s="19" t="str">
        <f t="shared" si="107"/>
        <v/>
      </c>
      <c r="O619" s="9" t="str">
        <f t="shared" si="105"/>
        <v/>
      </c>
      <c r="S619" s="2" t="str">
        <f t="shared" si="103"/>
        <v>INDEX</v>
      </c>
      <c r="T619" s="18" t="str">
        <f t="shared" si="101"/>
        <v/>
      </c>
      <c r="V619" s="2" t="str">
        <f t="shared" si="104"/>
        <v>INCIDENTS</v>
      </c>
      <c r="W619" s="16" t="str">
        <f t="shared" si="102"/>
        <v/>
      </c>
    </row>
    <row r="620" spans="2:23" x14ac:dyDescent="0.2">
      <c r="B620" s="59" t="str">
        <f>IF(Collage!B613="","",Collage!B613)</f>
        <v/>
      </c>
      <c r="C620" s="59" t="str">
        <f>IF(Collage!C613="","",Collage!C613)</f>
        <v/>
      </c>
      <c r="D620" s="35" t="str">
        <f>IF(Collage!D613="","",Collage!D613)</f>
        <v/>
      </c>
      <c r="E620" s="29"/>
      <c r="F620" s="10"/>
      <c r="G620" s="11"/>
      <c r="H620" s="13" t="str">
        <f t="shared" si="98"/>
        <v/>
      </c>
      <c r="I620" s="8" t="str">
        <f>IF(B620&lt;&gt;"",SUMIF($V$23:$V$598,V620,$H$23:$H$598)/SUMIF($V$23:$V$598,V620,$O$23:O1195),IF(O620&lt;&gt;"",SUMIF($S$23:$S$598,S620,$H$23:$H$598)/O620,""))</f>
        <v/>
      </c>
      <c r="J620" s="12"/>
      <c r="K620" s="19" t="str">
        <f t="shared" si="106"/>
        <v/>
      </c>
      <c r="L620" s="19" t="str">
        <f t="shared" si="99"/>
        <v/>
      </c>
      <c r="M620" s="19" t="str">
        <f t="shared" si="100"/>
        <v/>
      </c>
      <c r="N620" s="19" t="str">
        <f t="shared" si="107"/>
        <v/>
      </c>
      <c r="O620" s="9" t="str">
        <f t="shared" si="105"/>
        <v/>
      </c>
      <c r="S620" s="2" t="str">
        <f t="shared" si="103"/>
        <v>INDEX</v>
      </c>
      <c r="T620" s="18" t="str">
        <f t="shared" si="101"/>
        <v/>
      </c>
      <c r="V620" s="2" t="str">
        <f t="shared" si="104"/>
        <v>INCIDENTS</v>
      </c>
      <c r="W620" s="16" t="str">
        <f t="shared" si="102"/>
        <v/>
      </c>
    </row>
    <row r="621" spans="2:23" x14ac:dyDescent="0.2">
      <c r="B621" s="59" t="str">
        <f>IF(Collage!B614="","",Collage!B614)</f>
        <v/>
      </c>
      <c r="C621" s="59" t="str">
        <f>IF(Collage!C614="","",Collage!C614)</f>
        <v/>
      </c>
      <c r="D621" s="35" t="str">
        <f>IF(Collage!D614="","",Collage!D614)</f>
        <v/>
      </c>
      <c r="E621" s="29"/>
      <c r="F621" s="10"/>
      <c r="G621" s="11"/>
      <c r="H621" s="13" t="str">
        <f t="shared" si="98"/>
        <v/>
      </c>
      <c r="I621" s="8" t="str">
        <f>IF(B621&lt;&gt;"",SUMIF($V$23:$V$598,V621,$H$23:$H$598)/SUMIF($V$23:$V$598,V621,$O$23:O1196),IF(O621&lt;&gt;"",SUMIF($S$23:$S$598,S621,$H$23:$H$598)/O621,""))</f>
        <v/>
      </c>
      <c r="J621" s="12"/>
      <c r="K621" s="19" t="str">
        <f t="shared" si="106"/>
        <v/>
      </c>
      <c r="L621" s="19" t="str">
        <f t="shared" si="99"/>
        <v/>
      </c>
      <c r="M621" s="19" t="str">
        <f t="shared" si="100"/>
        <v/>
      </c>
      <c r="N621" s="19" t="str">
        <f t="shared" si="107"/>
        <v/>
      </c>
      <c r="O621" s="9" t="str">
        <f t="shared" si="105"/>
        <v/>
      </c>
      <c r="S621" s="2" t="str">
        <f t="shared" si="103"/>
        <v>INDEX</v>
      </c>
      <c r="T621" s="18" t="str">
        <f t="shared" si="101"/>
        <v/>
      </c>
      <c r="V621" s="2" t="str">
        <f t="shared" si="104"/>
        <v>INCIDENTS</v>
      </c>
      <c r="W621" s="16" t="str">
        <f t="shared" si="102"/>
        <v/>
      </c>
    </row>
    <row r="622" spans="2:23" x14ac:dyDescent="0.2">
      <c r="B622" s="59" t="str">
        <f>IF(Collage!B615="","",Collage!B615)</f>
        <v/>
      </c>
      <c r="C622" s="59" t="str">
        <f>IF(Collage!C615="","",Collage!C615)</f>
        <v/>
      </c>
      <c r="D622" s="35" t="str">
        <f>IF(Collage!D615="","",Collage!D615)</f>
        <v/>
      </c>
      <c r="E622" s="29"/>
      <c r="F622" s="10"/>
      <c r="G622" s="11"/>
      <c r="H622" s="13" t="str">
        <f t="shared" si="98"/>
        <v/>
      </c>
      <c r="I622" s="8" t="str">
        <f>IF(B622&lt;&gt;"",SUMIF($V$23:$V$598,V622,$H$23:$H$598)/SUMIF($V$23:$V$598,V622,$O$23:O1197),IF(O622&lt;&gt;"",SUMIF($S$23:$S$598,S622,$H$23:$H$598)/O622,""))</f>
        <v/>
      </c>
      <c r="J622" s="12"/>
      <c r="K622" s="19" t="str">
        <f t="shared" si="106"/>
        <v/>
      </c>
      <c r="L622" s="19" t="str">
        <f t="shared" si="99"/>
        <v/>
      </c>
      <c r="M622" s="19" t="str">
        <f t="shared" si="100"/>
        <v/>
      </c>
      <c r="N622" s="19" t="str">
        <f t="shared" si="107"/>
        <v/>
      </c>
      <c r="O622" s="9" t="str">
        <f t="shared" si="105"/>
        <v/>
      </c>
      <c r="S622" s="2" t="str">
        <f t="shared" si="103"/>
        <v>INDEX</v>
      </c>
      <c r="T622" s="18" t="str">
        <f t="shared" si="101"/>
        <v/>
      </c>
      <c r="V622" s="2" t="str">
        <f t="shared" si="104"/>
        <v>INCIDENTS</v>
      </c>
      <c r="W622" s="16" t="str">
        <f t="shared" si="102"/>
        <v/>
      </c>
    </row>
    <row r="623" spans="2:23" x14ac:dyDescent="0.2">
      <c r="B623" s="59" t="str">
        <f>IF(Collage!B616="","",Collage!B616)</f>
        <v/>
      </c>
      <c r="C623" s="59" t="str">
        <f>IF(Collage!C616="","",Collage!C616)</f>
        <v/>
      </c>
      <c r="D623" s="35" t="str">
        <f>IF(Collage!D616="","",Collage!D616)</f>
        <v/>
      </c>
      <c r="E623" s="29"/>
      <c r="F623" s="10"/>
      <c r="G623" s="11"/>
      <c r="H623" s="13" t="str">
        <f t="shared" si="98"/>
        <v/>
      </c>
      <c r="I623" s="8" t="str">
        <f>IF(B623&lt;&gt;"",SUMIF($V$23:$V$598,V623,$H$23:$H$598)/SUMIF($V$23:$V$598,V623,$O$23:O1198),IF(O623&lt;&gt;"",SUMIF($S$23:$S$598,S623,$H$23:$H$598)/O623,""))</f>
        <v/>
      </c>
      <c r="J623" s="12"/>
      <c r="K623" s="19" t="str">
        <f t="shared" si="106"/>
        <v/>
      </c>
      <c r="L623" s="19" t="str">
        <f t="shared" si="99"/>
        <v/>
      </c>
      <c r="M623" s="19" t="str">
        <f t="shared" si="100"/>
        <v/>
      </c>
      <c r="N623" s="19" t="str">
        <f t="shared" si="107"/>
        <v/>
      </c>
      <c r="O623" s="9" t="str">
        <f t="shared" si="105"/>
        <v/>
      </c>
      <c r="S623" s="2" t="str">
        <f t="shared" si="103"/>
        <v>INDEX</v>
      </c>
      <c r="T623" s="18" t="str">
        <f t="shared" si="101"/>
        <v/>
      </c>
      <c r="V623" s="2" t="str">
        <f t="shared" si="104"/>
        <v>INCIDENTS</v>
      </c>
      <c r="W623" s="16" t="str">
        <f t="shared" si="102"/>
        <v/>
      </c>
    </row>
    <row r="624" spans="2:23" x14ac:dyDescent="0.2">
      <c r="B624" s="59" t="str">
        <f>IF(Collage!B617="","",Collage!B617)</f>
        <v/>
      </c>
      <c r="C624" s="59" t="str">
        <f>IF(Collage!C617="","",Collage!C617)</f>
        <v/>
      </c>
      <c r="D624" s="35" t="str">
        <f>IF(Collage!D617="","",Collage!D617)</f>
        <v/>
      </c>
      <c r="E624" s="29"/>
      <c r="F624" s="10"/>
      <c r="G624" s="11"/>
      <c r="H624" s="13" t="str">
        <f t="shared" si="98"/>
        <v/>
      </c>
      <c r="I624" s="8" t="str">
        <f>IF(B624&lt;&gt;"",SUMIF($V$23:$V$598,V624,$H$23:$H$598)/SUMIF($V$23:$V$598,V624,$O$23:O1199),IF(O624&lt;&gt;"",SUMIF($S$23:$S$598,S624,$H$23:$H$598)/O624,""))</f>
        <v/>
      </c>
      <c r="J624" s="12"/>
      <c r="K624" s="19" t="str">
        <f t="shared" si="106"/>
        <v/>
      </c>
      <c r="L624" s="19" t="str">
        <f t="shared" si="99"/>
        <v/>
      </c>
      <c r="M624" s="19" t="str">
        <f t="shared" si="100"/>
        <v/>
      </c>
      <c r="N624" s="19" t="str">
        <f t="shared" si="107"/>
        <v/>
      </c>
      <c r="O624" s="9" t="str">
        <f t="shared" si="105"/>
        <v/>
      </c>
      <c r="S624" s="2" t="str">
        <f t="shared" si="103"/>
        <v>INDEX</v>
      </c>
      <c r="T624" s="18" t="str">
        <f t="shared" si="101"/>
        <v/>
      </c>
      <c r="V624" s="2" t="str">
        <f t="shared" si="104"/>
        <v>INCIDENTS</v>
      </c>
      <c r="W624" s="16" t="str">
        <f t="shared" si="102"/>
        <v/>
      </c>
    </row>
    <row r="625" spans="2:23" x14ac:dyDescent="0.2">
      <c r="B625" s="59" t="str">
        <f>IF(Collage!B618="","",Collage!B618)</f>
        <v/>
      </c>
      <c r="C625" s="59" t="str">
        <f>IF(Collage!C618="","",Collage!C618)</f>
        <v/>
      </c>
      <c r="D625" s="35" t="str">
        <f>IF(Collage!D618="","",Collage!D618)</f>
        <v/>
      </c>
      <c r="E625" s="29"/>
      <c r="F625" s="10"/>
      <c r="G625" s="11"/>
      <c r="H625" s="13" t="str">
        <f t="shared" si="98"/>
        <v/>
      </c>
      <c r="I625" s="8" t="str">
        <f>IF(B625&lt;&gt;"",SUMIF($V$23:$V$598,V625,$H$23:$H$598)/SUMIF($V$23:$V$598,V625,$O$23:O1200),IF(O625&lt;&gt;"",SUMIF($S$23:$S$598,S625,$H$23:$H$598)/O625,""))</f>
        <v/>
      </c>
      <c r="J625" s="12"/>
      <c r="K625" s="19" t="str">
        <f t="shared" si="106"/>
        <v/>
      </c>
      <c r="L625" s="19" t="str">
        <f t="shared" si="99"/>
        <v/>
      </c>
      <c r="M625" s="19" t="str">
        <f t="shared" si="100"/>
        <v/>
      </c>
      <c r="N625" s="19" t="str">
        <f t="shared" si="107"/>
        <v/>
      </c>
      <c r="O625" s="9" t="str">
        <f t="shared" si="105"/>
        <v/>
      </c>
      <c r="S625" s="2" t="str">
        <f t="shared" si="103"/>
        <v>INDEX</v>
      </c>
      <c r="T625" s="18" t="str">
        <f t="shared" si="101"/>
        <v/>
      </c>
      <c r="V625" s="2" t="str">
        <f t="shared" si="104"/>
        <v>INCIDENTS</v>
      </c>
      <c r="W625" s="16" t="str">
        <f t="shared" si="102"/>
        <v/>
      </c>
    </row>
    <row r="626" spans="2:23" x14ac:dyDescent="0.2">
      <c r="B626" s="59" t="str">
        <f>IF(Collage!B619="","",Collage!B619)</f>
        <v/>
      </c>
      <c r="C626" s="59" t="str">
        <f>IF(Collage!C619="","",Collage!C619)</f>
        <v/>
      </c>
      <c r="D626" s="35" t="str">
        <f>IF(Collage!D619="","",Collage!D619)</f>
        <v/>
      </c>
      <c r="E626" s="29"/>
      <c r="F626" s="10"/>
      <c r="G626" s="11"/>
      <c r="H626" s="13" t="str">
        <f t="shared" si="98"/>
        <v/>
      </c>
      <c r="I626" s="8" t="str">
        <f>IF(B626&lt;&gt;"",SUMIF($V$23:$V$598,V626,$H$23:$H$598)/SUMIF($V$23:$V$598,V626,$O$23:O1201),IF(O626&lt;&gt;"",SUMIF($S$23:$S$598,S626,$H$23:$H$598)/O626,""))</f>
        <v/>
      </c>
      <c r="J626" s="12"/>
      <c r="K626" s="19" t="str">
        <f t="shared" si="106"/>
        <v/>
      </c>
      <c r="L626" s="19" t="str">
        <f t="shared" si="99"/>
        <v/>
      </c>
      <c r="M626" s="19" t="str">
        <f t="shared" si="100"/>
        <v/>
      </c>
      <c r="N626" s="19" t="str">
        <f t="shared" si="107"/>
        <v/>
      </c>
      <c r="O626" s="9" t="str">
        <f t="shared" si="105"/>
        <v/>
      </c>
      <c r="S626" s="2" t="str">
        <f t="shared" si="103"/>
        <v>INDEX</v>
      </c>
      <c r="T626" s="18" t="str">
        <f t="shared" si="101"/>
        <v/>
      </c>
      <c r="V626" s="2" t="str">
        <f t="shared" si="104"/>
        <v>INCIDENTS</v>
      </c>
      <c r="W626" s="16" t="str">
        <f t="shared" si="102"/>
        <v/>
      </c>
    </row>
    <row r="627" spans="2:23" x14ac:dyDescent="0.2">
      <c r="B627" s="59" t="str">
        <f>IF(Collage!B620="","",Collage!B620)</f>
        <v/>
      </c>
      <c r="C627" s="59" t="str">
        <f>IF(Collage!C620="","",Collage!C620)</f>
        <v/>
      </c>
      <c r="D627" s="35" t="str">
        <f>IF(Collage!D620="","",Collage!D620)</f>
        <v/>
      </c>
      <c r="E627" s="29"/>
      <c r="F627" s="10"/>
      <c r="G627" s="11"/>
      <c r="H627" s="13" t="str">
        <f t="shared" si="98"/>
        <v/>
      </c>
      <c r="I627" s="8" t="str">
        <f>IF(B627&lt;&gt;"",SUMIF($V$23:$V$598,V627,$H$23:$H$598)/SUMIF($V$23:$V$598,V627,$O$23:O1202),IF(O627&lt;&gt;"",SUMIF($S$23:$S$598,S627,$H$23:$H$598)/O627,""))</f>
        <v/>
      </c>
      <c r="J627" s="12"/>
      <c r="K627" s="19" t="str">
        <f t="shared" si="106"/>
        <v/>
      </c>
      <c r="L627" s="19" t="str">
        <f t="shared" si="99"/>
        <v/>
      </c>
      <c r="M627" s="19" t="str">
        <f t="shared" si="100"/>
        <v/>
      </c>
      <c r="N627" s="19" t="str">
        <f t="shared" si="107"/>
        <v/>
      </c>
      <c r="O627" s="9" t="str">
        <f t="shared" si="105"/>
        <v/>
      </c>
      <c r="S627" s="2" t="str">
        <f t="shared" si="103"/>
        <v>INDEX</v>
      </c>
      <c r="T627" s="18" t="str">
        <f t="shared" si="101"/>
        <v/>
      </c>
      <c r="V627" s="2" t="str">
        <f t="shared" si="104"/>
        <v>INCIDENTS</v>
      </c>
      <c r="W627" s="16" t="str">
        <f t="shared" si="102"/>
        <v/>
      </c>
    </row>
    <row r="628" spans="2:23" x14ac:dyDescent="0.2">
      <c r="B628" s="59" t="str">
        <f>IF(Collage!B621="","",Collage!B621)</f>
        <v/>
      </c>
      <c r="C628" s="59" t="str">
        <f>IF(Collage!C621="","",Collage!C621)</f>
        <v/>
      </c>
      <c r="D628" s="35" t="str">
        <f>IF(Collage!D621="","",Collage!D621)</f>
        <v/>
      </c>
      <c r="E628" s="29"/>
      <c r="F628" s="10"/>
      <c r="G628" s="11"/>
      <c r="H628" s="13" t="str">
        <f t="shared" si="98"/>
        <v/>
      </c>
      <c r="I628" s="8" t="str">
        <f>IF(B628&lt;&gt;"",SUMIF($V$23:$V$598,V628,$H$23:$H$598)/SUMIF($V$23:$V$598,V628,$O$23:O1203),IF(O628&lt;&gt;"",SUMIF($S$23:$S$598,S628,$H$23:$H$598)/O628,""))</f>
        <v/>
      </c>
      <c r="J628" s="12"/>
      <c r="K628" s="19" t="str">
        <f t="shared" si="106"/>
        <v/>
      </c>
      <c r="L628" s="19" t="str">
        <f t="shared" si="99"/>
        <v/>
      </c>
      <c r="M628" s="19" t="str">
        <f t="shared" si="100"/>
        <v/>
      </c>
      <c r="N628" s="19" t="str">
        <f t="shared" si="107"/>
        <v/>
      </c>
      <c r="O628" s="9" t="str">
        <f t="shared" si="105"/>
        <v/>
      </c>
      <c r="S628" s="2" t="str">
        <f t="shared" si="103"/>
        <v>INDEX</v>
      </c>
      <c r="T628" s="18" t="str">
        <f t="shared" si="101"/>
        <v/>
      </c>
      <c r="V628" s="2" t="str">
        <f t="shared" si="104"/>
        <v>INCIDENTS</v>
      </c>
      <c r="W628" s="16" t="str">
        <f t="shared" si="102"/>
        <v/>
      </c>
    </row>
    <row r="629" spans="2:23" x14ac:dyDescent="0.2">
      <c r="B629" s="59" t="str">
        <f>IF(Collage!B622="","",Collage!B622)</f>
        <v/>
      </c>
      <c r="C629" s="59" t="str">
        <f>IF(Collage!C622="","",Collage!C622)</f>
        <v/>
      </c>
      <c r="D629" s="35" t="str">
        <f>IF(Collage!D622="","",Collage!D622)</f>
        <v/>
      </c>
      <c r="E629" s="29"/>
      <c r="F629" s="10"/>
      <c r="G629" s="11"/>
      <c r="H629" s="13" t="str">
        <f t="shared" si="98"/>
        <v/>
      </c>
      <c r="I629" s="8" t="str">
        <f>IF(B629&lt;&gt;"",SUMIF($V$23:$V$598,V629,$H$23:$H$598)/SUMIF($V$23:$V$598,V629,$O$23:O1204),IF(O629&lt;&gt;"",SUMIF($S$23:$S$598,S629,$H$23:$H$598)/O629,""))</f>
        <v/>
      </c>
      <c r="J629" s="12"/>
      <c r="K629" s="19" t="str">
        <f t="shared" si="106"/>
        <v/>
      </c>
      <c r="L629" s="19" t="str">
        <f t="shared" si="99"/>
        <v/>
      </c>
      <c r="M629" s="19" t="str">
        <f t="shared" si="100"/>
        <v/>
      </c>
      <c r="N629" s="19" t="str">
        <f t="shared" si="107"/>
        <v/>
      </c>
      <c r="O629" s="9" t="str">
        <f t="shared" si="105"/>
        <v/>
      </c>
      <c r="S629" s="2" t="str">
        <f t="shared" si="103"/>
        <v>INDEX</v>
      </c>
      <c r="T629" s="18" t="str">
        <f t="shared" si="101"/>
        <v/>
      </c>
      <c r="V629" s="2" t="str">
        <f t="shared" si="104"/>
        <v>INCIDENTS</v>
      </c>
      <c r="W629" s="16" t="str">
        <f t="shared" si="102"/>
        <v/>
      </c>
    </row>
    <row r="630" spans="2:23" x14ac:dyDescent="0.2">
      <c r="B630" s="59" t="str">
        <f>IF(Collage!B623="","",Collage!B623)</f>
        <v/>
      </c>
      <c r="C630" s="59" t="str">
        <f>IF(Collage!C623="","",Collage!C623)</f>
        <v/>
      </c>
      <c r="D630" s="35" t="str">
        <f>IF(Collage!D623="","",Collage!D623)</f>
        <v/>
      </c>
      <c r="E630" s="29"/>
      <c r="F630" s="10"/>
      <c r="G630" s="11"/>
      <c r="H630" s="13" t="str">
        <f t="shared" si="98"/>
        <v/>
      </c>
      <c r="I630" s="8" t="str">
        <f>IF(B630&lt;&gt;"",SUMIF($V$23:$V$598,V630,$H$23:$H$598)/SUMIF($V$23:$V$598,V630,$O$23:O1205),IF(O630&lt;&gt;"",SUMIF($S$23:$S$598,S630,$H$23:$H$598)/O630,""))</f>
        <v/>
      </c>
      <c r="J630" s="12"/>
      <c r="K630" s="19" t="str">
        <f t="shared" si="106"/>
        <v/>
      </c>
      <c r="L630" s="19" t="str">
        <f t="shared" si="99"/>
        <v/>
      </c>
      <c r="M630" s="19" t="str">
        <f t="shared" si="100"/>
        <v/>
      </c>
      <c r="N630" s="19" t="str">
        <f t="shared" si="107"/>
        <v/>
      </c>
      <c r="O630" s="9" t="str">
        <f t="shared" si="105"/>
        <v/>
      </c>
      <c r="S630" s="2" t="str">
        <f t="shared" si="103"/>
        <v>INDEX</v>
      </c>
      <c r="T630" s="18" t="str">
        <f t="shared" si="101"/>
        <v/>
      </c>
      <c r="V630" s="2" t="str">
        <f t="shared" si="104"/>
        <v>INCIDENTS</v>
      </c>
      <c r="W630" s="16" t="str">
        <f t="shared" si="102"/>
        <v/>
      </c>
    </row>
    <row r="631" spans="2:23" x14ac:dyDescent="0.2">
      <c r="B631" s="59" t="str">
        <f>IF(Collage!B624="","",Collage!B624)</f>
        <v/>
      </c>
      <c r="C631" s="59" t="str">
        <f>IF(Collage!C624="","",Collage!C624)</f>
        <v/>
      </c>
      <c r="D631" s="35" t="str">
        <f>IF(Collage!D624="","",Collage!D624)</f>
        <v/>
      </c>
      <c r="E631" s="29"/>
      <c r="F631" s="10"/>
      <c r="G631" s="11"/>
      <c r="H631" s="13" t="str">
        <f t="shared" si="98"/>
        <v/>
      </c>
      <c r="I631" s="8" t="str">
        <f>IF(B631&lt;&gt;"",SUMIF($V$23:$V$598,V631,$H$23:$H$598)/SUMIF($V$23:$V$598,V631,$O$23:O1206),IF(O631&lt;&gt;"",SUMIF($S$23:$S$598,S631,$H$23:$H$598)/O631,""))</f>
        <v/>
      </c>
      <c r="J631" s="12"/>
      <c r="K631" s="19" t="str">
        <f t="shared" si="106"/>
        <v/>
      </c>
      <c r="L631" s="19" t="str">
        <f t="shared" si="99"/>
        <v/>
      </c>
      <c r="M631" s="19" t="str">
        <f t="shared" si="100"/>
        <v/>
      </c>
      <c r="N631" s="19" t="str">
        <f t="shared" si="107"/>
        <v/>
      </c>
      <c r="O631" s="9" t="str">
        <f t="shared" si="105"/>
        <v/>
      </c>
      <c r="S631" s="2" t="str">
        <f t="shared" si="103"/>
        <v>INDEX</v>
      </c>
      <c r="T631" s="18" t="str">
        <f t="shared" si="101"/>
        <v/>
      </c>
      <c r="V631" s="2" t="str">
        <f t="shared" si="104"/>
        <v>INCIDENTS</v>
      </c>
      <c r="W631" s="16" t="str">
        <f t="shared" si="102"/>
        <v/>
      </c>
    </row>
    <row r="632" spans="2:23" x14ac:dyDescent="0.2">
      <c r="B632" s="59" t="str">
        <f>IF(Collage!B625="","",Collage!B625)</f>
        <v/>
      </c>
      <c r="C632" s="59" t="str">
        <f>IF(Collage!C625="","",Collage!C625)</f>
        <v/>
      </c>
      <c r="D632" s="35" t="str">
        <f>IF(Collage!D625="","",Collage!D625)</f>
        <v/>
      </c>
      <c r="E632" s="29"/>
      <c r="F632" s="10"/>
      <c r="G632" s="11"/>
      <c r="H632" s="13" t="str">
        <f t="shared" si="98"/>
        <v/>
      </c>
      <c r="I632" s="8" t="str">
        <f>IF(B632&lt;&gt;"",SUMIF($V$23:$V$598,V632,$H$23:$H$598)/SUMIF($V$23:$V$598,V632,$O$23:O1207),IF(O632&lt;&gt;"",SUMIF($S$23:$S$598,S632,$H$23:$H$598)/O632,""))</f>
        <v/>
      </c>
      <c r="J632" s="12"/>
      <c r="K632" s="19" t="str">
        <f t="shared" si="106"/>
        <v/>
      </c>
      <c r="L632" s="19" t="str">
        <f t="shared" si="99"/>
        <v/>
      </c>
      <c r="M632" s="19" t="str">
        <f t="shared" si="100"/>
        <v/>
      </c>
      <c r="N632" s="19" t="str">
        <f t="shared" si="107"/>
        <v/>
      </c>
      <c r="O632" s="9" t="str">
        <f t="shared" si="105"/>
        <v/>
      </c>
      <c r="S632" s="2" t="str">
        <f t="shared" si="103"/>
        <v>INDEX</v>
      </c>
      <c r="T632" s="18" t="str">
        <f t="shared" si="101"/>
        <v/>
      </c>
      <c r="V632" s="2" t="str">
        <f t="shared" si="104"/>
        <v>INCIDENTS</v>
      </c>
      <c r="W632" s="16" t="str">
        <f t="shared" si="102"/>
        <v/>
      </c>
    </row>
    <row r="633" spans="2:23" x14ac:dyDescent="0.2">
      <c r="B633" s="59" t="str">
        <f>IF(Collage!B626="","",Collage!B626)</f>
        <v/>
      </c>
      <c r="C633" s="59" t="str">
        <f>IF(Collage!C626="","",Collage!C626)</f>
        <v/>
      </c>
      <c r="D633" s="35" t="str">
        <f>IF(Collage!D626="","",Collage!D626)</f>
        <v/>
      </c>
      <c r="E633" s="29"/>
      <c r="F633" s="10"/>
      <c r="G633" s="11"/>
      <c r="H633" s="13" t="str">
        <f t="shared" si="98"/>
        <v/>
      </c>
      <c r="I633" s="8" t="str">
        <f>IF(B633&lt;&gt;"",SUMIF($V$23:$V$598,V633,$H$23:$H$598)/SUMIF($V$23:$V$598,V633,$O$23:O1208),IF(O633&lt;&gt;"",SUMIF($S$23:$S$598,S633,$H$23:$H$598)/O633,""))</f>
        <v/>
      </c>
      <c r="J633" s="12"/>
      <c r="K633" s="19" t="str">
        <f t="shared" si="106"/>
        <v/>
      </c>
      <c r="L633" s="19" t="str">
        <f t="shared" si="99"/>
        <v/>
      </c>
      <c r="M633" s="19" t="str">
        <f t="shared" si="100"/>
        <v/>
      </c>
      <c r="N633" s="19" t="str">
        <f t="shared" si="107"/>
        <v/>
      </c>
      <c r="O633" s="9" t="str">
        <f t="shared" si="105"/>
        <v/>
      </c>
      <c r="S633" s="2" t="str">
        <f t="shared" si="103"/>
        <v>INDEX</v>
      </c>
      <c r="T633" s="18" t="str">
        <f t="shared" si="101"/>
        <v/>
      </c>
      <c r="V633" s="2" t="str">
        <f t="shared" si="104"/>
        <v>INCIDENTS</v>
      </c>
      <c r="W633" s="16" t="str">
        <f t="shared" si="102"/>
        <v/>
      </c>
    </row>
    <row r="634" spans="2:23" x14ac:dyDescent="0.2">
      <c r="B634" s="59" t="str">
        <f>IF(Collage!B627="","",Collage!B627)</f>
        <v/>
      </c>
      <c r="C634" s="59" t="str">
        <f>IF(Collage!C627="","",Collage!C627)</f>
        <v/>
      </c>
      <c r="D634" s="35" t="str">
        <f>IF(Collage!D627="","",Collage!D627)</f>
        <v/>
      </c>
      <c r="E634" s="29"/>
      <c r="F634" s="10"/>
      <c r="G634" s="11"/>
      <c r="H634" s="13" t="str">
        <f t="shared" si="98"/>
        <v/>
      </c>
      <c r="I634" s="8" t="str">
        <f>IF(B634&lt;&gt;"",SUMIF($V$23:$V$598,V634,$H$23:$H$598)/SUMIF($V$23:$V$598,V634,$O$23:O1209),IF(O634&lt;&gt;"",SUMIF($S$23:$S$598,S634,$H$23:$H$598)/O634,""))</f>
        <v/>
      </c>
      <c r="J634" s="12"/>
      <c r="K634" s="19" t="str">
        <f t="shared" si="106"/>
        <v/>
      </c>
      <c r="L634" s="19" t="str">
        <f t="shared" si="99"/>
        <v/>
      </c>
      <c r="M634" s="19" t="str">
        <f t="shared" si="100"/>
        <v/>
      </c>
      <c r="N634" s="19" t="str">
        <f t="shared" si="107"/>
        <v/>
      </c>
      <c r="O634" s="9" t="str">
        <f t="shared" si="105"/>
        <v/>
      </c>
      <c r="S634" s="2" t="str">
        <f t="shared" si="103"/>
        <v>INDEX</v>
      </c>
      <c r="T634" s="18" t="str">
        <f t="shared" si="101"/>
        <v/>
      </c>
      <c r="V634" s="2" t="str">
        <f t="shared" si="104"/>
        <v>INCIDENTS</v>
      </c>
      <c r="W634" s="16" t="str">
        <f t="shared" si="102"/>
        <v/>
      </c>
    </row>
    <row r="635" spans="2:23" x14ac:dyDescent="0.2">
      <c r="B635" s="59" t="str">
        <f>IF(Collage!B628="","",Collage!B628)</f>
        <v/>
      </c>
      <c r="C635" s="59" t="str">
        <f>IF(Collage!C628="","",Collage!C628)</f>
        <v/>
      </c>
      <c r="D635" s="35" t="str">
        <f>IF(Collage!D628="","",Collage!D628)</f>
        <v/>
      </c>
      <c r="E635" s="29"/>
      <c r="F635" s="10"/>
      <c r="G635" s="11"/>
      <c r="H635" s="13" t="str">
        <f t="shared" si="98"/>
        <v/>
      </c>
      <c r="I635" s="8" t="str">
        <f>IF(B635&lt;&gt;"",SUMIF($V$23:$V$598,V635,$H$23:$H$598)/SUMIF($V$23:$V$598,V635,$O$23:O1210),IF(O635&lt;&gt;"",SUMIF($S$23:$S$598,S635,$H$23:$H$598)/O635,""))</f>
        <v/>
      </c>
      <c r="J635" s="12"/>
      <c r="K635" s="19" t="str">
        <f t="shared" si="106"/>
        <v/>
      </c>
      <c r="L635" s="19" t="str">
        <f t="shared" si="99"/>
        <v/>
      </c>
      <c r="M635" s="19" t="str">
        <f t="shared" si="100"/>
        <v/>
      </c>
      <c r="N635" s="19" t="str">
        <f t="shared" si="107"/>
        <v/>
      </c>
      <c r="O635" s="9" t="str">
        <f t="shared" si="105"/>
        <v/>
      </c>
      <c r="S635" s="2" t="str">
        <f t="shared" si="103"/>
        <v>INDEX</v>
      </c>
      <c r="T635" s="18" t="str">
        <f t="shared" si="101"/>
        <v/>
      </c>
      <c r="V635" s="2" t="str">
        <f t="shared" si="104"/>
        <v>INCIDENTS</v>
      </c>
      <c r="W635" s="16" t="str">
        <f t="shared" si="102"/>
        <v/>
      </c>
    </row>
    <row r="636" spans="2:23" x14ac:dyDescent="0.2">
      <c r="B636" s="59" t="str">
        <f>IF(Collage!B629="","",Collage!B629)</f>
        <v/>
      </c>
      <c r="C636" s="59" t="str">
        <f>IF(Collage!C629="","",Collage!C629)</f>
        <v/>
      </c>
      <c r="D636" s="35" t="str">
        <f>IF(Collage!D629="","",Collage!D629)</f>
        <v/>
      </c>
      <c r="E636" s="29"/>
      <c r="F636" s="10"/>
      <c r="G636" s="11"/>
      <c r="H636" s="13" t="str">
        <f t="shared" si="98"/>
        <v/>
      </c>
      <c r="I636" s="8" t="str">
        <f>IF(B636&lt;&gt;"",SUMIF($V$23:$V$598,V636,$H$23:$H$598)/SUMIF($V$23:$V$598,V636,$O$23:O1211),IF(O636&lt;&gt;"",SUMIF($S$23:$S$598,S636,$H$23:$H$598)/O636,""))</f>
        <v/>
      </c>
      <c r="J636" s="12"/>
      <c r="K636" s="19" t="str">
        <f t="shared" si="106"/>
        <v/>
      </c>
      <c r="L636" s="19" t="str">
        <f t="shared" si="99"/>
        <v/>
      </c>
      <c r="M636" s="19" t="str">
        <f t="shared" si="100"/>
        <v/>
      </c>
      <c r="N636" s="19" t="str">
        <f t="shared" si="107"/>
        <v/>
      </c>
      <c r="O636" s="9" t="str">
        <f t="shared" si="105"/>
        <v/>
      </c>
      <c r="S636" s="2" t="str">
        <f t="shared" si="103"/>
        <v>INDEX</v>
      </c>
      <c r="T636" s="18" t="str">
        <f t="shared" si="101"/>
        <v/>
      </c>
      <c r="V636" s="2" t="str">
        <f t="shared" si="104"/>
        <v>INCIDENTS</v>
      </c>
      <c r="W636" s="16" t="str">
        <f t="shared" si="102"/>
        <v/>
      </c>
    </row>
    <row r="637" spans="2:23" x14ac:dyDescent="0.2">
      <c r="B637" s="59" t="str">
        <f>IF(Collage!B630="","",Collage!B630)</f>
        <v/>
      </c>
      <c r="C637" s="59" t="str">
        <f>IF(Collage!C630="","",Collage!C630)</f>
        <v/>
      </c>
      <c r="D637" s="35" t="str">
        <f>IF(Collage!D630="","",Collage!D630)</f>
        <v/>
      </c>
      <c r="E637" s="29"/>
      <c r="F637" s="10"/>
      <c r="G637" s="11"/>
      <c r="H637" s="13" t="str">
        <f t="shared" si="98"/>
        <v/>
      </c>
      <c r="I637" s="8" t="str">
        <f>IF(B637&lt;&gt;"",SUMIF($V$23:$V$598,V637,$H$23:$H$598)/SUMIF($V$23:$V$598,V637,$O$23:O1212),IF(O637&lt;&gt;"",SUMIF($S$23:$S$598,S637,$H$23:$H$598)/O637,""))</f>
        <v/>
      </c>
      <c r="J637" s="12"/>
      <c r="K637" s="19" t="str">
        <f t="shared" si="106"/>
        <v/>
      </c>
      <c r="L637" s="19" t="str">
        <f t="shared" si="99"/>
        <v/>
      </c>
      <c r="M637" s="19" t="str">
        <f t="shared" si="100"/>
        <v/>
      </c>
      <c r="N637" s="19" t="str">
        <f t="shared" si="107"/>
        <v/>
      </c>
      <c r="O637" s="9" t="str">
        <f t="shared" si="105"/>
        <v/>
      </c>
      <c r="S637" s="2" t="str">
        <f t="shared" si="103"/>
        <v>INDEX</v>
      </c>
      <c r="T637" s="18" t="str">
        <f t="shared" si="101"/>
        <v/>
      </c>
      <c r="V637" s="2" t="str">
        <f t="shared" si="104"/>
        <v>INCIDENTS</v>
      </c>
      <c r="W637" s="16" t="str">
        <f t="shared" si="102"/>
        <v/>
      </c>
    </row>
    <row r="638" spans="2:23" x14ac:dyDescent="0.2">
      <c r="B638" s="59" t="str">
        <f>IF(Collage!B631="","",Collage!B631)</f>
        <v/>
      </c>
      <c r="C638" s="59" t="str">
        <f>IF(Collage!C631="","",Collage!C631)</f>
        <v/>
      </c>
      <c r="D638" s="35" t="str">
        <f>IF(Collage!D631="","",Collage!D631)</f>
        <v/>
      </c>
      <c r="E638" s="29"/>
      <c r="F638" s="10"/>
      <c r="G638" s="11"/>
      <c r="H638" s="13" t="str">
        <f t="shared" si="98"/>
        <v/>
      </c>
      <c r="I638" s="8" t="str">
        <f>IF(B638&lt;&gt;"",SUMIF($V$23:$V$598,V638,$H$23:$H$598)/SUMIF($V$23:$V$598,V638,$O$23:O1213),IF(O638&lt;&gt;"",SUMIF($S$23:$S$598,S638,$H$23:$H$598)/O638,""))</f>
        <v/>
      </c>
      <c r="J638" s="12"/>
      <c r="K638" s="19" t="str">
        <f t="shared" si="106"/>
        <v/>
      </c>
      <c r="L638" s="19" t="str">
        <f t="shared" si="99"/>
        <v/>
      </c>
      <c r="M638" s="19" t="str">
        <f t="shared" si="100"/>
        <v/>
      </c>
      <c r="N638" s="19" t="str">
        <f t="shared" si="107"/>
        <v/>
      </c>
      <c r="O638" s="9" t="str">
        <f t="shared" si="105"/>
        <v/>
      </c>
      <c r="S638" s="2" t="str">
        <f t="shared" si="103"/>
        <v>INDEX</v>
      </c>
      <c r="T638" s="18" t="str">
        <f t="shared" si="101"/>
        <v/>
      </c>
      <c r="V638" s="2" t="str">
        <f t="shared" si="104"/>
        <v>INCIDENTS</v>
      </c>
      <c r="W638" s="16" t="str">
        <f t="shared" si="102"/>
        <v/>
      </c>
    </row>
    <row r="639" spans="2:23" x14ac:dyDescent="0.2">
      <c r="B639" s="59" t="str">
        <f>IF(Collage!B632="","",Collage!B632)</f>
        <v/>
      </c>
      <c r="C639" s="59" t="str">
        <f>IF(Collage!C632="","",Collage!C632)</f>
        <v/>
      </c>
      <c r="D639" s="35" t="str">
        <f>IF(Collage!D632="","",Collage!D632)</f>
        <v/>
      </c>
      <c r="E639" s="29"/>
      <c r="F639" s="10"/>
      <c r="G639" s="11"/>
      <c r="H639" s="13" t="str">
        <f t="shared" si="98"/>
        <v/>
      </c>
      <c r="I639" s="8" t="str">
        <f>IF(B639&lt;&gt;"",SUMIF($V$23:$V$598,V639,$H$23:$H$598)/SUMIF($V$23:$V$598,V639,$O$23:O1214),IF(O639&lt;&gt;"",SUMIF($S$23:$S$598,S639,$H$23:$H$598)/O639,""))</f>
        <v/>
      </c>
      <c r="J639" s="12"/>
      <c r="K639" s="19" t="str">
        <f t="shared" si="106"/>
        <v/>
      </c>
      <c r="L639" s="19" t="str">
        <f t="shared" si="99"/>
        <v/>
      </c>
      <c r="M639" s="19" t="str">
        <f t="shared" si="100"/>
        <v/>
      </c>
      <c r="N639" s="19" t="str">
        <f t="shared" si="107"/>
        <v/>
      </c>
      <c r="O639" s="9" t="str">
        <f t="shared" si="105"/>
        <v/>
      </c>
      <c r="S639" s="2" t="str">
        <f t="shared" si="103"/>
        <v>INDEX</v>
      </c>
      <c r="T639" s="18" t="str">
        <f t="shared" si="101"/>
        <v/>
      </c>
      <c r="V639" s="2" t="str">
        <f t="shared" si="104"/>
        <v>INCIDENTS</v>
      </c>
      <c r="W639" s="16" t="str">
        <f t="shared" si="102"/>
        <v/>
      </c>
    </row>
    <row r="640" spans="2:23" x14ac:dyDescent="0.2">
      <c r="B640" s="59" t="str">
        <f>IF(Collage!B633="","",Collage!B633)</f>
        <v/>
      </c>
      <c r="C640" s="59" t="str">
        <f>IF(Collage!C633="","",Collage!C633)</f>
        <v/>
      </c>
      <c r="D640" s="35" t="str">
        <f>IF(Collage!D633="","",Collage!D633)</f>
        <v/>
      </c>
      <c r="E640" s="29"/>
      <c r="F640" s="10"/>
      <c r="G640" s="11"/>
      <c r="H640" s="13" t="str">
        <f t="shared" si="98"/>
        <v/>
      </c>
      <c r="I640" s="8" t="str">
        <f>IF(B640&lt;&gt;"",SUMIF($V$23:$V$598,V640,$H$23:$H$598)/SUMIF($V$23:$V$598,V640,$O$23:O1215),IF(O640&lt;&gt;"",SUMIF($S$23:$S$598,S640,$H$23:$H$598)/O640,""))</f>
        <v/>
      </c>
      <c r="J640" s="12"/>
      <c r="K640" s="19" t="str">
        <f t="shared" si="106"/>
        <v/>
      </c>
      <c r="L640" s="19" t="str">
        <f t="shared" si="99"/>
        <v/>
      </c>
      <c r="M640" s="19" t="str">
        <f t="shared" si="100"/>
        <v/>
      </c>
      <c r="N640" s="19" t="str">
        <f t="shared" si="107"/>
        <v/>
      </c>
      <c r="O640" s="9" t="str">
        <f t="shared" si="105"/>
        <v/>
      </c>
      <c r="S640" s="2" t="str">
        <f t="shared" si="103"/>
        <v>INDEX</v>
      </c>
      <c r="T640" s="18" t="str">
        <f t="shared" si="101"/>
        <v/>
      </c>
      <c r="V640" s="2" t="str">
        <f t="shared" si="104"/>
        <v>INCIDENTS</v>
      </c>
      <c r="W640" s="16" t="str">
        <f t="shared" si="102"/>
        <v/>
      </c>
    </row>
    <row r="641" spans="2:23" x14ac:dyDescent="0.2">
      <c r="B641" s="59" t="str">
        <f>IF(Collage!B634="","",Collage!B634)</f>
        <v/>
      </c>
      <c r="C641" s="59" t="str">
        <f>IF(Collage!C634="","",Collage!C634)</f>
        <v/>
      </c>
      <c r="D641" s="35" t="str">
        <f>IF(Collage!D634="","",Collage!D634)</f>
        <v/>
      </c>
      <c r="E641" s="29"/>
      <c r="F641" s="10"/>
      <c r="G641" s="11"/>
      <c r="H641" s="13" t="str">
        <f t="shared" si="98"/>
        <v/>
      </c>
      <c r="I641" s="8" t="str">
        <f>IF(B641&lt;&gt;"",SUMIF($V$23:$V$598,V641,$H$23:$H$598)/SUMIF($V$23:$V$598,V641,$O$23:O1216),IF(O641&lt;&gt;"",SUMIF($S$23:$S$598,S641,$H$23:$H$598)/O641,""))</f>
        <v/>
      </c>
      <c r="J641" s="12"/>
      <c r="K641" s="19" t="str">
        <f t="shared" si="106"/>
        <v/>
      </c>
      <c r="L641" s="19" t="str">
        <f t="shared" si="99"/>
        <v/>
      </c>
      <c r="M641" s="19" t="str">
        <f t="shared" si="100"/>
        <v/>
      </c>
      <c r="N641" s="19" t="str">
        <f t="shared" si="107"/>
        <v/>
      </c>
      <c r="O641" s="9" t="str">
        <f t="shared" si="105"/>
        <v/>
      </c>
      <c r="S641" s="2" t="str">
        <f t="shared" si="103"/>
        <v>INDEX</v>
      </c>
      <c r="T641" s="18" t="str">
        <f t="shared" si="101"/>
        <v/>
      </c>
      <c r="V641" s="2" t="str">
        <f t="shared" si="104"/>
        <v>INCIDENTS</v>
      </c>
      <c r="W641" s="16" t="str">
        <f t="shared" si="102"/>
        <v/>
      </c>
    </row>
    <row r="642" spans="2:23" x14ac:dyDescent="0.2">
      <c r="B642" s="59" t="str">
        <f>IF(Collage!B635="","",Collage!B635)</f>
        <v/>
      </c>
      <c r="C642" s="59" t="str">
        <f>IF(Collage!C635="","",Collage!C635)</f>
        <v/>
      </c>
      <c r="D642" s="35" t="str">
        <f>IF(Collage!D635="","",Collage!D635)</f>
        <v/>
      </c>
      <c r="E642" s="29"/>
      <c r="F642" s="10"/>
      <c r="G642" s="11"/>
      <c r="H642" s="13" t="str">
        <f t="shared" si="98"/>
        <v/>
      </c>
      <c r="I642" s="8" t="str">
        <f>IF(B642&lt;&gt;"",SUMIF($V$23:$V$598,V642,$H$23:$H$598)/SUMIF($V$23:$V$598,V642,$O$23:O1217),IF(O642&lt;&gt;"",SUMIF($S$23:$S$598,S642,$H$23:$H$598)/O642,""))</f>
        <v/>
      </c>
      <c r="J642" s="12"/>
      <c r="K642" s="19" t="str">
        <f t="shared" si="106"/>
        <v/>
      </c>
      <c r="L642" s="19" t="str">
        <f t="shared" si="99"/>
        <v/>
      </c>
      <c r="M642" s="19" t="str">
        <f t="shared" si="100"/>
        <v/>
      </c>
      <c r="N642" s="19" t="str">
        <f t="shared" si="107"/>
        <v/>
      </c>
      <c r="O642" s="9" t="str">
        <f t="shared" si="105"/>
        <v/>
      </c>
      <c r="S642" s="2" t="str">
        <f t="shared" si="103"/>
        <v>INDEX</v>
      </c>
      <c r="T642" s="18" t="str">
        <f t="shared" si="101"/>
        <v/>
      </c>
      <c r="V642" s="2" t="str">
        <f t="shared" si="104"/>
        <v>INCIDENTS</v>
      </c>
      <c r="W642" s="16" t="str">
        <f t="shared" si="102"/>
        <v/>
      </c>
    </row>
    <row r="643" spans="2:23" x14ac:dyDescent="0.2">
      <c r="B643" s="59" t="str">
        <f>IF(Collage!B636="","",Collage!B636)</f>
        <v/>
      </c>
      <c r="C643" s="59" t="str">
        <f>IF(Collage!C636="","",Collage!C636)</f>
        <v/>
      </c>
      <c r="D643" s="35" t="str">
        <f>IF(Collage!D636="","",Collage!D636)</f>
        <v/>
      </c>
      <c r="E643" s="29"/>
      <c r="F643" s="10"/>
      <c r="G643" s="11"/>
      <c r="H643" s="13" t="str">
        <f t="shared" si="98"/>
        <v/>
      </c>
      <c r="I643" s="8" t="str">
        <f>IF(B643&lt;&gt;"",SUMIF($V$23:$V$598,V643,$H$23:$H$598)/SUMIF($V$23:$V$598,V643,$O$23:O1218),IF(O643&lt;&gt;"",SUMIF($S$23:$S$598,S643,$H$23:$H$598)/O643,""))</f>
        <v/>
      </c>
      <c r="J643" s="12"/>
      <c r="K643" s="19" t="str">
        <f t="shared" si="106"/>
        <v/>
      </c>
      <c r="L643" s="19" t="str">
        <f t="shared" si="99"/>
        <v/>
      </c>
      <c r="M643" s="19" t="str">
        <f t="shared" si="100"/>
        <v/>
      </c>
      <c r="N643" s="19" t="str">
        <f t="shared" si="107"/>
        <v/>
      </c>
      <c r="O643" s="9" t="str">
        <f t="shared" si="105"/>
        <v/>
      </c>
      <c r="S643" s="2" t="str">
        <f t="shared" si="103"/>
        <v>INDEX</v>
      </c>
      <c r="T643" s="18" t="str">
        <f t="shared" si="101"/>
        <v/>
      </c>
      <c r="V643" s="2" t="str">
        <f t="shared" si="104"/>
        <v>INCIDENTS</v>
      </c>
      <c r="W643" s="16" t="str">
        <f t="shared" si="102"/>
        <v/>
      </c>
    </row>
    <row r="644" spans="2:23" x14ac:dyDescent="0.2">
      <c r="B644" s="59" t="str">
        <f>IF(Collage!B637="","",Collage!B637)</f>
        <v/>
      </c>
      <c r="C644" s="59" t="str">
        <f>IF(Collage!C637="","",Collage!C637)</f>
        <v/>
      </c>
      <c r="D644" s="35" t="str">
        <f>IF(Collage!D637="","",Collage!D637)</f>
        <v/>
      </c>
      <c r="E644" s="29"/>
      <c r="F644" s="10"/>
      <c r="G644" s="11"/>
      <c r="H644" s="13" t="str">
        <f t="shared" si="98"/>
        <v/>
      </c>
      <c r="I644" s="8" t="str">
        <f>IF(B644&lt;&gt;"",SUMIF($V$23:$V$598,V644,$H$23:$H$598)/SUMIF($V$23:$V$598,V644,$O$23:O1219),IF(O644&lt;&gt;"",SUMIF($S$23:$S$598,S644,$H$23:$H$598)/O644,""))</f>
        <v/>
      </c>
      <c r="J644" s="12"/>
      <c r="K644" s="19" t="str">
        <f t="shared" si="106"/>
        <v/>
      </c>
      <c r="L644" s="19" t="str">
        <f t="shared" si="99"/>
        <v/>
      </c>
      <c r="M644" s="19" t="str">
        <f t="shared" si="100"/>
        <v/>
      </c>
      <c r="N644" s="19" t="str">
        <f t="shared" si="107"/>
        <v/>
      </c>
      <c r="O644" s="9" t="str">
        <f t="shared" si="105"/>
        <v/>
      </c>
      <c r="S644" s="2" t="str">
        <f t="shared" si="103"/>
        <v>INDEX</v>
      </c>
      <c r="T644" s="18" t="str">
        <f t="shared" si="101"/>
        <v/>
      </c>
      <c r="V644" s="2" t="str">
        <f t="shared" si="104"/>
        <v>INCIDENTS</v>
      </c>
      <c r="W644" s="16" t="str">
        <f t="shared" si="102"/>
        <v/>
      </c>
    </row>
    <row r="645" spans="2:23" x14ac:dyDescent="0.2">
      <c r="B645" s="59" t="str">
        <f>IF(Collage!B638="","",Collage!B638)</f>
        <v/>
      </c>
      <c r="C645" s="59" t="str">
        <f>IF(Collage!C638="","",Collage!C638)</f>
        <v/>
      </c>
      <c r="D645" s="35" t="str">
        <f>IF(Collage!D638="","",Collage!D638)</f>
        <v/>
      </c>
      <c r="E645" s="29"/>
      <c r="F645" s="10"/>
      <c r="G645" s="11"/>
      <c r="H645" s="13" t="str">
        <f t="shared" si="98"/>
        <v/>
      </c>
      <c r="I645" s="8" t="str">
        <f>IF(B645&lt;&gt;"",SUMIF($V$23:$V$598,V645,$H$23:$H$598)/SUMIF($V$23:$V$598,V645,$O$23:O1220),IF(O645&lt;&gt;"",SUMIF($S$23:$S$598,S645,$H$23:$H$598)/O645,""))</f>
        <v/>
      </c>
      <c r="J645" s="12"/>
      <c r="K645" s="19" t="str">
        <f t="shared" si="106"/>
        <v/>
      </c>
      <c r="L645" s="19" t="str">
        <f t="shared" si="99"/>
        <v/>
      </c>
      <c r="M645" s="19" t="str">
        <f t="shared" si="100"/>
        <v/>
      </c>
      <c r="N645" s="19" t="str">
        <f t="shared" si="107"/>
        <v/>
      </c>
      <c r="O645" s="9" t="str">
        <f t="shared" si="105"/>
        <v/>
      </c>
      <c r="S645" s="2" t="str">
        <f t="shared" si="103"/>
        <v>INDEX</v>
      </c>
      <c r="T645" s="18" t="str">
        <f t="shared" si="101"/>
        <v/>
      </c>
      <c r="V645" s="2" t="str">
        <f t="shared" si="104"/>
        <v>INCIDENTS</v>
      </c>
      <c r="W645" s="16" t="str">
        <f t="shared" si="102"/>
        <v/>
      </c>
    </row>
    <row r="646" spans="2:23" x14ac:dyDescent="0.2">
      <c r="B646" s="59" t="str">
        <f>IF(Collage!B639="","",Collage!B639)</f>
        <v/>
      </c>
      <c r="C646" s="59" t="str">
        <f>IF(Collage!C639="","",Collage!C639)</f>
        <v/>
      </c>
      <c r="D646" s="35" t="str">
        <f>IF(Collage!D639="","",Collage!D639)</f>
        <v/>
      </c>
      <c r="E646" s="29"/>
      <c r="F646" s="10"/>
      <c r="G646" s="11"/>
      <c r="H646" s="13" t="str">
        <f t="shared" si="98"/>
        <v/>
      </c>
      <c r="I646" s="8" t="str">
        <f>IF(B646&lt;&gt;"",SUMIF($V$23:$V$598,V646,$H$23:$H$598)/SUMIF($V$23:$V$598,V646,$O$23:O1221),IF(O646&lt;&gt;"",SUMIF($S$23:$S$598,S646,$H$23:$H$598)/O646,""))</f>
        <v/>
      </c>
      <c r="J646" s="12"/>
      <c r="K646" s="19" t="str">
        <f t="shared" si="106"/>
        <v/>
      </c>
      <c r="L646" s="19" t="str">
        <f t="shared" si="99"/>
        <v/>
      </c>
      <c r="M646" s="19" t="str">
        <f t="shared" si="100"/>
        <v/>
      </c>
      <c r="N646" s="19" t="str">
        <f t="shared" si="107"/>
        <v/>
      </c>
      <c r="O646" s="9" t="str">
        <f t="shared" si="105"/>
        <v/>
      </c>
      <c r="S646" s="2" t="str">
        <f t="shared" si="103"/>
        <v>INDEX</v>
      </c>
      <c r="T646" s="18" t="str">
        <f t="shared" si="101"/>
        <v/>
      </c>
      <c r="V646" s="2" t="str">
        <f t="shared" si="104"/>
        <v>INCIDENTS</v>
      </c>
      <c r="W646" s="16" t="str">
        <f t="shared" si="102"/>
        <v/>
      </c>
    </row>
    <row r="647" spans="2:23" x14ac:dyDescent="0.2">
      <c r="B647" s="59" t="str">
        <f>IF(Collage!B640="","",Collage!B640)</f>
        <v/>
      </c>
      <c r="C647" s="59" t="str">
        <f>IF(Collage!C640="","",Collage!C640)</f>
        <v/>
      </c>
      <c r="D647" s="35" t="str">
        <f>IF(Collage!D640="","",Collage!D640)</f>
        <v/>
      </c>
      <c r="E647" s="29"/>
      <c r="F647" s="10"/>
      <c r="G647" s="11"/>
      <c r="H647" s="13" t="str">
        <f t="shared" si="98"/>
        <v/>
      </c>
      <c r="I647" s="8" t="str">
        <f>IF(B647&lt;&gt;"",SUMIF($V$23:$V$598,V647,$H$23:$H$598)/SUMIF($V$23:$V$598,V647,$O$23:O1222),IF(O647&lt;&gt;"",SUMIF($S$23:$S$598,S647,$H$23:$H$598)/O647,""))</f>
        <v/>
      </c>
      <c r="J647" s="12"/>
      <c r="K647" s="19" t="str">
        <f t="shared" si="106"/>
        <v/>
      </c>
      <c r="L647" s="19" t="str">
        <f t="shared" si="99"/>
        <v/>
      </c>
      <c r="M647" s="19" t="str">
        <f t="shared" si="100"/>
        <v/>
      </c>
      <c r="N647" s="19" t="str">
        <f t="shared" si="107"/>
        <v/>
      </c>
      <c r="O647" s="9" t="str">
        <f t="shared" si="105"/>
        <v/>
      </c>
      <c r="S647" s="2" t="str">
        <f t="shared" si="103"/>
        <v>INDEX</v>
      </c>
      <c r="T647" s="18" t="str">
        <f t="shared" si="101"/>
        <v/>
      </c>
      <c r="V647" s="2" t="str">
        <f t="shared" si="104"/>
        <v>INCIDENTS</v>
      </c>
      <c r="W647" s="16" t="str">
        <f t="shared" si="102"/>
        <v/>
      </c>
    </row>
    <row r="648" spans="2:23" x14ac:dyDescent="0.2">
      <c r="B648" s="59" t="str">
        <f>IF(Collage!B641="","",Collage!B641)</f>
        <v/>
      </c>
      <c r="C648" s="59" t="str">
        <f>IF(Collage!C641="","",Collage!C641)</f>
        <v/>
      </c>
      <c r="D648" s="35" t="str">
        <f>IF(Collage!D641="","",Collage!D641)</f>
        <v/>
      </c>
      <c r="E648" s="29"/>
      <c r="F648" s="10"/>
      <c r="G648" s="11"/>
      <c r="H648" s="13" t="str">
        <f t="shared" si="98"/>
        <v/>
      </c>
      <c r="I648" s="8" t="str">
        <f>IF(B648&lt;&gt;"",SUMIF($V$23:$V$598,V648,$H$23:$H$598)/SUMIF($V$23:$V$598,V648,$O$23:O1223),IF(O648&lt;&gt;"",SUMIF($S$23:$S$598,S648,$H$23:$H$598)/O648,""))</f>
        <v/>
      </c>
      <c r="J648" s="12"/>
      <c r="K648" s="19" t="str">
        <f t="shared" si="106"/>
        <v/>
      </c>
      <c r="L648" s="19" t="str">
        <f t="shared" si="99"/>
        <v/>
      </c>
      <c r="M648" s="19" t="str">
        <f t="shared" si="100"/>
        <v/>
      </c>
      <c r="N648" s="19" t="str">
        <f t="shared" si="107"/>
        <v/>
      </c>
      <c r="O648" s="9" t="str">
        <f t="shared" si="105"/>
        <v/>
      </c>
      <c r="S648" s="2" t="str">
        <f t="shared" si="103"/>
        <v>INDEX</v>
      </c>
      <c r="T648" s="18" t="str">
        <f t="shared" si="101"/>
        <v/>
      </c>
      <c r="V648" s="2" t="str">
        <f t="shared" si="104"/>
        <v>INCIDENTS</v>
      </c>
      <c r="W648" s="16" t="str">
        <f t="shared" si="102"/>
        <v/>
      </c>
    </row>
    <row r="649" spans="2:23" x14ac:dyDescent="0.2">
      <c r="B649" s="59" t="str">
        <f>IF(Collage!B642="","",Collage!B642)</f>
        <v/>
      </c>
      <c r="C649" s="59" t="str">
        <f>IF(Collage!C642="","",Collage!C642)</f>
        <v/>
      </c>
      <c r="D649" s="35" t="str">
        <f>IF(Collage!D642="","",Collage!D642)</f>
        <v/>
      </c>
      <c r="E649" s="29"/>
      <c r="F649" s="10"/>
      <c r="G649" s="11"/>
      <c r="H649" s="13" t="str">
        <f t="shared" si="98"/>
        <v/>
      </c>
      <c r="I649" s="8" t="str">
        <f>IF(B649&lt;&gt;"",SUMIF($V$23:$V$598,V649,$H$23:$H$598)/SUMIF($V$23:$V$598,V649,$O$23:O1224),IF(O649&lt;&gt;"",SUMIF($S$23:$S$598,S649,$H$23:$H$598)/O649,""))</f>
        <v/>
      </c>
      <c r="J649" s="12"/>
      <c r="K649" s="19" t="str">
        <f t="shared" si="106"/>
        <v/>
      </c>
      <c r="L649" s="19" t="str">
        <f t="shared" si="99"/>
        <v/>
      </c>
      <c r="M649" s="19" t="str">
        <f t="shared" si="100"/>
        <v/>
      </c>
      <c r="N649" s="19" t="str">
        <f t="shared" si="107"/>
        <v/>
      </c>
      <c r="O649" s="9" t="str">
        <f t="shared" si="105"/>
        <v/>
      </c>
      <c r="S649" s="2" t="str">
        <f t="shared" si="103"/>
        <v>INDEX</v>
      </c>
      <c r="T649" s="18" t="str">
        <f t="shared" si="101"/>
        <v/>
      </c>
      <c r="V649" s="2" t="str">
        <f t="shared" si="104"/>
        <v>INCIDENTS</v>
      </c>
      <c r="W649" s="16" t="str">
        <f t="shared" si="102"/>
        <v/>
      </c>
    </row>
    <row r="650" spans="2:23" x14ac:dyDescent="0.2">
      <c r="B650" s="59" t="str">
        <f>IF(Collage!B643="","",Collage!B643)</f>
        <v/>
      </c>
      <c r="C650" s="59" t="str">
        <f>IF(Collage!C643="","",Collage!C643)</f>
        <v/>
      </c>
      <c r="D650" s="35" t="str">
        <f>IF(Collage!D643="","",Collage!D643)</f>
        <v/>
      </c>
      <c r="E650" s="29"/>
      <c r="F650" s="10"/>
      <c r="G650" s="11"/>
      <c r="H650" s="13" t="str">
        <f t="shared" si="98"/>
        <v/>
      </c>
      <c r="I650" s="8" t="str">
        <f>IF(B650&lt;&gt;"",SUMIF($V$23:$V$598,V650,$H$23:$H$598)/SUMIF($V$23:$V$598,V650,$O$23:O1225),IF(O650&lt;&gt;"",SUMIF($S$23:$S$598,S650,$H$23:$H$598)/O650,""))</f>
        <v/>
      </c>
      <c r="J650" s="12"/>
      <c r="K650" s="19" t="str">
        <f t="shared" si="106"/>
        <v/>
      </c>
      <c r="L650" s="19" t="str">
        <f t="shared" si="99"/>
        <v/>
      </c>
      <c r="M650" s="19" t="str">
        <f t="shared" si="100"/>
        <v/>
      </c>
      <c r="N650" s="19" t="str">
        <f t="shared" si="107"/>
        <v/>
      </c>
      <c r="O650" s="9" t="str">
        <f t="shared" si="105"/>
        <v/>
      </c>
      <c r="S650" s="2" t="str">
        <f t="shared" si="103"/>
        <v>INDEX</v>
      </c>
      <c r="T650" s="18" t="str">
        <f t="shared" si="101"/>
        <v/>
      </c>
      <c r="V650" s="2" t="str">
        <f t="shared" si="104"/>
        <v>INCIDENTS</v>
      </c>
      <c r="W650" s="16" t="str">
        <f t="shared" si="102"/>
        <v/>
      </c>
    </row>
    <row r="651" spans="2:23" x14ac:dyDescent="0.2">
      <c r="B651" s="59" t="str">
        <f>IF(Collage!B644="","",Collage!B644)</f>
        <v/>
      </c>
      <c r="C651" s="59" t="str">
        <f>IF(Collage!C644="","",Collage!C644)</f>
        <v/>
      </c>
      <c r="D651" s="35" t="str">
        <f>IF(Collage!D644="","",Collage!D644)</f>
        <v/>
      </c>
      <c r="E651" s="29"/>
      <c r="F651" s="10"/>
      <c r="G651" s="11"/>
      <c r="H651" s="13" t="str">
        <f t="shared" si="98"/>
        <v/>
      </c>
      <c r="I651" s="8" t="str">
        <f>IF(B651&lt;&gt;"",SUMIF($V$23:$V$598,V651,$H$23:$H$598)/SUMIF($V$23:$V$598,V651,$O$23:O1226),IF(O651&lt;&gt;"",SUMIF($S$23:$S$598,S651,$H$23:$H$598)/O651,""))</f>
        <v/>
      </c>
      <c r="J651" s="12"/>
      <c r="K651" s="19" t="str">
        <f t="shared" si="106"/>
        <v/>
      </c>
      <c r="L651" s="19" t="str">
        <f t="shared" si="99"/>
        <v/>
      </c>
      <c r="M651" s="19" t="str">
        <f t="shared" si="100"/>
        <v/>
      </c>
      <c r="N651" s="19" t="str">
        <f t="shared" si="107"/>
        <v/>
      </c>
      <c r="O651" s="9" t="str">
        <f t="shared" si="105"/>
        <v/>
      </c>
      <c r="S651" s="2" t="str">
        <f t="shared" si="103"/>
        <v>INDEX</v>
      </c>
      <c r="T651" s="18" t="str">
        <f t="shared" si="101"/>
        <v/>
      </c>
      <c r="V651" s="2" t="str">
        <f t="shared" si="104"/>
        <v>INCIDENTS</v>
      </c>
      <c r="W651" s="16" t="str">
        <f t="shared" si="102"/>
        <v/>
      </c>
    </row>
    <row r="652" spans="2:23" x14ac:dyDescent="0.2">
      <c r="B652" s="59" t="str">
        <f>IF(Collage!B645="","",Collage!B645)</f>
        <v/>
      </c>
      <c r="C652" s="59" t="str">
        <f>IF(Collage!C645="","",Collage!C645)</f>
        <v/>
      </c>
      <c r="D652" s="35" t="str">
        <f>IF(Collage!D645="","",Collage!D645)</f>
        <v/>
      </c>
      <c r="E652" s="29"/>
      <c r="F652" s="10"/>
      <c r="G652" s="11"/>
      <c r="H652" s="13" t="str">
        <f t="shared" si="98"/>
        <v/>
      </c>
      <c r="I652" s="8" t="str">
        <f>IF(B652&lt;&gt;"",SUMIF($V$23:$V$598,V652,$H$23:$H$598)/SUMIF($V$23:$V$598,V652,$O$23:O1227),IF(O652&lt;&gt;"",SUMIF($S$23:$S$598,S652,$H$23:$H$598)/O652,""))</f>
        <v/>
      </c>
      <c r="J652" s="12"/>
      <c r="K652" s="19" t="str">
        <f t="shared" si="106"/>
        <v/>
      </c>
      <c r="L652" s="19" t="str">
        <f t="shared" si="99"/>
        <v/>
      </c>
      <c r="M652" s="19" t="str">
        <f t="shared" si="100"/>
        <v/>
      </c>
      <c r="N652" s="19" t="str">
        <f t="shared" si="107"/>
        <v/>
      </c>
      <c r="O652" s="9" t="str">
        <f t="shared" si="105"/>
        <v/>
      </c>
      <c r="S652" s="2" t="str">
        <f t="shared" si="103"/>
        <v>INDEX</v>
      </c>
      <c r="T652" s="18" t="str">
        <f t="shared" si="101"/>
        <v/>
      </c>
      <c r="V652" s="2" t="str">
        <f t="shared" si="104"/>
        <v>INCIDENTS</v>
      </c>
      <c r="W652" s="16" t="str">
        <f t="shared" si="102"/>
        <v/>
      </c>
    </row>
    <row r="653" spans="2:23" x14ac:dyDescent="0.2">
      <c r="B653" s="59" t="str">
        <f>IF(Collage!B646="","",Collage!B646)</f>
        <v/>
      </c>
      <c r="C653" s="59" t="str">
        <f>IF(Collage!C646="","",Collage!C646)</f>
        <v/>
      </c>
      <c r="D653" s="35" t="str">
        <f>IF(Collage!D646="","",Collage!D646)</f>
        <v/>
      </c>
      <c r="E653" s="29"/>
      <c r="F653" s="10"/>
      <c r="G653" s="11"/>
      <c r="H653" s="13" t="str">
        <f t="shared" si="98"/>
        <v/>
      </c>
      <c r="I653" s="8" t="str">
        <f>IF(B653&lt;&gt;"",SUMIF($V$23:$V$598,V653,$H$23:$H$598)/SUMIF($V$23:$V$598,V653,$O$23:O1228),IF(O653&lt;&gt;"",SUMIF($S$23:$S$598,S653,$H$23:$H$598)/O653,""))</f>
        <v/>
      </c>
      <c r="J653" s="12"/>
      <c r="K653" s="19" t="str">
        <f t="shared" si="106"/>
        <v/>
      </c>
      <c r="L653" s="19" t="str">
        <f t="shared" si="99"/>
        <v/>
      </c>
      <c r="M653" s="19" t="str">
        <f t="shared" si="100"/>
        <v/>
      </c>
      <c r="N653" s="19" t="str">
        <f t="shared" si="107"/>
        <v/>
      </c>
      <c r="O653" s="9" t="str">
        <f t="shared" si="105"/>
        <v/>
      </c>
      <c r="S653" s="2" t="str">
        <f t="shared" si="103"/>
        <v>INDEX</v>
      </c>
      <c r="T653" s="18" t="str">
        <f t="shared" si="101"/>
        <v/>
      </c>
      <c r="V653" s="2" t="str">
        <f t="shared" si="104"/>
        <v>INCIDENTS</v>
      </c>
      <c r="W653" s="16" t="str">
        <f t="shared" si="102"/>
        <v/>
      </c>
    </row>
    <row r="654" spans="2:23" x14ac:dyDescent="0.2">
      <c r="B654" s="59" t="str">
        <f>IF(Collage!B647="","",Collage!B647)</f>
        <v/>
      </c>
      <c r="C654" s="59" t="str">
        <f>IF(Collage!C647="","",Collage!C647)</f>
        <v/>
      </c>
      <c r="D654" s="35" t="str">
        <f>IF(Collage!D647="","",Collage!D647)</f>
        <v/>
      </c>
      <c r="E654" s="29"/>
      <c r="F654" s="10"/>
      <c r="G654" s="11"/>
      <c r="H654" s="13" t="str">
        <f t="shared" si="98"/>
        <v/>
      </c>
      <c r="I654" s="8" t="str">
        <f>IF(B654&lt;&gt;"",SUMIF($V$23:$V$598,V654,$H$23:$H$598)/SUMIF($V$23:$V$598,V654,$O$23:O1229),IF(O654&lt;&gt;"",SUMIF($S$23:$S$598,S654,$H$23:$H$598)/O654,""))</f>
        <v/>
      </c>
      <c r="J654" s="12"/>
      <c r="K654" s="19" t="str">
        <f t="shared" si="106"/>
        <v/>
      </c>
      <c r="L654" s="19" t="str">
        <f t="shared" si="99"/>
        <v/>
      </c>
      <c r="M654" s="19" t="str">
        <f t="shared" si="100"/>
        <v/>
      </c>
      <c r="N654" s="19" t="str">
        <f t="shared" si="107"/>
        <v/>
      </c>
      <c r="O654" s="9" t="str">
        <f t="shared" si="105"/>
        <v/>
      </c>
      <c r="S654" s="2" t="str">
        <f t="shared" si="103"/>
        <v>INDEX</v>
      </c>
      <c r="T654" s="18" t="str">
        <f t="shared" si="101"/>
        <v/>
      </c>
      <c r="V654" s="2" t="str">
        <f t="shared" si="104"/>
        <v>INCIDENTS</v>
      </c>
      <c r="W654" s="16" t="str">
        <f t="shared" si="102"/>
        <v/>
      </c>
    </row>
    <row r="655" spans="2:23" x14ac:dyDescent="0.2">
      <c r="B655" s="59" t="str">
        <f>IF(Collage!B648="","",Collage!B648)</f>
        <v/>
      </c>
      <c r="C655" s="59" t="str">
        <f>IF(Collage!C648="","",Collage!C648)</f>
        <v/>
      </c>
      <c r="D655" s="35" t="str">
        <f>IF(Collage!D648="","",Collage!D648)</f>
        <v/>
      </c>
      <c r="E655" s="29"/>
      <c r="F655" s="10"/>
      <c r="G655" s="11"/>
      <c r="H655" s="13" t="str">
        <f t="shared" si="98"/>
        <v/>
      </c>
      <c r="I655" s="8" t="str">
        <f>IF(B655&lt;&gt;"",SUMIF($V$23:$V$598,V655,$H$23:$H$598)/SUMIF($V$23:$V$598,V655,$O$23:O1230),IF(O655&lt;&gt;"",SUMIF($S$23:$S$598,S655,$H$23:$H$598)/O655,""))</f>
        <v/>
      </c>
      <c r="J655" s="12"/>
      <c r="K655" s="19" t="str">
        <f t="shared" si="106"/>
        <v/>
      </c>
      <c r="L655" s="19" t="str">
        <f t="shared" si="99"/>
        <v/>
      </c>
      <c r="M655" s="19" t="str">
        <f t="shared" si="100"/>
        <v/>
      </c>
      <c r="N655" s="19" t="str">
        <f t="shared" si="107"/>
        <v/>
      </c>
      <c r="O655" s="9" t="str">
        <f t="shared" si="105"/>
        <v/>
      </c>
      <c r="S655" s="2" t="str">
        <f t="shared" si="103"/>
        <v>INDEX</v>
      </c>
      <c r="T655" s="18" t="str">
        <f t="shared" si="101"/>
        <v/>
      </c>
      <c r="V655" s="2" t="str">
        <f t="shared" si="104"/>
        <v>INCIDENTS</v>
      </c>
      <c r="W655" s="16" t="str">
        <f t="shared" si="102"/>
        <v/>
      </c>
    </row>
    <row r="656" spans="2:23" x14ac:dyDescent="0.2">
      <c r="B656" s="59" t="str">
        <f>IF(Collage!B649="","",Collage!B649)</f>
        <v/>
      </c>
      <c r="C656" s="59" t="str">
        <f>IF(Collage!C649="","",Collage!C649)</f>
        <v/>
      </c>
      <c r="D656" s="35" t="str">
        <f>IF(Collage!D649="","",Collage!D649)</f>
        <v/>
      </c>
      <c r="E656" s="29"/>
      <c r="F656" s="10"/>
      <c r="G656" s="11"/>
      <c r="H656" s="13" t="str">
        <f t="shared" si="98"/>
        <v/>
      </c>
      <c r="I656" s="8" t="str">
        <f>IF(B656&lt;&gt;"",SUMIF($V$23:$V$598,V656,$H$23:$H$598)/SUMIF($V$23:$V$598,V656,$O$23:O1231),IF(O656&lt;&gt;"",SUMIF($S$23:$S$598,S656,$H$23:$H$598)/O656,""))</f>
        <v/>
      </c>
      <c r="J656" s="12"/>
      <c r="K656" s="19" t="str">
        <f t="shared" si="106"/>
        <v/>
      </c>
      <c r="L656" s="19" t="str">
        <f t="shared" si="99"/>
        <v/>
      </c>
      <c r="M656" s="19" t="str">
        <f t="shared" si="100"/>
        <v/>
      </c>
      <c r="N656" s="19" t="str">
        <f t="shared" si="107"/>
        <v/>
      </c>
      <c r="O656" s="9" t="str">
        <f t="shared" si="105"/>
        <v/>
      </c>
      <c r="S656" s="2" t="str">
        <f t="shared" si="103"/>
        <v>INDEX</v>
      </c>
      <c r="T656" s="18" t="str">
        <f t="shared" si="101"/>
        <v/>
      </c>
      <c r="V656" s="2" t="str">
        <f t="shared" si="104"/>
        <v>INCIDENTS</v>
      </c>
      <c r="W656" s="16" t="str">
        <f t="shared" si="102"/>
        <v/>
      </c>
    </row>
    <row r="657" spans="2:23" x14ac:dyDescent="0.2">
      <c r="B657" s="59" t="str">
        <f>IF(Collage!B650="","",Collage!B650)</f>
        <v/>
      </c>
      <c r="C657" s="59" t="str">
        <f>IF(Collage!C650="","",Collage!C650)</f>
        <v/>
      </c>
      <c r="D657" s="35" t="str">
        <f>IF(Collage!D650="","",Collage!D650)</f>
        <v/>
      </c>
      <c r="E657" s="29"/>
      <c r="F657" s="10"/>
      <c r="G657" s="11"/>
      <c r="H657" s="13" t="str">
        <f t="shared" si="98"/>
        <v/>
      </c>
      <c r="I657" s="8" t="str">
        <f>IF(B657&lt;&gt;"",SUMIF($V$23:$V$598,V657,$H$23:$H$598)/SUMIF($V$23:$V$598,V657,$O$23:O1232),IF(O657&lt;&gt;"",SUMIF($S$23:$S$598,S657,$H$23:$H$598)/O657,""))</f>
        <v/>
      </c>
      <c r="J657" s="12"/>
      <c r="K657" s="19" t="str">
        <f t="shared" si="106"/>
        <v/>
      </c>
      <c r="L657" s="19" t="str">
        <f t="shared" si="99"/>
        <v/>
      </c>
      <c r="M657" s="19" t="str">
        <f t="shared" si="100"/>
        <v/>
      </c>
      <c r="N657" s="19" t="str">
        <f t="shared" si="107"/>
        <v/>
      </c>
      <c r="O657" s="9" t="str">
        <f t="shared" si="105"/>
        <v/>
      </c>
      <c r="S657" s="2" t="str">
        <f t="shared" si="103"/>
        <v>INDEX</v>
      </c>
      <c r="T657" s="18" t="str">
        <f t="shared" si="101"/>
        <v/>
      </c>
      <c r="V657" s="2" t="str">
        <f t="shared" si="104"/>
        <v>INCIDENTS</v>
      </c>
      <c r="W657" s="16" t="str">
        <f t="shared" si="102"/>
        <v/>
      </c>
    </row>
    <row r="658" spans="2:23" x14ac:dyDescent="0.2">
      <c r="B658" s="59" t="str">
        <f>IF(Collage!B651="","",Collage!B651)</f>
        <v/>
      </c>
      <c r="C658" s="59" t="str">
        <f>IF(Collage!C651="","",Collage!C651)</f>
        <v/>
      </c>
      <c r="D658" s="35" t="str">
        <f>IF(Collage!D651="","",Collage!D651)</f>
        <v/>
      </c>
      <c r="E658" s="29"/>
      <c r="F658" s="10"/>
      <c r="G658" s="11"/>
      <c r="H658" s="13" t="str">
        <f t="shared" si="98"/>
        <v/>
      </c>
      <c r="I658" s="8" t="str">
        <f>IF(B658&lt;&gt;"",SUMIF($V$23:$V$598,V658,$H$23:$H$598)/SUMIF($V$23:$V$598,V658,$O$23:O1233),IF(O658&lt;&gt;"",SUMIF($S$23:$S$598,S658,$H$23:$H$598)/O658,""))</f>
        <v/>
      </c>
      <c r="J658" s="12"/>
      <c r="K658" s="19" t="str">
        <f t="shared" si="106"/>
        <v/>
      </c>
      <c r="L658" s="19" t="str">
        <f t="shared" si="99"/>
        <v/>
      </c>
      <c r="M658" s="19" t="str">
        <f t="shared" si="100"/>
        <v/>
      </c>
      <c r="N658" s="19" t="str">
        <f t="shared" si="107"/>
        <v/>
      </c>
      <c r="O658" s="9" t="str">
        <f t="shared" si="105"/>
        <v/>
      </c>
      <c r="S658" s="2" t="str">
        <f t="shared" si="103"/>
        <v>INDEX</v>
      </c>
      <c r="T658" s="18" t="str">
        <f t="shared" si="101"/>
        <v/>
      </c>
      <c r="V658" s="2" t="str">
        <f t="shared" si="104"/>
        <v>INCIDENTS</v>
      </c>
      <c r="W658" s="16" t="str">
        <f t="shared" si="102"/>
        <v/>
      </c>
    </row>
    <row r="659" spans="2:23" x14ac:dyDescent="0.2">
      <c r="B659" s="59" t="str">
        <f>IF(Collage!B652="","",Collage!B652)</f>
        <v/>
      </c>
      <c r="C659" s="59" t="str">
        <f>IF(Collage!C652="","",Collage!C652)</f>
        <v/>
      </c>
      <c r="D659" s="35" t="str">
        <f>IF(Collage!D652="","",Collage!D652)</f>
        <v/>
      </c>
      <c r="E659" s="29"/>
      <c r="F659" s="10"/>
      <c r="G659" s="11"/>
      <c r="H659" s="13" t="str">
        <f t="shared" si="98"/>
        <v/>
      </c>
      <c r="I659" s="8" t="str">
        <f>IF(B659&lt;&gt;"",SUMIF($V$23:$V$598,V659,$H$23:$H$598)/SUMIF($V$23:$V$598,V659,$O$23:O1234),IF(O659&lt;&gt;"",SUMIF($S$23:$S$598,S659,$H$23:$H$598)/O659,""))</f>
        <v/>
      </c>
      <c r="J659" s="12"/>
      <c r="K659" s="19" t="str">
        <f t="shared" si="106"/>
        <v/>
      </c>
      <c r="L659" s="19" t="str">
        <f t="shared" si="99"/>
        <v/>
      </c>
      <c r="M659" s="19" t="str">
        <f t="shared" si="100"/>
        <v/>
      </c>
      <c r="N659" s="19" t="str">
        <f t="shared" si="107"/>
        <v/>
      </c>
      <c r="O659" s="9" t="str">
        <f t="shared" si="105"/>
        <v/>
      </c>
      <c r="S659" s="2" t="str">
        <f t="shared" si="103"/>
        <v>INDEX</v>
      </c>
      <c r="T659" s="18" t="str">
        <f t="shared" si="101"/>
        <v/>
      </c>
      <c r="V659" s="2" t="str">
        <f t="shared" si="104"/>
        <v>INCIDENTS</v>
      </c>
      <c r="W659" s="16" t="str">
        <f t="shared" si="102"/>
        <v/>
      </c>
    </row>
    <row r="660" spans="2:23" x14ac:dyDescent="0.2">
      <c r="B660" s="59" t="str">
        <f>IF(Collage!B653="","",Collage!B653)</f>
        <v/>
      </c>
      <c r="C660" s="59" t="str">
        <f>IF(Collage!C653="","",Collage!C653)</f>
        <v/>
      </c>
      <c r="D660" s="35" t="str">
        <f>IF(Collage!D653="","",Collage!D653)</f>
        <v/>
      </c>
      <c r="E660" s="29"/>
      <c r="F660" s="10"/>
      <c r="G660" s="11"/>
      <c r="H660" s="13" t="str">
        <f t="shared" si="98"/>
        <v/>
      </c>
      <c r="I660" s="8" t="str">
        <f>IF(B660&lt;&gt;"",SUMIF($V$23:$V$598,V660,$H$23:$H$598)/SUMIF($V$23:$V$598,V660,$O$23:O1235),IF(O660&lt;&gt;"",SUMIF($S$23:$S$598,S660,$H$23:$H$598)/O660,""))</f>
        <v/>
      </c>
      <c r="J660" s="12"/>
      <c r="K660" s="19" t="str">
        <f t="shared" si="106"/>
        <v/>
      </c>
      <c r="L660" s="19" t="str">
        <f t="shared" si="99"/>
        <v/>
      </c>
      <c r="M660" s="19" t="str">
        <f t="shared" si="100"/>
        <v/>
      </c>
      <c r="N660" s="19" t="str">
        <f t="shared" si="107"/>
        <v/>
      </c>
      <c r="O660" s="9" t="str">
        <f t="shared" si="105"/>
        <v/>
      </c>
      <c r="S660" s="2" t="str">
        <f t="shared" si="103"/>
        <v>INDEX</v>
      </c>
      <c r="T660" s="18" t="str">
        <f t="shared" si="101"/>
        <v/>
      </c>
      <c r="V660" s="2" t="str">
        <f t="shared" si="104"/>
        <v>INCIDENTS</v>
      </c>
      <c r="W660" s="16" t="str">
        <f t="shared" si="102"/>
        <v/>
      </c>
    </row>
    <row r="661" spans="2:23" x14ac:dyDescent="0.2">
      <c r="B661" s="59" t="str">
        <f>IF(Collage!B654="","",Collage!B654)</f>
        <v/>
      </c>
      <c r="C661" s="59" t="str">
        <f>IF(Collage!C654="","",Collage!C654)</f>
        <v/>
      </c>
      <c r="D661" s="35" t="str">
        <f>IF(Collage!D654="","",Collage!D654)</f>
        <v/>
      </c>
      <c r="E661" s="29"/>
      <c r="F661" s="10"/>
      <c r="G661" s="11"/>
      <c r="H661" s="13" t="str">
        <f t="shared" si="98"/>
        <v/>
      </c>
      <c r="I661" s="8" t="str">
        <f>IF(B661&lt;&gt;"",SUMIF($V$23:$V$598,V661,$H$23:$H$598)/SUMIF($V$23:$V$598,V661,$O$23:O1236),IF(O661&lt;&gt;"",SUMIF($S$23:$S$598,S661,$H$23:$H$598)/O661,""))</f>
        <v/>
      </c>
      <c r="J661" s="12"/>
      <c r="K661" s="19" t="str">
        <f t="shared" si="106"/>
        <v/>
      </c>
      <c r="L661" s="19" t="str">
        <f t="shared" si="99"/>
        <v/>
      </c>
      <c r="M661" s="19" t="str">
        <f t="shared" si="100"/>
        <v/>
      </c>
      <c r="N661" s="19" t="str">
        <f t="shared" si="107"/>
        <v/>
      </c>
      <c r="O661" s="9" t="str">
        <f t="shared" si="105"/>
        <v/>
      </c>
      <c r="S661" s="2" t="str">
        <f t="shared" si="103"/>
        <v>INDEX</v>
      </c>
      <c r="T661" s="18" t="str">
        <f t="shared" si="101"/>
        <v/>
      </c>
      <c r="V661" s="2" t="str">
        <f t="shared" si="104"/>
        <v>INCIDENTS</v>
      </c>
      <c r="W661" s="16" t="str">
        <f t="shared" si="102"/>
        <v/>
      </c>
    </row>
    <row r="662" spans="2:23" x14ac:dyDescent="0.2">
      <c r="B662" s="59" t="str">
        <f>IF(Collage!B655="","",Collage!B655)</f>
        <v/>
      </c>
      <c r="C662" s="59" t="str">
        <f>IF(Collage!C655="","",Collage!C655)</f>
        <v/>
      </c>
      <c r="D662" s="35" t="str">
        <f>IF(Collage!D655="","",Collage!D655)</f>
        <v/>
      </c>
      <c r="E662" s="29"/>
      <c r="F662" s="10"/>
      <c r="G662" s="11"/>
      <c r="H662" s="13" t="str">
        <f t="shared" si="98"/>
        <v/>
      </c>
      <c r="I662" s="8" t="str">
        <f>IF(B662&lt;&gt;"",SUMIF($V$23:$V$598,V662,$H$23:$H$598)/SUMIF($V$23:$V$598,V662,$O$23:O1237),IF(O662&lt;&gt;"",SUMIF($S$23:$S$598,S662,$H$23:$H$598)/O662,""))</f>
        <v/>
      </c>
      <c r="J662" s="12"/>
      <c r="K662" s="19" t="str">
        <f t="shared" si="106"/>
        <v/>
      </c>
      <c r="L662" s="19" t="str">
        <f t="shared" si="99"/>
        <v/>
      </c>
      <c r="M662" s="19" t="str">
        <f t="shared" si="100"/>
        <v/>
      </c>
      <c r="N662" s="19" t="str">
        <f t="shared" si="107"/>
        <v/>
      </c>
      <c r="O662" s="9" t="str">
        <f t="shared" si="105"/>
        <v/>
      </c>
      <c r="S662" s="2" t="str">
        <f t="shared" si="103"/>
        <v>INDEX</v>
      </c>
      <c r="T662" s="18" t="str">
        <f t="shared" si="101"/>
        <v/>
      </c>
      <c r="V662" s="2" t="str">
        <f t="shared" si="104"/>
        <v>INCIDENTS</v>
      </c>
      <c r="W662" s="16" t="str">
        <f t="shared" si="102"/>
        <v/>
      </c>
    </row>
    <row r="663" spans="2:23" x14ac:dyDescent="0.2">
      <c r="B663" s="59" t="str">
        <f>IF(Collage!B656="","",Collage!B656)</f>
        <v/>
      </c>
      <c r="C663" s="59" t="str">
        <f>IF(Collage!C656="","",Collage!C656)</f>
        <v/>
      </c>
      <c r="D663" s="35" t="str">
        <f>IF(Collage!D656="","",Collage!D656)</f>
        <v/>
      </c>
      <c r="E663" s="29"/>
      <c r="F663" s="10"/>
      <c r="G663" s="11"/>
      <c r="H663" s="13" t="str">
        <f t="shared" ref="H663:H726" si="108">IF(D663="","",SUM(N663/3))</f>
        <v/>
      </c>
      <c r="I663" s="8" t="str">
        <f>IF(B663&lt;&gt;"",SUMIF($V$23:$V$598,V663,$H$23:$H$598)/SUMIF($V$23:$V$598,V663,$O$23:O1238),IF(O663&lt;&gt;"",SUMIF($S$23:$S$598,S663,$H$23:$H$598)/O663,""))</f>
        <v/>
      </c>
      <c r="J663" s="12"/>
      <c r="K663" s="19" t="str">
        <f t="shared" si="106"/>
        <v/>
      </c>
      <c r="L663" s="19" t="str">
        <f t="shared" ref="L663:L726" si="109">IF($D663&lt;&gt;"",IF($F663="X",1,0),"")</f>
        <v/>
      </c>
      <c r="M663" s="19" t="str">
        <f t="shared" ref="M663:M726" si="110">IF($D663&lt;&gt;"",IF($G663="X",1,0),"")</f>
        <v/>
      </c>
      <c r="N663" s="19" t="str">
        <f t="shared" si="107"/>
        <v/>
      </c>
      <c r="O663" s="9" t="str">
        <f t="shared" si="105"/>
        <v/>
      </c>
      <c r="S663" s="2" t="str">
        <f t="shared" si="103"/>
        <v>INDEX</v>
      </c>
      <c r="T663" s="18" t="str">
        <f t="shared" ref="T663:T726" si="111">IF(C663&lt;&gt;"",I663,"")</f>
        <v/>
      </c>
      <c r="V663" s="2" t="str">
        <f t="shared" si="104"/>
        <v>INCIDENTS</v>
      </c>
      <c r="W663" s="16" t="str">
        <f t="shared" ref="W663:W726" si="112">IF(B663&lt;&gt;"",I663,"")</f>
        <v/>
      </c>
    </row>
    <row r="664" spans="2:23" x14ac:dyDescent="0.2">
      <c r="B664" s="59" t="str">
        <f>IF(Collage!B657="","",Collage!B657)</f>
        <v/>
      </c>
      <c r="C664" s="59" t="str">
        <f>IF(Collage!C657="","",Collage!C657)</f>
        <v/>
      </c>
      <c r="D664" s="35" t="str">
        <f>IF(Collage!D657="","",Collage!D657)</f>
        <v/>
      </c>
      <c r="E664" s="29"/>
      <c r="F664" s="10"/>
      <c r="G664" s="11"/>
      <c r="H664" s="13" t="str">
        <f t="shared" si="108"/>
        <v/>
      </c>
      <c r="I664" s="8" t="str">
        <f>IF(B664&lt;&gt;"",SUMIF($V$23:$V$598,V664,$H$23:$H$598)/SUMIF($V$23:$V$598,V664,$O$23:O1239),IF(O664&lt;&gt;"",SUMIF($S$23:$S$598,S664,$H$23:$H$598)/O664,""))</f>
        <v/>
      </c>
      <c r="J664" s="12"/>
      <c r="K664" s="19" t="str">
        <f t="shared" si="106"/>
        <v/>
      </c>
      <c r="L664" s="19" t="str">
        <f t="shared" si="109"/>
        <v/>
      </c>
      <c r="M664" s="19" t="str">
        <f t="shared" si="110"/>
        <v/>
      </c>
      <c r="N664" s="19" t="str">
        <f t="shared" si="107"/>
        <v/>
      </c>
      <c r="O664" s="9" t="str">
        <f t="shared" si="105"/>
        <v/>
      </c>
      <c r="S664" s="2" t="str">
        <f t="shared" ref="S664:S727" si="113">IF(C664&lt;&gt;"",C664,IF(V664=V663,S663,""))</f>
        <v>INDEX</v>
      </c>
      <c r="T664" s="18" t="str">
        <f t="shared" si="111"/>
        <v/>
      </c>
      <c r="V664" s="2" t="str">
        <f t="shared" ref="V664:V727" si="114">IF(B664="",V663,B664)</f>
        <v>INCIDENTS</v>
      </c>
      <c r="W664" s="16" t="str">
        <f t="shared" si="112"/>
        <v/>
      </c>
    </row>
    <row r="665" spans="2:23" x14ac:dyDescent="0.2">
      <c r="B665" s="59" t="str">
        <f>IF(Collage!B658="","",Collage!B658)</f>
        <v/>
      </c>
      <c r="C665" s="59" t="str">
        <f>IF(Collage!C658="","",Collage!C658)</f>
        <v/>
      </c>
      <c r="D665" s="35" t="str">
        <f>IF(Collage!D658="","",Collage!D658)</f>
        <v/>
      </c>
      <c r="E665" s="29"/>
      <c r="F665" s="10"/>
      <c r="G665" s="11"/>
      <c r="H665" s="13" t="str">
        <f t="shared" si="108"/>
        <v/>
      </c>
      <c r="I665" s="8" t="str">
        <f>IF(B665&lt;&gt;"",SUMIF($V$23:$V$598,V665,$H$23:$H$598)/SUMIF($V$23:$V$598,V665,$O$23:O1240),IF(O665&lt;&gt;"",SUMIF($S$23:$S$598,S665,$H$23:$H$598)/O665,""))</f>
        <v/>
      </c>
      <c r="J665" s="12"/>
      <c r="K665" s="19" t="str">
        <f t="shared" si="106"/>
        <v/>
      </c>
      <c r="L665" s="19" t="str">
        <f t="shared" si="109"/>
        <v/>
      </c>
      <c r="M665" s="19" t="str">
        <f t="shared" si="110"/>
        <v/>
      </c>
      <c r="N665" s="19" t="str">
        <f t="shared" si="107"/>
        <v/>
      </c>
      <c r="O665" s="9" t="str">
        <f t="shared" ref="O665:O728" si="115">IF(C665="","",IF(S664&lt;&gt;S665,SUMPRODUCT((D665:D1141&lt;&gt;"")*(S665:S1141=S665)),""))</f>
        <v/>
      </c>
      <c r="S665" s="2" t="str">
        <f t="shared" si="113"/>
        <v>INDEX</v>
      </c>
      <c r="T665" s="18" t="str">
        <f t="shared" si="111"/>
        <v/>
      </c>
      <c r="V665" s="2" t="str">
        <f t="shared" si="114"/>
        <v>INCIDENTS</v>
      </c>
      <c r="W665" s="16" t="str">
        <f t="shared" si="112"/>
        <v/>
      </c>
    </row>
    <row r="666" spans="2:23" x14ac:dyDescent="0.2">
      <c r="B666" s="59" t="str">
        <f>IF(Collage!B659="","",Collage!B659)</f>
        <v/>
      </c>
      <c r="C666" s="59" t="str">
        <f>IF(Collage!C659="","",Collage!C659)</f>
        <v/>
      </c>
      <c r="D666" s="35" t="str">
        <f>IF(Collage!D659="","",Collage!D659)</f>
        <v/>
      </c>
      <c r="E666" s="29"/>
      <c r="F666" s="10"/>
      <c r="G666" s="11"/>
      <c r="H666" s="13" t="str">
        <f t="shared" si="108"/>
        <v/>
      </c>
      <c r="I666" s="8" t="str">
        <f>IF(B666&lt;&gt;"",SUMIF($V$23:$V$598,V666,$H$23:$H$598)/SUMIF($V$23:$V$598,V666,$O$23:O1241),IF(O666&lt;&gt;"",SUMIF($S$23:$S$598,S666,$H$23:$H$598)/O666,""))</f>
        <v/>
      </c>
      <c r="J666" s="12"/>
      <c r="K666" s="19" t="str">
        <f t="shared" si="106"/>
        <v/>
      </c>
      <c r="L666" s="19" t="str">
        <f t="shared" si="109"/>
        <v/>
      </c>
      <c r="M666" s="19" t="str">
        <f t="shared" si="110"/>
        <v/>
      </c>
      <c r="N666" s="19" t="str">
        <f t="shared" si="107"/>
        <v/>
      </c>
      <c r="O666" s="9" t="str">
        <f t="shared" si="115"/>
        <v/>
      </c>
      <c r="S666" s="2" t="str">
        <f t="shared" si="113"/>
        <v>INDEX</v>
      </c>
      <c r="T666" s="18" t="str">
        <f t="shared" si="111"/>
        <v/>
      </c>
      <c r="V666" s="2" t="str">
        <f t="shared" si="114"/>
        <v>INCIDENTS</v>
      </c>
      <c r="W666" s="16" t="str">
        <f t="shared" si="112"/>
        <v/>
      </c>
    </row>
    <row r="667" spans="2:23" x14ac:dyDescent="0.2">
      <c r="B667" s="59" t="str">
        <f>IF(Collage!B660="","",Collage!B660)</f>
        <v/>
      </c>
      <c r="C667" s="59" t="str">
        <f>IF(Collage!C660="","",Collage!C660)</f>
        <v/>
      </c>
      <c r="D667" s="35" t="str">
        <f>IF(Collage!D660="","",Collage!D660)</f>
        <v/>
      </c>
      <c r="E667" s="29"/>
      <c r="F667" s="10"/>
      <c r="G667" s="11"/>
      <c r="H667" s="13" t="str">
        <f t="shared" si="108"/>
        <v/>
      </c>
      <c r="I667" s="8" t="str">
        <f>IF(B667&lt;&gt;"",SUMIF($V$23:$V$598,V667,$H$23:$H$598)/SUMIF($V$23:$V$598,V667,$O$23:O1242),IF(O667&lt;&gt;"",SUMIF($S$23:$S$598,S667,$H$23:$H$598)/O667,""))</f>
        <v/>
      </c>
      <c r="J667" s="12"/>
      <c r="K667" s="19" t="str">
        <f t="shared" si="106"/>
        <v/>
      </c>
      <c r="L667" s="19" t="str">
        <f t="shared" si="109"/>
        <v/>
      </c>
      <c r="M667" s="19" t="str">
        <f t="shared" si="110"/>
        <v/>
      </c>
      <c r="N667" s="19" t="str">
        <f t="shared" si="107"/>
        <v/>
      </c>
      <c r="O667" s="9" t="str">
        <f t="shared" si="115"/>
        <v/>
      </c>
      <c r="S667" s="2" t="str">
        <f t="shared" si="113"/>
        <v>INDEX</v>
      </c>
      <c r="T667" s="18" t="str">
        <f t="shared" si="111"/>
        <v/>
      </c>
      <c r="V667" s="2" t="str">
        <f t="shared" si="114"/>
        <v>INCIDENTS</v>
      </c>
      <c r="W667" s="16" t="str">
        <f t="shared" si="112"/>
        <v/>
      </c>
    </row>
    <row r="668" spans="2:23" x14ac:dyDescent="0.2">
      <c r="B668" s="59" t="str">
        <f>IF(Collage!B661="","",Collage!B661)</f>
        <v/>
      </c>
      <c r="C668" s="59" t="str">
        <f>IF(Collage!C661="","",Collage!C661)</f>
        <v/>
      </c>
      <c r="D668" s="35" t="str">
        <f>IF(Collage!D661="","",Collage!D661)</f>
        <v/>
      </c>
      <c r="E668" s="29"/>
      <c r="F668" s="10"/>
      <c r="G668" s="11"/>
      <c r="H668" s="13" t="str">
        <f t="shared" si="108"/>
        <v/>
      </c>
      <c r="I668" s="8" t="str">
        <f>IF(B668&lt;&gt;"",SUMIF($V$23:$V$598,V668,$H$23:$H$598)/SUMIF($V$23:$V$598,V668,$O$23:O1243),IF(O668&lt;&gt;"",SUMIF($S$23:$S$598,S668,$H$23:$H$598)/O668,""))</f>
        <v/>
      </c>
      <c r="J668" s="12"/>
      <c r="K668" s="19" t="str">
        <f t="shared" si="106"/>
        <v/>
      </c>
      <c r="L668" s="19" t="str">
        <f t="shared" si="109"/>
        <v/>
      </c>
      <c r="M668" s="19" t="str">
        <f t="shared" si="110"/>
        <v/>
      </c>
      <c r="N668" s="19" t="str">
        <f t="shared" si="107"/>
        <v/>
      </c>
      <c r="O668" s="9" t="str">
        <f t="shared" si="115"/>
        <v/>
      </c>
      <c r="S668" s="2" t="str">
        <f t="shared" si="113"/>
        <v>INDEX</v>
      </c>
      <c r="T668" s="18" t="str">
        <f t="shared" si="111"/>
        <v/>
      </c>
      <c r="V668" s="2" t="str">
        <f t="shared" si="114"/>
        <v>INCIDENTS</v>
      </c>
      <c r="W668" s="16" t="str">
        <f t="shared" si="112"/>
        <v/>
      </c>
    </row>
    <row r="669" spans="2:23" x14ac:dyDescent="0.2">
      <c r="B669" s="59" t="str">
        <f>IF(Collage!B662="","",Collage!B662)</f>
        <v/>
      </c>
      <c r="C669" s="59" t="str">
        <f>IF(Collage!C662="","",Collage!C662)</f>
        <v/>
      </c>
      <c r="D669" s="35" t="str">
        <f>IF(Collage!D662="","",Collage!D662)</f>
        <v/>
      </c>
      <c r="E669" s="29"/>
      <c r="F669" s="10"/>
      <c r="G669" s="11"/>
      <c r="H669" s="13" t="str">
        <f t="shared" si="108"/>
        <v/>
      </c>
      <c r="I669" s="8" t="str">
        <f>IF(B669&lt;&gt;"",SUMIF($V$23:$V$598,V669,$H$23:$H$598)/SUMIF($V$23:$V$598,V669,$O$23:O1244),IF(O669&lt;&gt;"",SUMIF($S$23:$S$598,S669,$H$23:$H$598)/O669,""))</f>
        <v/>
      </c>
      <c r="J669" s="12"/>
      <c r="K669" s="19" t="str">
        <f t="shared" si="106"/>
        <v/>
      </c>
      <c r="L669" s="19" t="str">
        <f t="shared" si="109"/>
        <v/>
      </c>
      <c r="M669" s="19" t="str">
        <f t="shared" si="110"/>
        <v/>
      </c>
      <c r="N669" s="19" t="str">
        <f t="shared" si="107"/>
        <v/>
      </c>
      <c r="O669" s="9" t="str">
        <f t="shared" si="115"/>
        <v/>
      </c>
      <c r="S669" s="2" t="str">
        <f t="shared" si="113"/>
        <v>INDEX</v>
      </c>
      <c r="T669" s="18" t="str">
        <f t="shared" si="111"/>
        <v/>
      </c>
      <c r="V669" s="2" t="str">
        <f t="shared" si="114"/>
        <v>INCIDENTS</v>
      </c>
      <c r="W669" s="16" t="str">
        <f t="shared" si="112"/>
        <v/>
      </c>
    </row>
    <row r="670" spans="2:23" x14ac:dyDescent="0.2">
      <c r="B670" s="59" t="str">
        <f>IF(Collage!B663="","",Collage!B663)</f>
        <v/>
      </c>
      <c r="C670" s="59" t="str">
        <f>IF(Collage!C663="","",Collage!C663)</f>
        <v/>
      </c>
      <c r="D670" s="35" t="str">
        <f>IF(Collage!D663="","",Collage!D663)</f>
        <v/>
      </c>
      <c r="E670" s="29"/>
      <c r="F670" s="10"/>
      <c r="G670" s="11"/>
      <c r="H670" s="13" t="str">
        <f t="shared" si="108"/>
        <v/>
      </c>
      <c r="I670" s="8" t="str">
        <f>IF(B670&lt;&gt;"",SUMIF($V$23:$V$598,V670,$H$23:$H$598)/SUMIF($V$23:$V$598,V670,$O$23:O1245),IF(O670&lt;&gt;"",SUMIF($S$23:$S$598,S670,$H$23:$H$598)/O670,""))</f>
        <v/>
      </c>
      <c r="J670" s="12"/>
      <c r="K670" s="19" t="str">
        <f t="shared" si="106"/>
        <v/>
      </c>
      <c r="L670" s="19" t="str">
        <f t="shared" si="109"/>
        <v/>
      </c>
      <c r="M670" s="19" t="str">
        <f t="shared" si="110"/>
        <v/>
      </c>
      <c r="N670" s="19" t="str">
        <f t="shared" si="107"/>
        <v/>
      </c>
      <c r="O670" s="9" t="str">
        <f t="shared" si="115"/>
        <v/>
      </c>
      <c r="S670" s="2" t="str">
        <f t="shared" si="113"/>
        <v>INDEX</v>
      </c>
      <c r="T670" s="18" t="str">
        <f t="shared" si="111"/>
        <v/>
      </c>
      <c r="V670" s="2" t="str">
        <f t="shared" si="114"/>
        <v>INCIDENTS</v>
      </c>
      <c r="W670" s="16" t="str">
        <f t="shared" si="112"/>
        <v/>
      </c>
    </row>
    <row r="671" spans="2:23" x14ac:dyDescent="0.2">
      <c r="B671" s="59" t="str">
        <f>IF(Collage!B664="","",Collage!B664)</f>
        <v/>
      </c>
      <c r="C671" s="59" t="str">
        <f>IF(Collage!C664="","",Collage!C664)</f>
        <v/>
      </c>
      <c r="D671" s="35" t="str">
        <f>IF(Collage!D664="","",Collage!D664)</f>
        <v/>
      </c>
      <c r="E671" s="29"/>
      <c r="F671" s="10"/>
      <c r="G671" s="11"/>
      <c r="H671" s="13" t="str">
        <f t="shared" si="108"/>
        <v/>
      </c>
      <c r="I671" s="8" t="str">
        <f>IF(B671&lt;&gt;"",SUMIF($V$23:$V$598,V671,$H$23:$H$598)/SUMIF($V$23:$V$598,V671,$O$23:O1246),IF(O671&lt;&gt;"",SUMIF($S$23:$S$598,S671,$H$23:$H$598)/O671,""))</f>
        <v/>
      </c>
      <c r="J671" s="12"/>
      <c r="K671" s="19" t="str">
        <f t="shared" si="106"/>
        <v/>
      </c>
      <c r="L671" s="19" t="str">
        <f t="shared" si="109"/>
        <v/>
      </c>
      <c r="M671" s="19" t="str">
        <f t="shared" si="110"/>
        <v/>
      </c>
      <c r="N671" s="19" t="str">
        <f t="shared" si="107"/>
        <v/>
      </c>
      <c r="O671" s="9" t="str">
        <f t="shared" si="115"/>
        <v/>
      </c>
      <c r="S671" s="2" t="str">
        <f t="shared" si="113"/>
        <v>INDEX</v>
      </c>
      <c r="T671" s="18" t="str">
        <f t="shared" si="111"/>
        <v/>
      </c>
      <c r="V671" s="2" t="str">
        <f t="shared" si="114"/>
        <v>INCIDENTS</v>
      </c>
      <c r="W671" s="16" t="str">
        <f t="shared" si="112"/>
        <v/>
      </c>
    </row>
    <row r="672" spans="2:23" x14ac:dyDescent="0.2">
      <c r="B672" s="59" t="str">
        <f>IF(Collage!B665="","",Collage!B665)</f>
        <v/>
      </c>
      <c r="C672" s="59" t="str">
        <f>IF(Collage!C665="","",Collage!C665)</f>
        <v/>
      </c>
      <c r="D672" s="35" t="str">
        <f>IF(Collage!D665="","",Collage!D665)</f>
        <v/>
      </c>
      <c r="E672" s="29"/>
      <c r="F672" s="10"/>
      <c r="G672" s="11"/>
      <c r="H672" s="13" t="str">
        <f t="shared" si="108"/>
        <v/>
      </c>
      <c r="I672" s="8" t="str">
        <f>IF(B672&lt;&gt;"",SUMIF($V$23:$V$598,V672,$H$23:$H$598)/SUMIF($V$23:$V$598,V672,$O$23:O1247),IF(O672&lt;&gt;"",SUMIF($S$23:$S$598,S672,$H$23:$H$598)/O672,""))</f>
        <v/>
      </c>
      <c r="J672" s="12"/>
      <c r="K672" s="19" t="str">
        <f t="shared" si="106"/>
        <v/>
      </c>
      <c r="L672" s="19" t="str">
        <f t="shared" si="109"/>
        <v/>
      </c>
      <c r="M672" s="19" t="str">
        <f t="shared" si="110"/>
        <v/>
      </c>
      <c r="N672" s="19" t="str">
        <f t="shared" si="107"/>
        <v/>
      </c>
      <c r="O672" s="9" t="str">
        <f t="shared" si="115"/>
        <v/>
      </c>
      <c r="S672" s="2" t="str">
        <f t="shared" si="113"/>
        <v>INDEX</v>
      </c>
      <c r="T672" s="18" t="str">
        <f t="shared" si="111"/>
        <v/>
      </c>
      <c r="V672" s="2" t="str">
        <f t="shared" si="114"/>
        <v>INCIDENTS</v>
      </c>
      <c r="W672" s="16" t="str">
        <f t="shared" si="112"/>
        <v/>
      </c>
    </row>
    <row r="673" spans="2:23" x14ac:dyDescent="0.2">
      <c r="B673" s="59" t="str">
        <f>IF(Collage!B666="","",Collage!B666)</f>
        <v/>
      </c>
      <c r="C673" s="59" t="str">
        <f>IF(Collage!C666="","",Collage!C666)</f>
        <v/>
      </c>
      <c r="D673" s="35" t="str">
        <f>IF(Collage!D666="","",Collage!D666)</f>
        <v/>
      </c>
      <c r="E673" s="29"/>
      <c r="F673" s="10"/>
      <c r="G673" s="11"/>
      <c r="H673" s="13" t="str">
        <f t="shared" si="108"/>
        <v/>
      </c>
      <c r="I673" s="8" t="str">
        <f>IF(B673&lt;&gt;"",SUMIF($V$23:$V$598,V673,$H$23:$H$598)/SUMIF($V$23:$V$598,V673,$O$23:O1248),IF(O673&lt;&gt;"",SUMIF($S$23:$S$598,S673,$H$23:$H$598)/O673,""))</f>
        <v/>
      </c>
      <c r="J673" s="12"/>
      <c r="K673" s="19" t="str">
        <f t="shared" si="106"/>
        <v/>
      </c>
      <c r="L673" s="19" t="str">
        <f t="shared" si="109"/>
        <v/>
      </c>
      <c r="M673" s="19" t="str">
        <f t="shared" si="110"/>
        <v/>
      </c>
      <c r="N673" s="19" t="str">
        <f t="shared" si="107"/>
        <v/>
      </c>
      <c r="O673" s="9" t="str">
        <f t="shared" si="115"/>
        <v/>
      </c>
      <c r="S673" s="2" t="str">
        <f t="shared" si="113"/>
        <v>INDEX</v>
      </c>
      <c r="T673" s="18" t="str">
        <f t="shared" si="111"/>
        <v/>
      </c>
      <c r="V673" s="2" t="str">
        <f t="shared" si="114"/>
        <v>INCIDENTS</v>
      </c>
      <c r="W673" s="16" t="str">
        <f t="shared" si="112"/>
        <v/>
      </c>
    </row>
    <row r="674" spans="2:23" x14ac:dyDescent="0.2">
      <c r="B674" s="59" t="str">
        <f>IF(Collage!B667="","",Collage!B667)</f>
        <v/>
      </c>
      <c r="C674" s="59" t="str">
        <f>IF(Collage!C667="","",Collage!C667)</f>
        <v/>
      </c>
      <c r="D674" s="35" t="str">
        <f>IF(Collage!D667="","",Collage!D667)</f>
        <v/>
      </c>
      <c r="E674" s="29"/>
      <c r="F674" s="10"/>
      <c r="G674" s="11"/>
      <c r="H674" s="13" t="str">
        <f t="shared" si="108"/>
        <v/>
      </c>
      <c r="I674" s="8" t="str">
        <f>IF(B674&lt;&gt;"",SUMIF($V$23:$V$598,V674,$H$23:$H$598)/SUMIF($V$23:$V$598,V674,$O$23:O1249),IF(O674&lt;&gt;"",SUMIF($S$23:$S$598,S674,$H$23:$H$598)/O674,""))</f>
        <v/>
      </c>
      <c r="J674" s="12"/>
      <c r="K674" s="19" t="str">
        <f t="shared" si="106"/>
        <v/>
      </c>
      <c r="L674" s="19" t="str">
        <f t="shared" si="109"/>
        <v/>
      </c>
      <c r="M674" s="19" t="str">
        <f t="shared" si="110"/>
        <v/>
      </c>
      <c r="N674" s="19" t="str">
        <f t="shared" si="107"/>
        <v/>
      </c>
      <c r="O674" s="9" t="str">
        <f t="shared" si="115"/>
        <v/>
      </c>
      <c r="S674" s="2" t="str">
        <f t="shared" si="113"/>
        <v>INDEX</v>
      </c>
      <c r="T674" s="18" t="str">
        <f t="shared" si="111"/>
        <v/>
      </c>
      <c r="V674" s="2" t="str">
        <f t="shared" si="114"/>
        <v>INCIDENTS</v>
      </c>
      <c r="W674" s="16" t="str">
        <f t="shared" si="112"/>
        <v/>
      </c>
    </row>
    <row r="675" spans="2:23" x14ac:dyDescent="0.2">
      <c r="B675" s="59" t="str">
        <f>IF(Collage!B668="","",Collage!B668)</f>
        <v/>
      </c>
      <c r="C675" s="59" t="str">
        <f>IF(Collage!C668="","",Collage!C668)</f>
        <v/>
      </c>
      <c r="D675" s="35" t="str">
        <f>IF(Collage!D668="","",Collage!D668)</f>
        <v/>
      </c>
      <c r="E675" s="29"/>
      <c r="F675" s="10"/>
      <c r="G675" s="11"/>
      <c r="H675" s="13" t="str">
        <f t="shared" si="108"/>
        <v/>
      </c>
      <c r="I675" s="8" t="str">
        <f>IF(B675&lt;&gt;"",SUMIF($V$23:$V$598,V675,$H$23:$H$598)/SUMIF($V$23:$V$598,V675,$O$23:O1250),IF(O675&lt;&gt;"",SUMIF($S$23:$S$598,S675,$H$23:$H$598)/O675,""))</f>
        <v/>
      </c>
      <c r="J675" s="12"/>
      <c r="K675" s="19" t="str">
        <f t="shared" si="106"/>
        <v/>
      </c>
      <c r="L675" s="19" t="str">
        <f t="shared" si="109"/>
        <v/>
      </c>
      <c r="M675" s="19" t="str">
        <f t="shared" si="110"/>
        <v/>
      </c>
      <c r="N675" s="19" t="str">
        <f t="shared" si="107"/>
        <v/>
      </c>
      <c r="O675" s="9" t="str">
        <f t="shared" si="115"/>
        <v/>
      </c>
      <c r="S675" s="2" t="str">
        <f t="shared" si="113"/>
        <v>INDEX</v>
      </c>
      <c r="T675" s="18" t="str">
        <f t="shared" si="111"/>
        <v/>
      </c>
      <c r="V675" s="2" t="str">
        <f t="shared" si="114"/>
        <v>INCIDENTS</v>
      </c>
      <c r="W675" s="16" t="str">
        <f t="shared" si="112"/>
        <v/>
      </c>
    </row>
    <row r="676" spans="2:23" x14ac:dyDescent="0.2">
      <c r="B676" s="59" t="str">
        <f>IF(Collage!B669="","",Collage!B669)</f>
        <v/>
      </c>
      <c r="C676" s="59" t="str">
        <f>IF(Collage!C669="","",Collage!C669)</f>
        <v/>
      </c>
      <c r="D676" s="35" t="str">
        <f>IF(Collage!D669="","",Collage!D669)</f>
        <v/>
      </c>
      <c r="E676" s="29"/>
      <c r="F676" s="10"/>
      <c r="G676" s="11"/>
      <c r="H676" s="13" t="str">
        <f t="shared" si="108"/>
        <v/>
      </c>
      <c r="I676" s="8" t="str">
        <f>IF(B676&lt;&gt;"",SUMIF($V$23:$V$598,V676,$H$23:$H$598)/SUMIF($V$23:$V$598,V676,$O$23:O1251),IF(O676&lt;&gt;"",SUMIF($S$23:$S$598,S676,$H$23:$H$598)/O676,""))</f>
        <v/>
      </c>
      <c r="J676" s="12"/>
      <c r="K676" s="19" t="str">
        <f t="shared" ref="K676:K739" si="116">IF(D676&lt;&gt;"",IF(E676="X",1,0),"")</f>
        <v/>
      </c>
      <c r="L676" s="19" t="str">
        <f t="shared" si="109"/>
        <v/>
      </c>
      <c r="M676" s="19" t="str">
        <f t="shared" si="110"/>
        <v/>
      </c>
      <c r="N676" s="19" t="str">
        <f t="shared" ref="N676:N739" si="117">IF(D676&lt;&gt;"",SUM(K676:M676),IF(O676&lt;&gt;"","Procédures :",""))</f>
        <v/>
      </c>
      <c r="O676" s="9" t="str">
        <f t="shared" si="115"/>
        <v/>
      </c>
      <c r="S676" s="2" t="str">
        <f t="shared" si="113"/>
        <v>INDEX</v>
      </c>
      <c r="T676" s="18" t="str">
        <f t="shared" si="111"/>
        <v/>
      </c>
      <c r="V676" s="2" t="str">
        <f t="shared" si="114"/>
        <v>INCIDENTS</v>
      </c>
      <c r="W676" s="16" t="str">
        <f t="shared" si="112"/>
        <v/>
      </c>
    </row>
    <row r="677" spans="2:23" x14ac:dyDescent="0.2">
      <c r="B677" s="59" t="str">
        <f>IF(Collage!B670="","",Collage!B670)</f>
        <v/>
      </c>
      <c r="C677" s="59" t="str">
        <f>IF(Collage!C670="","",Collage!C670)</f>
        <v/>
      </c>
      <c r="D677" s="35" t="str">
        <f>IF(Collage!D670="","",Collage!D670)</f>
        <v/>
      </c>
      <c r="E677" s="29"/>
      <c r="F677" s="10"/>
      <c r="G677" s="11"/>
      <c r="H677" s="13" t="str">
        <f t="shared" si="108"/>
        <v/>
      </c>
      <c r="I677" s="8" t="str">
        <f>IF(B677&lt;&gt;"",SUMIF($V$23:$V$598,V677,$H$23:$H$598)/SUMIF($V$23:$V$598,V677,$O$23:O1252),IF(O677&lt;&gt;"",SUMIF($S$23:$S$598,S677,$H$23:$H$598)/O677,""))</f>
        <v/>
      </c>
      <c r="J677" s="12"/>
      <c r="K677" s="19" t="str">
        <f t="shared" si="116"/>
        <v/>
      </c>
      <c r="L677" s="19" t="str">
        <f t="shared" si="109"/>
        <v/>
      </c>
      <c r="M677" s="19" t="str">
        <f t="shared" si="110"/>
        <v/>
      </c>
      <c r="N677" s="19" t="str">
        <f t="shared" si="117"/>
        <v/>
      </c>
      <c r="O677" s="9" t="str">
        <f t="shared" si="115"/>
        <v/>
      </c>
      <c r="S677" s="2" t="str">
        <f t="shared" si="113"/>
        <v>INDEX</v>
      </c>
      <c r="T677" s="18" t="str">
        <f t="shared" si="111"/>
        <v/>
      </c>
      <c r="V677" s="2" t="str">
        <f t="shared" si="114"/>
        <v>INCIDENTS</v>
      </c>
      <c r="W677" s="16" t="str">
        <f t="shared" si="112"/>
        <v/>
      </c>
    </row>
    <row r="678" spans="2:23" x14ac:dyDescent="0.2">
      <c r="B678" s="59" t="str">
        <f>IF(Collage!B671="","",Collage!B671)</f>
        <v/>
      </c>
      <c r="C678" s="59" t="str">
        <f>IF(Collage!C671="","",Collage!C671)</f>
        <v/>
      </c>
      <c r="D678" s="35" t="str">
        <f>IF(Collage!D671="","",Collage!D671)</f>
        <v/>
      </c>
      <c r="E678" s="29"/>
      <c r="F678" s="10"/>
      <c r="G678" s="11"/>
      <c r="H678" s="13" t="str">
        <f t="shared" si="108"/>
        <v/>
      </c>
      <c r="I678" s="8" t="str">
        <f>IF(B678&lt;&gt;"",SUMIF($V$23:$V$598,V678,$H$23:$H$598)/SUMIF($V$23:$V$598,V678,$O$23:O1253),IF(O678&lt;&gt;"",SUMIF($S$23:$S$598,S678,$H$23:$H$598)/O678,""))</f>
        <v/>
      </c>
      <c r="J678" s="12"/>
      <c r="K678" s="19" t="str">
        <f t="shared" si="116"/>
        <v/>
      </c>
      <c r="L678" s="19" t="str">
        <f t="shared" si="109"/>
        <v/>
      </c>
      <c r="M678" s="19" t="str">
        <f t="shared" si="110"/>
        <v/>
      </c>
      <c r="N678" s="19" t="str">
        <f t="shared" si="117"/>
        <v/>
      </c>
      <c r="O678" s="9" t="str">
        <f t="shared" si="115"/>
        <v/>
      </c>
      <c r="S678" s="2" t="str">
        <f t="shared" si="113"/>
        <v>INDEX</v>
      </c>
      <c r="T678" s="18" t="str">
        <f t="shared" si="111"/>
        <v/>
      </c>
      <c r="V678" s="2" t="str">
        <f t="shared" si="114"/>
        <v>INCIDENTS</v>
      </c>
      <c r="W678" s="16" t="str">
        <f t="shared" si="112"/>
        <v/>
      </c>
    </row>
    <row r="679" spans="2:23" x14ac:dyDescent="0.2">
      <c r="B679" s="59" t="str">
        <f>IF(Collage!B672="","",Collage!B672)</f>
        <v/>
      </c>
      <c r="C679" s="59" t="str">
        <f>IF(Collage!C672="","",Collage!C672)</f>
        <v/>
      </c>
      <c r="D679" s="35" t="str">
        <f>IF(Collage!D672="","",Collage!D672)</f>
        <v/>
      </c>
      <c r="E679" s="29"/>
      <c r="F679" s="10"/>
      <c r="G679" s="11"/>
      <c r="H679" s="13" t="str">
        <f t="shared" si="108"/>
        <v/>
      </c>
      <c r="I679" s="8" t="str">
        <f>IF(B679&lt;&gt;"",SUMIF($V$23:$V$598,V679,$H$23:$H$598)/SUMIF($V$23:$V$598,V679,$O$23:O1254),IF(O679&lt;&gt;"",SUMIF($S$23:$S$598,S679,$H$23:$H$598)/O679,""))</f>
        <v/>
      </c>
      <c r="J679" s="12"/>
      <c r="K679" s="19" t="str">
        <f t="shared" si="116"/>
        <v/>
      </c>
      <c r="L679" s="19" t="str">
        <f t="shared" si="109"/>
        <v/>
      </c>
      <c r="M679" s="19" t="str">
        <f t="shared" si="110"/>
        <v/>
      </c>
      <c r="N679" s="19" t="str">
        <f t="shared" si="117"/>
        <v/>
      </c>
      <c r="O679" s="9" t="str">
        <f t="shared" si="115"/>
        <v/>
      </c>
      <c r="S679" s="2" t="str">
        <f t="shared" si="113"/>
        <v>INDEX</v>
      </c>
      <c r="T679" s="18" t="str">
        <f t="shared" si="111"/>
        <v/>
      </c>
      <c r="V679" s="2" t="str">
        <f t="shared" si="114"/>
        <v>INCIDENTS</v>
      </c>
      <c r="W679" s="16" t="str">
        <f t="shared" si="112"/>
        <v/>
      </c>
    </row>
    <row r="680" spans="2:23" x14ac:dyDescent="0.2">
      <c r="B680" s="59" t="str">
        <f>IF(Collage!B673="","",Collage!B673)</f>
        <v/>
      </c>
      <c r="C680" s="59" t="str">
        <f>IF(Collage!C673="","",Collage!C673)</f>
        <v/>
      </c>
      <c r="D680" s="35" t="str">
        <f>IF(Collage!D673="","",Collage!D673)</f>
        <v/>
      </c>
      <c r="E680" s="29"/>
      <c r="F680" s="10"/>
      <c r="G680" s="11"/>
      <c r="H680" s="13" t="str">
        <f t="shared" si="108"/>
        <v/>
      </c>
      <c r="I680" s="8" t="str">
        <f>IF(B680&lt;&gt;"",SUMIF($V$23:$V$598,V680,$H$23:$H$598)/SUMIF($V$23:$V$598,V680,$O$23:O1255),IF(O680&lt;&gt;"",SUMIF($S$23:$S$598,S680,$H$23:$H$598)/O680,""))</f>
        <v/>
      </c>
      <c r="J680" s="12"/>
      <c r="K680" s="19" t="str">
        <f t="shared" si="116"/>
        <v/>
      </c>
      <c r="L680" s="19" t="str">
        <f t="shared" si="109"/>
        <v/>
      </c>
      <c r="M680" s="19" t="str">
        <f t="shared" si="110"/>
        <v/>
      </c>
      <c r="N680" s="19" t="str">
        <f t="shared" si="117"/>
        <v/>
      </c>
      <c r="O680" s="9" t="str">
        <f t="shared" si="115"/>
        <v/>
      </c>
      <c r="S680" s="2" t="str">
        <f t="shared" si="113"/>
        <v>INDEX</v>
      </c>
      <c r="T680" s="18" t="str">
        <f t="shared" si="111"/>
        <v/>
      </c>
      <c r="V680" s="2" t="str">
        <f t="shared" si="114"/>
        <v>INCIDENTS</v>
      </c>
      <c r="W680" s="16" t="str">
        <f t="shared" si="112"/>
        <v/>
      </c>
    </row>
    <row r="681" spans="2:23" x14ac:dyDescent="0.2">
      <c r="B681" s="59" t="str">
        <f>IF(Collage!B674="","",Collage!B674)</f>
        <v/>
      </c>
      <c r="C681" s="59" t="str">
        <f>IF(Collage!C674="","",Collage!C674)</f>
        <v/>
      </c>
      <c r="D681" s="35" t="str">
        <f>IF(Collage!D674="","",Collage!D674)</f>
        <v/>
      </c>
      <c r="E681" s="29"/>
      <c r="F681" s="10"/>
      <c r="G681" s="11"/>
      <c r="H681" s="13" t="str">
        <f t="shared" si="108"/>
        <v/>
      </c>
      <c r="I681" s="8" t="str">
        <f>IF(B681&lt;&gt;"",SUMIF($V$23:$V$598,V681,$H$23:$H$598)/SUMIF($V$23:$V$598,V681,$O$23:O1256),IF(O681&lt;&gt;"",SUMIF($S$23:$S$598,S681,$H$23:$H$598)/O681,""))</f>
        <v/>
      </c>
      <c r="J681" s="12"/>
      <c r="K681" s="19" t="str">
        <f t="shared" si="116"/>
        <v/>
      </c>
      <c r="L681" s="19" t="str">
        <f t="shared" si="109"/>
        <v/>
      </c>
      <c r="M681" s="19" t="str">
        <f t="shared" si="110"/>
        <v/>
      </c>
      <c r="N681" s="19" t="str">
        <f t="shared" si="117"/>
        <v/>
      </c>
      <c r="O681" s="9" t="str">
        <f t="shared" si="115"/>
        <v/>
      </c>
      <c r="S681" s="2" t="str">
        <f t="shared" si="113"/>
        <v>INDEX</v>
      </c>
      <c r="T681" s="18" t="str">
        <f t="shared" si="111"/>
        <v/>
      </c>
      <c r="V681" s="2" t="str">
        <f t="shared" si="114"/>
        <v>INCIDENTS</v>
      </c>
      <c r="W681" s="16" t="str">
        <f t="shared" si="112"/>
        <v/>
      </c>
    </row>
    <row r="682" spans="2:23" x14ac:dyDescent="0.2">
      <c r="B682" s="59" t="str">
        <f>IF(Collage!B675="","",Collage!B675)</f>
        <v/>
      </c>
      <c r="C682" s="59" t="str">
        <f>IF(Collage!C675="","",Collage!C675)</f>
        <v/>
      </c>
      <c r="D682" s="35" t="str">
        <f>IF(Collage!D675="","",Collage!D675)</f>
        <v/>
      </c>
      <c r="E682" s="29"/>
      <c r="F682" s="10"/>
      <c r="G682" s="11"/>
      <c r="H682" s="13" t="str">
        <f t="shared" si="108"/>
        <v/>
      </c>
      <c r="I682" s="8" t="str">
        <f>IF(B682&lt;&gt;"",SUMIF($V$23:$V$598,V682,$H$23:$H$598)/SUMIF($V$23:$V$598,V682,$O$23:O1257),IF(O682&lt;&gt;"",SUMIF($S$23:$S$598,S682,$H$23:$H$598)/O682,""))</f>
        <v/>
      </c>
      <c r="J682" s="12"/>
      <c r="K682" s="19" t="str">
        <f t="shared" si="116"/>
        <v/>
      </c>
      <c r="L682" s="19" t="str">
        <f t="shared" si="109"/>
        <v/>
      </c>
      <c r="M682" s="19" t="str">
        <f t="shared" si="110"/>
        <v/>
      </c>
      <c r="N682" s="19" t="str">
        <f t="shared" si="117"/>
        <v/>
      </c>
      <c r="O682" s="9" t="str">
        <f t="shared" si="115"/>
        <v/>
      </c>
      <c r="S682" s="2" t="str">
        <f t="shared" si="113"/>
        <v>INDEX</v>
      </c>
      <c r="T682" s="18" t="str">
        <f t="shared" si="111"/>
        <v/>
      </c>
      <c r="V682" s="2" t="str">
        <f t="shared" si="114"/>
        <v>INCIDENTS</v>
      </c>
      <c r="W682" s="16" t="str">
        <f t="shared" si="112"/>
        <v/>
      </c>
    </row>
    <row r="683" spans="2:23" x14ac:dyDescent="0.2">
      <c r="B683" s="59" t="str">
        <f>IF(Collage!B676="","",Collage!B676)</f>
        <v/>
      </c>
      <c r="C683" s="59" t="str">
        <f>IF(Collage!C676="","",Collage!C676)</f>
        <v/>
      </c>
      <c r="D683" s="35" t="str">
        <f>IF(Collage!D676="","",Collage!D676)</f>
        <v/>
      </c>
      <c r="E683" s="29"/>
      <c r="F683" s="10"/>
      <c r="G683" s="11"/>
      <c r="H683" s="13" t="str">
        <f t="shared" si="108"/>
        <v/>
      </c>
      <c r="I683" s="8" t="str">
        <f>IF(B683&lt;&gt;"",SUMIF($V$23:$V$598,V683,$H$23:$H$598)/SUMIF($V$23:$V$598,V683,$O$23:O1258),IF(O683&lt;&gt;"",SUMIF($S$23:$S$598,S683,$H$23:$H$598)/O683,""))</f>
        <v/>
      </c>
      <c r="J683" s="12"/>
      <c r="K683" s="19" t="str">
        <f t="shared" si="116"/>
        <v/>
      </c>
      <c r="L683" s="19" t="str">
        <f t="shared" si="109"/>
        <v/>
      </c>
      <c r="M683" s="19" t="str">
        <f t="shared" si="110"/>
        <v/>
      </c>
      <c r="N683" s="19" t="str">
        <f t="shared" si="117"/>
        <v/>
      </c>
      <c r="O683" s="9" t="str">
        <f t="shared" si="115"/>
        <v/>
      </c>
      <c r="S683" s="2" t="str">
        <f t="shared" si="113"/>
        <v>INDEX</v>
      </c>
      <c r="T683" s="18" t="str">
        <f t="shared" si="111"/>
        <v/>
      </c>
      <c r="V683" s="2" t="str">
        <f t="shared" si="114"/>
        <v>INCIDENTS</v>
      </c>
      <c r="W683" s="16" t="str">
        <f t="shared" si="112"/>
        <v/>
      </c>
    </row>
    <row r="684" spans="2:23" x14ac:dyDescent="0.2">
      <c r="B684" s="59" t="str">
        <f>IF(Collage!B677="","",Collage!B677)</f>
        <v/>
      </c>
      <c r="C684" s="59" t="str">
        <f>IF(Collage!C677="","",Collage!C677)</f>
        <v/>
      </c>
      <c r="D684" s="35" t="str">
        <f>IF(Collage!D677="","",Collage!D677)</f>
        <v/>
      </c>
      <c r="E684" s="29"/>
      <c r="F684" s="10"/>
      <c r="G684" s="11"/>
      <c r="H684" s="13" t="str">
        <f t="shared" si="108"/>
        <v/>
      </c>
      <c r="I684" s="8" t="str">
        <f>IF(B684&lt;&gt;"",SUMIF($V$23:$V$598,V684,$H$23:$H$598)/SUMIF($V$23:$V$598,V684,$O$23:O1259),IF(O684&lt;&gt;"",SUMIF($S$23:$S$598,S684,$H$23:$H$598)/O684,""))</f>
        <v/>
      </c>
      <c r="J684" s="12"/>
      <c r="K684" s="19" t="str">
        <f t="shared" si="116"/>
        <v/>
      </c>
      <c r="L684" s="19" t="str">
        <f t="shared" si="109"/>
        <v/>
      </c>
      <c r="M684" s="19" t="str">
        <f t="shared" si="110"/>
        <v/>
      </c>
      <c r="N684" s="19" t="str">
        <f t="shared" si="117"/>
        <v/>
      </c>
      <c r="O684" s="9" t="str">
        <f t="shared" si="115"/>
        <v/>
      </c>
      <c r="S684" s="2" t="str">
        <f t="shared" si="113"/>
        <v>INDEX</v>
      </c>
      <c r="T684" s="18" t="str">
        <f t="shared" si="111"/>
        <v/>
      </c>
      <c r="V684" s="2" t="str">
        <f t="shared" si="114"/>
        <v>INCIDENTS</v>
      </c>
      <c r="W684" s="16" t="str">
        <f t="shared" si="112"/>
        <v/>
      </c>
    </row>
    <row r="685" spans="2:23" x14ac:dyDescent="0.2">
      <c r="B685" s="59" t="str">
        <f>IF(Collage!B678="","",Collage!B678)</f>
        <v/>
      </c>
      <c r="C685" s="59" t="str">
        <f>IF(Collage!C678="","",Collage!C678)</f>
        <v/>
      </c>
      <c r="D685" s="35" t="str">
        <f>IF(Collage!D678="","",Collage!D678)</f>
        <v/>
      </c>
      <c r="E685" s="29"/>
      <c r="F685" s="10"/>
      <c r="G685" s="11"/>
      <c r="H685" s="13" t="str">
        <f t="shared" si="108"/>
        <v/>
      </c>
      <c r="I685" s="8" t="str">
        <f>IF(B685&lt;&gt;"",SUMIF($V$23:$V$598,V685,$H$23:$H$598)/SUMIF($V$23:$V$598,V685,$O$23:O1260),IF(O685&lt;&gt;"",SUMIF($S$23:$S$598,S685,$H$23:$H$598)/O685,""))</f>
        <v/>
      </c>
      <c r="J685" s="12"/>
      <c r="K685" s="19" t="str">
        <f t="shared" si="116"/>
        <v/>
      </c>
      <c r="L685" s="19" t="str">
        <f t="shared" si="109"/>
        <v/>
      </c>
      <c r="M685" s="19" t="str">
        <f t="shared" si="110"/>
        <v/>
      </c>
      <c r="N685" s="19" t="str">
        <f t="shared" si="117"/>
        <v/>
      </c>
      <c r="O685" s="9" t="str">
        <f t="shared" si="115"/>
        <v/>
      </c>
      <c r="S685" s="2" t="str">
        <f t="shared" si="113"/>
        <v>INDEX</v>
      </c>
      <c r="T685" s="18" t="str">
        <f t="shared" si="111"/>
        <v/>
      </c>
      <c r="V685" s="2" t="str">
        <f t="shared" si="114"/>
        <v>INCIDENTS</v>
      </c>
      <c r="W685" s="16" t="str">
        <f t="shared" si="112"/>
        <v/>
      </c>
    </row>
    <row r="686" spans="2:23" x14ac:dyDescent="0.2">
      <c r="B686" s="59" t="str">
        <f>IF(Collage!B679="","",Collage!B679)</f>
        <v/>
      </c>
      <c r="C686" s="59" t="str">
        <f>IF(Collage!C679="","",Collage!C679)</f>
        <v/>
      </c>
      <c r="D686" s="35" t="str">
        <f>IF(Collage!D679="","",Collage!D679)</f>
        <v/>
      </c>
      <c r="E686" s="29"/>
      <c r="F686" s="10"/>
      <c r="G686" s="11"/>
      <c r="H686" s="13" t="str">
        <f t="shared" si="108"/>
        <v/>
      </c>
      <c r="I686" s="8" t="str">
        <f>IF(B686&lt;&gt;"",SUMIF($V$23:$V$598,V686,$H$23:$H$598)/SUMIF($V$23:$V$598,V686,$O$23:O1261),IF(O686&lt;&gt;"",SUMIF($S$23:$S$598,S686,$H$23:$H$598)/O686,""))</f>
        <v/>
      </c>
      <c r="J686" s="12"/>
      <c r="K686" s="19" t="str">
        <f t="shared" si="116"/>
        <v/>
      </c>
      <c r="L686" s="19" t="str">
        <f t="shared" si="109"/>
        <v/>
      </c>
      <c r="M686" s="19" t="str">
        <f t="shared" si="110"/>
        <v/>
      </c>
      <c r="N686" s="19" t="str">
        <f t="shared" si="117"/>
        <v/>
      </c>
      <c r="O686" s="9" t="str">
        <f t="shared" si="115"/>
        <v/>
      </c>
      <c r="S686" s="2" t="str">
        <f t="shared" si="113"/>
        <v>INDEX</v>
      </c>
      <c r="T686" s="18" t="str">
        <f t="shared" si="111"/>
        <v/>
      </c>
      <c r="V686" s="2" t="str">
        <f t="shared" si="114"/>
        <v>INCIDENTS</v>
      </c>
      <c r="W686" s="16" t="str">
        <f t="shared" si="112"/>
        <v/>
      </c>
    </row>
    <row r="687" spans="2:23" x14ac:dyDescent="0.2">
      <c r="B687" s="59" t="str">
        <f>IF(Collage!B680="","",Collage!B680)</f>
        <v/>
      </c>
      <c r="C687" s="59" t="str">
        <f>IF(Collage!C680="","",Collage!C680)</f>
        <v/>
      </c>
      <c r="D687" s="35" t="str">
        <f>IF(Collage!D680="","",Collage!D680)</f>
        <v/>
      </c>
      <c r="E687" s="29"/>
      <c r="F687" s="10"/>
      <c r="G687" s="11"/>
      <c r="H687" s="13" t="str">
        <f t="shared" si="108"/>
        <v/>
      </c>
      <c r="I687" s="8" t="str">
        <f>IF(B687&lt;&gt;"",SUMIF($V$23:$V$598,V687,$H$23:$H$598)/SUMIF($V$23:$V$598,V687,$O$23:O1262),IF(O687&lt;&gt;"",SUMIF($S$23:$S$598,S687,$H$23:$H$598)/O687,""))</f>
        <v/>
      </c>
      <c r="J687" s="12"/>
      <c r="K687" s="19" t="str">
        <f t="shared" si="116"/>
        <v/>
      </c>
      <c r="L687" s="19" t="str">
        <f t="shared" si="109"/>
        <v/>
      </c>
      <c r="M687" s="19" t="str">
        <f t="shared" si="110"/>
        <v/>
      </c>
      <c r="N687" s="19" t="str">
        <f t="shared" si="117"/>
        <v/>
      </c>
      <c r="O687" s="9" t="str">
        <f t="shared" si="115"/>
        <v/>
      </c>
      <c r="S687" s="2" t="str">
        <f t="shared" si="113"/>
        <v>INDEX</v>
      </c>
      <c r="T687" s="18" t="str">
        <f t="shared" si="111"/>
        <v/>
      </c>
      <c r="V687" s="2" t="str">
        <f t="shared" si="114"/>
        <v>INCIDENTS</v>
      </c>
      <c r="W687" s="16" t="str">
        <f t="shared" si="112"/>
        <v/>
      </c>
    </row>
    <row r="688" spans="2:23" x14ac:dyDescent="0.2">
      <c r="B688" s="59" t="str">
        <f>IF(Collage!B681="","",Collage!B681)</f>
        <v/>
      </c>
      <c r="C688" s="59" t="str">
        <f>IF(Collage!C681="","",Collage!C681)</f>
        <v/>
      </c>
      <c r="D688" s="35" t="str">
        <f>IF(Collage!D681="","",Collage!D681)</f>
        <v/>
      </c>
      <c r="E688" s="29"/>
      <c r="F688" s="10"/>
      <c r="G688" s="11"/>
      <c r="H688" s="13" t="str">
        <f t="shared" si="108"/>
        <v/>
      </c>
      <c r="I688" s="8" t="str">
        <f>IF(B688&lt;&gt;"",SUMIF($V$23:$V$598,V688,$H$23:$H$598)/SUMIF($V$23:$V$598,V688,$O$23:O1263),IF(O688&lt;&gt;"",SUMIF($S$23:$S$598,S688,$H$23:$H$598)/O688,""))</f>
        <v/>
      </c>
      <c r="J688" s="12"/>
      <c r="K688" s="19" t="str">
        <f t="shared" si="116"/>
        <v/>
      </c>
      <c r="L688" s="19" t="str">
        <f t="shared" si="109"/>
        <v/>
      </c>
      <c r="M688" s="19" t="str">
        <f t="shared" si="110"/>
        <v/>
      </c>
      <c r="N688" s="19" t="str">
        <f t="shared" si="117"/>
        <v/>
      </c>
      <c r="O688" s="9" t="str">
        <f t="shared" si="115"/>
        <v/>
      </c>
      <c r="S688" s="2" t="str">
        <f t="shared" si="113"/>
        <v>INDEX</v>
      </c>
      <c r="T688" s="18" t="str">
        <f t="shared" si="111"/>
        <v/>
      </c>
      <c r="V688" s="2" t="str">
        <f t="shared" si="114"/>
        <v>INCIDENTS</v>
      </c>
      <c r="W688" s="16" t="str">
        <f t="shared" si="112"/>
        <v/>
      </c>
    </row>
    <row r="689" spans="2:23" x14ac:dyDescent="0.2">
      <c r="B689" s="59" t="str">
        <f>IF(Collage!B682="","",Collage!B682)</f>
        <v/>
      </c>
      <c r="C689" s="59" t="str">
        <f>IF(Collage!C682="","",Collage!C682)</f>
        <v/>
      </c>
      <c r="D689" s="35" t="str">
        <f>IF(Collage!D682="","",Collage!D682)</f>
        <v/>
      </c>
      <c r="E689" s="29"/>
      <c r="F689" s="10"/>
      <c r="G689" s="11"/>
      <c r="H689" s="13" t="str">
        <f t="shared" si="108"/>
        <v/>
      </c>
      <c r="I689" s="8" t="str">
        <f>IF(B689&lt;&gt;"",SUMIF($V$23:$V$598,V689,$H$23:$H$598)/SUMIF($V$23:$V$598,V689,$O$23:O1264),IF(O689&lt;&gt;"",SUMIF($S$23:$S$598,S689,$H$23:$H$598)/O689,""))</f>
        <v/>
      </c>
      <c r="J689" s="12"/>
      <c r="K689" s="19" t="str">
        <f t="shared" si="116"/>
        <v/>
      </c>
      <c r="L689" s="19" t="str">
        <f t="shared" si="109"/>
        <v/>
      </c>
      <c r="M689" s="19" t="str">
        <f t="shared" si="110"/>
        <v/>
      </c>
      <c r="N689" s="19" t="str">
        <f t="shared" si="117"/>
        <v/>
      </c>
      <c r="O689" s="9" t="str">
        <f t="shared" si="115"/>
        <v/>
      </c>
      <c r="S689" s="2" t="str">
        <f t="shared" si="113"/>
        <v>INDEX</v>
      </c>
      <c r="T689" s="18" t="str">
        <f t="shared" si="111"/>
        <v/>
      </c>
      <c r="V689" s="2" t="str">
        <f t="shared" si="114"/>
        <v>INCIDENTS</v>
      </c>
      <c r="W689" s="16" t="str">
        <f t="shared" si="112"/>
        <v/>
      </c>
    </row>
    <row r="690" spans="2:23" x14ac:dyDescent="0.2">
      <c r="B690" s="59" t="str">
        <f>IF(Collage!B683="","",Collage!B683)</f>
        <v/>
      </c>
      <c r="C690" s="59" t="str">
        <f>IF(Collage!C683="","",Collage!C683)</f>
        <v/>
      </c>
      <c r="D690" s="35" t="str">
        <f>IF(Collage!D683="","",Collage!D683)</f>
        <v/>
      </c>
      <c r="E690" s="29"/>
      <c r="F690" s="10"/>
      <c r="G690" s="11"/>
      <c r="H690" s="13" t="str">
        <f t="shared" si="108"/>
        <v/>
      </c>
      <c r="I690" s="8" t="str">
        <f>IF(B690&lt;&gt;"",SUMIF($V$23:$V$598,V690,$H$23:$H$598)/SUMIF($V$23:$V$598,V690,$O$23:O1265),IF(O690&lt;&gt;"",SUMIF($S$23:$S$598,S690,$H$23:$H$598)/O690,""))</f>
        <v/>
      </c>
      <c r="J690" s="12"/>
      <c r="K690" s="19" t="str">
        <f t="shared" si="116"/>
        <v/>
      </c>
      <c r="L690" s="19" t="str">
        <f t="shared" si="109"/>
        <v/>
      </c>
      <c r="M690" s="19" t="str">
        <f t="shared" si="110"/>
        <v/>
      </c>
      <c r="N690" s="19" t="str">
        <f t="shared" si="117"/>
        <v/>
      </c>
      <c r="O690" s="9" t="str">
        <f t="shared" si="115"/>
        <v/>
      </c>
      <c r="S690" s="2" t="str">
        <f t="shared" si="113"/>
        <v>INDEX</v>
      </c>
      <c r="T690" s="18" t="str">
        <f t="shared" si="111"/>
        <v/>
      </c>
      <c r="V690" s="2" t="str">
        <f t="shared" si="114"/>
        <v>INCIDENTS</v>
      </c>
      <c r="W690" s="16" t="str">
        <f t="shared" si="112"/>
        <v/>
      </c>
    </row>
    <row r="691" spans="2:23" x14ac:dyDescent="0.2">
      <c r="B691" s="59" t="str">
        <f>IF(Collage!B684="","",Collage!B684)</f>
        <v/>
      </c>
      <c r="C691" s="59" t="str">
        <f>IF(Collage!C684="","",Collage!C684)</f>
        <v/>
      </c>
      <c r="D691" s="35" t="str">
        <f>IF(Collage!D684="","",Collage!D684)</f>
        <v/>
      </c>
      <c r="E691" s="29"/>
      <c r="F691" s="10"/>
      <c r="G691" s="11"/>
      <c r="H691" s="13" t="str">
        <f t="shared" si="108"/>
        <v/>
      </c>
      <c r="I691" s="8" t="str">
        <f>IF(B691&lt;&gt;"",SUMIF($V$23:$V$598,V691,$H$23:$H$598)/SUMIF($V$23:$V$598,V691,$O$23:O1266),IF(O691&lt;&gt;"",SUMIF($S$23:$S$598,S691,$H$23:$H$598)/O691,""))</f>
        <v/>
      </c>
      <c r="J691" s="12"/>
      <c r="K691" s="19" t="str">
        <f t="shared" si="116"/>
        <v/>
      </c>
      <c r="L691" s="19" t="str">
        <f t="shared" si="109"/>
        <v/>
      </c>
      <c r="M691" s="19" t="str">
        <f t="shared" si="110"/>
        <v/>
      </c>
      <c r="N691" s="19" t="str">
        <f t="shared" si="117"/>
        <v/>
      </c>
      <c r="O691" s="9" t="str">
        <f t="shared" si="115"/>
        <v/>
      </c>
      <c r="S691" s="2" t="str">
        <f t="shared" si="113"/>
        <v>INDEX</v>
      </c>
      <c r="T691" s="18" t="str">
        <f t="shared" si="111"/>
        <v/>
      </c>
      <c r="V691" s="2" t="str">
        <f t="shared" si="114"/>
        <v>INCIDENTS</v>
      </c>
      <c r="W691" s="16" t="str">
        <f t="shared" si="112"/>
        <v/>
      </c>
    </row>
    <row r="692" spans="2:23" x14ac:dyDescent="0.2">
      <c r="B692" s="59" t="str">
        <f>IF(Collage!B685="","",Collage!B685)</f>
        <v/>
      </c>
      <c r="C692" s="59" t="str">
        <f>IF(Collage!C685="","",Collage!C685)</f>
        <v/>
      </c>
      <c r="D692" s="35" t="str">
        <f>IF(Collage!D685="","",Collage!D685)</f>
        <v/>
      </c>
      <c r="E692" s="29"/>
      <c r="F692" s="10"/>
      <c r="G692" s="11"/>
      <c r="H692" s="13" t="str">
        <f t="shared" si="108"/>
        <v/>
      </c>
      <c r="I692" s="8" t="str">
        <f>IF(B692&lt;&gt;"",SUMIF($V$23:$V$598,V692,$H$23:$H$598)/SUMIF($V$23:$V$598,V692,$O$23:O1267),IF(O692&lt;&gt;"",SUMIF($S$23:$S$598,S692,$H$23:$H$598)/O692,""))</f>
        <v/>
      </c>
      <c r="J692" s="12"/>
      <c r="K692" s="19" t="str">
        <f t="shared" si="116"/>
        <v/>
      </c>
      <c r="L692" s="19" t="str">
        <f t="shared" si="109"/>
        <v/>
      </c>
      <c r="M692" s="19" t="str">
        <f t="shared" si="110"/>
        <v/>
      </c>
      <c r="N692" s="19" t="str">
        <f t="shared" si="117"/>
        <v/>
      </c>
      <c r="O692" s="9" t="str">
        <f t="shared" si="115"/>
        <v/>
      </c>
      <c r="S692" s="2" t="str">
        <f t="shared" si="113"/>
        <v>INDEX</v>
      </c>
      <c r="T692" s="18" t="str">
        <f t="shared" si="111"/>
        <v/>
      </c>
      <c r="V692" s="2" t="str">
        <f t="shared" si="114"/>
        <v>INCIDENTS</v>
      </c>
      <c r="W692" s="16" t="str">
        <f t="shared" si="112"/>
        <v/>
      </c>
    </row>
    <row r="693" spans="2:23" x14ac:dyDescent="0.2">
      <c r="B693" s="59" t="str">
        <f>IF(Collage!B686="","",Collage!B686)</f>
        <v/>
      </c>
      <c r="C693" s="59" t="str">
        <f>IF(Collage!C686="","",Collage!C686)</f>
        <v/>
      </c>
      <c r="D693" s="35" t="str">
        <f>IF(Collage!D686="","",Collage!D686)</f>
        <v/>
      </c>
      <c r="E693" s="29"/>
      <c r="F693" s="10"/>
      <c r="G693" s="11"/>
      <c r="H693" s="13" t="str">
        <f t="shared" si="108"/>
        <v/>
      </c>
      <c r="I693" s="8" t="str">
        <f>IF(B693&lt;&gt;"",SUMIF($V$23:$V$598,V693,$H$23:$H$598)/SUMIF($V$23:$V$598,V693,$O$23:O1268),IF(O693&lt;&gt;"",SUMIF($S$23:$S$598,S693,$H$23:$H$598)/O693,""))</f>
        <v/>
      </c>
      <c r="J693" s="12"/>
      <c r="K693" s="19" t="str">
        <f t="shared" si="116"/>
        <v/>
      </c>
      <c r="L693" s="19" t="str">
        <f t="shared" si="109"/>
        <v/>
      </c>
      <c r="M693" s="19" t="str">
        <f t="shared" si="110"/>
        <v/>
      </c>
      <c r="N693" s="19" t="str">
        <f t="shared" si="117"/>
        <v/>
      </c>
      <c r="O693" s="9" t="str">
        <f t="shared" si="115"/>
        <v/>
      </c>
      <c r="S693" s="2" t="str">
        <f t="shared" si="113"/>
        <v>INDEX</v>
      </c>
      <c r="T693" s="18" t="str">
        <f t="shared" si="111"/>
        <v/>
      </c>
      <c r="V693" s="2" t="str">
        <f t="shared" si="114"/>
        <v>INCIDENTS</v>
      </c>
      <c r="W693" s="16" t="str">
        <f t="shared" si="112"/>
        <v/>
      </c>
    </row>
    <row r="694" spans="2:23" x14ac:dyDescent="0.2">
      <c r="B694" s="59" t="str">
        <f>IF(Collage!B687="","",Collage!B687)</f>
        <v/>
      </c>
      <c r="C694" s="59" t="str">
        <f>IF(Collage!C687="","",Collage!C687)</f>
        <v/>
      </c>
      <c r="D694" s="35" t="str">
        <f>IF(Collage!D687="","",Collage!D687)</f>
        <v/>
      </c>
      <c r="E694" s="29"/>
      <c r="F694" s="10"/>
      <c r="G694" s="11"/>
      <c r="H694" s="13" t="str">
        <f t="shared" si="108"/>
        <v/>
      </c>
      <c r="I694" s="8" t="str">
        <f>IF(B694&lt;&gt;"",SUMIF($V$23:$V$598,V694,$H$23:$H$598)/SUMIF($V$23:$V$598,V694,$O$23:O1269),IF(O694&lt;&gt;"",SUMIF($S$23:$S$598,S694,$H$23:$H$598)/O694,""))</f>
        <v/>
      </c>
      <c r="J694" s="12"/>
      <c r="K694" s="19" t="str">
        <f t="shared" si="116"/>
        <v/>
      </c>
      <c r="L694" s="19" t="str">
        <f t="shared" si="109"/>
        <v/>
      </c>
      <c r="M694" s="19" t="str">
        <f t="shared" si="110"/>
        <v/>
      </c>
      <c r="N694" s="19" t="str">
        <f t="shared" si="117"/>
        <v/>
      </c>
      <c r="O694" s="9" t="str">
        <f t="shared" si="115"/>
        <v/>
      </c>
      <c r="S694" s="2" t="str">
        <f t="shared" si="113"/>
        <v>INDEX</v>
      </c>
      <c r="T694" s="18" t="str">
        <f t="shared" si="111"/>
        <v/>
      </c>
      <c r="V694" s="2" t="str">
        <f t="shared" si="114"/>
        <v>INCIDENTS</v>
      </c>
      <c r="W694" s="16" t="str">
        <f t="shared" si="112"/>
        <v/>
      </c>
    </row>
    <row r="695" spans="2:23" x14ac:dyDescent="0.2">
      <c r="B695" s="59" t="str">
        <f>IF(Collage!B688="","",Collage!B688)</f>
        <v/>
      </c>
      <c r="C695" s="59" t="str">
        <f>IF(Collage!C688="","",Collage!C688)</f>
        <v/>
      </c>
      <c r="D695" s="35" t="str">
        <f>IF(Collage!D688="","",Collage!D688)</f>
        <v/>
      </c>
      <c r="E695" s="29"/>
      <c r="F695" s="10"/>
      <c r="G695" s="11"/>
      <c r="H695" s="13" t="str">
        <f t="shared" si="108"/>
        <v/>
      </c>
      <c r="I695" s="8" t="str">
        <f>IF(B695&lt;&gt;"",SUMIF($V$23:$V$598,V695,$H$23:$H$598)/SUMIF($V$23:$V$598,V695,$O$23:O1270),IF(O695&lt;&gt;"",SUMIF($S$23:$S$598,S695,$H$23:$H$598)/O695,""))</f>
        <v/>
      </c>
      <c r="J695" s="12"/>
      <c r="K695" s="19" t="str">
        <f t="shared" si="116"/>
        <v/>
      </c>
      <c r="L695" s="19" t="str">
        <f t="shared" si="109"/>
        <v/>
      </c>
      <c r="M695" s="19" t="str">
        <f t="shared" si="110"/>
        <v/>
      </c>
      <c r="N695" s="19" t="str">
        <f t="shared" si="117"/>
        <v/>
      </c>
      <c r="O695" s="9" t="str">
        <f t="shared" si="115"/>
        <v/>
      </c>
      <c r="S695" s="2" t="str">
        <f t="shared" si="113"/>
        <v>INDEX</v>
      </c>
      <c r="T695" s="18" t="str">
        <f t="shared" si="111"/>
        <v/>
      </c>
      <c r="V695" s="2" t="str">
        <f t="shared" si="114"/>
        <v>INCIDENTS</v>
      </c>
      <c r="W695" s="16" t="str">
        <f t="shared" si="112"/>
        <v/>
      </c>
    </row>
    <row r="696" spans="2:23" x14ac:dyDescent="0.2">
      <c r="B696" s="59" t="str">
        <f>IF(Collage!B689="","",Collage!B689)</f>
        <v/>
      </c>
      <c r="C696" s="59" t="str">
        <f>IF(Collage!C689="","",Collage!C689)</f>
        <v/>
      </c>
      <c r="D696" s="35" t="str">
        <f>IF(Collage!D689="","",Collage!D689)</f>
        <v/>
      </c>
      <c r="E696" s="29"/>
      <c r="F696" s="10"/>
      <c r="G696" s="11"/>
      <c r="H696" s="13" t="str">
        <f t="shared" si="108"/>
        <v/>
      </c>
      <c r="I696" s="8" t="str">
        <f>IF(B696&lt;&gt;"",SUMIF($V$23:$V$598,V696,$H$23:$H$598)/SUMIF($V$23:$V$598,V696,$O$23:O1271),IF(O696&lt;&gt;"",SUMIF($S$23:$S$598,S696,$H$23:$H$598)/O696,""))</f>
        <v/>
      </c>
      <c r="J696" s="12"/>
      <c r="K696" s="19" t="str">
        <f t="shared" si="116"/>
        <v/>
      </c>
      <c r="L696" s="19" t="str">
        <f t="shared" si="109"/>
        <v/>
      </c>
      <c r="M696" s="19" t="str">
        <f t="shared" si="110"/>
        <v/>
      </c>
      <c r="N696" s="19" t="str">
        <f t="shared" si="117"/>
        <v/>
      </c>
      <c r="O696" s="9" t="str">
        <f t="shared" si="115"/>
        <v/>
      </c>
      <c r="S696" s="2" t="str">
        <f t="shared" si="113"/>
        <v>INDEX</v>
      </c>
      <c r="T696" s="18" t="str">
        <f t="shared" si="111"/>
        <v/>
      </c>
      <c r="V696" s="2" t="str">
        <f t="shared" si="114"/>
        <v>INCIDENTS</v>
      </c>
      <c r="W696" s="16" t="str">
        <f t="shared" si="112"/>
        <v/>
      </c>
    </row>
    <row r="697" spans="2:23" x14ac:dyDescent="0.2">
      <c r="B697" s="59" t="str">
        <f>IF(Collage!B690="","",Collage!B690)</f>
        <v/>
      </c>
      <c r="C697" s="59" t="str">
        <f>IF(Collage!C690="","",Collage!C690)</f>
        <v/>
      </c>
      <c r="D697" s="35" t="str">
        <f>IF(Collage!D690="","",Collage!D690)</f>
        <v/>
      </c>
      <c r="E697" s="29"/>
      <c r="F697" s="10"/>
      <c r="G697" s="11"/>
      <c r="H697" s="13" t="str">
        <f t="shared" si="108"/>
        <v/>
      </c>
      <c r="I697" s="8" t="str">
        <f>IF(B697&lt;&gt;"",SUMIF($V$23:$V$598,V697,$H$23:$H$598)/SUMIF($V$23:$V$598,V697,$O$23:O1272),IF(O697&lt;&gt;"",SUMIF($S$23:$S$598,S697,$H$23:$H$598)/O697,""))</f>
        <v/>
      </c>
      <c r="J697" s="12"/>
      <c r="K697" s="19" t="str">
        <f t="shared" si="116"/>
        <v/>
      </c>
      <c r="L697" s="19" t="str">
        <f t="shared" si="109"/>
        <v/>
      </c>
      <c r="M697" s="19" t="str">
        <f t="shared" si="110"/>
        <v/>
      </c>
      <c r="N697" s="19" t="str">
        <f t="shared" si="117"/>
        <v/>
      </c>
      <c r="O697" s="9" t="str">
        <f t="shared" si="115"/>
        <v/>
      </c>
      <c r="S697" s="2" t="str">
        <f t="shared" si="113"/>
        <v>INDEX</v>
      </c>
      <c r="T697" s="18" t="str">
        <f t="shared" si="111"/>
        <v/>
      </c>
      <c r="V697" s="2" t="str">
        <f t="shared" si="114"/>
        <v>INCIDENTS</v>
      </c>
      <c r="W697" s="16" t="str">
        <f t="shared" si="112"/>
        <v/>
      </c>
    </row>
    <row r="698" spans="2:23" x14ac:dyDescent="0.2">
      <c r="B698" s="59" t="str">
        <f>IF(Collage!B691="","",Collage!B691)</f>
        <v/>
      </c>
      <c r="C698" s="59" t="str">
        <f>IF(Collage!C691="","",Collage!C691)</f>
        <v/>
      </c>
      <c r="D698" s="35" t="str">
        <f>IF(Collage!D691="","",Collage!D691)</f>
        <v/>
      </c>
      <c r="E698" s="29"/>
      <c r="F698" s="10"/>
      <c r="G698" s="11"/>
      <c r="H698" s="13" t="str">
        <f t="shared" si="108"/>
        <v/>
      </c>
      <c r="I698" s="8" t="str">
        <f>IF(B698&lt;&gt;"",SUMIF($V$23:$V$598,V698,$H$23:$H$598)/SUMIF($V$23:$V$598,V698,$O$23:O1273),IF(O698&lt;&gt;"",SUMIF($S$23:$S$598,S698,$H$23:$H$598)/O698,""))</f>
        <v/>
      </c>
      <c r="J698" s="12"/>
      <c r="K698" s="19" t="str">
        <f t="shared" si="116"/>
        <v/>
      </c>
      <c r="L698" s="19" t="str">
        <f t="shared" si="109"/>
        <v/>
      </c>
      <c r="M698" s="19" t="str">
        <f t="shared" si="110"/>
        <v/>
      </c>
      <c r="N698" s="19" t="str">
        <f t="shared" si="117"/>
        <v/>
      </c>
      <c r="O698" s="9" t="str">
        <f t="shared" si="115"/>
        <v/>
      </c>
      <c r="S698" s="2" t="str">
        <f t="shared" si="113"/>
        <v>INDEX</v>
      </c>
      <c r="T698" s="18" t="str">
        <f t="shared" si="111"/>
        <v/>
      </c>
      <c r="V698" s="2" t="str">
        <f t="shared" si="114"/>
        <v>INCIDENTS</v>
      </c>
      <c r="W698" s="16" t="str">
        <f t="shared" si="112"/>
        <v/>
      </c>
    </row>
    <row r="699" spans="2:23" x14ac:dyDescent="0.2">
      <c r="B699" s="59" t="str">
        <f>IF(Collage!B692="","",Collage!B692)</f>
        <v/>
      </c>
      <c r="C699" s="59" t="str">
        <f>IF(Collage!C692="","",Collage!C692)</f>
        <v/>
      </c>
      <c r="D699" s="35" t="str">
        <f>IF(Collage!D692="","",Collage!D692)</f>
        <v/>
      </c>
      <c r="E699" s="29"/>
      <c r="F699" s="10"/>
      <c r="G699" s="11"/>
      <c r="H699" s="13" t="str">
        <f t="shared" si="108"/>
        <v/>
      </c>
      <c r="I699" s="8" t="str">
        <f>IF(B699&lt;&gt;"",SUMIF($V$23:$V$598,V699,$H$23:$H$598)/SUMIF($V$23:$V$598,V699,$O$23:O1274),IF(O699&lt;&gt;"",SUMIF($S$23:$S$598,S699,$H$23:$H$598)/O699,""))</f>
        <v/>
      </c>
      <c r="J699" s="12"/>
      <c r="K699" s="19" t="str">
        <f t="shared" si="116"/>
        <v/>
      </c>
      <c r="L699" s="19" t="str">
        <f t="shared" si="109"/>
        <v/>
      </c>
      <c r="M699" s="19" t="str">
        <f t="shared" si="110"/>
        <v/>
      </c>
      <c r="N699" s="19" t="str">
        <f t="shared" si="117"/>
        <v/>
      </c>
      <c r="O699" s="9" t="str">
        <f t="shared" si="115"/>
        <v/>
      </c>
      <c r="S699" s="2" t="str">
        <f t="shared" si="113"/>
        <v>INDEX</v>
      </c>
      <c r="T699" s="18" t="str">
        <f t="shared" si="111"/>
        <v/>
      </c>
      <c r="V699" s="2" t="str">
        <f t="shared" si="114"/>
        <v>INCIDENTS</v>
      </c>
      <c r="W699" s="16" t="str">
        <f t="shared" si="112"/>
        <v/>
      </c>
    </row>
    <row r="700" spans="2:23" x14ac:dyDescent="0.2">
      <c r="B700" s="59" t="str">
        <f>IF(Collage!B693="","",Collage!B693)</f>
        <v/>
      </c>
      <c r="C700" s="59" t="str">
        <f>IF(Collage!C693="","",Collage!C693)</f>
        <v/>
      </c>
      <c r="D700" s="35" t="str">
        <f>IF(Collage!D693="","",Collage!D693)</f>
        <v/>
      </c>
      <c r="E700" s="29"/>
      <c r="F700" s="10"/>
      <c r="G700" s="11"/>
      <c r="H700" s="13" t="str">
        <f t="shared" si="108"/>
        <v/>
      </c>
      <c r="I700" s="8" t="str">
        <f>IF(B700&lt;&gt;"",SUMIF($V$23:$V$598,V700,$H$23:$H$598)/SUMIF($V$23:$V$598,V700,$O$23:O1275),IF(O700&lt;&gt;"",SUMIF($S$23:$S$598,S700,$H$23:$H$598)/O700,""))</f>
        <v/>
      </c>
      <c r="J700" s="12"/>
      <c r="K700" s="19" t="str">
        <f t="shared" si="116"/>
        <v/>
      </c>
      <c r="L700" s="19" t="str">
        <f t="shared" si="109"/>
        <v/>
      </c>
      <c r="M700" s="19" t="str">
        <f t="shared" si="110"/>
        <v/>
      </c>
      <c r="N700" s="19" t="str">
        <f t="shared" si="117"/>
        <v/>
      </c>
      <c r="O700" s="9" t="str">
        <f t="shared" si="115"/>
        <v/>
      </c>
      <c r="S700" s="2" t="str">
        <f t="shared" si="113"/>
        <v>INDEX</v>
      </c>
      <c r="T700" s="18" t="str">
        <f t="shared" si="111"/>
        <v/>
      </c>
      <c r="V700" s="2" t="str">
        <f t="shared" si="114"/>
        <v>INCIDENTS</v>
      </c>
      <c r="W700" s="16" t="str">
        <f t="shared" si="112"/>
        <v/>
      </c>
    </row>
    <row r="701" spans="2:23" x14ac:dyDescent="0.2">
      <c r="B701" s="59" t="str">
        <f>IF(Collage!B694="","",Collage!B694)</f>
        <v/>
      </c>
      <c r="C701" s="59" t="str">
        <f>IF(Collage!C694="","",Collage!C694)</f>
        <v/>
      </c>
      <c r="D701" s="35" t="str">
        <f>IF(Collage!D694="","",Collage!D694)</f>
        <v/>
      </c>
      <c r="E701" s="29"/>
      <c r="F701" s="10"/>
      <c r="G701" s="11"/>
      <c r="H701" s="13" t="str">
        <f t="shared" si="108"/>
        <v/>
      </c>
      <c r="I701" s="8" t="str">
        <f>IF(B701&lt;&gt;"",SUMIF($V$23:$V$598,V701,$H$23:$H$598)/SUMIF($V$23:$V$598,V701,$O$23:O1276),IF(O701&lt;&gt;"",SUMIF($S$23:$S$598,S701,$H$23:$H$598)/O701,""))</f>
        <v/>
      </c>
      <c r="J701" s="12"/>
      <c r="K701" s="19" t="str">
        <f t="shared" si="116"/>
        <v/>
      </c>
      <c r="L701" s="19" t="str">
        <f t="shared" si="109"/>
        <v/>
      </c>
      <c r="M701" s="19" t="str">
        <f t="shared" si="110"/>
        <v/>
      </c>
      <c r="N701" s="19" t="str">
        <f t="shared" si="117"/>
        <v/>
      </c>
      <c r="O701" s="9" t="str">
        <f t="shared" si="115"/>
        <v/>
      </c>
      <c r="S701" s="2" t="str">
        <f t="shared" si="113"/>
        <v>INDEX</v>
      </c>
      <c r="T701" s="18" t="str">
        <f t="shared" si="111"/>
        <v/>
      </c>
      <c r="V701" s="2" t="str">
        <f t="shared" si="114"/>
        <v>INCIDENTS</v>
      </c>
      <c r="W701" s="16" t="str">
        <f t="shared" si="112"/>
        <v/>
      </c>
    </row>
    <row r="702" spans="2:23" x14ac:dyDescent="0.2">
      <c r="B702" s="59" t="str">
        <f>IF(Collage!B695="","",Collage!B695)</f>
        <v/>
      </c>
      <c r="C702" s="59" t="str">
        <f>IF(Collage!C695="","",Collage!C695)</f>
        <v/>
      </c>
      <c r="D702" s="35" t="str">
        <f>IF(Collage!D695="","",Collage!D695)</f>
        <v/>
      </c>
      <c r="E702" s="29"/>
      <c r="F702" s="10"/>
      <c r="G702" s="11"/>
      <c r="H702" s="13" t="str">
        <f t="shared" si="108"/>
        <v/>
      </c>
      <c r="I702" s="8" t="str">
        <f>IF(B702&lt;&gt;"",SUMIF($V$23:$V$598,V702,$H$23:$H$598)/SUMIF($V$23:$V$598,V702,$O$23:O1277),IF(O702&lt;&gt;"",SUMIF($S$23:$S$598,S702,$H$23:$H$598)/O702,""))</f>
        <v/>
      </c>
      <c r="J702" s="12"/>
      <c r="K702" s="19" t="str">
        <f t="shared" si="116"/>
        <v/>
      </c>
      <c r="L702" s="19" t="str">
        <f t="shared" si="109"/>
        <v/>
      </c>
      <c r="M702" s="19" t="str">
        <f t="shared" si="110"/>
        <v/>
      </c>
      <c r="N702" s="19" t="str">
        <f t="shared" si="117"/>
        <v/>
      </c>
      <c r="O702" s="9" t="str">
        <f t="shared" si="115"/>
        <v/>
      </c>
      <c r="S702" s="2" t="str">
        <f t="shared" si="113"/>
        <v>INDEX</v>
      </c>
      <c r="T702" s="18" t="str">
        <f t="shared" si="111"/>
        <v/>
      </c>
      <c r="V702" s="2" t="str">
        <f t="shared" si="114"/>
        <v>INCIDENTS</v>
      </c>
      <c r="W702" s="16" t="str">
        <f t="shared" si="112"/>
        <v/>
      </c>
    </row>
    <row r="703" spans="2:23" x14ac:dyDescent="0.2">
      <c r="B703" s="59" t="str">
        <f>IF(Collage!B696="","",Collage!B696)</f>
        <v/>
      </c>
      <c r="C703" s="59" t="str">
        <f>IF(Collage!C696="","",Collage!C696)</f>
        <v/>
      </c>
      <c r="D703" s="35" t="str">
        <f>IF(Collage!D696="","",Collage!D696)</f>
        <v/>
      </c>
      <c r="E703" s="29"/>
      <c r="F703" s="10"/>
      <c r="G703" s="11"/>
      <c r="H703" s="13" t="str">
        <f t="shared" si="108"/>
        <v/>
      </c>
      <c r="I703" s="8" t="str">
        <f>IF(B703&lt;&gt;"",SUMIF($V$23:$V$598,V703,$H$23:$H$598)/SUMIF($V$23:$V$598,V703,$O$23:O1278),IF(O703&lt;&gt;"",SUMIF($S$23:$S$598,S703,$H$23:$H$598)/O703,""))</f>
        <v/>
      </c>
      <c r="J703" s="12"/>
      <c r="K703" s="19" t="str">
        <f t="shared" si="116"/>
        <v/>
      </c>
      <c r="L703" s="19" t="str">
        <f t="shared" si="109"/>
        <v/>
      </c>
      <c r="M703" s="19" t="str">
        <f t="shared" si="110"/>
        <v/>
      </c>
      <c r="N703" s="19" t="str">
        <f t="shared" si="117"/>
        <v/>
      </c>
      <c r="O703" s="9" t="str">
        <f t="shared" si="115"/>
        <v/>
      </c>
      <c r="S703" s="2" t="str">
        <f t="shared" si="113"/>
        <v>INDEX</v>
      </c>
      <c r="T703" s="18" t="str">
        <f t="shared" si="111"/>
        <v/>
      </c>
      <c r="V703" s="2" t="str">
        <f t="shared" si="114"/>
        <v>INCIDENTS</v>
      </c>
      <c r="W703" s="16" t="str">
        <f t="shared" si="112"/>
        <v/>
      </c>
    </row>
    <row r="704" spans="2:23" x14ac:dyDescent="0.2">
      <c r="B704" s="59" t="str">
        <f>IF(Collage!B697="","",Collage!B697)</f>
        <v/>
      </c>
      <c r="C704" s="59" t="str">
        <f>IF(Collage!C697="","",Collage!C697)</f>
        <v/>
      </c>
      <c r="D704" s="35" t="str">
        <f>IF(Collage!D697="","",Collage!D697)</f>
        <v/>
      </c>
      <c r="E704" s="29"/>
      <c r="F704" s="10"/>
      <c r="G704" s="11"/>
      <c r="H704" s="13" t="str">
        <f t="shared" si="108"/>
        <v/>
      </c>
      <c r="I704" s="8" t="str">
        <f>IF(B704&lt;&gt;"",SUMIF($V$23:$V$598,V704,$H$23:$H$598)/SUMIF($V$23:$V$598,V704,$O$23:O1279),IF(O704&lt;&gt;"",SUMIF($S$23:$S$598,S704,$H$23:$H$598)/O704,""))</f>
        <v/>
      </c>
      <c r="J704" s="12"/>
      <c r="K704" s="19" t="str">
        <f t="shared" si="116"/>
        <v/>
      </c>
      <c r="L704" s="19" t="str">
        <f t="shared" si="109"/>
        <v/>
      </c>
      <c r="M704" s="19" t="str">
        <f t="shared" si="110"/>
        <v/>
      </c>
      <c r="N704" s="19" t="str">
        <f t="shared" si="117"/>
        <v/>
      </c>
      <c r="O704" s="9" t="str">
        <f t="shared" si="115"/>
        <v/>
      </c>
      <c r="S704" s="2" t="str">
        <f t="shared" si="113"/>
        <v>INDEX</v>
      </c>
      <c r="T704" s="18" t="str">
        <f t="shared" si="111"/>
        <v/>
      </c>
      <c r="V704" s="2" t="str">
        <f t="shared" si="114"/>
        <v>INCIDENTS</v>
      </c>
      <c r="W704" s="16" t="str">
        <f t="shared" si="112"/>
        <v/>
      </c>
    </row>
    <row r="705" spans="2:23" x14ac:dyDescent="0.2">
      <c r="B705" s="59" t="str">
        <f>IF(Collage!B698="","",Collage!B698)</f>
        <v/>
      </c>
      <c r="C705" s="59" t="str">
        <f>IF(Collage!C698="","",Collage!C698)</f>
        <v/>
      </c>
      <c r="D705" s="35" t="str">
        <f>IF(Collage!D698="","",Collage!D698)</f>
        <v/>
      </c>
      <c r="E705" s="29"/>
      <c r="F705" s="10"/>
      <c r="G705" s="11"/>
      <c r="H705" s="13" t="str">
        <f t="shared" si="108"/>
        <v/>
      </c>
      <c r="I705" s="8" t="str">
        <f>IF(B705&lt;&gt;"",SUMIF($V$23:$V$598,V705,$H$23:$H$598)/SUMIF($V$23:$V$598,V705,$O$23:O1280),IF(O705&lt;&gt;"",SUMIF($S$23:$S$598,S705,$H$23:$H$598)/O705,""))</f>
        <v/>
      </c>
      <c r="J705" s="12"/>
      <c r="K705" s="19" t="str">
        <f t="shared" si="116"/>
        <v/>
      </c>
      <c r="L705" s="19" t="str">
        <f t="shared" si="109"/>
        <v/>
      </c>
      <c r="M705" s="19" t="str">
        <f t="shared" si="110"/>
        <v/>
      </c>
      <c r="N705" s="19" t="str">
        <f t="shared" si="117"/>
        <v/>
      </c>
      <c r="O705" s="9" t="str">
        <f t="shared" si="115"/>
        <v/>
      </c>
      <c r="S705" s="2" t="str">
        <f t="shared" si="113"/>
        <v>INDEX</v>
      </c>
      <c r="T705" s="18" t="str">
        <f t="shared" si="111"/>
        <v/>
      </c>
      <c r="V705" s="2" t="str">
        <f t="shared" si="114"/>
        <v>INCIDENTS</v>
      </c>
      <c r="W705" s="16" t="str">
        <f t="shared" si="112"/>
        <v/>
      </c>
    </row>
    <row r="706" spans="2:23" x14ac:dyDescent="0.2">
      <c r="B706" s="59" t="str">
        <f>IF(Collage!B699="","",Collage!B699)</f>
        <v/>
      </c>
      <c r="C706" s="59" t="str">
        <f>IF(Collage!C699="","",Collage!C699)</f>
        <v/>
      </c>
      <c r="D706" s="35" t="str">
        <f>IF(Collage!D699="","",Collage!D699)</f>
        <v/>
      </c>
      <c r="E706" s="29"/>
      <c r="F706" s="10"/>
      <c r="G706" s="11"/>
      <c r="H706" s="13" t="str">
        <f t="shared" si="108"/>
        <v/>
      </c>
      <c r="I706" s="8" t="str">
        <f>IF(B706&lt;&gt;"",SUMIF($V$23:$V$598,V706,$H$23:$H$598)/SUMIF($V$23:$V$598,V706,$O$23:O1281),IF(O706&lt;&gt;"",SUMIF($S$23:$S$598,S706,$H$23:$H$598)/O706,""))</f>
        <v/>
      </c>
      <c r="J706" s="12"/>
      <c r="K706" s="19" t="str">
        <f t="shared" si="116"/>
        <v/>
      </c>
      <c r="L706" s="19" t="str">
        <f t="shared" si="109"/>
        <v/>
      </c>
      <c r="M706" s="19" t="str">
        <f t="shared" si="110"/>
        <v/>
      </c>
      <c r="N706" s="19" t="str">
        <f t="shared" si="117"/>
        <v/>
      </c>
      <c r="O706" s="9" t="str">
        <f t="shared" si="115"/>
        <v/>
      </c>
      <c r="S706" s="2" t="str">
        <f t="shared" si="113"/>
        <v>INDEX</v>
      </c>
      <c r="T706" s="18" t="str">
        <f t="shared" si="111"/>
        <v/>
      </c>
      <c r="V706" s="2" t="str">
        <f t="shared" si="114"/>
        <v>INCIDENTS</v>
      </c>
      <c r="W706" s="16" t="str">
        <f t="shared" si="112"/>
        <v/>
      </c>
    </row>
    <row r="707" spans="2:23" x14ac:dyDescent="0.2">
      <c r="B707" s="59" t="str">
        <f>IF(Collage!B700="","",Collage!B700)</f>
        <v/>
      </c>
      <c r="C707" s="59" t="str">
        <f>IF(Collage!C700="","",Collage!C700)</f>
        <v/>
      </c>
      <c r="D707" s="35" t="str">
        <f>IF(Collage!D700="","",Collage!D700)</f>
        <v/>
      </c>
      <c r="E707" s="29"/>
      <c r="F707" s="10"/>
      <c r="G707" s="11"/>
      <c r="H707" s="13" t="str">
        <f t="shared" si="108"/>
        <v/>
      </c>
      <c r="I707" s="8" t="str">
        <f>IF(B707&lt;&gt;"",SUMIF($V$23:$V$598,V707,$H$23:$H$598)/SUMIF($V$23:$V$598,V707,$O$23:O1282),IF(O707&lt;&gt;"",SUMIF($S$23:$S$598,S707,$H$23:$H$598)/O707,""))</f>
        <v/>
      </c>
      <c r="J707" s="12"/>
      <c r="K707" s="19" t="str">
        <f t="shared" si="116"/>
        <v/>
      </c>
      <c r="L707" s="19" t="str">
        <f t="shared" si="109"/>
        <v/>
      </c>
      <c r="M707" s="19" t="str">
        <f t="shared" si="110"/>
        <v/>
      </c>
      <c r="N707" s="19" t="str">
        <f t="shared" si="117"/>
        <v/>
      </c>
      <c r="O707" s="9" t="str">
        <f t="shared" si="115"/>
        <v/>
      </c>
      <c r="S707" s="2" t="str">
        <f t="shared" si="113"/>
        <v>INDEX</v>
      </c>
      <c r="T707" s="18" t="str">
        <f t="shared" si="111"/>
        <v/>
      </c>
      <c r="V707" s="2" t="str">
        <f t="shared" si="114"/>
        <v>INCIDENTS</v>
      </c>
      <c r="W707" s="16" t="str">
        <f t="shared" si="112"/>
        <v/>
      </c>
    </row>
    <row r="708" spans="2:23" x14ac:dyDescent="0.2">
      <c r="B708" s="59" t="str">
        <f>IF(Collage!B701="","",Collage!B701)</f>
        <v/>
      </c>
      <c r="C708" s="59" t="str">
        <f>IF(Collage!C701="","",Collage!C701)</f>
        <v/>
      </c>
      <c r="D708" s="35" t="str">
        <f>IF(Collage!D701="","",Collage!D701)</f>
        <v/>
      </c>
      <c r="E708" s="29"/>
      <c r="F708" s="10"/>
      <c r="G708" s="11"/>
      <c r="H708" s="13" t="str">
        <f t="shared" si="108"/>
        <v/>
      </c>
      <c r="I708" s="8" t="str">
        <f>IF(B708&lt;&gt;"",SUMIF($V$23:$V$598,V708,$H$23:$H$598)/SUMIF($V$23:$V$598,V708,$O$23:O1283),IF(O708&lt;&gt;"",SUMIF($S$23:$S$598,S708,$H$23:$H$598)/O708,""))</f>
        <v/>
      </c>
      <c r="J708" s="12"/>
      <c r="K708" s="19" t="str">
        <f t="shared" si="116"/>
        <v/>
      </c>
      <c r="L708" s="19" t="str">
        <f t="shared" si="109"/>
        <v/>
      </c>
      <c r="M708" s="19" t="str">
        <f t="shared" si="110"/>
        <v/>
      </c>
      <c r="N708" s="19" t="str">
        <f t="shared" si="117"/>
        <v/>
      </c>
      <c r="O708" s="9" t="str">
        <f t="shared" si="115"/>
        <v/>
      </c>
      <c r="S708" s="2" t="str">
        <f t="shared" si="113"/>
        <v>INDEX</v>
      </c>
      <c r="T708" s="18" t="str">
        <f t="shared" si="111"/>
        <v/>
      </c>
      <c r="V708" s="2" t="str">
        <f t="shared" si="114"/>
        <v>INCIDENTS</v>
      </c>
      <c r="W708" s="16" t="str">
        <f t="shared" si="112"/>
        <v/>
      </c>
    </row>
    <row r="709" spans="2:23" x14ac:dyDescent="0.2">
      <c r="B709" s="59" t="str">
        <f>IF(Collage!B702="","",Collage!B702)</f>
        <v/>
      </c>
      <c r="C709" s="59" t="str">
        <f>IF(Collage!C702="","",Collage!C702)</f>
        <v/>
      </c>
      <c r="D709" s="35" t="str">
        <f>IF(Collage!D702="","",Collage!D702)</f>
        <v/>
      </c>
      <c r="E709" s="29"/>
      <c r="F709" s="10"/>
      <c r="G709" s="11"/>
      <c r="H709" s="13" t="str">
        <f t="shared" si="108"/>
        <v/>
      </c>
      <c r="I709" s="8" t="str">
        <f>IF(B709&lt;&gt;"",SUMIF($V$23:$V$598,V709,$H$23:$H$598)/SUMIF($V$23:$V$598,V709,$O$23:O1284),IF(O709&lt;&gt;"",SUMIF($S$23:$S$598,S709,$H$23:$H$598)/O709,""))</f>
        <v/>
      </c>
      <c r="J709" s="12"/>
      <c r="K709" s="19" t="str">
        <f t="shared" si="116"/>
        <v/>
      </c>
      <c r="L709" s="19" t="str">
        <f t="shared" si="109"/>
        <v/>
      </c>
      <c r="M709" s="19" t="str">
        <f t="shared" si="110"/>
        <v/>
      </c>
      <c r="N709" s="19" t="str">
        <f t="shared" si="117"/>
        <v/>
      </c>
      <c r="O709" s="9" t="str">
        <f t="shared" si="115"/>
        <v/>
      </c>
      <c r="S709" s="2" t="str">
        <f t="shared" si="113"/>
        <v>INDEX</v>
      </c>
      <c r="T709" s="18" t="str">
        <f t="shared" si="111"/>
        <v/>
      </c>
      <c r="V709" s="2" t="str">
        <f t="shared" si="114"/>
        <v>INCIDENTS</v>
      </c>
      <c r="W709" s="16" t="str">
        <f t="shared" si="112"/>
        <v/>
      </c>
    </row>
    <row r="710" spans="2:23" x14ac:dyDescent="0.2">
      <c r="B710" s="59" t="str">
        <f>IF(Collage!B703="","",Collage!B703)</f>
        <v/>
      </c>
      <c r="C710" s="59" t="str">
        <f>IF(Collage!C703="","",Collage!C703)</f>
        <v/>
      </c>
      <c r="D710" s="35" t="str">
        <f>IF(Collage!D703="","",Collage!D703)</f>
        <v/>
      </c>
      <c r="E710" s="29"/>
      <c r="F710" s="10"/>
      <c r="G710" s="11"/>
      <c r="H710" s="13" t="str">
        <f t="shared" si="108"/>
        <v/>
      </c>
      <c r="I710" s="8" t="str">
        <f>IF(B710&lt;&gt;"",SUMIF($V$23:$V$598,V710,$H$23:$H$598)/SUMIF($V$23:$V$598,V710,$O$23:O1285),IF(O710&lt;&gt;"",SUMIF($S$23:$S$598,S710,$H$23:$H$598)/O710,""))</f>
        <v/>
      </c>
      <c r="J710" s="12"/>
      <c r="K710" s="19" t="str">
        <f t="shared" si="116"/>
        <v/>
      </c>
      <c r="L710" s="19" t="str">
        <f t="shared" si="109"/>
        <v/>
      </c>
      <c r="M710" s="19" t="str">
        <f t="shared" si="110"/>
        <v/>
      </c>
      <c r="N710" s="19" t="str">
        <f t="shared" si="117"/>
        <v/>
      </c>
      <c r="O710" s="9" t="str">
        <f t="shared" si="115"/>
        <v/>
      </c>
      <c r="S710" s="2" t="str">
        <f t="shared" si="113"/>
        <v>INDEX</v>
      </c>
      <c r="T710" s="18" t="str">
        <f t="shared" si="111"/>
        <v/>
      </c>
      <c r="V710" s="2" t="str">
        <f t="shared" si="114"/>
        <v>INCIDENTS</v>
      </c>
      <c r="W710" s="16" t="str">
        <f t="shared" si="112"/>
        <v/>
      </c>
    </row>
    <row r="711" spans="2:23" x14ac:dyDescent="0.2">
      <c r="B711" s="59" t="str">
        <f>IF(Collage!B704="","",Collage!B704)</f>
        <v/>
      </c>
      <c r="C711" s="59" t="str">
        <f>IF(Collage!C704="","",Collage!C704)</f>
        <v/>
      </c>
      <c r="D711" s="35" t="str">
        <f>IF(Collage!D704="","",Collage!D704)</f>
        <v/>
      </c>
      <c r="E711" s="29"/>
      <c r="F711" s="10"/>
      <c r="G711" s="11"/>
      <c r="H711" s="13" t="str">
        <f t="shared" si="108"/>
        <v/>
      </c>
      <c r="I711" s="8" t="str">
        <f>IF(B711&lt;&gt;"",SUMIF($V$23:$V$598,V711,$H$23:$H$598)/SUMIF($V$23:$V$598,V711,$O$23:O1286),IF(O711&lt;&gt;"",SUMIF($S$23:$S$598,S711,$H$23:$H$598)/O711,""))</f>
        <v/>
      </c>
      <c r="J711" s="12"/>
      <c r="K711" s="19" t="str">
        <f t="shared" si="116"/>
        <v/>
      </c>
      <c r="L711" s="19" t="str">
        <f t="shared" si="109"/>
        <v/>
      </c>
      <c r="M711" s="19" t="str">
        <f t="shared" si="110"/>
        <v/>
      </c>
      <c r="N711" s="19" t="str">
        <f t="shared" si="117"/>
        <v/>
      </c>
      <c r="O711" s="9" t="str">
        <f t="shared" si="115"/>
        <v/>
      </c>
      <c r="S711" s="2" t="str">
        <f t="shared" si="113"/>
        <v>INDEX</v>
      </c>
      <c r="T711" s="18" t="str">
        <f t="shared" si="111"/>
        <v/>
      </c>
      <c r="V711" s="2" t="str">
        <f t="shared" si="114"/>
        <v>INCIDENTS</v>
      </c>
      <c r="W711" s="16" t="str">
        <f t="shared" si="112"/>
        <v/>
      </c>
    </row>
    <row r="712" spans="2:23" x14ac:dyDescent="0.2">
      <c r="B712" s="59" t="str">
        <f>IF(Collage!B705="","",Collage!B705)</f>
        <v/>
      </c>
      <c r="C712" s="59" t="str">
        <f>IF(Collage!C705="","",Collage!C705)</f>
        <v/>
      </c>
      <c r="D712" s="35" t="str">
        <f>IF(Collage!D705="","",Collage!D705)</f>
        <v/>
      </c>
      <c r="E712" s="29"/>
      <c r="F712" s="10"/>
      <c r="G712" s="11"/>
      <c r="H712" s="13" t="str">
        <f t="shared" si="108"/>
        <v/>
      </c>
      <c r="I712" s="8" t="str">
        <f>IF(B712&lt;&gt;"",SUMIF($V$23:$V$598,V712,$H$23:$H$598)/SUMIF($V$23:$V$598,V712,$O$23:O1287),IF(O712&lt;&gt;"",SUMIF($S$23:$S$598,S712,$H$23:$H$598)/O712,""))</f>
        <v/>
      </c>
      <c r="J712" s="12"/>
      <c r="K712" s="19" t="str">
        <f t="shared" si="116"/>
        <v/>
      </c>
      <c r="L712" s="19" t="str">
        <f t="shared" si="109"/>
        <v/>
      </c>
      <c r="M712" s="19" t="str">
        <f t="shared" si="110"/>
        <v/>
      </c>
      <c r="N712" s="19" t="str">
        <f t="shared" si="117"/>
        <v/>
      </c>
      <c r="O712" s="9" t="str">
        <f t="shared" si="115"/>
        <v/>
      </c>
      <c r="S712" s="2" t="str">
        <f t="shared" si="113"/>
        <v>INDEX</v>
      </c>
      <c r="T712" s="18" t="str">
        <f t="shared" si="111"/>
        <v/>
      </c>
      <c r="V712" s="2" t="str">
        <f t="shared" si="114"/>
        <v>INCIDENTS</v>
      </c>
      <c r="W712" s="16" t="str">
        <f t="shared" si="112"/>
        <v/>
      </c>
    </row>
    <row r="713" spans="2:23" x14ac:dyDescent="0.2">
      <c r="B713" s="59" t="str">
        <f>IF(Collage!B706="","",Collage!B706)</f>
        <v/>
      </c>
      <c r="C713" s="59" t="str">
        <f>IF(Collage!C706="","",Collage!C706)</f>
        <v/>
      </c>
      <c r="D713" s="35" t="str">
        <f>IF(Collage!D706="","",Collage!D706)</f>
        <v/>
      </c>
      <c r="E713" s="29"/>
      <c r="F713" s="10"/>
      <c r="G713" s="11"/>
      <c r="H713" s="13" t="str">
        <f t="shared" si="108"/>
        <v/>
      </c>
      <c r="I713" s="8" t="str">
        <f>IF(B713&lt;&gt;"",SUMIF($V$23:$V$598,V713,$H$23:$H$598)/SUMIF($V$23:$V$598,V713,$O$23:O1288),IF(O713&lt;&gt;"",SUMIF($S$23:$S$598,S713,$H$23:$H$598)/O713,""))</f>
        <v/>
      </c>
      <c r="J713" s="12"/>
      <c r="K713" s="19" t="str">
        <f t="shared" si="116"/>
        <v/>
      </c>
      <c r="L713" s="19" t="str">
        <f t="shared" si="109"/>
        <v/>
      </c>
      <c r="M713" s="19" t="str">
        <f t="shared" si="110"/>
        <v/>
      </c>
      <c r="N713" s="19" t="str">
        <f t="shared" si="117"/>
        <v/>
      </c>
      <c r="O713" s="9" t="str">
        <f t="shared" si="115"/>
        <v/>
      </c>
      <c r="S713" s="2" t="str">
        <f t="shared" si="113"/>
        <v>INDEX</v>
      </c>
      <c r="T713" s="18" t="str">
        <f t="shared" si="111"/>
        <v/>
      </c>
      <c r="V713" s="2" t="str">
        <f t="shared" si="114"/>
        <v>INCIDENTS</v>
      </c>
      <c r="W713" s="16" t="str">
        <f t="shared" si="112"/>
        <v/>
      </c>
    </row>
    <row r="714" spans="2:23" x14ac:dyDescent="0.2">
      <c r="B714" s="59" t="str">
        <f>IF(Collage!B707="","",Collage!B707)</f>
        <v/>
      </c>
      <c r="C714" s="59" t="str">
        <f>IF(Collage!C707="","",Collage!C707)</f>
        <v/>
      </c>
      <c r="D714" s="35" t="str">
        <f>IF(Collage!D707="","",Collage!D707)</f>
        <v/>
      </c>
      <c r="E714" s="29"/>
      <c r="F714" s="10"/>
      <c r="G714" s="11"/>
      <c r="H714" s="13" t="str">
        <f t="shared" si="108"/>
        <v/>
      </c>
      <c r="I714" s="8" t="str">
        <f>IF(B714&lt;&gt;"",SUMIF($V$23:$V$598,V714,$H$23:$H$598)/SUMIF($V$23:$V$598,V714,$O$23:O1289),IF(O714&lt;&gt;"",SUMIF($S$23:$S$598,S714,$H$23:$H$598)/O714,""))</f>
        <v/>
      </c>
      <c r="J714" s="12"/>
      <c r="K714" s="19" t="str">
        <f t="shared" si="116"/>
        <v/>
      </c>
      <c r="L714" s="19" t="str">
        <f t="shared" si="109"/>
        <v/>
      </c>
      <c r="M714" s="19" t="str">
        <f t="shared" si="110"/>
        <v/>
      </c>
      <c r="N714" s="19" t="str">
        <f t="shared" si="117"/>
        <v/>
      </c>
      <c r="O714" s="9" t="str">
        <f t="shared" si="115"/>
        <v/>
      </c>
      <c r="S714" s="2" t="str">
        <f t="shared" si="113"/>
        <v>INDEX</v>
      </c>
      <c r="T714" s="18" t="str">
        <f t="shared" si="111"/>
        <v/>
      </c>
      <c r="V714" s="2" t="str">
        <f t="shared" si="114"/>
        <v>INCIDENTS</v>
      </c>
      <c r="W714" s="16" t="str">
        <f t="shared" si="112"/>
        <v/>
      </c>
    </row>
    <row r="715" spans="2:23" x14ac:dyDescent="0.2">
      <c r="B715" s="59" t="str">
        <f>IF(Collage!B708="","",Collage!B708)</f>
        <v/>
      </c>
      <c r="C715" s="59" t="str">
        <f>IF(Collage!C708="","",Collage!C708)</f>
        <v/>
      </c>
      <c r="D715" s="35" t="str">
        <f>IF(Collage!D708="","",Collage!D708)</f>
        <v/>
      </c>
      <c r="E715" s="29"/>
      <c r="F715" s="10"/>
      <c r="G715" s="11"/>
      <c r="H715" s="13" t="str">
        <f t="shared" si="108"/>
        <v/>
      </c>
      <c r="I715" s="8" t="str">
        <f>IF(B715&lt;&gt;"",SUMIF($V$23:$V$598,V715,$H$23:$H$598)/SUMIF($V$23:$V$598,V715,$O$23:O1290),IF(O715&lt;&gt;"",SUMIF($S$23:$S$598,S715,$H$23:$H$598)/O715,""))</f>
        <v/>
      </c>
      <c r="J715" s="12"/>
      <c r="K715" s="19" t="str">
        <f t="shared" si="116"/>
        <v/>
      </c>
      <c r="L715" s="19" t="str">
        <f t="shared" si="109"/>
        <v/>
      </c>
      <c r="M715" s="19" t="str">
        <f t="shared" si="110"/>
        <v/>
      </c>
      <c r="N715" s="19" t="str">
        <f t="shared" si="117"/>
        <v/>
      </c>
      <c r="O715" s="9" t="str">
        <f t="shared" si="115"/>
        <v/>
      </c>
      <c r="S715" s="2" t="str">
        <f t="shared" si="113"/>
        <v>INDEX</v>
      </c>
      <c r="T715" s="18" t="str">
        <f t="shared" si="111"/>
        <v/>
      </c>
      <c r="V715" s="2" t="str">
        <f t="shared" si="114"/>
        <v>INCIDENTS</v>
      </c>
      <c r="W715" s="16" t="str">
        <f t="shared" si="112"/>
        <v/>
      </c>
    </row>
    <row r="716" spans="2:23" x14ac:dyDescent="0.2">
      <c r="B716" s="59" t="str">
        <f>IF(Collage!B709="","",Collage!B709)</f>
        <v/>
      </c>
      <c r="C716" s="59" t="str">
        <f>IF(Collage!C709="","",Collage!C709)</f>
        <v/>
      </c>
      <c r="D716" s="35" t="str">
        <f>IF(Collage!D709="","",Collage!D709)</f>
        <v/>
      </c>
      <c r="E716" s="29"/>
      <c r="F716" s="10"/>
      <c r="G716" s="11"/>
      <c r="H716" s="13" t="str">
        <f t="shared" si="108"/>
        <v/>
      </c>
      <c r="I716" s="8" t="str">
        <f>IF(B716&lt;&gt;"",SUMIF($V$23:$V$598,V716,$H$23:$H$598)/SUMIF($V$23:$V$598,V716,$O$23:O1291),IF(O716&lt;&gt;"",SUMIF($S$23:$S$598,S716,$H$23:$H$598)/O716,""))</f>
        <v/>
      </c>
      <c r="J716" s="12"/>
      <c r="K716" s="19" t="str">
        <f t="shared" si="116"/>
        <v/>
      </c>
      <c r="L716" s="19" t="str">
        <f t="shared" si="109"/>
        <v/>
      </c>
      <c r="M716" s="19" t="str">
        <f t="shared" si="110"/>
        <v/>
      </c>
      <c r="N716" s="19" t="str">
        <f t="shared" si="117"/>
        <v/>
      </c>
      <c r="O716" s="9" t="str">
        <f t="shared" si="115"/>
        <v/>
      </c>
      <c r="S716" s="2" t="str">
        <f t="shared" si="113"/>
        <v>INDEX</v>
      </c>
      <c r="T716" s="18" t="str">
        <f t="shared" si="111"/>
        <v/>
      </c>
      <c r="V716" s="2" t="str">
        <f t="shared" si="114"/>
        <v>INCIDENTS</v>
      </c>
      <c r="W716" s="16" t="str">
        <f t="shared" si="112"/>
        <v/>
      </c>
    </row>
    <row r="717" spans="2:23" x14ac:dyDescent="0.2">
      <c r="B717" s="59" t="str">
        <f>IF(Collage!B710="","",Collage!B710)</f>
        <v/>
      </c>
      <c r="C717" s="59" t="str">
        <f>IF(Collage!C710="","",Collage!C710)</f>
        <v/>
      </c>
      <c r="D717" s="35" t="str">
        <f>IF(Collage!D710="","",Collage!D710)</f>
        <v/>
      </c>
      <c r="E717" s="29"/>
      <c r="F717" s="10"/>
      <c r="G717" s="11"/>
      <c r="H717" s="13" t="str">
        <f t="shared" si="108"/>
        <v/>
      </c>
      <c r="I717" s="8" t="str">
        <f>IF(B717&lt;&gt;"",SUMIF($V$23:$V$598,V717,$H$23:$H$598)/SUMIF($V$23:$V$598,V717,$O$23:O1292),IF(O717&lt;&gt;"",SUMIF($S$23:$S$598,S717,$H$23:$H$598)/O717,""))</f>
        <v/>
      </c>
      <c r="J717" s="12"/>
      <c r="K717" s="19" t="str">
        <f t="shared" si="116"/>
        <v/>
      </c>
      <c r="L717" s="19" t="str">
        <f t="shared" si="109"/>
        <v/>
      </c>
      <c r="M717" s="19" t="str">
        <f t="shared" si="110"/>
        <v/>
      </c>
      <c r="N717" s="19" t="str">
        <f t="shared" si="117"/>
        <v/>
      </c>
      <c r="O717" s="9" t="str">
        <f t="shared" si="115"/>
        <v/>
      </c>
      <c r="S717" s="2" t="str">
        <f t="shared" si="113"/>
        <v>INDEX</v>
      </c>
      <c r="T717" s="18" t="str">
        <f t="shared" si="111"/>
        <v/>
      </c>
      <c r="V717" s="2" t="str">
        <f t="shared" si="114"/>
        <v>INCIDENTS</v>
      </c>
      <c r="W717" s="16" t="str">
        <f t="shared" si="112"/>
        <v/>
      </c>
    </row>
    <row r="718" spans="2:23" x14ac:dyDescent="0.2">
      <c r="B718" s="59" t="str">
        <f>IF(Collage!B711="","",Collage!B711)</f>
        <v/>
      </c>
      <c r="C718" s="59" t="str">
        <f>IF(Collage!C711="","",Collage!C711)</f>
        <v/>
      </c>
      <c r="D718" s="35" t="str">
        <f>IF(Collage!D711="","",Collage!D711)</f>
        <v/>
      </c>
      <c r="E718" s="29"/>
      <c r="F718" s="10"/>
      <c r="G718" s="11"/>
      <c r="H718" s="13" t="str">
        <f t="shared" si="108"/>
        <v/>
      </c>
      <c r="I718" s="8" t="str">
        <f>IF(B718&lt;&gt;"",SUMIF($V$23:$V$598,V718,$H$23:$H$598)/SUMIF($V$23:$V$598,V718,$O$23:O1293),IF(O718&lt;&gt;"",SUMIF($S$23:$S$598,S718,$H$23:$H$598)/O718,""))</f>
        <v/>
      </c>
      <c r="J718" s="12"/>
      <c r="K718" s="19" t="str">
        <f t="shared" si="116"/>
        <v/>
      </c>
      <c r="L718" s="19" t="str">
        <f t="shared" si="109"/>
        <v/>
      </c>
      <c r="M718" s="19" t="str">
        <f t="shared" si="110"/>
        <v/>
      </c>
      <c r="N718" s="19" t="str">
        <f t="shared" si="117"/>
        <v/>
      </c>
      <c r="O718" s="9" t="str">
        <f t="shared" si="115"/>
        <v/>
      </c>
      <c r="S718" s="2" t="str">
        <f t="shared" si="113"/>
        <v>INDEX</v>
      </c>
      <c r="T718" s="18" t="str">
        <f t="shared" si="111"/>
        <v/>
      </c>
      <c r="V718" s="2" t="str">
        <f t="shared" si="114"/>
        <v>INCIDENTS</v>
      </c>
      <c r="W718" s="16" t="str">
        <f t="shared" si="112"/>
        <v/>
      </c>
    </row>
    <row r="719" spans="2:23" x14ac:dyDescent="0.2">
      <c r="B719" s="59" t="str">
        <f>IF(Collage!B712="","",Collage!B712)</f>
        <v/>
      </c>
      <c r="C719" s="59" t="str">
        <f>IF(Collage!C712="","",Collage!C712)</f>
        <v/>
      </c>
      <c r="D719" s="35" t="str">
        <f>IF(Collage!D712="","",Collage!D712)</f>
        <v/>
      </c>
      <c r="E719" s="29"/>
      <c r="F719" s="10"/>
      <c r="G719" s="11"/>
      <c r="H719" s="13" t="str">
        <f t="shared" si="108"/>
        <v/>
      </c>
      <c r="I719" s="8" t="str">
        <f>IF(B719&lt;&gt;"",SUMIF($V$23:$V$598,V719,$H$23:$H$598)/SUMIF($V$23:$V$598,V719,$O$23:O1294),IF(O719&lt;&gt;"",SUMIF($S$23:$S$598,S719,$H$23:$H$598)/O719,""))</f>
        <v/>
      </c>
      <c r="J719" s="12"/>
      <c r="K719" s="19" t="str">
        <f t="shared" si="116"/>
        <v/>
      </c>
      <c r="L719" s="19" t="str">
        <f t="shared" si="109"/>
        <v/>
      </c>
      <c r="M719" s="19" t="str">
        <f t="shared" si="110"/>
        <v/>
      </c>
      <c r="N719" s="19" t="str">
        <f t="shared" si="117"/>
        <v/>
      </c>
      <c r="O719" s="9" t="str">
        <f t="shared" si="115"/>
        <v/>
      </c>
      <c r="S719" s="2" t="str">
        <f t="shared" si="113"/>
        <v>INDEX</v>
      </c>
      <c r="T719" s="18" t="str">
        <f t="shared" si="111"/>
        <v/>
      </c>
      <c r="V719" s="2" t="str">
        <f t="shared" si="114"/>
        <v>INCIDENTS</v>
      </c>
      <c r="W719" s="16" t="str">
        <f t="shared" si="112"/>
        <v/>
      </c>
    </row>
    <row r="720" spans="2:23" x14ac:dyDescent="0.2">
      <c r="B720" s="59" t="str">
        <f>IF(Collage!B713="","",Collage!B713)</f>
        <v/>
      </c>
      <c r="C720" s="59" t="str">
        <f>IF(Collage!C713="","",Collage!C713)</f>
        <v/>
      </c>
      <c r="D720" s="35" t="str">
        <f>IF(Collage!D713="","",Collage!D713)</f>
        <v/>
      </c>
      <c r="E720" s="29"/>
      <c r="F720" s="10"/>
      <c r="G720" s="11"/>
      <c r="H720" s="13" t="str">
        <f t="shared" si="108"/>
        <v/>
      </c>
      <c r="I720" s="8" t="str">
        <f>IF(B720&lt;&gt;"",SUMIF($V$23:$V$598,V720,$H$23:$H$598)/SUMIF($V$23:$V$598,V720,$O$23:O1295),IF(O720&lt;&gt;"",SUMIF($S$23:$S$598,S720,$H$23:$H$598)/O720,""))</f>
        <v/>
      </c>
      <c r="J720" s="12"/>
      <c r="K720" s="19" t="str">
        <f t="shared" si="116"/>
        <v/>
      </c>
      <c r="L720" s="19" t="str">
        <f t="shared" si="109"/>
        <v/>
      </c>
      <c r="M720" s="19" t="str">
        <f t="shared" si="110"/>
        <v/>
      </c>
      <c r="N720" s="19" t="str">
        <f t="shared" si="117"/>
        <v/>
      </c>
      <c r="O720" s="9" t="str">
        <f t="shared" si="115"/>
        <v/>
      </c>
      <c r="S720" s="2" t="str">
        <f t="shared" si="113"/>
        <v>INDEX</v>
      </c>
      <c r="T720" s="18" t="str">
        <f t="shared" si="111"/>
        <v/>
      </c>
      <c r="V720" s="2" t="str">
        <f t="shared" si="114"/>
        <v>INCIDENTS</v>
      </c>
      <c r="W720" s="16" t="str">
        <f t="shared" si="112"/>
        <v/>
      </c>
    </row>
    <row r="721" spans="2:23" x14ac:dyDescent="0.2">
      <c r="B721" s="59" t="str">
        <f>IF(Collage!B714="","",Collage!B714)</f>
        <v/>
      </c>
      <c r="C721" s="59" t="str">
        <f>IF(Collage!C714="","",Collage!C714)</f>
        <v/>
      </c>
      <c r="D721" s="35" t="str">
        <f>IF(Collage!D714="","",Collage!D714)</f>
        <v/>
      </c>
      <c r="E721" s="29"/>
      <c r="F721" s="10"/>
      <c r="G721" s="11"/>
      <c r="H721" s="13" t="str">
        <f t="shared" si="108"/>
        <v/>
      </c>
      <c r="I721" s="8" t="str">
        <f>IF(B721&lt;&gt;"",SUMIF($V$23:$V$598,V721,$H$23:$H$598)/SUMIF($V$23:$V$598,V721,$O$23:O1296),IF(O721&lt;&gt;"",SUMIF($S$23:$S$598,S721,$H$23:$H$598)/O721,""))</f>
        <v/>
      </c>
      <c r="J721" s="12"/>
      <c r="K721" s="19" t="str">
        <f t="shared" si="116"/>
        <v/>
      </c>
      <c r="L721" s="19" t="str">
        <f t="shared" si="109"/>
        <v/>
      </c>
      <c r="M721" s="19" t="str">
        <f t="shared" si="110"/>
        <v/>
      </c>
      <c r="N721" s="19" t="str">
        <f t="shared" si="117"/>
        <v/>
      </c>
      <c r="O721" s="9" t="str">
        <f t="shared" si="115"/>
        <v/>
      </c>
      <c r="S721" s="2" t="str">
        <f t="shared" si="113"/>
        <v>INDEX</v>
      </c>
      <c r="T721" s="18" t="str">
        <f t="shared" si="111"/>
        <v/>
      </c>
      <c r="V721" s="2" t="str">
        <f t="shared" si="114"/>
        <v>INCIDENTS</v>
      </c>
      <c r="W721" s="16" t="str">
        <f t="shared" si="112"/>
        <v/>
      </c>
    </row>
    <row r="722" spans="2:23" x14ac:dyDescent="0.2">
      <c r="B722" s="59" t="str">
        <f>IF(Collage!B715="","",Collage!B715)</f>
        <v/>
      </c>
      <c r="C722" s="59" t="str">
        <f>IF(Collage!C715="","",Collage!C715)</f>
        <v/>
      </c>
      <c r="D722" s="35" t="str">
        <f>IF(Collage!D715="","",Collage!D715)</f>
        <v/>
      </c>
      <c r="E722" s="29"/>
      <c r="F722" s="10"/>
      <c r="G722" s="11"/>
      <c r="H722" s="13" t="str">
        <f t="shared" si="108"/>
        <v/>
      </c>
      <c r="I722" s="8" t="str">
        <f>IF(B722&lt;&gt;"",SUMIF($V$23:$V$598,V722,$H$23:$H$598)/SUMIF($V$23:$V$598,V722,$O$23:O1297),IF(O722&lt;&gt;"",SUMIF($S$23:$S$598,S722,$H$23:$H$598)/O722,""))</f>
        <v/>
      </c>
      <c r="J722" s="12"/>
      <c r="K722" s="19" t="str">
        <f t="shared" si="116"/>
        <v/>
      </c>
      <c r="L722" s="19" t="str">
        <f t="shared" si="109"/>
        <v/>
      </c>
      <c r="M722" s="19" t="str">
        <f t="shared" si="110"/>
        <v/>
      </c>
      <c r="N722" s="19" t="str">
        <f t="shared" si="117"/>
        <v/>
      </c>
      <c r="O722" s="9" t="str">
        <f t="shared" si="115"/>
        <v/>
      </c>
      <c r="S722" s="2" t="str">
        <f t="shared" si="113"/>
        <v>INDEX</v>
      </c>
      <c r="T722" s="18" t="str">
        <f t="shared" si="111"/>
        <v/>
      </c>
      <c r="V722" s="2" t="str">
        <f t="shared" si="114"/>
        <v>INCIDENTS</v>
      </c>
      <c r="W722" s="16" t="str">
        <f t="shared" si="112"/>
        <v/>
      </c>
    </row>
    <row r="723" spans="2:23" x14ac:dyDescent="0.2">
      <c r="B723" s="59" t="str">
        <f>IF(Collage!B716="","",Collage!B716)</f>
        <v/>
      </c>
      <c r="C723" s="59" t="str">
        <f>IF(Collage!C716="","",Collage!C716)</f>
        <v/>
      </c>
      <c r="D723" s="35" t="str">
        <f>IF(Collage!D716="","",Collage!D716)</f>
        <v/>
      </c>
      <c r="E723" s="29"/>
      <c r="F723" s="10"/>
      <c r="G723" s="11"/>
      <c r="H723" s="13" t="str">
        <f t="shared" si="108"/>
        <v/>
      </c>
      <c r="I723" s="8" t="str">
        <f>IF(B723&lt;&gt;"",SUMIF($V$23:$V$598,V723,$H$23:$H$598)/SUMIF($V$23:$V$598,V723,$O$23:O1298),IF(O723&lt;&gt;"",SUMIF($S$23:$S$598,S723,$H$23:$H$598)/O723,""))</f>
        <v/>
      </c>
      <c r="J723" s="12"/>
      <c r="K723" s="19" t="str">
        <f t="shared" si="116"/>
        <v/>
      </c>
      <c r="L723" s="19" t="str">
        <f t="shared" si="109"/>
        <v/>
      </c>
      <c r="M723" s="19" t="str">
        <f t="shared" si="110"/>
        <v/>
      </c>
      <c r="N723" s="19" t="str">
        <f t="shared" si="117"/>
        <v/>
      </c>
      <c r="O723" s="9" t="str">
        <f t="shared" si="115"/>
        <v/>
      </c>
      <c r="S723" s="2" t="str">
        <f t="shared" si="113"/>
        <v>INDEX</v>
      </c>
      <c r="T723" s="18" t="str">
        <f t="shared" si="111"/>
        <v/>
      </c>
      <c r="V723" s="2" t="str">
        <f t="shared" si="114"/>
        <v>INCIDENTS</v>
      </c>
      <c r="W723" s="16" t="str">
        <f t="shared" si="112"/>
        <v/>
      </c>
    </row>
    <row r="724" spans="2:23" x14ac:dyDescent="0.2">
      <c r="B724" s="59" t="str">
        <f>IF(Collage!B717="","",Collage!B717)</f>
        <v/>
      </c>
      <c r="C724" s="59" t="str">
        <f>IF(Collage!C717="","",Collage!C717)</f>
        <v/>
      </c>
      <c r="D724" s="35" t="str">
        <f>IF(Collage!D717="","",Collage!D717)</f>
        <v/>
      </c>
      <c r="E724" s="29"/>
      <c r="F724" s="10"/>
      <c r="G724" s="11"/>
      <c r="H724" s="13" t="str">
        <f t="shared" si="108"/>
        <v/>
      </c>
      <c r="I724" s="8" t="str">
        <f>IF(B724&lt;&gt;"",SUMIF($V$23:$V$598,V724,$H$23:$H$598)/SUMIF($V$23:$V$598,V724,$O$23:O1299),IF(O724&lt;&gt;"",SUMIF($S$23:$S$598,S724,$H$23:$H$598)/O724,""))</f>
        <v/>
      </c>
      <c r="J724" s="12"/>
      <c r="K724" s="19" t="str">
        <f t="shared" si="116"/>
        <v/>
      </c>
      <c r="L724" s="19" t="str">
        <f t="shared" si="109"/>
        <v/>
      </c>
      <c r="M724" s="19" t="str">
        <f t="shared" si="110"/>
        <v/>
      </c>
      <c r="N724" s="19" t="str">
        <f t="shared" si="117"/>
        <v/>
      </c>
      <c r="O724" s="9" t="str">
        <f t="shared" si="115"/>
        <v/>
      </c>
      <c r="S724" s="2" t="str">
        <f t="shared" si="113"/>
        <v>INDEX</v>
      </c>
      <c r="T724" s="18" t="str">
        <f t="shared" si="111"/>
        <v/>
      </c>
      <c r="V724" s="2" t="str">
        <f t="shared" si="114"/>
        <v>INCIDENTS</v>
      </c>
      <c r="W724" s="16" t="str">
        <f t="shared" si="112"/>
        <v/>
      </c>
    </row>
    <row r="725" spans="2:23" x14ac:dyDescent="0.2">
      <c r="B725" s="59" t="str">
        <f>IF(Collage!B718="","",Collage!B718)</f>
        <v/>
      </c>
      <c r="C725" s="59" t="str">
        <f>IF(Collage!C718="","",Collage!C718)</f>
        <v/>
      </c>
      <c r="D725" s="35" t="str">
        <f>IF(Collage!D718="","",Collage!D718)</f>
        <v/>
      </c>
      <c r="E725" s="29"/>
      <c r="F725" s="10"/>
      <c r="G725" s="11"/>
      <c r="H725" s="13" t="str">
        <f t="shared" si="108"/>
        <v/>
      </c>
      <c r="I725" s="8" t="str">
        <f>IF(B725&lt;&gt;"",SUMIF($V$23:$V$598,V725,$H$23:$H$598)/SUMIF($V$23:$V$598,V725,$O$23:O1300),IF(O725&lt;&gt;"",SUMIF($S$23:$S$598,S725,$H$23:$H$598)/O725,""))</f>
        <v/>
      </c>
      <c r="J725" s="12"/>
      <c r="K725" s="19" t="str">
        <f t="shared" si="116"/>
        <v/>
      </c>
      <c r="L725" s="19" t="str">
        <f t="shared" si="109"/>
        <v/>
      </c>
      <c r="M725" s="19" t="str">
        <f t="shared" si="110"/>
        <v/>
      </c>
      <c r="N725" s="19" t="str">
        <f t="shared" si="117"/>
        <v/>
      </c>
      <c r="O725" s="9" t="str">
        <f t="shared" si="115"/>
        <v/>
      </c>
      <c r="S725" s="2" t="str">
        <f t="shared" si="113"/>
        <v>INDEX</v>
      </c>
      <c r="T725" s="18" t="str">
        <f t="shared" si="111"/>
        <v/>
      </c>
      <c r="V725" s="2" t="str">
        <f t="shared" si="114"/>
        <v>INCIDENTS</v>
      </c>
      <c r="W725" s="16" t="str">
        <f t="shared" si="112"/>
        <v/>
      </c>
    </row>
    <row r="726" spans="2:23" x14ac:dyDescent="0.2">
      <c r="B726" s="59" t="str">
        <f>IF(Collage!B719="","",Collage!B719)</f>
        <v/>
      </c>
      <c r="C726" s="59" t="str">
        <f>IF(Collage!C719="","",Collage!C719)</f>
        <v/>
      </c>
      <c r="D726" s="35" t="str">
        <f>IF(Collage!D719="","",Collage!D719)</f>
        <v/>
      </c>
      <c r="E726" s="29"/>
      <c r="F726" s="10"/>
      <c r="G726" s="11"/>
      <c r="H726" s="13" t="str">
        <f t="shared" si="108"/>
        <v/>
      </c>
      <c r="I726" s="8" t="str">
        <f>IF(B726&lt;&gt;"",SUMIF($V$23:$V$598,V726,$H$23:$H$598)/SUMIF($V$23:$V$598,V726,$O$23:O1301),IF(O726&lt;&gt;"",SUMIF($S$23:$S$598,S726,$H$23:$H$598)/O726,""))</f>
        <v/>
      </c>
      <c r="J726" s="12"/>
      <c r="K726" s="19" t="str">
        <f t="shared" si="116"/>
        <v/>
      </c>
      <c r="L726" s="19" t="str">
        <f t="shared" si="109"/>
        <v/>
      </c>
      <c r="M726" s="19" t="str">
        <f t="shared" si="110"/>
        <v/>
      </c>
      <c r="N726" s="19" t="str">
        <f t="shared" si="117"/>
        <v/>
      </c>
      <c r="O726" s="9" t="str">
        <f t="shared" si="115"/>
        <v/>
      </c>
      <c r="S726" s="2" t="str">
        <f t="shared" si="113"/>
        <v>INDEX</v>
      </c>
      <c r="T726" s="18" t="str">
        <f t="shared" si="111"/>
        <v/>
      </c>
      <c r="V726" s="2" t="str">
        <f t="shared" si="114"/>
        <v>INCIDENTS</v>
      </c>
      <c r="W726" s="16" t="str">
        <f t="shared" si="112"/>
        <v/>
      </c>
    </row>
    <row r="727" spans="2:23" x14ac:dyDescent="0.2">
      <c r="B727" s="59" t="str">
        <f>IF(Collage!B720="","",Collage!B720)</f>
        <v/>
      </c>
      <c r="C727" s="59" t="str">
        <f>IF(Collage!C720="","",Collage!C720)</f>
        <v/>
      </c>
      <c r="D727" s="35" t="str">
        <f>IF(Collage!D720="","",Collage!D720)</f>
        <v/>
      </c>
      <c r="E727" s="29"/>
      <c r="F727" s="10"/>
      <c r="G727" s="11"/>
      <c r="H727" s="13" t="str">
        <f t="shared" ref="H727:H790" si="118">IF(D727="","",SUM(N727/3))</f>
        <v/>
      </c>
      <c r="I727" s="8" t="str">
        <f>IF(B727&lt;&gt;"",SUMIF($V$23:$V$598,V727,$H$23:$H$598)/SUMIF($V$23:$V$598,V727,$O$23:O1302),IF(O727&lt;&gt;"",SUMIF($S$23:$S$598,S727,$H$23:$H$598)/O727,""))</f>
        <v/>
      </c>
      <c r="J727" s="12"/>
      <c r="K727" s="19" t="str">
        <f t="shared" si="116"/>
        <v/>
      </c>
      <c r="L727" s="19" t="str">
        <f t="shared" ref="L727:L790" si="119">IF($D727&lt;&gt;"",IF($F727="X",1,0),"")</f>
        <v/>
      </c>
      <c r="M727" s="19" t="str">
        <f t="shared" ref="M727:M790" si="120">IF($D727&lt;&gt;"",IF($G727="X",1,0),"")</f>
        <v/>
      </c>
      <c r="N727" s="19" t="str">
        <f t="shared" si="117"/>
        <v/>
      </c>
      <c r="O727" s="9" t="str">
        <f t="shared" si="115"/>
        <v/>
      </c>
      <c r="S727" s="2" t="str">
        <f t="shared" si="113"/>
        <v>INDEX</v>
      </c>
      <c r="T727" s="18" t="str">
        <f t="shared" ref="T727:T790" si="121">IF(C727&lt;&gt;"",I727,"")</f>
        <v/>
      </c>
      <c r="V727" s="2" t="str">
        <f t="shared" si="114"/>
        <v>INCIDENTS</v>
      </c>
      <c r="W727" s="16" t="str">
        <f t="shared" ref="W727:W790" si="122">IF(B727&lt;&gt;"",I727,"")</f>
        <v/>
      </c>
    </row>
    <row r="728" spans="2:23" x14ac:dyDescent="0.2">
      <c r="B728" s="59" t="str">
        <f>IF(Collage!B721="","",Collage!B721)</f>
        <v/>
      </c>
      <c r="C728" s="59" t="str">
        <f>IF(Collage!C721="","",Collage!C721)</f>
        <v/>
      </c>
      <c r="D728" s="35" t="str">
        <f>IF(Collage!D721="","",Collage!D721)</f>
        <v/>
      </c>
      <c r="E728" s="29"/>
      <c r="F728" s="10"/>
      <c r="G728" s="11"/>
      <c r="H728" s="13" t="str">
        <f t="shared" si="118"/>
        <v/>
      </c>
      <c r="I728" s="8" t="str">
        <f>IF(B728&lt;&gt;"",SUMIF($V$23:$V$598,V728,$H$23:$H$598)/SUMIF($V$23:$V$598,V728,$O$23:O1303),IF(O728&lt;&gt;"",SUMIF($S$23:$S$598,S728,$H$23:$H$598)/O728,""))</f>
        <v/>
      </c>
      <c r="J728" s="12"/>
      <c r="K728" s="19" t="str">
        <f t="shared" si="116"/>
        <v/>
      </c>
      <c r="L728" s="19" t="str">
        <f t="shared" si="119"/>
        <v/>
      </c>
      <c r="M728" s="19" t="str">
        <f t="shared" si="120"/>
        <v/>
      </c>
      <c r="N728" s="19" t="str">
        <f t="shared" si="117"/>
        <v/>
      </c>
      <c r="O728" s="9" t="str">
        <f t="shared" si="115"/>
        <v/>
      </c>
      <c r="S728" s="2" t="str">
        <f t="shared" ref="S728:S791" si="123">IF(C728&lt;&gt;"",C728,IF(V728=V727,S727,""))</f>
        <v>INDEX</v>
      </c>
      <c r="T728" s="18" t="str">
        <f t="shared" si="121"/>
        <v/>
      </c>
      <c r="V728" s="2" t="str">
        <f t="shared" ref="V728:V791" si="124">IF(B728="",V727,B728)</f>
        <v>INCIDENTS</v>
      </c>
      <c r="W728" s="16" t="str">
        <f t="shared" si="122"/>
        <v/>
      </c>
    </row>
    <row r="729" spans="2:23" x14ac:dyDescent="0.2">
      <c r="B729" s="59" t="str">
        <f>IF(Collage!B722="","",Collage!B722)</f>
        <v/>
      </c>
      <c r="C729" s="59" t="str">
        <f>IF(Collage!C722="","",Collage!C722)</f>
        <v/>
      </c>
      <c r="D729" s="35" t="str">
        <f>IF(Collage!D722="","",Collage!D722)</f>
        <v/>
      </c>
      <c r="E729" s="29"/>
      <c r="F729" s="10"/>
      <c r="G729" s="11"/>
      <c r="H729" s="13" t="str">
        <f t="shared" si="118"/>
        <v/>
      </c>
      <c r="I729" s="8" t="str">
        <f>IF(B729&lt;&gt;"",SUMIF($V$23:$V$598,V729,$H$23:$H$598)/SUMIF($V$23:$V$598,V729,$O$23:O1304),IF(O729&lt;&gt;"",SUMIF($S$23:$S$598,S729,$H$23:$H$598)/O729,""))</f>
        <v/>
      </c>
      <c r="J729" s="12"/>
      <c r="K729" s="19" t="str">
        <f t="shared" si="116"/>
        <v/>
      </c>
      <c r="L729" s="19" t="str">
        <f t="shared" si="119"/>
        <v/>
      </c>
      <c r="M729" s="19" t="str">
        <f t="shared" si="120"/>
        <v/>
      </c>
      <c r="N729" s="19" t="str">
        <f t="shared" si="117"/>
        <v/>
      </c>
      <c r="O729" s="9" t="str">
        <f t="shared" ref="O729:O792" si="125">IF(C729="","",IF(S728&lt;&gt;S729,SUMPRODUCT((D729:D1205&lt;&gt;"")*(S729:S1205=S729)),""))</f>
        <v/>
      </c>
      <c r="S729" s="2" t="str">
        <f t="shared" si="123"/>
        <v>INDEX</v>
      </c>
      <c r="T729" s="18" t="str">
        <f t="shared" si="121"/>
        <v/>
      </c>
      <c r="V729" s="2" t="str">
        <f t="shared" si="124"/>
        <v>INCIDENTS</v>
      </c>
      <c r="W729" s="16" t="str">
        <f t="shared" si="122"/>
        <v/>
      </c>
    </row>
    <row r="730" spans="2:23" x14ac:dyDescent="0.2">
      <c r="B730" s="59" t="str">
        <f>IF(Collage!B723="","",Collage!B723)</f>
        <v/>
      </c>
      <c r="C730" s="59" t="str">
        <f>IF(Collage!C723="","",Collage!C723)</f>
        <v/>
      </c>
      <c r="D730" s="35" t="str">
        <f>IF(Collage!D723="","",Collage!D723)</f>
        <v/>
      </c>
      <c r="E730" s="29"/>
      <c r="F730" s="10"/>
      <c r="G730" s="11"/>
      <c r="H730" s="13" t="str">
        <f t="shared" si="118"/>
        <v/>
      </c>
      <c r="I730" s="8" t="str">
        <f>IF(B730&lt;&gt;"",SUMIF($V$23:$V$598,V730,$H$23:$H$598)/SUMIF($V$23:$V$598,V730,$O$23:O1305),IF(O730&lt;&gt;"",SUMIF($S$23:$S$598,S730,$H$23:$H$598)/O730,""))</f>
        <v/>
      </c>
      <c r="J730" s="12"/>
      <c r="K730" s="19" t="str">
        <f t="shared" si="116"/>
        <v/>
      </c>
      <c r="L730" s="19" t="str">
        <f t="shared" si="119"/>
        <v/>
      </c>
      <c r="M730" s="19" t="str">
        <f t="shared" si="120"/>
        <v/>
      </c>
      <c r="N730" s="19" t="str">
        <f t="shared" si="117"/>
        <v/>
      </c>
      <c r="O730" s="9" t="str">
        <f t="shared" si="125"/>
        <v/>
      </c>
      <c r="S730" s="2" t="str">
        <f t="shared" si="123"/>
        <v>INDEX</v>
      </c>
      <c r="T730" s="18" t="str">
        <f t="shared" si="121"/>
        <v/>
      </c>
      <c r="V730" s="2" t="str">
        <f t="shared" si="124"/>
        <v>INCIDENTS</v>
      </c>
      <c r="W730" s="16" t="str">
        <f t="shared" si="122"/>
        <v/>
      </c>
    </row>
    <row r="731" spans="2:23" x14ac:dyDescent="0.2">
      <c r="B731" s="59" t="str">
        <f>IF(Collage!B724="","",Collage!B724)</f>
        <v/>
      </c>
      <c r="C731" s="59" t="str">
        <f>IF(Collage!C724="","",Collage!C724)</f>
        <v/>
      </c>
      <c r="D731" s="35" t="str">
        <f>IF(Collage!D724="","",Collage!D724)</f>
        <v/>
      </c>
      <c r="E731" s="29"/>
      <c r="F731" s="10"/>
      <c r="G731" s="11"/>
      <c r="H731" s="13" t="str">
        <f t="shared" si="118"/>
        <v/>
      </c>
      <c r="I731" s="8" t="str">
        <f>IF(B731&lt;&gt;"",SUMIF($V$23:$V$598,V731,$H$23:$H$598)/SUMIF($V$23:$V$598,V731,$O$23:O1306),IF(O731&lt;&gt;"",SUMIF($S$23:$S$598,S731,$H$23:$H$598)/O731,""))</f>
        <v/>
      </c>
      <c r="J731" s="12"/>
      <c r="K731" s="19" t="str">
        <f t="shared" si="116"/>
        <v/>
      </c>
      <c r="L731" s="19" t="str">
        <f t="shared" si="119"/>
        <v/>
      </c>
      <c r="M731" s="19" t="str">
        <f t="shared" si="120"/>
        <v/>
      </c>
      <c r="N731" s="19" t="str">
        <f t="shared" si="117"/>
        <v/>
      </c>
      <c r="O731" s="9" t="str">
        <f t="shared" si="125"/>
        <v/>
      </c>
      <c r="S731" s="2" t="str">
        <f t="shared" si="123"/>
        <v>INDEX</v>
      </c>
      <c r="T731" s="18" t="str">
        <f t="shared" si="121"/>
        <v/>
      </c>
      <c r="V731" s="2" t="str">
        <f t="shared" si="124"/>
        <v>INCIDENTS</v>
      </c>
      <c r="W731" s="16" t="str">
        <f t="shared" si="122"/>
        <v/>
      </c>
    </row>
    <row r="732" spans="2:23" x14ac:dyDescent="0.2">
      <c r="B732" s="59" t="str">
        <f>IF(Collage!B725="","",Collage!B725)</f>
        <v/>
      </c>
      <c r="C732" s="59" t="str">
        <f>IF(Collage!C725="","",Collage!C725)</f>
        <v/>
      </c>
      <c r="D732" s="35" t="str">
        <f>IF(Collage!D725="","",Collage!D725)</f>
        <v/>
      </c>
      <c r="E732" s="29"/>
      <c r="F732" s="10"/>
      <c r="G732" s="11"/>
      <c r="H732" s="13" t="str">
        <f t="shared" si="118"/>
        <v/>
      </c>
      <c r="I732" s="8" t="str">
        <f>IF(B732&lt;&gt;"",SUMIF($V$23:$V$598,V732,$H$23:$H$598)/SUMIF($V$23:$V$598,V732,$O$23:O1307),IF(O732&lt;&gt;"",SUMIF($S$23:$S$598,S732,$H$23:$H$598)/O732,""))</f>
        <v/>
      </c>
      <c r="J732" s="12"/>
      <c r="K732" s="19" t="str">
        <f t="shared" si="116"/>
        <v/>
      </c>
      <c r="L732" s="19" t="str">
        <f t="shared" si="119"/>
        <v/>
      </c>
      <c r="M732" s="19" t="str">
        <f t="shared" si="120"/>
        <v/>
      </c>
      <c r="N732" s="19" t="str">
        <f t="shared" si="117"/>
        <v/>
      </c>
      <c r="O732" s="9" t="str">
        <f t="shared" si="125"/>
        <v/>
      </c>
      <c r="S732" s="2" t="str">
        <f t="shared" si="123"/>
        <v>INDEX</v>
      </c>
      <c r="T732" s="18" t="str">
        <f t="shared" si="121"/>
        <v/>
      </c>
      <c r="V732" s="2" t="str">
        <f t="shared" si="124"/>
        <v>INCIDENTS</v>
      </c>
      <c r="W732" s="16" t="str">
        <f t="shared" si="122"/>
        <v/>
      </c>
    </row>
    <row r="733" spans="2:23" x14ac:dyDescent="0.2">
      <c r="B733" s="59" t="str">
        <f>IF(Collage!B726="","",Collage!B726)</f>
        <v/>
      </c>
      <c r="C733" s="59" t="str">
        <f>IF(Collage!C726="","",Collage!C726)</f>
        <v/>
      </c>
      <c r="D733" s="35" t="str">
        <f>IF(Collage!D726="","",Collage!D726)</f>
        <v/>
      </c>
      <c r="E733" s="29"/>
      <c r="F733" s="10"/>
      <c r="G733" s="11"/>
      <c r="H733" s="13" t="str">
        <f t="shared" si="118"/>
        <v/>
      </c>
      <c r="I733" s="8" t="str">
        <f>IF(B733&lt;&gt;"",SUMIF($V$23:$V$598,V733,$H$23:$H$598)/SUMIF($V$23:$V$598,V733,$O$23:O1308),IF(O733&lt;&gt;"",SUMIF($S$23:$S$598,S733,$H$23:$H$598)/O733,""))</f>
        <v/>
      </c>
      <c r="J733" s="12"/>
      <c r="K733" s="19" t="str">
        <f t="shared" si="116"/>
        <v/>
      </c>
      <c r="L733" s="19" t="str">
        <f t="shared" si="119"/>
        <v/>
      </c>
      <c r="M733" s="19" t="str">
        <f t="shared" si="120"/>
        <v/>
      </c>
      <c r="N733" s="19" t="str">
        <f t="shared" si="117"/>
        <v/>
      </c>
      <c r="O733" s="9" t="str">
        <f t="shared" si="125"/>
        <v/>
      </c>
      <c r="S733" s="2" t="str">
        <f t="shared" si="123"/>
        <v>INDEX</v>
      </c>
      <c r="T733" s="18" t="str">
        <f t="shared" si="121"/>
        <v/>
      </c>
      <c r="V733" s="2" t="str">
        <f t="shared" si="124"/>
        <v>INCIDENTS</v>
      </c>
      <c r="W733" s="16" t="str">
        <f t="shared" si="122"/>
        <v/>
      </c>
    </row>
    <row r="734" spans="2:23" x14ac:dyDescent="0.2">
      <c r="B734" s="59" t="str">
        <f>IF(Collage!B727="","",Collage!B727)</f>
        <v/>
      </c>
      <c r="C734" s="59" t="str">
        <f>IF(Collage!C727="","",Collage!C727)</f>
        <v/>
      </c>
      <c r="D734" s="35" t="str">
        <f>IF(Collage!D727="","",Collage!D727)</f>
        <v/>
      </c>
      <c r="E734" s="29"/>
      <c r="F734" s="10"/>
      <c r="G734" s="11"/>
      <c r="H734" s="13" t="str">
        <f t="shared" si="118"/>
        <v/>
      </c>
      <c r="I734" s="8" t="str">
        <f>IF(B734&lt;&gt;"",SUMIF($V$23:$V$598,V734,$H$23:$H$598)/SUMIF($V$23:$V$598,V734,$O$23:O1309),IF(O734&lt;&gt;"",SUMIF($S$23:$S$598,S734,$H$23:$H$598)/O734,""))</f>
        <v/>
      </c>
      <c r="J734" s="12"/>
      <c r="K734" s="19" t="str">
        <f t="shared" si="116"/>
        <v/>
      </c>
      <c r="L734" s="19" t="str">
        <f t="shared" si="119"/>
        <v/>
      </c>
      <c r="M734" s="19" t="str">
        <f t="shared" si="120"/>
        <v/>
      </c>
      <c r="N734" s="19" t="str">
        <f t="shared" si="117"/>
        <v/>
      </c>
      <c r="O734" s="9" t="str">
        <f t="shared" si="125"/>
        <v/>
      </c>
      <c r="S734" s="2" t="str">
        <f t="shared" si="123"/>
        <v>INDEX</v>
      </c>
      <c r="T734" s="18" t="str">
        <f t="shared" si="121"/>
        <v/>
      </c>
      <c r="V734" s="2" t="str">
        <f t="shared" si="124"/>
        <v>INCIDENTS</v>
      </c>
      <c r="W734" s="16" t="str">
        <f t="shared" si="122"/>
        <v/>
      </c>
    </row>
    <row r="735" spans="2:23" x14ac:dyDescent="0.2">
      <c r="B735" s="59" t="str">
        <f>IF(Collage!B728="","",Collage!B728)</f>
        <v/>
      </c>
      <c r="C735" s="59" t="str">
        <f>IF(Collage!C728="","",Collage!C728)</f>
        <v/>
      </c>
      <c r="D735" s="35" t="str">
        <f>IF(Collage!D728="","",Collage!D728)</f>
        <v/>
      </c>
      <c r="E735" s="29"/>
      <c r="F735" s="10"/>
      <c r="G735" s="11"/>
      <c r="H735" s="13" t="str">
        <f t="shared" si="118"/>
        <v/>
      </c>
      <c r="I735" s="8" t="str">
        <f>IF(B735&lt;&gt;"",SUMIF($V$23:$V$598,V735,$H$23:$H$598)/SUMIF($V$23:$V$598,V735,$O$23:O1310),IF(O735&lt;&gt;"",SUMIF($S$23:$S$598,S735,$H$23:$H$598)/O735,""))</f>
        <v/>
      </c>
      <c r="J735" s="12"/>
      <c r="K735" s="19" t="str">
        <f t="shared" si="116"/>
        <v/>
      </c>
      <c r="L735" s="19" t="str">
        <f t="shared" si="119"/>
        <v/>
      </c>
      <c r="M735" s="19" t="str">
        <f t="shared" si="120"/>
        <v/>
      </c>
      <c r="N735" s="19" t="str">
        <f t="shared" si="117"/>
        <v/>
      </c>
      <c r="O735" s="9" t="str">
        <f t="shared" si="125"/>
        <v/>
      </c>
      <c r="S735" s="2" t="str">
        <f t="shared" si="123"/>
        <v>INDEX</v>
      </c>
      <c r="T735" s="18" t="str">
        <f t="shared" si="121"/>
        <v/>
      </c>
      <c r="V735" s="2" t="str">
        <f t="shared" si="124"/>
        <v>INCIDENTS</v>
      </c>
      <c r="W735" s="16" t="str">
        <f t="shared" si="122"/>
        <v/>
      </c>
    </row>
    <row r="736" spans="2:23" x14ac:dyDescent="0.2">
      <c r="B736" s="59" t="str">
        <f>IF(Collage!B729="","",Collage!B729)</f>
        <v/>
      </c>
      <c r="C736" s="59" t="str">
        <f>IF(Collage!C729="","",Collage!C729)</f>
        <v/>
      </c>
      <c r="D736" s="35" t="str">
        <f>IF(Collage!D729="","",Collage!D729)</f>
        <v/>
      </c>
      <c r="E736" s="29"/>
      <c r="F736" s="10"/>
      <c r="G736" s="11"/>
      <c r="H736" s="13" t="str">
        <f t="shared" si="118"/>
        <v/>
      </c>
      <c r="I736" s="8" t="str">
        <f>IF(B736&lt;&gt;"",SUMIF($V$23:$V$598,V736,$H$23:$H$598)/SUMIF($V$23:$V$598,V736,$O$23:O1311),IF(O736&lt;&gt;"",SUMIF($S$23:$S$598,S736,$H$23:$H$598)/O736,""))</f>
        <v/>
      </c>
      <c r="J736" s="12"/>
      <c r="K736" s="19" t="str">
        <f t="shared" si="116"/>
        <v/>
      </c>
      <c r="L736" s="19" t="str">
        <f t="shared" si="119"/>
        <v/>
      </c>
      <c r="M736" s="19" t="str">
        <f t="shared" si="120"/>
        <v/>
      </c>
      <c r="N736" s="19" t="str">
        <f t="shared" si="117"/>
        <v/>
      </c>
      <c r="O736" s="9" t="str">
        <f t="shared" si="125"/>
        <v/>
      </c>
      <c r="S736" s="2" t="str">
        <f t="shared" si="123"/>
        <v>INDEX</v>
      </c>
      <c r="T736" s="18" t="str">
        <f t="shared" si="121"/>
        <v/>
      </c>
      <c r="V736" s="2" t="str">
        <f t="shared" si="124"/>
        <v>INCIDENTS</v>
      </c>
      <c r="W736" s="16" t="str">
        <f t="shared" si="122"/>
        <v/>
      </c>
    </row>
    <row r="737" spans="2:23" x14ac:dyDescent="0.2">
      <c r="B737" s="59" t="str">
        <f>IF(Collage!B730="","",Collage!B730)</f>
        <v/>
      </c>
      <c r="C737" s="59" t="str">
        <f>IF(Collage!C730="","",Collage!C730)</f>
        <v/>
      </c>
      <c r="D737" s="35" t="str">
        <f>IF(Collage!D730="","",Collage!D730)</f>
        <v/>
      </c>
      <c r="E737" s="29"/>
      <c r="F737" s="10"/>
      <c r="G737" s="11"/>
      <c r="H737" s="13" t="str">
        <f t="shared" si="118"/>
        <v/>
      </c>
      <c r="I737" s="8" t="str">
        <f>IF(B737&lt;&gt;"",SUMIF($V$23:$V$598,V737,$H$23:$H$598)/SUMIF($V$23:$V$598,V737,$O$23:O1312),IF(O737&lt;&gt;"",SUMIF($S$23:$S$598,S737,$H$23:$H$598)/O737,""))</f>
        <v/>
      </c>
      <c r="J737" s="12"/>
      <c r="K737" s="19" t="str">
        <f t="shared" si="116"/>
        <v/>
      </c>
      <c r="L737" s="19" t="str">
        <f t="shared" si="119"/>
        <v/>
      </c>
      <c r="M737" s="19" t="str">
        <f t="shared" si="120"/>
        <v/>
      </c>
      <c r="N737" s="19" t="str">
        <f t="shared" si="117"/>
        <v/>
      </c>
      <c r="O737" s="9" t="str">
        <f t="shared" si="125"/>
        <v/>
      </c>
      <c r="S737" s="2" t="str">
        <f t="shared" si="123"/>
        <v>INDEX</v>
      </c>
      <c r="T737" s="18" t="str">
        <f t="shared" si="121"/>
        <v/>
      </c>
      <c r="V737" s="2" t="str">
        <f t="shared" si="124"/>
        <v>INCIDENTS</v>
      </c>
      <c r="W737" s="16" t="str">
        <f t="shared" si="122"/>
        <v/>
      </c>
    </row>
    <row r="738" spans="2:23" x14ac:dyDescent="0.2">
      <c r="B738" s="59" t="str">
        <f>IF(Collage!B731="","",Collage!B731)</f>
        <v/>
      </c>
      <c r="C738" s="59" t="str">
        <f>IF(Collage!C731="","",Collage!C731)</f>
        <v/>
      </c>
      <c r="D738" s="35" t="str">
        <f>IF(Collage!D731="","",Collage!D731)</f>
        <v/>
      </c>
      <c r="E738" s="29"/>
      <c r="F738" s="10"/>
      <c r="G738" s="11"/>
      <c r="H738" s="13" t="str">
        <f t="shared" si="118"/>
        <v/>
      </c>
      <c r="I738" s="8" t="str">
        <f>IF(B738&lt;&gt;"",SUMIF($V$23:$V$598,V738,$H$23:$H$598)/SUMIF($V$23:$V$598,V738,$O$23:O1313),IF(O738&lt;&gt;"",SUMIF($S$23:$S$598,S738,$H$23:$H$598)/O738,""))</f>
        <v/>
      </c>
      <c r="J738" s="12"/>
      <c r="K738" s="19" t="str">
        <f t="shared" si="116"/>
        <v/>
      </c>
      <c r="L738" s="19" t="str">
        <f t="shared" si="119"/>
        <v/>
      </c>
      <c r="M738" s="19" t="str">
        <f t="shared" si="120"/>
        <v/>
      </c>
      <c r="N738" s="19" t="str">
        <f t="shared" si="117"/>
        <v/>
      </c>
      <c r="O738" s="9" t="str">
        <f t="shared" si="125"/>
        <v/>
      </c>
      <c r="S738" s="2" t="str">
        <f t="shared" si="123"/>
        <v>INDEX</v>
      </c>
      <c r="T738" s="18" t="str">
        <f t="shared" si="121"/>
        <v/>
      </c>
      <c r="V738" s="2" t="str">
        <f t="shared" si="124"/>
        <v>INCIDENTS</v>
      </c>
      <c r="W738" s="16" t="str">
        <f t="shared" si="122"/>
        <v/>
      </c>
    </row>
    <row r="739" spans="2:23" x14ac:dyDescent="0.2">
      <c r="B739" s="59" t="str">
        <f>IF(Collage!B732="","",Collage!B732)</f>
        <v/>
      </c>
      <c r="C739" s="59" t="str">
        <f>IF(Collage!C732="","",Collage!C732)</f>
        <v/>
      </c>
      <c r="D739" s="35" t="str">
        <f>IF(Collage!D732="","",Collage!D732)</f>
        <v/>
      </c>
      <c r="E739" s="29"/>
      <c r="F739" s="10"/>
      <c r="G739" s="11"/>
      <c r="H739" s="13" t="str">
        <f t="shared" si="118"/>
        <v/>
      </c>
      <c r="I739" s="8" t="str">
        <f>IF(B739&lt;&gt;"",SUMIF($V$23:$V$598,V739,$H$23:$H$598)/SUMIF($V$23:$V$598,V739,$O$23:O1314),IF(O739&lt;&gt;"",SUMIF($S$23:$S$598,S739,$H$23:$H$598)/O739,""))</f>
        <v/>
      </c>
      <c r="J739" s="12"/>
      <c r="K739" s="19" t="str">
        <f t="shared" si="116"/>
        <v/>
      </c>
      <c r="L739" s="19" t="str">
        <f t="shared" si="119"/>
        <v/>
      </c>
      <c r="M739" s="19" t="str">
        <f t="shared" si="120"/>
        <v/>
      </c>
      <c r="N739" s="19" t="str">
        <f t="shared" si="117"/>
        <v/>
      </c>
      <c r="O739" s="9" t="str">
        <f t="shared" si="125"/>
        <v/>
      </c>
      <c r="S739" s="2" t="str">
        <f t="shared" si="123"/>
        <v>INDEX</v>
      </c>
      <c r="T739" s="18" t="str">
        <f t="shared" si="121"/>
        <v/>
      </c>
      <c r="V739" s="2" t="str">
        <f t="shared" si="124"/>
        <v>INCIDENTS</v>
      </c>
      <c r="W739" s="16" t="str">
        <f t="shared" si="122"/>
        <v/>
      </c>
    </row>
    <row r="740" spans="2:23" x14ac:dyDescent="0.2">
      <c r="B740" s="59" t="str">
        <f>IF(Collage!B733="","",Collage!B733)</f>
        <v/>
      </c>
      <c r="C740" s="59" t="str">
        <f>IF(Collage!C733="","",Collage!C733)</f>
        <v/>
      </c>
      <c r="D740" s="35" t="str">
        <f>IF(Collage!D733="","",Collage!D733)</f>
        <v/>
      </c>
      <c r="E740" s="29"/>
      <c r="F740" s="10"/>
      <c r="G740" s="11"/>
      <c r="H740" s="13" t="str">
        <f t="shared" si="118"/>
        <v/>
      </c>
      <c r="I740" s="8" t="str">
        <f>IF(B740&lt;&gt;"",SUMIF($V$23:$V$598,V740,$H$23:$H$598)/SUMIF($V$23:$V$598,V740,$O$23:O1315),IF(O740&lt;&gt;"",SUMIF($S$23:$S$598,S740,$H$23:$H$598)/O740,""))</f>
        <v/>
      </c>
      <c r="J740" s="12"/>
      <c r="K740" s="19" t="str">
        <f t="shared" ref="K740:K803" si="126">IF(D740&lt;&gt;"",IF(E740="X",1,0),"")</f>
        <v/>
      </c>
      <c r="L740" s="19" t="str">
        <f t="shared" si="119"/>
        <v/>
      </c>
      <c r="M740" s="19" t="str">
        <f t="shared" si="120"/>
        <v/>
      </c>
      <c r="N740" s="19" t="str">
        <f t="shared" ref="N740:N803" si="127">IF(D740&lt;&gt;"",SUM(K740:M740),IF(O740&lt;&gt;"","Procédures :",""))</f>
        <v/>
      </c>
      <c r="O740" s="9" t="str">
        <f t="shared" si="125"/>
        <v/>
      </c>
      <c r="S740" s="2" t="str">
        <f t="shared" si="123"/>
        <v>INDEX</v>
      </c>
      <c r="T740" s="18" t="str">
        <f t="shared" si="121"/>
        <v/>
      </c>
      <c r="V740" s="2" t="str">
        <f t="shared" si="124"/>
        <v>INCIDENTS</v>
      </c>
      <c r="W740" s="16" t="str">
        <f t="shared" si="122"/>
        <v/>
      </c>
    </row>
    <row r="741" spans="2:23" x14ac:dyDescent="0.2">
      <c r="B741" s="59" t="str">
        <f>IF(Collage!B734="","",Collage!B734)</f>
        <v/>
      </c>
      <c r="C741" s="59" t="str">
        <f>IF(Collage!C734="","",Collage!C734)</f>
        <v/>
      </c>
      <c r="D741" s="35" t="str">
        <f>IF(Collage!D734="","",Collage!D734)</f>
        <v/>
      </c>
      <c r="E741" s="29"/>
      <c r="F741" s="10"/>
      <c r="G741" s="11"/>
      <c r="H741" s="13" t="str">
        <f t="shared" si="118"/>
        <v/>
      </c>
      <c r="I741" s="8" t="str">
        <f>IF(B741&lt;&gt;"",SUMIF($V$23:$V$598,V741,$H$23:$H$598)/SUMIF($V$23:$V$598,V741,$O$23:O1316),IF(O741&lt;&gt;"",SUMIF($S$23:$S$598,S741,$H$23:$H$598)/O741,""))</f>
        <v/>
      </c>
      <c r="J741" s="12"/>
      <c r="K741" s="19" t="str">
        <f t="shared" si="126"/>
        <v/>
      </c>
      <c r="L741" s="19" t="str">
        <f t="shared" si="119"/>
        <v/>
      </c>
      <c r="M741" s="19" t="str">
        <f t="shared" si="120"/>
        <v/>
      </c>
      <c r="N741" s="19" t="str">
        <f t="shared" si="127"/>
        <v/>
      </c>
      <c r="O741" s="9" t="str">
        <f t="shared" si="125"/>
        <v/>
      </c>
      <c r="S741" s="2" t="str">
        <f t="shared" si="123"/>
        <v>INDEX</v>
      </c>
      <c r="T741" s="18" t="str">
        <f t="shared" si="121"/>
        <v/>
      </c>
      <c r="V741" s="2" t="str">
        <f t="shared" si="124"/>
        <v>INCIDENTS</v>
      </c>
      <c r="W741" s="16" t="str">
        <f t="shared" si="122"/>
        <v/>
      </c>
    </row>
    <row r="742" spans="2:23" x14ac:dyDescent="0.2">
      <c r="B742" s="59" t="str">
        <f>IF(Collage!B735="","",Collage!B735)</f>
        <v/>
      </c>
      <c r="C742" s="59" t="str">
        <f>IF(Collage!C735="","",Collage!C735)</f>
        <v/>
      </c>
      <c r="D742" s="35" t="str">
        <f>IF(Collage!D735="","",Collage!D735)</f>
        <v/>
      </c>
      <c r="E742" s="29"/>
      <c r="F742" s="10"/>
      <c r="G742" s="11"/>
      <c r="H742" s="13" t="str">
        <f t="shared" si="118"/>
        <v/>
      </c>
      <c r="I742" s="8" t="str">
        <f>IF(B742&lt;&gt;"",SUMIF($V$23:$V$598,V742,$H$23:$H$598)/SUMIF($V$23:$V$598,V742,$O$23:O1317),IF(O742&lt;&gt;"",SUMIF($S$23:$S$598,S742,$H$23:$H$598)/O742,""))</f>
        <v/>
      </c>
      <c r="J742" s="12"/>
      <c r="K742" s="19" t="str">
        <f t="shared" si="126"/>
        <v/>
      </c>
      <c r="L742" s="19" t="str">
        <f t="shared" si="119"/>
        <v/>
      </c>
      <c r="M742" s="19" t="str">
        <f t="shared" si="120"/>
        <v/>
      </c>
      <c r="N742" s="19" t="str">
        <f t="shared" si="127"/>
        <v/>
      </c>
      <c r="O742" s="9" t="str">
        <f t="shared" si="125"/>
        <v/>
      </c>
      <c r="S742" s="2" t="str">
        <f t="shared" si="123"/>
        <v>INDEX</v>
      </c>
      <c r="T742" s="18" t="str">
        <f t="shared" si="121"/>
        <v/>
      </c>
      <c r="V742" s="2" t="str">
        <f t="shared" si="124"/>
        <v>INCIDENTS</v>
      </c>
      <c r="W742" s="16" t="str">
        <f t="shared" si="122"/>
        <v/>
      </c>
    </row>
    <row r="743" spans="2:23" x14ac:dyDescent="0.2">
      <c r="B743" s="59" t="str">
        <f>IF(Collage!B736="","",Collage!B736)</f>
        <v/>
      </c>
      <c r="C743" s="59" t="str">
        <f>IF(Collage!C736="","",Collage!C736)</f>
        <v/>
      </c>
      <c r="D743" s="35" t="str">
        <f>IF(Collage!D736="","",Collage!D736)</f>
        <v/>
      </c>
      <c r="E743" s="29"/>
      <c r="F743" s="10"/>
      <c r="G743" s="11"/>
      <c r="H743" s="13" t="str">
        <f t="shared" si="118"/>
        <v/>
      </c>
      <c r="I743" s="8" t="str">
        <f>IF(B743&lt;&gt;"",SUMIF($V$23:$V$598,V743,$H$23:$H$598)/SUMIF($V$23:$V$598,V743,$O$23:O1318),IF(O743&lt;&gt;"",SUMIF($S$23:$S$598,S743,$H$23:$H$598)/O743,""))</f>
        <v/>
      </c>
      <c r="J743" s="12"/>
      <c r="K743" s="19" t="str">
        <f t="shared" si="126"/>
        <v/>
      </c>
      <c r="L743" s="19" t="str">
        <f t="shared" si="119"/>
        <v/>
      </c>
      <c r="M743" s="19" t="str">
        <f t="shared" si="120"/>
        <v/>
      </c>
      <c r="N743" s="19" t="str">
        <f t="shared" si="127"/>
        <v/>
      </c>
      <c r="O743" s="9" t="str">
        <f t="shared" si="125"/>
        <v/>
      </c>
      <c r="S743" s="2" t="str">
        <f t="shared" si="123"/>
        <v>INDEX</v>
      </c>
      <c r="T743" s="18" t="str">
        <f t="shared" si="121"/>
        <v/>
      </c>
      <c r="V743" s="2" t="str">
        <f t="shared" si="124"/>
        <v>INCIDENTS</v>
      </c>
      <c r="W743" s="16" t="str">
        <f t="shared" si="122"/>
        <v/>
      </c>
    </row>
    <row r="744" spans="2:23" x14ac:dyDescent="0.2">
      <c r="B744" s="59" t="str">
        <f>IF(Collage!B737="","",Collage!B737)</f>
        <v/>
      </c>
      <c r="C744" s="59" t="str">
        <f>IF(Collage!C737="","",Collage!C737)</f>
        <v/>
      </c>
      <c r="D744" s="35" t="str">
        <f>IF(Collage!D737="","",Collage!D737)</f>
        <v/>
      </c>
      <c r="E744" s="29"/>
      <c r="F744" s="10"/>
      <c r="G744" s="11"/>
      <c r="H744" s="13" t="str">
        <f t="shared" si="118"/>
        <v/>
      </c>
      <c r="I744" s="8" t="str">
        <f>IF(B744&lt;&gt;"",SUMIF($V$23:$V$598,V744,$H$23:$H$598)/SUMIF($V$23:$V$598,V744,$O$23:O1319),IF(O744&lt;&gt;"",SUMIF($S$23:$S$598,S744,$H$23:$H$598)/O744,""))</f>
        <v/>
      </c>
      <c r="J744" s="12"/>
      <c r="K744" s="19" t="str">
        <f t="shared" si="126"/>
        <v/>
      </c>
      <c r="L744" s="19" t="str">
        <f t="shared" si="119"/>
        <v/>
      </c>
      <c r="M744" s="19" t="str">
        <f t="shared" si="120"/>
        <v/>
      </c>
      <c r="N744" s="19" t="str">
        <f t="shared" si="127"/>
        <v/>
      </c>
      <c r="O744" s="9" t="str">
        <f t="shared" si="125"/>
        <v/>
      </c>
      <c r="S744" s="2" t="str">
        <f t="shared" si="123"/>
        <v>INDEX</v>
      </c>
      <c r="T744" s="18" t="str">
        <f t="shared" si="121"/>
        <v/>
      </c>
      <c r="V744" s="2" t="str">
        <f t="shared" si="124"/>
        <v>INCIDENTS</v>
      </c>
      <c r="W744" s="16" t="str">
        <f t="shared" si="122"/>
        <v/>
      </c>
    </row>
    <row r="745" spans="2:23" x14ac:dyDescent="0.2">
      <c r="B745" s="59" t="str">
        <f>IF(Collage!B738="","",Collage!B738)</f>
        <v/>
      </c>
      <c r="C745" s="59" t="str">
        <f>IF(Collage!C738="","",Collage!C738)</f>
        <v/>
      </c>
      <c r="D745" s="35" t="str">
        <f>IF(Collage!D738="","",Collage!D738)</f>
        <v/>
      </c>
      <c r="E745" s="29"/>
      <c r="F745" s="10"/>
      <c r="G745" s="11"/>
      <c r="H745" s="13" t="str">
        <f t="shared" si="118"/>
        <v/>
      </c>
      <c r="I745" s="8" t="str">
        <f>IF(B745&lt;&gt;"",SUMIF($V$23:$V$598,V745,$H$23:$H$598)/SUMIF($V$23:$V$598,V745,$O$23:O1320),IF(O745&lt;&gt;"",SUMIF($S$23:$S$598,S745,$H$23:$H$598)/O745,""))</f>
        <v/>
      </c>
      <c r="J745" s="12"/>
      <c r="K745" s="19" t="str">
        <f t="shared" si="126"/>
        <v/>
      </c>
      <c r="L745" s="19" t="str">
        <f t="shared" si="119"/>
        <v/>
      </c>
      <c r="M745" s="19" t="str">
        <f t="shared" si="120"/>
        <v/>
      </c>
      <c r="N745" s="19" t="str">
        <f t="shared" si="127"/>
        <v/>
      </c>
      <c r="O745" s="9" t="str">
        <f t="shared" si="125"/>
        <v/>
      </c>
      <c r="S745" s="2" t="str">
        <f t="shared" si="123"/>
        <v>INDEX</v>
      </c>
      <c r="T745" s="18" t="str">
        <f t="shared" si="121"/>
        <v/>
      </c>
      <c r="V745" s="2" t="str">
        <f t="shared" si="124"/>
        <v>INCIDENTS</v>
      </c>
      <c r="W745" s="16" t="str">
        <f t="shared" si="122"/>
        <v/>
      </c>
    </row>
    <row r="746" spans="2:23" x14ac:dyDescent="0.2">
      <c r="B746" s="59" t="str">
        <f>IF(Collage!B739="","",Collage!B739)</f>
        <v/>
      </c>
      <c r="C746" s="59" t="str">
        <f>IF(Collage!C739="","",Collage!C739)</f>
        <v/>
      </c>
      <c r="D746" s="35" t="str">
        <f>IF(Collage!D739="","",Collage!D739)</f>
        <v/>
      </c>
      <c r="E746" s="29"/>
      <c r="F746" s="10"/>
      <c r="G746" s="11"/>
      <c r="H746" s="13" t="str">
        <f t="shared" si="118"/>
        <v/>
      </c>
      <c r="I746" s="8" t="str">
        <f>IF(B746&lt;&gt;"",SUMIF($V$23:$V$598,V746,$H$23:$H$598)/SUMIF($V$23:$V$598,V746,$O$23:O1321),IF(O746&lt;&gt;"",SUMIF($S$23:$S$598,S746,$H$23:$H$598)/O746,""))</f>
        <v/>
      </c>
      <c r="J746" s="12"/>
      <c r="K746" s="19" t="str">
        <f t="shared" si="126"/>
        <v/>
      </c>
      <c r="L746" s="19" t="str">
        <f t="shared" si="119"/>
        <v/>
      </c>
      <c r="M746" s="19" t="str">
        <f t="shared" si="120"/>
        <v/>
      </c>
      <c r="N746" s="19" t="str">
        <f t="shared" si="127"/>
        <v/>
      </c>
      <c r="O746" s="9" t="str">
        <f t="shared" si="125"/>
        <v/>
      </c>
      <c r="S746" s="2" t="str">
        <f t="shared" si="123"/>
        <v>INDEX</v>
      </c>
      <c r="T746" s="18" t="str">
        <f t="shared" si="121"/>
        <v/>
      </c>
      <c r="V746" s="2" t="str">
        <f t="shared" si="124"/>
        <v>INCIDENTS</v>
      </c>
      <c r="W746" s="16" t="str">
        <f t="shared" si="122"/>
        <v/>
      </c>
    </row>
    <row r="747" spans="2:23" x14ac:dyDescent="0.2">
      <c r="B747" s="59" t="str">
        <f>IF(Collage!B740="","",Collage!B740)</f>
        <v/>
      </c>
      <c r="C747" s="59" t="str">
        <f>IF(Collage!C740="","",Collage!C740)</f>
        <v/>
      </c>
      <c r="D747" s="35" t="str">
        <f>IF(Collage!D740="","",Collage!D740)</f>
        <v/>
      </c>
      <c r="E747" s="29"/>
      <c r="F747" s="10"/>
      <c r="G747" s="11"/>
      <c r="H747" s="13" t="str">
        <f t="shared" si="118"/>
        <v/>
      </c>
      <c r="I747" s="8" t="str">
        <f>IF(B747&lt;&gt;"",SUMIF($V$23:$V$598,V747,$H$23:$H$598)/SUMIF($V$23:$V$598,V747,$O$23:O1322),IF(O747&lt;&gt;"",SUMIF($S$23:$S$598,S747,$H$23:$H$598)/O747,""))</f>
        <v/>
      </c>
      <c r="J747" s="12"/>
      <c r="K747" s="19" t="str">
        <f t="shared" si="126"/>
        <v/>
      </c>
      <c r="L747" s="19" t="str">
        <f t="shared" si="119"/>
        <v/>
      </c>
      <c r="M747" s="19" t="str">
        <f t="shared" si="120"/>
        <v/>
      </c>
      <c r="N747" s="19" t="str">
        <f t="shared" si="127"/>
        <v/>
      </c>
      <c r="O747" s="9" t="str">
        <f t="shared" si="125"/>
        <v/>
      </c>
      <c r="S747" s="2" t="str">
        <f t="shared" si="123"/>
        <v>INDEX</v>
      </c>
      <c r="T747" s="18" t="str">
        <f t="shared" si="121"/>
        <v/>
      </c>
      <c r="V747" s="2" t="str">
        <f t="shared" si="124"/>
        <v>INCIDENTS</v>
      </c>
      <c r="W747" s="16" t="str">
        <f t="shared" si="122"/>
        <v/>
      </c>
    </row>
    <row r="748" spans="2:23" x14ac:dyDescent="0.2">
      <c r="B748" s="59" t="str">
        <f>IF(Collage!B741="","",Collage!B741)</f>
        <v/>
      </c>
      <c r="C748" s="59" t="str">
        <f>IF(Collage!C741="","",Collage!C741)</f>
        <v/>
      </c>
      <c r="D748" s="35" t="str">
        <f>IF(Collage!D741="","",Collage!D741)</f>
        <v/>
      </c>
      <c r="E748" s="29"/>
      <c r="F748" s="10"/>
      <c r="G748" s="11"/>
      <c r="H748" s="13" t="str">
        <f t="shared" si="118"/>
        <v/>
      </c>
      <c r="I748" s="8" t="str">
        <f>IF(B748&lt;&gt;"",SUMIF($V$23:$V$598,V748,$H$23:$H$598)/SUMIF($V$23:$V$598,V748,$O$23:O1323),IF(O748&lt;&gt;"",SUMIF($S$23:$S$598,S748,$H$23:$H$598)/O748,""))</f>
        <v/>
      </c>
      <c r="J748" s="12"/>
      <c r="K748" s="19" t="str">
        <f t="shared" si="126"/>
        <v/>
      </c>
      <c r="L748" s="19" t="str">
        <f t="shared" si="119"/>
        <v/>
      </c>
      <c r="M748" s="19" t="str">
        <f t="shared" si="120"/>
        <v/>
      </c>
      <c r="N748" s="19" t="str">
        <f t="shared" si="127"/>
        <v/>
      </c>
      <c r="O748" s="9" t="str">
        <f t="shared" si="125"/>
        <v/>
      </c>
      <c r="S748" s="2" t="str">
        <f t="shared" si="123"/>
        <v>INDEX</v>
      </c>
      <c r="T748" s="18" t="str">
        <f t="shared" si="121"/>
        <v/>
      </c>
      <c r="V748" s="2" t="str">
        <f t="shared" si="124"/>
        <v>INCIDENTS</v>
      </c>
      <c r="W748" s="16" t="str">
        <f t="shared" si="122"/>
        <v/>
      </c>
    </row>
    <row r="749" spans="2:23" x14ac:dyDescent="0.2">
      <c r="B749" s="59" t="str">
        <f>IF(Collage!B742="","",Collage!B742)</f>
        <v/>
      </c>
      <c r="C749" s="59" t="str">
        <f>IF(Collage!C742="","",Collage!C742)</f>
        <v/>
      </c>
      <c r="D749" s="35" t="str">
        <f>IF(Collage!D742="","",Collage!D742)</f>
        <v/>
      </c>
      <c r="E749" s="29"/>
      <c r="F749" s="10"/>
      <c r="G749" s="11"/>
      <c r="H749" s="13" t="str">
        <f t="shared" si="118"/>
        <v/>
      </c>
      <c r="I749" s="8" t="str">
        <f>IF(B749&lt;&gt;"",SUMIF($V$23:$V$598,V749,$H$23:$H$598)/SUMIF($V$23:$V$598,V749,$O$23:O1324),IF(O749&lt;&gt;"",SUMIF($S$23:$S$598,S749,$H$23:$H$598)/O749,""))</f>
        <v/>
      </c>
      <c r="J749" s="12"/>
      <c r="K749" s="19" t="str">
        <f t="shared" si="126"/>
        <v/>
      </c>
      <c r="L749" s="19" t="str">
        <f t="shared" si="119"/>
        <v/>
      </c>
      <c r="M749" s="19" t="str">
        <f t="shared" si="120"/>
        <v/>
      </c>
      <c r="N749" s="19" t="str">
        <f t="shared" si="127"/>
        <v/>
      </c>
      <c r="O749" s="9" t="str">
        <f t="shared" si="125"/>
        <v/>
      </c>
      <c r="S749" s="2" t="str">
        <f t="shared" si="123"/>
        <v>INDEX</v>
      </c>
      <c r="T749" s="18" t="str">
        <f t="shared" si="121"/>
        <v/>
      </c>
      <c r="V749" s="2" t="str">
        <f t="shared" si="124"/>
        <v>INCIDENTS</v>
      </c>
      <c r="W749" s="16" t="str">
        <f t="shared" si="122"/>
        <v/>
      </c>
    </row>
    <row r="750" spans="2:23" x14ac:dyDescent="0.2">
      <c r="B750" s="59" t="str">
        <f>IF(Collage!B743="","",Collage!B743)</f>
        <v/>
      </c>
      <c r="C750" s="59" t="str">
        <f>IF(Collage!C743="","",Collage!C743)</f>
        <v/>
      </c>
      <c r="D750" s="35" t="str">
        <f>IF(Collage!D743="","",Collage!D743)</f>
        <v/>
      </c>
      <c r="E750" s="29"/>
      <c r="F750" s="10"/>
      <c r="G750" s="11"/>
      <c r="H750" s="13" t="str">
        <f t="shared" si="118"/>
        <v/>
      </c>
      <c r="I750" s="8" t="str">
        <f>IF(B750&lt;&gt;"",SUMIF($V$23:$V$598,V750,$H$23:$H$598)/SUMIF($V$23:$V$598,V750,$O$23:O1325),IF(O750&lt;&gt;"",SUMIF($S$23:$S$598,S750,$H$23:$H$598)/O750,""))</f>
        <v/>
      </c>
      <c r="J750" s="12"/>
      <c r="K750" s="19" t="str">
        <f t="shared" si="126"/>
        <v/>
      </c>
      <c r="L750" s="19" t="str">
        <f t="shared" si="119"/>
        <v/>
      </c>
      <c r="M750" s="19" t="str">
        <f t="shared" si="120"/>
        <v/>
      </c>
      <c r="N750" s="19" t="str">
        <f t="shared" si="127"/>
        <v/>
      </c>
      <c r="O750" s="9" t="str">
        <f t="shared" si="125"/>
        <v/>
      </c>
      <c r="S750" s="2" t="str">
        <f t="shared" si="123"/>
        <v>INDEX</v>
      </c>
      <c r="T750" s="18" t="str">
        <f t="shared" si="121"/>
        <v/>
      </c>
      <c r="V750" s="2" t="str">
        <f t="shared" si="124"/>
        <v>INCIDENTS</v>
      </c>
      <c r="W750" s="16" t="str">
        <f t="shared" si="122"/>
        <v/>
      </c>
    </row>
    <row r="751" spans="2:23" x14ac:dyDescent="0.2">
      <c r="B751" s="59" t="str">
        <f>IF(Collage!B744="","",Collage!B744)</f>
        <v/>
      </c>
      <c r="C751" s="59" t="str">
        <f>IF(Collage!C744="","",Collage!C744)</f>
        <v/>
      </c>
      <c r="D751" s="35" t="str">
        <f>IF(Collage!D744="","",Collage!D744)</f>
        <v/>
      </c>
      <c r="E751" s="29"/>
      <c r="F751" s="10"/>
      <c r="G751" s="11"/>
      <c r="H751" s="13" t="str">
        <f t="shared" si="118"/>
        <v/>
      </c>
      <c r="I751" s="8" t="str">
        <f>IF(B751&lt;&gt;"",SUMIF($V$23:$V$598,V751,$H$23:$H$598)/SUMIF($V$23:$V$598,V751,$O$23:O1326),IF(O751&lt;&gt;"",SUMIF($S$23:$S$598,S751,$H$23:$H$598)/O751,""))</f>
        <v/>
      </c>
      <c r="J751" s="12"/>
      <c r="K751" s="19" t="str">
        <f t="shared" si="126"/>
        <v/>
      </c>
      <c r="L751" s="19" t="str">
        <f t="shared" si="119"/>
        <v/>
      </c>
      <c r="M751" s="19" t="str">
        <f t="shared" si="120"/>
        <v/>
      </c>
      <c r="N751" s="19" t="str">
        <f t="shared" si="127"/>
        <v/>
      </c>
      <c r="O751" s="9" t="str">
        <f t="shared" si="125"/>
        <v/>
      </c>
      <c r="S751" s="2" t="str">
        <f t="shared" si="123"/>
        <v>INDEX</v>
      </c>
      <c r="T751" s="18" t="str">
        <f t="shared" si="121"/>
        <v/>
      </c>
      <c r="V751" s="2" t="str">
        <f t="shared" si="124"/>
        <v>INCIDENTS</v>
      </c>
      <c r="W751" s="16" t="str">
        <f t="shared" si="122"/>
        <v/>
      </c>
    </row>
    <row r="752" spans="2:23" x14ac:dyDescent="0.2">
      <c r="B752" s="59" t="str">
        <f>IF(Collage!B745="","",Collage!B745)</f>
        <v/>
      </c>
      <c r="C752" s="59" t="str">
        <f>IF(Collage!C745="","",Collage!C745)</f>
        <v/>
      </c>
      <c r="D752" s="35" t="str">
        <f>IF(Collage!D745="","",Collage!D745)</f>
        <v/>
      </c>
      <c r="E752" s="29"/>
      <c r="F752" s="10"/>
      <c r="G752" s="11"/>
      <c r="H752" s="13" t="str">
        <f t="shared" si="118"/>
        <v/>
      </c>
      <c r="I752" s="8" t="str">
        <f>IF(B752&lt;&gt;"",SUMIF($V$23:$V$598,V752,$H$23:$H$598)/SUMIF($V$23:$V$598,V752,$O$23:O1327),IF(O752&lt;&gt;"",SUMIF($S$23:$S$598,S752,$H$23:$H$598)/O752,""))</f>
        <v/>
      </c>
      <c r="J752" s="12"/>
      <c r="K752" s="19" t="str">
        <f t="shared" si="126"/>
        <v/>
      </c>
      <c r="L752" s="19" t="str">
        <f t="shared" si="119"/>
        <v/>
      </c>
      <c r="M752" s="19" t="str">
        <f t="shared" si="120"/>
        <v/>
      </c>
      <c r="N752" s="19" t="str">
        <f t="shared" si="127"/>
        <v/>
      </c>
      <c r="O752" s="9" t="str">
        <f t="shared" si="125"/>
        <v/>
      </c>
      <c r="S752" s="2" t="str">
        <f t="shared" si="123"/>
        <v>INDEX</v>
      </c>
      <c r="T752" s="18" t="str">
        <f t="shared" si="121"/>
        <v/>
      </c>
      <c r="V752" s="2" t="str">
        <f t="shared" si="124"/>
        <v>INCIDENTS</v>
      </c>
      <c r="W752" s="16" t="str">
        <f t="shared" si="122"/>
        <v/>
      </c>
    </row>
    <row r="753" spans="2:23" x14ac:dyDescent="0.2">
      <c r="B753" s="59" t="str">
        <f>IF(Collage!B746="","",Collage!B746)</f>
        <v/>
      </c>
      <c r="C753" s="59" t="str">
        <f>IF(Collage!C746="","",Collage!C746)</f>
        <v/>
      </c>
      <c r="D753" s="35" t="str">
        <f>IF(Collage!D746="","",Collage!D746)</f>
        <v/>
      </c>
      <c r="E753" s="29"/>
      <c r="F753" s="10"/>
      <c r="G753" s="11"/>
      <c r="H753" s="13" t="str">
        <f t="shared" si="118"/>
        <v/>
      </c>
      <c r="I753" s="8" t="str">
        <f>IF(B753&lt;&gt;"",SUMIF($V$23:$V$598,V753,$H$23:$H$598)/SUMIF($V$23:$V$598,V753,$O$23:O1328),IF(O753&lt;&gt;"",SUMIF($S$23:$S$598,S753,$H$23:$H$598)/O753,""))</f>
        <v/>
      </c>
      <c r="J753" s="12"/>
      <c r="K753" s="19" t="str">
        <f t="shared" si="126"/>
        <v/>
      </c>
      <c r="L753" s="19" t="str">
        <f t="shared" si="119"/>
        <v/>
      </c>
      <c r="M753" s="19" t="str">
        <f t="shared" si="120"/>
        <v/>
      </c>
      <c r="N753" s="19" t="str">
        <f t="shared" si="127"/>
        <v/>
      </c>
      <c r="O753" s="9" t="str">
        <f t="shared" si="125"/>
        <v/>
      </c>
      <c r="S753" s="2" t="str">
        <f t="shared" si="123"/>
        <v>INDEX</v>
      </c>
      <c r="T753" s="18" t="str">
        <f t="shared" si="121"/>
        <v/>
      </c>
      <c r="V753" s="2" t="str">
        <f t="shared" si="124"/>
        <v>INCIDENTS</v>
      </c>
      <c r="W753" s="16" t="str">
        <f t="shared" si="122"/>
        <v/>
      </c>
    </row>
    <row r="754" spans="2:23" x14ac:dyDescent="0.2">
      <c r="B754" s="59" t="str">
        <f>IF(Collage!B747="","",Collage!B747)</f>
        <v/>
      </c>
      <c r="C754" s="59" t="str">
        <f>IF(Collage!C747="","",Collage!C747)</f>
        <v/>
      </c>
      <c r="D754" s="35" t="str">
        <f>IF(Collage!D747="","",Collage!D747)</f>
        <v/>
      </c>
      <c r="E754" s="29"/>
      <c r="F754" s="10"/>
      <c r="G754" s="11"/>
      <c r="H754" s="13" t="str">
        <f t="shared" si="118"/>
        <v/>
      </c>
      <c r="I754" s="8" t="str">
        <f>IF(B754&lt;&gt;"",SUMIF($V$23:$V$598,V754,$H$23:$H$598)/SUMIF($V$23:$V$598,V754,$O$23:O1329),IF(O754&lt;&gt;"",SUMIF($S$23:$S$598,S754,$H$23:$H$598)/O754,""))</f>
        <v/>
      </c>
      <c r="J754" s="12"/>
      <c r="K754" s="19" t="str">
        <f t="shared" si="126"/>
        <v/>
      </c>
      <c r="L754" s="19" t="str">
        <f t="shared" si="119"/>
        <v/>
      </c>
      <c r="M754" s="19" t="str">
        <f t="shared" si="120"/>
        <v/>
      </c>
      <c r="N754" s="19" t="str">
        <f t="shared" si="127"/>
        <v/>
      </c>
      <c r="O754" s="9" t="str">
        <f t="shared" si="125"/>
        <v/>
      </c>
      <c r="S754" s="2" t="str">
        <f t="shared" si="123"/>
        <v>INDEX</v>
      </c>
      <c r="T754" s="18" t="str">
        <f t="shared" si="121"/>
        <v/>
      </c>
      <c r="V754" s="2" t="str">
        <f t="shared" si="124"/>
        <v>INCIDENTS</v>
      </c>
      <c r="W754" s="16" t="str">
        <f t="shared" si="122"/>
        <v/>
      </c>
    </row>
    <row r="755" spans="2:23" x14ac:dyDescent="0.2">
      <c r="B755" s="59" t="str">
        <f>IF(Collage!B748="","",Collage!B748)</f>
        <v/>
      </c>
      <c r="C755" s="59" t="str">
        <f>IF(Collage!C748="","",Collage!C748)</f>
        <v/>
      </c>
      <c r="D755" s="35" t="str">
        <f>IF(Collage!D748="","",Collage!D748)</f>
        <v/>
      </c>
      <c r="E755" s="29"/>
      <c r="F755" s="10"/>
      <c r="G755" s="11"/>
      <c r="H755" s="13" t="str">
        <f t="shared" si="118"/>
        <v/>
      </c>
      <c r="I755" s="8" t="str">
        <f>IF(B755&lt;&gt;"",SUMIF($V$23:$V$598,V755,$H$23:$H$598)/SUMIF($V$23:$V$598,V755,$O$23:O1330),IF(O755&lt;&gt;"",SUMIF($S$23:$S$598,S755,$H$23:$H$598)/O755,""))</f>
        <v/>
      </c>
      <c r="J755" s="12"/>
      <c r="K755" s="19" t="str">
        <f t="shared" si="126"/>
        <v/>
      </c>
      <c r="L755" s="19" t="str">
        <f t="shared" si="119"/>
        <v/>
      </c>
      <c r="M755" s="19" t="str">
        <f t="shared" si="120"/>
        <v/>
      </c>
      <c r="N755" s="19" t="str">
        <f t="shared" si="127"/>
        <v/>
      </c>
      <c r="O755" s="9" t="str">
        <f t="shared" si="125"/>
        <v/>
      </c>
      <c r="S755" s="2" t="str">
        <f t="shared" si="123"/>
        <v>INDEX</v>
      </c>
      <c r="T755" s="18" t="str">
        <f t="shared" si="121"/>
        <v/>
      </c>
      <c r="V755" s="2" t="str">
        <f t="shared" si="124"/>
        <v>INCIDENTS</v>
      </c>
      <c r="W755" s="16" t="str">
        <f t="shared" si="122"/>
        <v/>
      </c>
    </row>
    <row r="756" spans="2:23" x14ac:dyDescent="0.2">
      <c r="B756" s="59" t="str">
        <f>IF(Collage!B749="","",Collage!B749)</f>
        <v/>
      </c>
      <c r="C756" s="59" t="str">
        <f>IF(Collage!C749="","",Collage!C749)</f>
        <v/>
      </c>
      <c r="D756" s="35" t="str">
        <f>IF(Collage!D749="","",Collage!D749)</f>
        <v/>
      </c>
      <c r="E756" s="29"/>
      <c r="F756" s="10"/>
      <c r="G756" s="11"/>
      <c r="H756" s="13" t="str">
        <f t="shared" si="118"/>
        <v/>
      </c>
      <c r="I756" s="8" t="str">
        <f>IF(B756&lt;&gt;"",SUMIF($V$23:$V$598,V756,$H$23:$H$598)/SUMIF($V$23:$V$598,V756,$O$23:O1331),IF(O756&lt;&gt;"",SUMIF($S$23:$S$598,S756,$H$23:$H$598)/O756,""))</f>
        <v/>
      </c>
      <c r="J756" s="12"/>
      <c r="K756" s="19" t="str">
        <f t="shared" si="126"/>
        <v/>
      </c>
      <c r="L756" s="19" t="str">
        <f t="shared" si="119"/>
        <v/>
      </c>
      <c r="M756" s="19" t="str">
        <f t="shared" si="120"/>
        <v/>
      </c>
      <c r="N756" s="19" t="str">
        <f t="shared" si="127"/>
        <v/>
      </c>
      <c r="O756" s="9" t="str">
        <f t="shared" si="125"/>
        <v/>
      </c>
      <c r="S756" s="2" t="str">
        <f t="shared" si="123"/>
        <v>INDEX</v>
      </c>
      <c r="T756" s="18" t="str">
        <f t="shared" si="121"/>
        <v/>
      </c>
      <c r="V756" s="2" t="str">
        <f t="shared" si="124"/>
        <v>INCIDENTS</v>
      </c>
      <c r="W756" s="16" t="str">
        <f t="shared" si="122"/>
        <v/>
      </c>
    </row>
    <row r="757" spans="2:23" x14ac:dyDescent="0.2">
      <c r="B757" s="59" t="str">
        <f>IF(Collage!B750="","",Collage!B750)</f>
        <v/>
      </c>
      <c r="C757" s="59" t="str">
        <f>IF(Collage!C750="","",Collage!C750)</f>
        <v/>
      </c>
      <c r="D757" s="35" t="str">
        <f>IF(Collage!D750="","",Collage!D750)</f>
        <v/>
      </c>
      <c r="E757" s="29"/>
      <c r="F757" s="10"/>
      <c r="G757" s="11"/>
      <c r="H757" s="13" t="str">
        <f t="shared" si="118"/>
        <v/>
      </c>
      <c r="I757" s="8" t="str">
        <f>IF(B757&lt;&gt;"",SUMIF($V$23:$V$598,V757,$H$23:$H$598)/SUMIF($V$23:$V$598,V757,$O$23:O1332),IF(O757&lt;&gt;"",SUMIF($S$23:$S$598,S757,$H$23:$H$598)/O757,""))</f>
        <v/>
      </c>
      <c r="J757" s="12"/>
      <c r="K757" s="19" t="str">
        <f t="shared" si="126"/>
        <v/>
      </c>
      <c r="L757" s="19" t="str">
        <f t="shared" si="119"/>
        <v/>
      </c>
      <c r="M757" s="19" t="str">
        <f t="shared" si="120"/>
        <v/>
      </c>
      <c r="N757" s="19" t="str">
        <f t="shared" si="127"/>
        <v/>
      </c>
      <c r="O757" s="9" t="str">
        <f t="shared" si="125"/>
        <v/>
      </c>
      <c r="S757" s="2" t="str">
        <f t="shared" si="123"/>
        <v>INDEX</v>
      </c>
      <c r="T757" s="18" t="str">
        <f t="shared" si="121"/>
        <v/>
      </c>
      <c r="V757" s="2" t="str">
        <f t="shared" si="124"/>
        <v>INCIDENTS</v>
      </c>
      <c r="W757" s="16" t="str">
        <f t="shared" si="122"/>
        <v/>
      </c>
    </row>
    <row r="758" spans="2:23" x14ac:dyDescent="0.2">
      <c r="B758" s="59" t="str">
        <f>IF(Collage!B751="","",Collage!B751)</f>
        <v/>
      </c>
      <c r="C758" s="59" t="str">
        <f>IF(Collage!C751="","",Collage!C751)</f>
        <v/>
      </c>
      <c r="D758" s="35" t="str">
        <f>IF(Collage!D751="","",Collage!D751)</f>
        <v/>
      </c>
      <c r="E758" s="29"/>
      <c r="F758" s="10"/>
      <c r="G758" s="11"/>
      <c r="H758" s="13" t="str">
        <f t="shared" si="118"/>
        <v/>
      </c>
      <c r="I758" s="8" t="str">
        <f>IF(B758&lt;&gt;"",SUMIF($V$23:$V$598,V758,$H$23:$H$598)/SUMIF($V$23:$V$598,V758,$O$23:O1333),IF(O758&lt;&gt;"",SUMIF($S$23:$S$598,S758,$H$23:$H$598)/O758,""))</f>
        <v/>
      </c>
      <c r="J758" s="12"/>
      <c r="K758" s="19" t="str">
        <f t="shared" si="126"/>
        <v/>
      </c>
      <c r="L758" s="19" t="str">
        <f t="shared" si="119"/>
        <v/>
      </c>
      <c r="M758" s="19" t="str">
        <f t="shared" si="120"/>
        <v/>
      </c>
      <c r="N758" s="19" t="str">
        <f t="shared" si="127"/>
        <v/>
      </c>
      <c r="O758" s="9" t="str">
        <f t="shared" si="125"/>
        <v/>
      </c>
      <c r="S758" s="2" t="str">
        <f t="shared" si="123"/>
        <v>INDEX</v>
      </c>
      <c r="T758" s="18" t="str">
        <f t="shared" si="121"/>
        <v/>
      </c>
      <c r="V758" s="2" t="str">
        <f t="shared" si="124"/>
        <v>INCIDENTS</v>
      </c>
      <c r="W758" s="16" t="str">
        <f t="shared" si="122"/>
        <v/>
      </c>
    </row>
    <row r="759" spans="2:23" x14ac:dyDescent="0.2">
      <c r="B759" s="59" t="str">
        <f>IF(Collage!B752="","",Collage!B752)</f>
        <v/>
      </c>
      <c r="C759" s="59" t="str">
        <f>IF(Collage!C752="","",Collage!C752)</f>
        <v/>
      </c>
      <c r="D759" s="35" t="str">
        <f>IF(Collage!D752="","",Collage!D752)</f>
        <v/>
      </c>
      <c r="E759" s="29"/>
      <c r="F759" s="10"/>
      <c r="G759" s="11"/>
      <c r="H759" s="13" t="str">
        <f t="shared" si="118"/>
        <v/>
      </c>
      <c r="I759" s="8" t="str">
        <f>IF(B759&lt;&gt;"",SUMIF($V$23:$V$598,V759,$H$23:$H$598)/SUMIF($V$23:$V$598,V759,$O$23:O1334),IF(O759&lt;&gt;"",SUMIF($S$23:$S$598,S759,$H$23:$H$598)/O759,""))</f>
        <v/>
      </c>
      <c r="J759" s="12"/>
      <c r="K759" s="19" t="str">
        <f t="shared" si="126"/>
        <v/>
      </c>
      <c r="L759" s="19" t="str">
        <f t="shared" si="119"/>
        <v/>
      </c>
      <c r="M759" s="19" t="str">
        <f t="shared" si="120"/>
        <v/>
      </c>
      <c r="N759" s="19" t="str">
        <f t="shared" si="127"/>
        <v/>
      </c>
      <c r="O759" s="9" t="str">
        <f t="shared" si="125"/>
        <v/>
      </c>
      <c r="S759" s="2" t="str">
        <f t="shared" si="123"/>
        <v>INDEX</v>
      </c>
      <c r="T759" s="18" t="str">
        <f t="shared" si="121"/>
        <v/>
      </c>
      <c r="V759" s="2" t="str">
        <f t="shared" si="124"/>
        <v>INCIDENTS</v>
      </c>
      <c r="W759" s="16" t="str">
        <f t="shared" si="122"/>
        <v/>
      </c>
    </row>
    <row r="760" spans="2:23" x14ac:dyDescent="0.2">
      <c r="B760" s="59" t="str">
        <f>IF(Collage!B753="","",Collage!B753)</f>
        <v/>
      </c>
      <c r="C760" s="59" t="str">
        <f>IF(Collage!C753="","",Collage!C753)</f>
        <v/>
      </c>
      <c r="D760" s="35" t="str">
        <f>IF(Collage!D753="","",Collage!D753)</f>
        <v/>
      </c>
      <c r="E760" s="29"/>
      <c r="F760" s="10"/>
      <c r="G760" s="11"/>
      <c r="H760" s="13" t="str">
        <f t="shared" si="118"/>
        <v/>
      </c>
      <c r="I760" s="8" t="str">
        <f>IF(B760&lt;&gt;"",SUMIF($V$23:$V$598,V760,$H$23:$H$598)/SUMIF($V$23:$V$598,V760,$O$23:O1335),IF(O760&lt;&gt;"",SUMIF($S$23:$S$598,S760,$H$23:$H$598)/O760,""))</f>
        <v/>
      </c>
      <c r="J760" s="12"/>
      <c r="K760" s="19" t="str">
        <f t="shared" si="126"/>
        <v/>
      </c>
      <c r="L760" s="19" t="str">
        <f t="shared" si="119"/>
        <v/>
      </c>
      <c r="M760" s="19" t="str">
        <f t="shared" si="120"/>
        <v/>
      </c>
      <c r="N760" s="19" t="str">
        <f t="shared" si="127"/>
        <v/>
      </c>
      <c r="O760" s="9" t="str">
        <f t="shared" si="125"/>
        <v/>
      </c>
      <c r="S760" s="2" t="str">
        <f t="shared" si="123"/>
        <v>INDEX</v>
      </c>
      <c r="T760" s="18" t="str">
        <f t="shared" si="121"/>
        <v/>
      </c>
      <c r="V760" s="2" t="str">
        <f t="shared" si="124"/>
        <v>INCIDENTS</v>
      </c>
      <c r="W760" s="16" t="str">
        <f t="shared" si="122"/>
        <v/>
      </c>
    </row>
    <row r="761" spans="2:23" x14ac:dyDescent="0.2">
      <c r="B761" s="59" t="str">
        <f>IF(Collage!B754="","",Collage!B754)</f>
        <v/>
      </c>
      <c r="C761" s="59" t="str">
        <f>IF(Collage!C754="","",Collage!C754)</f>
        <v/>
      </c>
      <c r="D761" s="35" t="str">
        <f>IF(Collage!D754="","",Collage!D754)</f>
        <v/>
      </c>
      <c r="E761" s="29"/>
      <c r="F761" s="10"/>
      <c r="G761" s="11"/>
      <c r="H761" s="13" t="str">
        <f t="shared" si="118"/>
        <v/>
      </c>
      <c r="I761" s="8" t="str">
        <f>IF(B761&lt;&gt;"",SUMIF($V$23:$V$598,V761,$H$23:$H$598)/SUMIF($V$23:$V$598,V761,$O$23:O1336),IF(O761&lt;&gt;"",SUMIF($S$23:$S$598,S761,$H$23:$H$598)/O761,""))</f>
        <v/>
      </c>
      <c r="J761" s="12"/>
      <c r="K761" s="19" t="str">
        <f t="shared" si="126"/>
        <v/>
      </c>
      <c r="L761" s="19" t="str">
        <f t="shared" si="119"/>
        <v/>
      </c>
      <c r="M761" s="19" t="str">
        <f t="shared" si="120"/>
        <v/>
      </c>
      <c r="N761" s="19" t="str">
        <f t="shared" si="127"/>
        <v/>
      </c>
      <c r="O761" s="9" t="str">
        <f t="shared" si="125"/>
        <v/>
      </c>
      <c r="S761" s="2" t="str">
        <f t="shared" si="123"/>
        <v>INDEX</v>
      </c>
      <c r="T761" s="18" t="str">
        <f t="shared" si="121"/>
        <v/>
      </c>
      <c r="V761" s="2" t="str">
        <f t="shared" si="124"/>
        <v>INCIDENTS</v>
      </c>
      <c r="W761" s="16" t="str">
        <f t="shared" si="122"/>
        <v/>
      </c>
    </row>
    <row r="762" spans="2:23" x14ac:dyDescent="0.2">
      <c r="B762" s="59" t="str">
        <f>IF(Collage!B755="","",Collage!B755)</f>
        <v/>
      </c>
      <c r="C762" s="59" t="str">
        <f>IF(Collage!C755="","",Collage!C755)</f>
        <v/>
      </c>
      <c r="D762" s="35" t="str">
        <f>IF(Collage!D755="","",Collage!D755)</f>
        <v/>
      </c>
      <c r="E762" s="29"/>
      <c r="F762" s="10"/>
      <c r="G762" s="11"/>
      <c r="H762" s="13" t="str">
        <f t="shared" si="118"/>
        <v/>
      </c>
      <c r="I762" s="8" t="str">
        <f>IF(B762&lt;&gt;"",SUMIF($V$23:$V$598,V762,$H$23:$H$598)/SUMIF($V$23:$V$598,V762,$O$23:O1337),IF(O762&lt;&gt;"",SUMIF($S$23:$S$598,S762,$H$23:$H$598)/O762,""))</f>
        <v/>
      </c>
      <c r="J762" s="12"/>
      <c r="K762" s="19" t="str">
        <f t="shared" si="126"/>
        <v/>
      </c>
      <c r="L762" s="19" t="str">
        <f t="shared" si="119"/>
        <v/>
      </c>
      <c r="M762" s="19" t="str">
        <f t="shared" si="120"/>
        <v/>
      </c>
      <c r="N762" s="19" t="str">
        <f t="shared" si="127"/>
        <v/>
      </c>
      <c r="O762" s="9" t="str">
        <f t="shared" si="125"/>
        <v/>
      </c>
      <c r="S762" s="2" t="str">
        <f t="shared" si="123"/>
        <v>INDEX</v>
      </c>
      <c r="T762" s="18" t="str">
        <f t="shared" si="121"/>
        <v/>
      </c>
      <c r="V762" s="2" t="str">
        <f t="shared" si="124"/>
        <v>INCIDENTS</v>
      </c>
      <c r="W762" s="16" t="str">
        <f t="shared" si="122"/>
        <v/>
      </c>
    </row>
    <row r="763" spans="2:23" x14ac:dyDescent="0.2">
      <c r="B763" s="59" t="str">
        <f>IF(Collage!B756="","",Collage!B756)</f>
        <v/>
      </c>
      <c r="C763" s="59" t="str">
        <f>IF(Collage!C756="","",Collage!C756)</f>
        <v/>
      </c>
      <c r="D763" s="35" t="str">
        <f>IF(Collage!D756="","",Collage!D756)</f>
        <v/>
      </c>
      <c r="E763" s="29"/>
      <c r="F763" s="10"/>
      <c r="G763" s="11"/>
      <c r="H763" s="13" t="str">
        <f t="shared" si="118"/>
        <v/>
      </c>
      <c r="I763" s="8" t="str">
        <f>IF(B763&lt;&gt;"",SUMIF($V$23:$V$598,V763,$H$23:$H$598)/SUMIF($V$23:$V$598,V763,$O$23:O1338),IF(O763&lt;&gt;"",SUMIF($S$23:$S$598,S763,$H$23:$H$598)/O763,""))</f>
        <v/>
      </c>
      <c r="J763" s="12"/>
      <c r="K763" s="19" t="str">
        <f t="shared" si="126"/>
        <v/>
      </c>
      <c r="L763" s="19" t="str">
        <f t="shared" si="119"/>
        <v/>
      </c>
      <c r="M763" s="19" t="str">
        <f t="shared" si="120"/>
        <v/>
      </c>
      <c r="N763" s="19" t="str">
        <f t="shared" si="127"/>
        <v/>
      </c>
      <c r="O763" s="9" t="str">
        <f t="shared" si="125"/>
        <v/>
      </c>
      <c r="S763" s="2" t="str">
        <f t="shared" si="123"/>
        <v>INDEX</v>
      </c>
      <c r="T763" s="18" t="str">
        <f t="shared" si="121"/>
        <v/>
      </c>
      <c r="V763" s="2" t="str">
        <f t="shared" si="124"/>
        <v>INCIDENTS</v>
      </c>
      <c r="W763" s="16" t="str">
        <f t="shared" si="122"/>
        <v/>
      </c>
    </row>
    <row r="764" spans="2:23" x14ac:dyDescent="0.2">
      <c r="B764" s="59" t="str">
        <f>IF(Collage!B757="","",Collage!B757)</f>
        <v/>
      </c>
      <c r="C764" s="59" t="str">
        <f>IF(Collage!C757="","",Collage!C757)</f>
        <v/>
      </c>
      <c r="D764" s="35" t="str">
        <f>IF(Collage!D757="","",Collage!D757)</f>
        <v/>
      </c>
      <c r="E764" s="29"/>
      <c r="F764" s="10"/>
      <c r="G764" s="11"/>
      <c r="H764" s="13" t="str">
        <f t="shared" si="118"/>
        <v/>
      </c>
      <c r="I764" s="8" t="str">
        <f>IF(B764&lt;&gt;"",SUMIF($V$23:$V$598,V764,$H$23:$H$598)/SUMIF($V$23:$V$598,V764,$O$23:O1339),IF(O764&lt;&gt;"",SUMIF($S$23:$S$598,S764,$H$23:$H$598)/O764,""))</f>
        <v/>
      </c>
      <c r="J764" s="12"/>
      <c r="K764" s="19" t="str">
        <f t="shared" si="126"/>
        <v/>
      </c>
      <c r="L764" s="19" t="str">
        <f t="shared" si="119"/>
        <v/>
      </c>
      <c r="M764" s="19" t="str">
        <f t="shared" si="120"/>
        <v/>
      </c>
      <c r="N764" s="19" t="str">
        <f t="shared" si="127"/>
        <v/>
      </c>
      <c r="O764" s="9" t="str">
        <f t="shared" si="125"/>
        <v/>
      </c>
      <c r="S764" s="2" t="str">
        <f t="shared" si="123"/>
        <v>INDEX</v>
      </c>
      <c r="T764" s="18" t="str">
        <f t="shared" si="121"/>
        <v/>
      </c>
      <c r="V764" s="2" t="str">
        <f t="shared" si="124"/>
        <v>INCIDENTS</v>
      </c>
      <c r="W764" s="16" t="str">
        <f t="shared" si="122"/>
        <v/>
      </c>
    </row>
    <row r="765" spans="2:23" x14ac:dyDescent="0.2">
      <c r="B765" s="59" t="str">
        <f>IF(Collage!B758="","",Collage!B758)</f>
        <v/>
      </c>
      <c r="C765" s="59" t="str">
        <f>IF(Collage!C758="","",Collage!C758)</f>
        <v/>
      </c>
      <c r="D765" s="35" t="str">
        <f>IF(Collage!D758="","",Collage!D758)</f>
        <v/>
      </c>
      <c r="E765" s="29"/>
      <c r="F765" s="10"/>
      <c r="G765" s="11"/>
      <c r="H765" s="13" t="str">
        <f t="shared" si="118"/>
        <v/>
      </c>
      <c r="I765" s="8" t="str">
        <f>IF(B765&lt;&gt;"",SUMIF($V$23:$V$598,V765,$H$23:$H$598)/SUMIF($V$23:$V$598,V765,$O$23:O1340),IF(O765&lt;&gt;"",SUMIF($S$23:$S$598,S765,$H$23:$H$598)/O765,""))</f>
        <v/>
      </c>
      <c r="J765" s="12"/>
      <c r="K765" s="19" t="str">
        <f t="shared" si="126"/>
        <v/>
      </c>
      <c r="L765" s="19" t="str">
        <f t="shared" si="119"/>
        <v/>
      </c>
      <c r="M765" s="19" t="str">
        <f t="shared" si="120"/>
        <v/>
      </c>
      <c r="N765" s="19" t="str">
        <f t="shared" si="127"/>
        <v/>
      </c>
      <c r="O765" s="9" t="str">
        <f t="shared" si="125"/>
        <v/>
      </c>
      <c r="S765" s="2" t="str">
        <f t="shared" si="123"/>
        <v>INDEX</v>
      </c>
      <c r="T765" s="18" t="str">
        <f t="shared" si="121"/>
        <v/>
      </c>
      <c r="V765" s="2" t="str">
        <f t="shared" si="124"/>
        <v>INCIDENTS</v>
      </c>
      <c r="W765" s="16" t="str">
        <f t="shared" si="122"/>
        <v/>
      </c>
    </row>
    <row r="766" spans="2:23" x14ac:dyDescent="0.2">
      <c r="B766" s="59" t="str">
        <f>IF(Collage!B759="","",Collage!B759)</f>
        <v/>
      </c>
      <c r="C766" s="59" t="str">
        <f>IF(Collage!C759="","",Collage!C759)</f>
        <v/>
      </c>
      <c r="D766" s="35" t="str">
        <f>IF(Collage!D759="","",Collage!D759)</f>
        <v/>
      </c>
      <c r="E766" s="29"/>
      <c r="F766" s="10"/>
      <c r="G766" s="11"/>
      <c r="H766" s="13" t="str">
        <f t="shared" si="118"/>
        <v/>
      </c>
      <c r="I766" s="8" t="str">
        <f>IF(B766&lt;&gt;"",SUMIF($V$23:$V$598,V766,$H$23:$H$598)/SUMIF($V$23:$V$598,V766,$O$23:O1341),IF(O766&lt;&gt;"",SUMIF($S$23:$S$598,S766,$H$23:$H$598)/O766,""))</f>
        <v/>
      </c>
      <c r="J766" s="12"/>
      <c r="K766" s="19" t="str">
        <f t="shared" si="126"/>
        <v/>
      </c>
      <c r="L766" s="19" t="str">
        <f t="shared" si="119"/>
        <v/>
      </c>
      <c r="M766" s="19" t="str">
        <f t="shared" si="120"/>
        <v/>
      </c>
      <c r="N766" s="19" t="str">
        <f t="shared" si="127"/>
        <v/>
      </c>
      <c r="O766" s="9" t="str">
        <f t="shared" si="125"/>
        <v/>
      </c>
      <c r="S766" s="2" t="str">
        <f t="shared" si="123"/>
        <v>INDEX</v>
      </c>
      <c r="T766" s="18" t="str">
        <f t="shared" si="121"/>
        <v/>
      </c>
      <c r="V766" s="2" t="str">
        <f t="shared" si="124"/>
        <v>INCIDENTS</v>
      </c>
      <c r="W766" s="16" t="str">
        <f t="shared" si="122"/>
        <v/>
      </c>
    </row>
    <row r="767" spans="2:23" x14ac:dyDescent="0.2">
      <c r="B767" s="59" t="str">
        <f>IF(Collage!B760="","",Collage!B760)</f>
        <v/>
      </c>
      <c r="C767" s="59" t="str">
        <f>IF(Collage!C760="","",Collage!C760)</f>
        <v/>
      </c>
      <c r="D767" s="35" t="str">
        <f>IF(Collage!D760="","",Collage!D760)</f>
        <v/>
      </c>
      <c r="E767" s="29"/>
      <c r="F767" s="10"/>
      <c r="G767" s="11"/>
      <c r="H767" s="13" t="str">
        <f t="shared" si="118"/>
        <v/>
      </c>
      <c r="I767" s="8" t="str">
        <f>IF(B767&lt;&gt;"",SUMIF($V$23:$V$598,V767,$H$23:$H$598)/SUMIF($V$23:$V$598,V767,$O$23:O1342),IF(O767&lt;&gt;"",SUMIF($S$23:$S$598,S767,$H$23:$H$598)/O767,""))</f>
        <v/>
      </c>
      <c r="J767" s="12"/>
      <c r="K767" s="19" t="str">
        <f t="shared" si="126"/>
        <v/>
      </c>
      <c r="L767" s="19" t="str">
        <f t="shared" si="119"/>
        <v/>
      </c>
      <c r="M767" s="19" t="str">
        <f t="shared" si="120"/>
        <v/>
      </c>
      <c r="N767" s="19" t="str">
        <f t="shared" si="127"/>
        <v/>
      </c>
      <c r="O767" s="9" t="str">
        <f t="shared" si="125"/>
        <v/>
      </c>
      <c r="S767" s="2" t="str">
        <f t="shared" si="123"/>
        <v>INDEX</v>
      </c>
      <c r="T767" s="18" t="str">
        <f t="shared" si="121"/>
        <v/>
      </c>
      <c r="V767" s="2" t="str">
        <f t="shared" si="124"/>
        <v>INCIDENTS</v>
      </c>
      <c r="W767" s="16" t="str">
        <f t="shared" si="122"/>
        <v/>
      </c>
    </row>
    <row r="768" spans="2:23" x14ac:dyDescent="0.2">
      <c r="B768" s="59" t="str">
        <f>IF(Collage!B761="","",Collage!B761)</f>
        <v/>
      </c>
      <c r="C768" s="59" t="str">
        <f>IF(Collage!C761="","",Collage!C761)</f>
        <v/>
      </c>
      <c r="D768" s="35" t="str">
        <f>IF(Collage!D761="","",Collage!D761)</f>
        <v/>
      </c>
      <c r="E768" s="29"/>
      <c r="F768" s="10"/>
      <c r="G768" s="11"/>
      <c r="H768" s="13" t="str">
        <f t="shared" si="118"/>
        <v/>
      </c>
      <c r="I768" s="8" t="str">
        <f>IF(B768&lt;&gt;"",SUMIF($V$23:$V$598,V768,$H$23:$H$598)/SUMIF($V$23:$V$598,V768,$O$23:O1343),IF(O768&lt;&gt;"",SUMIF($S$23:$S$598,S768,$H$23:$H$598)/O768,""))</f>
        <v/>
      </c>
      <c r="J768" s="12"/>
      <c r="K768" s="19" t="str">
        <f t="shared" si="126"/>
        <v/>
      </c>
      <c r="L768" s="19" t="str">
        <f t="shared" si="119"/>
        <v/>
      </c>
      <c r="M768" s="19" t="str">
        <f t="shared" si="120"/>
        <v/>
      </c>
      <c r="N768" s="19" t="str">
        <f t="shared" si="127"/>
        <v/>
      </c>
      <c r="O768" s="9" t="str">
        <f t="shared" si="125"/>
        <v/>
      </c>
      <c r="S768" s="2" t="str">
        <f t="shared" si="123"/>
        <v>INDEX</v>
      </c>
      <c r="T768" s="18" t="str">
        <f t="shared" si="121"/>
        <v/>
      </c>
      <c r="V768" s="2" t="str">
        <f t="shared" si="124"/>
        <v>INCIDENTS</v>
      </c>
      <c r="W768" s="16" t="str">
        <f t="shared" si="122"/>
        <v/>
      </c>
    </row>
    <row r="769" spans="2:23" x14ac:dyDescent="0.2">
      <c r="B769" s="59" t="str">
        <f>IF(Collage!B762="","",Collage!B762)</f>
        <v/>
      </c>
      <c r="C769" s="59" t="str">
        <f>IF(Collage!C762="","",Collage!C762)</f>
        <v/>
      </c>
      <c r="D769" s="35" t="str">
        <f>IF(Collage!D762="","",Collage!D762)</f>
        <v/>
      </c>
      <c r="E769" s="29"/>
      <c r="F769" s="10"/>
      <c r="G769" s="11"/>
      <c r="H769" s="13" t="str">
        <f t="shared" si="118"/>
        <v/>
      </c>
      <c r="I769" s="8" t="str">
        <f>IF(B769&lt;&gt;"",SUMIF($V$23:$V$598,V769,$H$23:$H$598)/SUMIF($V$23:$V$598,V769,$O$23:O1344),IF(O769&lt;&gt;"",SUMIF($S$23:$S$598,S769,$H$23:$H$598)/O769,""))</f>
        <v/>
      </c>
      <c r="J769" s="12"/>
      <c r="K769" s="19" t="str">
        <f t="shared" si="126"/>
        <v/>
      </c>
      <c r="L769" s="19" t="str">
        <f t="shared" si="119"/>
        <v/>
      </c>
      <c r="M769" s="19" t="str">
        <f t="shared" si="120"/>
        <v/>
      </c>
      <c r="N769" s="19" t="str">
        <f t="shared" si="127"/>
        <v/>
      </c>
      <c r="O769" s="9" t="str">
        <f t="shared" si="125"/>
        <v/>
      </c>
      <c r="S769" s="2" t="str">
        <f t="shared" si="123"/>
        <v>INDEX</v>
      </c>
      <c r="T769" s="18" t="str">
        <f t="shared" si="121"/>
        <v/>
      </c>
      <c r="V769" s="2" t="str">
        <f t="shared" si="124"/>
        <v>INCIDENTS</v>
      </c>
      <c r="W769" s="16" t="str">
        <f t="shared" si="122"/>
        <v/>
      </c>
    </row>
    <row r="770" spans="2:23" x14ac:dyDescent="0.2">
      <c r="B770" s="59" t="str">
        <f>IF(Collage!B763="","",Collage!B763)</f>
        <v/>
      </c>
      <c r="C770" s="59" t="str">
        <f>IF(Collage!C763="","",Collage!C763)</f>
        <v/>
      </c>
      <c r="D770" s="35" t="str">
        <f>IF(Collage!D763="","",Collage!D763)</f>
        <v/>
      </c>
      <c r="E770" s="29"/>
      <c r="F770" s="10"/>
      <c r="G770" s="11"/>
      <c r="H770" s="13" t="str">
        <f t="shared" si="118"/>
        <v/>
      </c>
      <c r="I770" s="8" t="str">
        <f>IF(B770&lt;&gt;"",SUMIF($V$23:$V$598,V770,$H$23:$H$598)/SUMIF($V$23:$V$598,V770,$O$23:O1345),IF(O770&lt;&gt;"",SUMIF($S$23:$S$598,S770,$H$23:$H$598)/O770,""))</f>
        <v/>
      </c>
      <c r="J770" s="12"/>
      <c r="K770" s="19" t="str">
        <f t="shared" si="126"/>
        <v/>
      </c>
      <c r="L770" s="19" t="str">
        <f t="shared" si="119"/>
        <v/>
      </c>
      <c r="M770" s="19" t="str">
        <f t="shared" si="120"/>
        <v/>
      </c>
      <c r="N770" s="19" t="str">
        <f t="shared" si="127"/>
        <v/>
      </c>
      <c r="O770" s="9" t="str">
        <f t="shared" si="125"/>
        <v/>
      </c>
      <c r="S770" s="2" t="str">
        <f t="shared" si="123"/>
        <v>INDEX</v>
      </c>
      <c r="T770" s="18" t="str">
        <f t="shared" si="121"/>
        <v/>
      </c>
      <c r="V770" s="2" t="str">
        <f t="shared" si="124"/>
        <v>INCIDENTS</v>
      </c>
      <c r="W770" s="16" t="str">
        <f t="shared" si="122"/>
        <v/>
      </c>
    </row>
    <row r="771" spans="2:23" x14ac:dyDescent="0.2">
      <c r="B771" s="59" t="str">
        <f>IF(Collage!B764="","",Collage!B764)</f>
        <v/>
      </c>
      <c r="C771" s="59" t="str">
        <f>IF(Collage!C764="","",Collage!C764)</f>
        <v/>
      </c>
      <c r="D771" s="35" t="str">
        <f>IF(Collage!D764="","",Collage!D764)</f>
        <v/>
      </c>
      <c r="E771" s="29"/>
      <c r="F771" s="10"/>
      <c r="G771" s="11"/>
      <c r="H771" s="13" t="str">
        <f t="shared" si="118"/>
        <v/>
      </c>
      <c r="I771" s="8" t="str">
        <f>IF(B771&lt;&gt;"",SUMIF($V$23:$V$598,V771,$H$23:$H$598)/SUMIF($V$23:$V$598,V771,$O$23:O1346),IF(O771&lt;&gt;"",SUMIF($S$23:$S$598,S771,$H$23:$H$598)/O771,""))</f>
        <v/>
      </c>
      <c r="J771" s="12"/>
      <c r="K771" s="19" t="str">
        <f t="shared" si="126"/>
        <v/>
      </c>
      <c r="L771" s="19" t="str">
        <f t="shared" si="119"/>
        <v/>
      </c>
      <c r="M771" s="19" t="str">
        <f t="shared" si="120"/>
        <v/>
      </c>
      <c r="N771" s="19" t="str">
        <f t="shared" si="127"/>
        <v/>
      </c>
      <c r="O771" s="9" t="str">
        <f t="shared" si="125"/>
        <v/>
      </c>
      <c r="S771" s="2" t="str">
        <f t="shared" si="123"/>
        <v>INDEX</v>
      </c>
      <c r="T771" s="18" t="str">
        <f t="shared" si="121"/>
        <v/>
      </c>
      <c r="V771" s="2" t="str">
        <f t="shared" si="124"/>
        <v>INCIDENTS</v>
      </c>
      <c r="W771" s="16" t="str">
        <f t="shared" si="122"/>
        <v/>
      </c>
    </row>
    <row r="772" spans="2:23" x14ac:dyDescent="0.2">
      <c r="B772" s="59" t="str">
        <f>IF(Collage!B765="","",Collage!B765)</f>
        <v/>
      </c>
      <c r="C772" s="59" t="str">
        <f>IF(Collage!C765="","",Collage!C765)</f>
        <v/>
      </c>
      <c r="D772" s="35" t="str">
        <f>IF(Collage!D765="","",Collage!D765)</f>
        <v/>
      </c>
      <c r="E772" s="29"/>
      <c r="F772" s="10"/>
      <c r="G772" s="11"/>
      <c r="H772" s="13" t="str">
        <f t="shared" si="118"/>
        <v/>
      </c>
      <c r="I772" s="8" t="str">
        <f>IF(B772&lt;&gt;"",SUMIF($V$23:$V$598,V772,$H$23:$H$598)/SUMIF($V$23:$V$598,V772,$O$23:O1347),IF(O772&lt;&gt;"",SUMIF($S$23:$S$598,S772,$H$23:$H$598)/O772,""))</f>
        <v/>
      </c>
      <c r="J772" s="12"/>
      <c r="K772" s="19" t="str">
        <f t="shared" si="126"/>
        <v/>
      </c>
      <c r="L772" s="19" t="str">
        <f t="shared" si="119"/>
        <v/>
      </c>
      <c r="M772" s="19" t="str">
        <f t="shared" si="120"/>
        <v/>
      </c>
      <c r="N772" s="19" t="str">
        <f t="shared" si="127"/>
        <v/>
      </c>
      <c r="O772" s="9" t="str">
        <f t="shared" si="125"/>
        <v/>
      </c>
      <c r="S772" s="2" t="str">
        <f t="shared" si="123"/>
        <v>INDEX</v>
      </c>
      <c r="T772" s="18" t="str">
        <f t="shared" si="121"/>
        <v/>
      </c>
      <c r="V772" s="2" t="str">
        <f t="shared" si="124"/>
        <v>INCIDENTS</v>
      </c>
      <c r="W772" s="16" t="str">
        <f t="shared" si="122"/>
        <v/>
      </c>
    </row>
    <row r="773" spans="2:23" x14ac:dyDescent="0.2">
      <c r="B773" s="59" t="str">
        <f>IF(Collage!B766="","",Collage!B766)</f>
        <v/>
      </c>
      <c r="C773" s="59" t="str">
        <f>IF(Collage!C766="","",Collage!C766)</f>
        <v/>
      </c>
      <c r="D773" s="35" t="str">
        <f>IF(Collage!D766="","",Collage!D766)</f>
        <v/>
      </c>
      <c r="E773" s="29"/>
      <c r="F773" s="10"/>
      <c r="G773" s="11"/>
      <c r="H773" s="13" t="str">
        <f t="shared" si="118"/>
        <v/>
      </c>
      <c r="I773" s="8" t="str">
        <f>IF(B773&lt;&gt;"",SUMIF($V$23:$V$598,V773,$H$23:$H$598)/SUMIF($V$23:$V$598,V773,$O$23:O1348),IF(O773&lt;&gt;"",SUMIF($S$23:$S$598,S773,$H$23:$H$598)/O773,""))</f>
        <v/>
      </c>
      <c r="J773" s="12"/>
      <c r="K773" s="19" t="str">
        <f t="shared" si="126"/>
        <v/>
      </c>
      <c r="L773" s="19" t="str">
        <f t="shared" si="119"/>
        <v/>
      </c>
      <c r="M773" s="19" t="str">
        <f t="shared" si="120"/>
        <v/>
      </c>
      <c r="N773" s="19" t="str">
        <f t="shared" si="127"/>
        <v/>
      </c>
      <c r="O773" s="9" t="str">
        <f t="shared" si="125"/>
        <v/>
      </c>
      <c r="S773" s="2" t="str">
        <f t="shared" si="123"/>
        <v>INDEX</v>
      </c>
      <c r="T773" s="18" t="str">
        <f t="shared" si="121"/>
        <v/>
      </c>
      <c r="V773" s="2" t="str">
        <f t="shared" si="124"/>
        <v>INCIDENTS</v>
      </c>
      <c r="W773" s="16" t="str">
        <f t="shared" si="122"/>
        <v/>
      </c>
    </row>
    <row r="774" spans="2:23" x14ac:dyDescent="0.2">
      <c r="B774" s="59" t="str">
        <f>IF(Collage!B767="","",Collage!B767)</f>
        <v/>
      </c>
      <c r="C774" s="59" t="str">
        <f>IF(Collage!C767="","",Collage!C767)</f>
        <v/>
      </c>
      <c r="D774" s="35" t="str">
        <f>IF(Collage!D767="","",Collage!D767)</f>
        <v/>
      </c>
      <c r="E774" s="29"/>
      <c r="F774" s="10"/>
      <c r="G774" s="11"/>
      <c r="H774" s="13" t="str">
        <f t="shared" si="118"/>
        <v/>
      </c>
      <c r="I774" s="8" t="str">
        <f>IF(B774&lt;&gt;"",SUMIF($V$23:$V$598,V774,$H$23:$H$598)/SUMIF($V$23:$V$598,V774,$O$23:O1349),IF(O774&lt;&gt;"",SUMIF($S$23:$S$598,S774,$H$23:$H$598)/O774,""))</f>
        <v/>
      </c>
      <c r="J774" s="12"/>
      <c r="K774" s="19" t="str">
        <f t="shared" si="126"/>
        <v/>
      </c>
      <c r="L774" s="19" t="str">
        <f t="shared" si="119"/>
        <v/>
      </c>
      <c r="M774" s="19" t="str">
        <f t="shared" si="120"/>
        <v/>
      </c>
      <c r="N774" s="19" t="str">
        <f t="shared" si="127"/>
        <v/>
      </c>
      <c r="O774" s="9" t="str">
        <f t="shared" si="125"/>
        <v/>
      </c>
      <c r="S774" s="2" t="str">
        <f t="shared" si="123"/>
        <v>INDEX</v>
      </c>
      <c r="T774" s="18" t="str">
        <f t="shared" si="121"/>
        <v/>
      </c>
      <c r="V774" s="2" t="str">
        <f t="shared" si="124"/>
        <v>INCIDENTS</v>
      </c>
      <c r="W774" s="16" t="str">
        <f t="shared" si="122"/>
        <v/>
      </c>
    </row>
    <row r="775" spans="2:23" x14ac:dyDescent="0.2">
      <c r="B775" s="59" t="str">
        <f>IF(Collage!B768="","",Collage!B768)</f>
        <v/>
      </c>
      <c r="C775" s="59" t="str">
        <f>IF(Collage!C768="","",Collage!C768)</f>
        <v/>
      </c>
      <c r="D775" s="35" t="str">
        <f>IF(Collage!D768="","",Collage!D768)</f>
        <v/>
      </c>
      <c r="E775" s="29"/>
      <c r="F775" s="10"/>
      <c r="G775" s="11"/>
      <c r="H775" s="13" t="str">
        <f t="shared" si="118"/>
        <v/>
      </c>
      <c r="I775" s="8" t="str">
        <f>IF(B775&lt;&gt;"",SUMIF($V$23:$V$598,V775,$H$23:$H$598)/SUMIF($V$23:$V$598,V775,$O$23:O1350),IF(O775&lt;&gt;"",SUMIF($S$23:$S$598,S775,$H$23:$H$598)/O775,""))</f>
        <v/>
      </c>
      <c r="J775" s="12"/>
      <c r="K775" s="19" t="str">
        <f t="shared" si="126"/>
        <v/>
      </c>
      <c r="L775" s="19" t="str">
        <f t="shared" si="119"/>
        <v/>
      </c>
      <c r="M775" s="19" t="str">
        <f t="shared" si="120"/>
        <v/>
      </c>
      <c r="N775" s="19" t="str">
        <f t="shared" si="127"/>
        <v/>
      </c>
      <c r="O775" s="9" t="str">
        <f t="shared" si="125"/>
        <v/>
      </c>
      <c r="S775" s="2" t="str">
        <f t="shared" si="123"/>
        <v>INDEX</v>
      </c>
      <c r="T775" s="18" t="str">
        <f t="shared" si="121"/>
        <v/>
      </c>
      <c r="V775" s="2" t="str">
        <f t="shared" si="124"/>
        <v>INCIDENTS</v>
      </c>
      <c r="W775" s="16" t="str">
        <f t="shared" si="122"/>
        <v/>
      </c>
    </row>
    <row r="776" spans="2:23" x14ac:dyDescent="0.2">
      <c r="B776" s="59" t="str">
        <f>IF(Collage!B769="","",Collage!B769)</f>
        <v/>
      </c>
      <c r="C776" s="59" t="str">
        <f>IF(Collage!C769="","",Collage!C769)</f>
        <v/>
      </c>
      <c r="D776" s="35" t="str">
        <f>IF(Collage!D769="","",Collage!D769)</f>
        <v/>
      </c>
      <c r="E776" s="29"/>
      <c r="F776" s="10"/>
      <c r="G776" s="11"/>
      <c r="H776" s="13" t="str">
        <f t="shared" si="118"/>
        <v/>
      </c>
      <c r="I776" s="8" t="str">
        <f>IF(B776&lt;&gt;"",SUMIF($V$23:$V$598,V776,$H$23:$H$598)/SUMIF($V$23:$V$598,V776,$O$23:O1351),IF(O776&lt;&gt;"",SUMIF($S$23:$S$598,S776,$H$23:$H$598)/O776,""))</f>
        <v/>
      </c>
      <c r="J776" s="12"/>
      <c r="K776" s="19" t="str">
        <f t="shared" si="126"/>
        <v/>
      </c>
      <c r="L776" s="19" t="str">
        <f t="shared" si="119"/>
        <v/>
      </c>
      <c r="M776" s="19" t="str">
        <f t="shared" si="120"/>
        <v/>
      </c>
      <c r="N776" s="19" t="str">
        <f t="shared" si="127"/>
        <v/>
      </c>
      <c r="O776" s="9" t="str">
        <f t="shared" si="125"/>
        <v/>
      </c>
      <c r="S776" s="2" t="str">
        <f t="shared" si="123"/>
        <v>INDEX</v>
      </c>
      <c r="T776" s="18" t="str">
        <f t="shared" si="121"/>
        <v/>
      </c>
      <c r="V776" s="2" t="str">
        <f t="shared" si="124"/>
        <v>INCIDENTS</v>
      </c>
      <c r="W776" s="16" t="str">
        <f t="shared" si="122"/>
        <v/>
      </c>
    </row>
    <row r="777" spans="2:23" x14ac:dyDescent="0.2">
      <c r="B777" s="59" t="str">
        <f>IF(Collage!B770="","",Collage!B770)</f>
        <v/>
      </c>
      <c r="C777" s="59" t="str">
        <f>IF(Collage!C770="","",Collage!C770)</f>
        <v/>
      </c>
      <c r="D777" s="35" t="str">
        <f>IF(Collage!D770="","",Collage!D770)</f>
        <v/>
      </c>
      <c r="E777" s="29"/>
      <c r="F777" s="10"/>
      <c r="G777" s="11"/>
      <c r="H777" s="13" t="str">
        <f t="shared" si="118"/>
        <v/>
      </c>
      <c r="I777" s="8" t="str">
        <f>IF(B777&lt;&gt;"",SUMIF($V$23:$V$598,V777,$H$23:$H$598)/SUMIF($V$23:$V$598,V777,$O$23:O1352),IF(O777&lt;&gt;"",SUMIF($S$23:$S$598,S777,$H$23:$H$598)/O777,""))</f>
        <v/>
      </c>
      <c r="J777" s="12"/>
      <c r="K777" s="19" t="str">
        <f t="shared" si="126"/>
        <v/>
      </c>
      <c r="L777" s="19" t="str">
        <f t="shared" si="119"/>
        <v/>
      </c>
      <c r="M777" s="19" t="str">
        <f t="shared" si="120"/>
        <v/>
      </c>
      <c r="N777" s="19" t="str">
        <f t="shared" si="127"/>
        <v/>
      </c>
      <c r="O777" s="9" t="str">
        <f t="shared" si="125"/>
        <v/>
      </c>
      <c r="S777" s="2" t="str">
        <f t="shared" si="123"/>
        <v>INDEX</v>
      </c>
      <c r="T777" s="18" t="str">
        <f t="shared" si="121"/>
        <v/>
      </c>
      <c r="V777" s="2" t="str">
        <f t="shared" si="124"/>
        <v>INCIDENTS</v>
      </c>
      <c r="W777" s="16" t="str">
        <f t="shared" si="122"/>
        <v/>
      </c>
    </row>
    <row r="778" spans="2:23" x14ac:dyDescent="0.2">
      <c r="B778" s="59" t="str">
        <f>IF(Collage!B771="","",Collage!B771)</f>
        <v/>
      </c>
      <c r="C778" s="59" t="str">
        <f>IF(Collage!C771="","",Collage!C771)</f>
        <v/>
      </c>
      <c r="D778" s="35" t="str">
        <f>IF(Collage!D771="","",Collage!D771)</f>
        <v/>
      </c>
      <c r="E778" s="29"/>
      <c r="F778" s="10"/>
      <c r="G778" s="11"/>
      <c r="H778" s="13" t="str">
        <f t="shared" si="118"/>
        <v/>
      </c>
      <c r="I778" s="8" t="str">
        <f>IF(B778&lt;&gt;"",SUMIF($V$23:$V$598,V778,$H$23:$H$598)/SUMIF($V$23:$V$598,V778,$O$23:O1353),IF(O778&lt;&gt;"",SUMIF($S$23:$S$598,S778,$H$23:$H$598)/O778,""))</f>
        <v/>
      </c>
      <c r="J778" s="12"/>
      <c r="K778" s="19" t="str">
        <f t="shared" si="126"/>
        <v/>
      </c>
      <c r="L778" s="19" t="str">
        <f t="shared" si="119"/>
        <v/>
      </c>
      <c r="M778" s="19" t="str">
        <f t="shared" si="120"/>
        <v/>
      </c>
      <c r="N778" s="19" t="str">
        <f t="shared" si="127"/>
        <v/>
      </c>
      <c r="O778" s="9" t="str">
        <f t="shared" si="125"/>
        <v/>
      </c>
      <c r="S778" s="2" t="str">
        <f t="shared" si="123"/>
        <v>INDEX</v>
      </c>
      <c r="T778" s="18" t="str">
        <f t="shared" si="121"/>
        <v/>
      </c>
      <c r="V778" s="2" t="str">
        <f t="shared" si="124"/>
        <v>INCIDENTS</v>
      </c>
      <c r="W778" s="16" t="str">
        <f t="shared" si="122"/>
        <v/>
      </c>
    </row>
    <row r="779" spans="2:23" x14ac:dyDescent="0.2">
      <c r="B779" s="59" t="str">
        <f>IF(Collage!B772="","",Collage!B772)</f>
        <v/>
      </c>
      <c r="C779" s="59" t="str">
        <f>IF(Collage!C772="","",Collage!C772)</f>
        <v/>
      </c>
      <c r="D779" s="35" t="str">
        <f>IF(Collage!D772="","",Collage!D772)</f>
        <v/>
      </c>
      <c r="E779" s="29"/>
      <c r="F779" s="10"/>
      <c r="G779" s="11"/>
      <c r="H779" s="13" t="str">
        <f t="shared" si="118"/>
        <v/>
      </c>
      <c r="I779" s="8" t="str">
        <f>IF(B779&lt;&gt;"",SUMIF($V$23:$V$598,V779,$H$23:$H$598)/SUMIF($V$23:$V$598,V779,$O$23:O1354),IF(O779&lt;&gt;"",SUMIF($S$23:$S$598,S779,$H$23:$H$598)/O779,""))</f>
        <v/>
      </c>
      <c r="J779" s="12"/>
      <c r="K779" s="19" t="str">
        <f t="shared" si="126"/>
        <v/>
      </c>
      <c r="L779" s="19" t="str">
        <f t="shared" si="119"/>
        <v/>
      </c>
      <c r="M779" s="19" t="str">
        <f t="shared" si="120"/>
        <v/>
      </c>
      <c r="N779" s="19" t="str">
        <f t="shared" si="127"/>
        <v/>
      </c>
      <c r="O779" s="9" t="str">
        <f t="shared" si="125"/>
        <v/>
      </c>
      <c r="S779" s="2" t="str">
        <f t="shared" si="123"/>
        <v>INDEX</v>
      </c>
      <c r="T779" s="18" t="str">
        <f t="shared" si="121"/>
        <v/>
      </c>
      <c r="V779" s="2" t="str">
        <f t="shared" si="124"/>
        <v>INCIDENTS</v>
      </c>
      <c r="W779" s="16" t="str">
        <f t="shared" si="122"/>
        <v/>
      </c>
    </row>
    <row r="780" spans="2:23" x14ac:dyDescent="0.2">
      <c r="B780" s="59" t="str">
        <f>IF(Collage!B773="","",Collage!B773)</f>
        <v/>
      </c>
      <c r="C780" s="59" t="str">
        <f>IF(Collage!C773="","",Collage!C773)</f>
        <v/>
      </c>
      <c r="D780" s="35" t="str">
        <f>IF(Collage!D773="","",Collage!D773)</f>
        <v/>
      </c>
      <c r="E780" s="29"/>
      <c r="F780" s="10"/>
      <c r="G780" s="11"/>
      <c r="H780" s="13" t="str">
        <f t="shared" si="118"/>
        <v/>
      </c>
      <c r="I780" s="8" t="str">
        <f>IF(B780&lt;&gt;"",SUMIF($V$23:$V$598,V780,$H$23:$H$598)/SUMIF($V$23:$V$598,V780,$O$23:O1355),IF(O780&lt;&gt;"",SUMIF($S$23:$S$598,S780,$H$23:$H$598)/O780,""))</f>
        <v/>
      </c>
      <c r="J780" s="12"/>
      <c r="K780" s="19" t="str">
        <f t="shared" si="126"/>
        <v/>
      </c>
      <c r="L780" s="19" t="str">
        <f t="shared" si="119"/>
        <v/>
      </c>
      <c r="M780" s="19" t="str">
        <f t="shared" si="120"/>
        <v/>
      </c>
      <c r="N780" s="19" t="str">
        <f t="shared" si="127"/>
        <v/>
      </c>
      <c r="O780" s="9" t="str">
        <f t="shared" si="125"/>
        <v/>
      </c>
      <c r="S780" s="2" t="str">
        <f t="shared" si="123"/>
        <v>INDEX</v>
      </c>
      <c r="T780" s="18" t="str">
        <f t="shared" si="121"/>
        <v/>
      </c>
      <c r="V780" s="2" t="str">
        <f t="shared" si="124"/>
        <v>INCIDENTS</v>
      </c>
      <c r="W780" s="16" t="str">
        <f t="shared" si="122"/>
        <v/>
      </c>
    </row>
    <row r="781" spans="2:23" x14ac:dyDescent="0.2">
      <c r="B781" s="59" t="str">
        <f>IF(Collage!B774="","",Collage!B774)</f>
        <v/>
      </c>
      <c r="C781" s="59" t="str">
        <f>IF(Collage!C774="","",Collage!C774)</f>
        <v/>
      </c>
      <c r="D781" s="35" t="str">
        <f>IF(Collage!D774="","",Collage!D774)</f>
        <v/>
      </c>
      <c r="E781" s="29"/>
      <c r="F781" s="10"/>
      <c r="G781" s="11"/>
      <c r="H781" s="13" t="str">
        <f t="shared" si="118"/>
        <v/>
      </c>
      <c r="I781" s="8" t="str">
        <f>IF(B781&lt;&gt;"",SUMIF($V$23:$V$598,V781,$H$23:$H$598)/SUMIF($V$23:$V$598,V781,$O$23:O1356),IF(O781&lt;&gt;"",SUMIF($S$23:$S$598,S781,$H$23:$H$598)/O781,""))</f>
        <v/>
      </c>
      <c r="J781" s="12"/>
      <c r="K781" s="19" t="str">
        <f t="shared" si="126"/>
        <v/>
      </c>
      <c r="L781" s="19" t="str">
        <f t="shared" si="119"/>
        <v/>
      </c>
      <c r="M781" s="19" t="str">
        <f t="shared" si="120"/>
        <v/>
      </c>
      <c r="N781" s="19" t="str">
        <f t="shared" si="127"/>
        <v/>
      </c>
      <c r="O781" s="9" t="str">
        <f t="shared" si="125"/>
        <v/>
      </c>
      <c r="S781" s="2" t="str">
        <f t="shared" si="123"/>
        <v>INDEX</v>
      </c>
      <c r="T781" s="18" t="str">
        <f t="shared" si="121"/>
        <v/>
      </c>
      <c r="V781" s="2" t="str">
        <f t="shared" si="124"/>
        <v>INCIDENTS</v>
      </c>
      <c r="W781" s="16" t="str">
        <f t="shared" si="122"/>
        <v/>
      </c>
    </row>
    <row r="782" spans="2:23" x14ac:dyDescent="0.2">
      <c r="B782" s="59" t="str">
        <f>IF(Collage!B775="","",Collage!B775)</f>
        <v/>
      </c>
      <c r="C782" s="59" t="str">
        <f>IF(Collage!C775="","",Collage!C775)</f>
        <v/>
      </c>
      <c r="D782" s="35" t="str">
        <f>IF(Collage!D775="","",Collage!D775)</f>
        <v/>
      </c>
      <c r="E782" s="29"/>
      <c r="F782" s="10"/>
      <c r="G782" s="11"/>
      <c r="H782" s="13" t="str">
        <f t="shared" si="118"/>
        <v/>
      </c>
      <c r="I782" s="8" t="str">
        <f>IF(B782&lt;&gt;"",SUMIF($V$23:$V$598,V782,$H$23:$H$598)/SUMIF($V$23:$V$598,V782,$O$23:O1357),IF(O782&lt;&gt;"",SUMIF($S$23:$S$598,S782,$H$23:$H$598)/O782,""))</f>
        <v/>
      </c>
      <c r="J782" s="12"/>
      <c r="K782" s="19" t="str">
        <f t="shared" si="126"/>
        <v/>
      </c>
      <c r="L782" s="19" t="str">
        <f t="shared" si="119"/>
        <v/>
      </c>
      <c r="M782" s="19" t="str">
        <f t="shared" si="120"/>
        <v/>
      </c>
      <c r="N782" s="19" t="str">
        <f t="shared" si="127"/>
        <v/>
      </c>
      <c r="O782" s="9" t="str">
        <f t="shared" si="125"/>
        <v/>
      </c>
      <c r="S782" s="2" t="str">
        <f t="shared" si="123"/>
        <v>INDEX</v>
      </c>
      <c r="T782" s="18" t="str">
        <f t="shared" si="121"/>
        <v/>
      </c>
      <c r="V782" s="2" t="str">
        <f t="shared" si="124"/>
        <v>INCIDENTS</v>
      </c>
      <c r="W782" s="16" t="str">
        <f t="shared" si="122"/>
        <v/>
      </c>
    </row>
    <row r="783" spans="2:23" x14ac:dyDescent="0.2">
      <c r="B783" s="59" t="str">
        <f>IF(Collage!B776="","",Collage!B776)</f>
        <v/>
      </c>
      <c r="C783" s="59" t="str">
        <f>IF(Collage!C776="","",Collage!C776)</f>
        <v/>
      </c>
      <c r="D783" s="35" t="str">
        <f>IF(Collage!D776="","",Collage!D776)</f>
        <v/>
      </c>
      <c r="E783" s="29"/>
      <c r="F783" s="10"/>
      <c r="G783" s="11"/>
      <c r="H783" s="13" t="str">
        <f t="shared" si="118"/>
        <v/>
      </c>
      <c r="I783" s="8" t="str">
        <f>IF(B783&lt;&gt;"",SUMIF($V$23:$V$598,V783,$H$23:$H$598)/SUMIF($V$23:$V$598,V783,$O$23:O1358),IF(O783&lt;&gt;"",SUMIF($S$23:$S$598,S783,$H$23:$H$598)/O783,""))</f>
        <v/>
      </c>
      <c r="J783" s="12"/>
      <c r="K783" s="19" t="str">
        <f t="shared" si="126"/>
        <v/>
      </c>
      <c r="L783" s="19" t="str">
        <f t="shared" si="119"/>
        <v/>
      </c>
      <c r="M783" s="19" t="str">
        <f t="shared" si="120"/>
        <v/>
      </c>
      <c r="N783" s="19" t="str">
        <f t="shared" si="127"/>
        <v/>
      </c>
      <c r="O783" s="9" t="str">
        <f t="shared" si="125"/>
        <v/>
      </c>
      <c r="S783" s="2" t="str">
        <f t="shared" si="123"/>
        <v>INDEX</v>
      </c>
      <c r="T783" s="18" t="str">
        <f t="shared" si="121"/>
        <v/>
      </c>
      <c r="V783" s="2" t="str">
        <f t="shared" si="124"/>
        <v>INCIDENTS</v>
      </c>
      <c r="W783" s="16" t="str">
        <f t="shared" si="122"/>
        <v/>
      </c>
    </row>
    <row r="784" spans="2:23" x14ac:dyDescent="0.2">
      <c r="B784" s="59" t="str">
        <f>IF(Collage!B777="","",Collage!B777)</f>
        <v/>
      </c>
      <c r="C784" s="59" t="str">
        <f>IF(Collage!C777="","",Collage!C777)</f>
        <v/>
      </c>
      <c r="D784" s="35" t="str">
        <f>IF(Collage!D777="","",Collage!D777)</f>
        <v/>
      </c>
      <c r="E784" s="29"/>
      <c r="F784" s="10"/>
      <c r="G784" s="11"/>
      <c r="H784" s="13" t="str">
        <f t="shared" si="118"/>
        <v/>
      </c>
      <c r="I784" s="8" t="str">
        <f>IF(B784&lt;&gt;"",SUMIF($V$23:$V$598,V784,$H$23:$H$598)/SUMIF($V$23:$V$598,V784,$O$23:O1359),IF(O784&lt;&gt;"",SUMIF($S$23:$S$598,S784,$H$23:$H$598)/O784,""))</f>
        <v/>
      </c>
      <c r="J784" s="12"/>
      <c r="K784" s="19" t="str">
        <f t="shared" si="126"/>
        <v/>
      </c>
      <c r="L784" s="19" t="str">
        <f t="shared" si="119"/>
        <v/>
      </c>
      <c r="M784" s="19" t="str">
        <f t="shared" si="120"/>
        <v/>
      </c>
      <c r="N784" s="19" t="str">
        <f t="shared" si="127"/>
        <v/>
      </c>
      <c r="O784" s="9" t="str">
        <f t="shared" si="125"/>
        <v/>
      </c>
      <c r="S784" s="2" t="str">
        <f t="shared" si="123"/>
        <v>INDEX</v>
      </c>
      <c r="T784" s="18" t="str">
        <f t="shared" si="121"/>
        <v/>
      </c>
      <c r="V784" s="2" t="str">
        <f t="shared" si="124"/>
        <v>INCIDENTS</v>
      </c>
      <c r="W784" s="16" t="str">
        <f t="shared" si="122"/>
        <v/>
      </c>
    </row>
    <row r="785" spans="2:23" x14ac:dyDescent="0.2">
      <c r="B785" s="59" t="str">
        <f>IF(Collage!B778="","",Collage!B778)</f>
        <v/>
      </c>
      <c r="C785" s="59" t="str">
        <f>IF(Collage!C778="","",Collage!C778)</f>
        <v/>
      </c>
      <c r="D785" s="35" t="str">
        <f>IF(Collage!D778="","",Collage!D778)</f>
        <v/>
      </c>
      <c r="E785" s="29"/>
      <c r="F785" s="10"/>
      <c r="G785" s="11"/>
      <c r="H785" s="13" t="str">
        <f t="shared" si="118"/>
        <v/>
      </c>
      <c r="I785" s="8" t="str">
        <f>IF(B785&lt;&gt;"",SUMIF($V$23:$V$598,V785,$H$23:$H$598)/SUMIF($V$23:$V$598,V785,$O$23:O1360),IF(O785&lt;&gt;"",SUMIF($S$23:$S$598,S785,$H$23:$H$598)/O785,""))</f>
        <v/>
      </c>
      <c r="J785" s="12"/>
      <c r="K785" s="19" t="str">
        <f t="shared" si="126"/>
        <v/>
      </c>
      <c r="L785" s="19" t="str">
        <f t="shared" si="119"/>
        <v/>
      </c>
      <c r="M785" s="19" t="str">
        <f t="shared" si="120"/>
        <v/>
      </c>
      <c r="N785" s="19" t="str">
        <f t="shared" si="127"/>
        <v/>
      </c>
      <c r="O785" s="9" t="str">
        <f t="shared" si="125"/>
        <v/>
      </c>
      <c r="S785" s="2" t="str">
        <f t="shared" si="123"/>
        <v>INDEX</v>
      </c>
      <c r="T785" s="18" t="str">
        <f t="shared" si="121"/>
        <v/>
      </c>
      <c r="V785" s="2" t="str">
        <f t="shared" si="124"/>
        <v>INCIDENTS</v>
      </c>
      <c r="W785" s="16" t="str">
        <f t="shared" si="122"/>
        <v/>
      </c>
    </row>
    <row r="786" spans="2:23" x14ac:dyDescent="0.2">
      <c r="B786" s="59" t="str">
        <f>IF(Collage!B779="","",Collage!B779)</f>
        <v/>
      </c>
      <c r="C786" s="59" t="str">
        <f>IF(Collage!C779="","",Collage!C779)</f>
        <v/>
      </c>
      <c r="D786" s="35" t="str">
        <f>IF(Collage!D779="","",Collage!D779)</f>
        <v/>
      </c>
      <c r="E786" s="29"/>
      <c r="F786" s="10"/>
      <c r="G786" s="11"/>
      <c r="H786" s="13" t="str">
        <f t="shared" si="118"/>
        <v/>
      </c>
      <c r="I786" s="8" t="str">
        <f>IF(B786&lt;&gt;"",SUMIF($V$23:$V$598,V786,$H$23:$H$598)/SUMIF($V$23:$V$598,V786,$O$23:O1361),IF(O786&lt;&gt;"",SUMIF($S$23:$S$598,S786,$H$23:$H$598)/O786,""))</f>
        <v/>
      </c>
      <c r="J786" s="12"/>
      <c r="K786" s="19" t="str">
        <f t="shared" si="126"/>
        <v/>
      </c>
      <c r="L786" s="19" t="str">
        <f t="shared" si="119"/>
        <v/>
      </c>
      <c r="M786" s="19" t="str">
        <f t="shared" si="120"/>
        <v/>
      </c>
      <c r="N786" s="19" t="str">
        <f t="shared" si="127"/>
        <v/>
      </c>
      <c r="O786" s="9" t="str">
        <f t="shared" si="125"/>
        <v/>
      </c>
      <c r="S786" s="2" t="str">
        <f t="shared" si="123"/>
        <v>INDEX</v>
      </c>
      <c r="T786" s="18" t="str">
        <f t="shared" si="121"/>
        <v/>
      </c>
      <c r="V786" s="2" t="str">
        <f t="shared" si="124"/>
        <v>INCIDENTS</v>
      </c>
      <c r="W786" s="16" t="str">
        <f t="shared" si="122"/>
        <v/>
      </c>
    </row>
    <row r="787" spans="2:23" x14ac:dyDescent="0.2">
      <c r="B787" s="59" t="str">
        <f>IF(Collage!B780="","",Collage!B780)</f>
        <v/>
      </c>
      <c r="C787" s="59" t="str">
        <f>IF(Collage!C780="","",Collage!C780)</f>
        <v/>
      </c>
      <c r="D787" s="35" t="str">
        <f>IF(Collage!D780="","",Collage!D780)</f>
        <v/>
      </c>
      <c r="E787" s="29"/>
      <c r="F787" s="10"/>
      <c r="G787" s="11"/>
      <c r="H787" s="13" t="str">
        <f t="shared" si="118"/>
        <v/>
      </c>
      <c r="I787" s="8" t="str">
        <f>IF(B787&lt;&gt;"",SUMIF($V$23:$V$598,V787,$H$23:$H$598)/SUMIF($V$23:$V$598,V787,$O$23:O1362),IF(O787&lt;&gt;"",SUMIF($S$23:$S$598,S787,$H$23:$H$598)/O787,""))</f>
        <v/>
      </c>
      <c r="J787" s="12"/>
      <c r="K787" s="19" t="str">
        <f t="shared" si="126"/>
        <v/>
      </c>
      <c r="L787" s="19" t="str">
        <f t="shared" si="119"/>
        <v/>
      </c>
      <c r="M787" s="19" t="str">
        <f t="shared" si="120"/>
        <v/>
      </c>
      <c r="N787" s="19" t="str">
        <f t="shared" si="127"/>
        <v/>
      </c>
      <c r="O787" s="9" t="str">
        <f t="shared" si="125"/>
        <v/>
      </c>
      <c r="S787" s="2" t="str">
        <f t="shared" si="123"/>
        <v>INDEX</v>
      </c>
      <c r="T787" s="18" t="str">
        <f t="shared" si="121"/>
        <v/>
      </c>
      <c r="V787" s="2" t="str">
        <f t="shared" si="124"/>
        <v>INCIDENTS</v>
      </c>
      <c r="W787" s="16" t="str">
        <f t="shared" si="122"/>
        <v/>
      </c>
    </row>
    <row r="788" spans="2:23" x14ac:dyDescent="0.2">
      <c r="B788" s="59" t="str">
        <f>IF(Collage!B781="","",Collage!B781)</f>
        <v/>
      </c>
      <c r="C788" s="59" t="str">
        <f>IF(Collage!C781="","",Collage!C781)</f>
        <v/>
      </c>
      <c r="D788" s="35" t="str">
        <f>IF(Collage!D781="","",Collage!D781)</f>
        <v/>
      </c>
      <c r="E788" s="29"/>
      <c r="F788" s="10"/>
      <c r="G788" s="11"/>
      <c r="H788" s="13" t="str">
        <f t="shared" si="118"/>
        <v/>
      </c>
      <c r="I788" s="8" t="str">
        <f>IF(B788&lt;&gt;"",SUMIF($V$23:$V$598,V788,$H$23:$H$598)/SUMIF($V$23:$V$598,V788,$O$23:O1363),IF(O788&lt;&gt;"",SUMIF($S$23:$S$598,S788,$H$23:$H$598)/O788,""))</f>
        <v/>
      </c>
      <c r="J788" s="12"/>
      <c r="K788" s="19" t="str">
        <f t="shared" si="126"/>
        <v/>
      </c>
      <c r="L788" s="19" t="str">
        <f t="shared" si="119"/>
        <v/>
      </c>
      <c r="M788" s="19" t="str">
        <f t="shared" si="120"/>
        <v/>
      </c>
      <c r="N788" s="19" t="str">
        <f t="shared" si="127"/>
        <v/>
      </c>
      <c r="O788" s="9" t="str">
        <f t="shared" si="125"/>
        <v/>
      </c>
      <c r="S788" s="2" t="str">
        <f t="shared" si="123"/>
        <v>INDEX</v>
      </c>
      <c r="T788" s="18" t="str">
        <f t="shared" si="121"/>
        <v/>
      </c>
      <c r="V788" s="2" t="str">
        <f t="shared" si="124"/>
        <v>INCIDENTS</v>
      </c>
      <c r="W788" s="16" t="str">
        <f t="shared" si="122"/>
        <v/>
      </c>
    </row>
    <row r="789" spans="2:23" x14ac:dyDescent="0.2">
      <c r="B789" s="59" t="str">
        <f>IF(Collage!B782="","",Collage!B782)</f>
        <v/>
      </c>
      <c r="C789" s="59" t="str">
        <f>IF(Collage!C782="","",Collage!C782)</f>
        <v/>
      </c>
      <c r="D789" s="35" t="str">
        <f>IF(Collage!D782="","",Collage!D782)</f>
        <v/>
      </c>
      <c r="E789" s="29"/>
      <c r="F789" s="10"/>
      <c r="G789" s="11"/>
      <c r="H789" s="13" t="str">
        <f t="shared" si="118"/>
        <v/>
      </c>
      <c r="I789" s="8" t="str">
        <f>IF(B789&lt;&gt;"",SUMIF($V$23:$V$598,V789,$H$23:$H$598)/SUMIF($V$23:$V$598,V789,$O$23:O1364),IF(O789&lt;&gt;"",SUMIF($S$23:$S$598,S789,$H$23:$H$598)/O789,""))</f>
        <v/>
      </c>
      <c r="J789" s="12"/>
      <c r="K789" s="19" t="str">
        <f t="shared" si="126"/>
        <v/>
      </c>
      <c r="L789" s="19" t="str">
        <f t="shared" si="119"/>
        <v/>
      </c>
      <c r="M789" s="19" t="str">
        <f t="shared" si="120"/>
        <v/>
      </c>
      <c r="N789" s="19" t="str">
        <f t="shared" si="127"/>
        <v/>
      </c>
      <c r="O789" s="9" t="str">
        <f t="shared" si="125"/>
        <v/>
      </c>
      <c r="S789" s="2" t="str">
        <f t="shared" si="123"/>
        <v>INDEX</v>
      </c>
      <c r="T789" s="18" t="str">
        <f t="shared" si="121"/>
        <v/>
      </c>
      <c r="V789" s="2" t="str">
        <f t="shared" si="124"/>
        <v>INCIDENTS</v>
      </c>
      <c r="W789" s="16" t="str">
        <f t="shared" si="122"/>
        <v/>
      </c>
    </row>
    <row r="790" spans="2:23" x14ac:dyDescent="0.2">
      <c r="B790" s="59" t="str">
        <f>IF(Collage!B783="","",Collage!B783)</f>
        <v/>
      </c>
      <c r="C790" s="59" t="str">
        <f>IF(Collage!C783="","",Collage!C783)</f>
        <v/>
      </c>
      <c r="D790" s="35" t="str">
        <f>IF(Collage!D783="","",Collage!D783)</f>
        <v/>
      </c>
      <c r="E790" s="29"/>
      <c r="F790" s="10"/>
      <c r="G790" s="11"/>
      <c r="H790" s="13" t="str">
        <f t="shared" si="118"/>
        <v/>
      </c>
      <c r="I790" s="8" t="str">
        <f>IF(B790&lt;&gt;"",SUMIF($V$23:$V$598,V790,$H$23:$H$598)/SUMIF($V$23:$V$598,V790,$O$23:O1365),IF(O790&lt;&gt;"",SUMIF($S$23:$S$598,S790,$H$23:$H$598)/O790,""))</f>
        <v/>
      </c>
      <c r="J790" s="12"/>
      <c r="K790" s="19" t="str">
        <f t="shared" si="126"/>
        <v/>
      </c>
      <c r="L790" s="19" t="str">
        <f t="shared" si="119"/>
        <v/>
      </c>
      <c r="M790" s="19" t="str">
        <f t="shared" si="120"/>
        <v/>
      </c>
      <c r="N790" s="19" t="str">
        <f t="shared" si="127"/>
        <v/>
      </c>
      <c r="O790" s="9" t="str">
        <f t="shared" si="125"/>
        <v/>
      </c>
      <c r="S790" s="2" t="str">
        <f t="shared" si="123"/>
        <v>INDEX</v>
      </c>
      <c r="T790" s="18" t="str">
        <f t="shared" si="121"/>
        <v/>
      </c>
      <c r="V790" s="2" t="str">
        <f t="shared" si="124"/>
        <v>INCIDENTS</v>
      </c>
      <c r="W790" s="16" t="str">
        <f t="shared" si="122"/>
        <v/>
      </c>
    </row>
    <row r="791" spans="2:23" x14ac:dyDescent="0.2">
      <c r="B791" s="59" t="str">
        <f>IF(Collage!B784="","",Collage!B784)</f>
        <v/>
      </c>
      <c r="C791" s="59" t="str">
        <f>IF(Collage!C784="","",Collage!C784)</f>
        <v/>
      </c>
      <c r="D791" s="35" t="str">
        <f>IF(Collage!D784="","",Collage!D784)</f>
        <v/>
      </c>
      <c r="E791" s="29"/>
      <c r="F791" s="10"/>
      <c r="G791" s="11"/>
      <c r="H791" s="13" t="str">
        <f t="shared" ref="H791:H854" si="128">IF(D791="","",SUM(N791/3))</f>
        <v/>
      </c>
      <c r="I791" s="8" t="str">
        <f>IF(B791&lt;&gt;"",SUMIF($V$23:$V$598,V791,$H$23:$H$598)/SUMIF($V$23:$V$598,V791,$O$23:O1366),IF(O791&lt;&gt;"",SUMIF($S$23:$S$598,S791,$H$23:$H$598)/O791,""))</f>
        <v/>
      </c>
      <c r="J791" s="12"/>
      <c r="K791" s="19" t="str">
        <f t="shared" si="126"/>
        <v/>
      </c>
      <c r="L791" s="19" t="str">
        <f t="shared" ref="L791:L854" si="129">IF($D791&lt;&gt;"",IF($F791="X",1,0),"")</f>
        <v/>
      </c>
      <c r="M791" s="19" t="str">
        <f t="shared" ref="M791:M854" si="130">IF($D791&lt;&gt;"",IF($G791="X",1,0),"")</f>
        <v/>
      </c>
      <c r="N791" s="19" t="str">
        <f t="shared" si="127"/>
        <v/>
      </c>
      <c r="O791" s="9" t="str">
        <f t="shared" si="125"/>
        <v/>
      </c>
      <c r="S791" s="2" t="str">
        <f t="shared" si="123"/>
        <v>INDEX</v>
      </c>
      <c r="T791" s="18" t="str">
        <f t="shared" ref="T791:T854" si="131">IF(C791&lt;&gt;"",I791,"")</f>
        <v/>
      </c>
      <c r="V791" s="2" t="str">
        <f t="shared" si="124"/>
        <v>INCIDENTS</v>
      </c>
      <c r="W791" s="16" t="str">
        <f t="shared" ref="W791:W854" si="132">IF(B791&lt;&gt;"",I791,"")</f>
        <v/>
      </c>
    </row>
    <row r="792" spans="2:23" x14ac:dyDescent="0.2">
      <c r="B792" s="59" t="str">
        <f>IF(Collage!B785="","",Collage!B785)</f>
        <v/>
      </c>
      <c r="C792" s="59" t="str">
        <f>IF(Collage!C785="","",Collage!C785)</f>
        <v/>
      </c>
      <c r="D792" s="35" t="str">
        <f>IF(Collage!D785="","",Collage!D785)</f>
        <v/>
      </c>
      <c r="E792" s="29"/>
      <c r="F792" s="10"/>
      <c r="G792" s="11"/>
      <c r="H792" s="13" t="str">
        <f t="shared" si="128"/>
        <v/>
      </c>
      <c r="I792" s="8" t="str">
        <f>IF(B792&lt;&gt;"",SUMIF($V$23:$V$598,V792,$H$23:$H$598)/SUMIF($V$23:$V$598,V792,$O$23:O1367),IF(O792&lt;&gt;"",SUMIF($S$23:$S$598,S792,$H$23:$H$598)/O792,""))</f>
        <v/>
      </c>
      <c r="J792" s="12"/>
      <c r="K792" s="19" t="str">
        <f t="shared" si="126"/>
        <v/>
      </c>
      <c r="L792" s="19" t="str">
        <f t="shared" si="129"/>
        <v/>
      </c>
      <c r="M792" s="19" t="str">
        <f t="shared" si="130"/>
        <v/>
      </c>
      <c r="N792" s="19" t="str">
        <f t="shared" si="127"/>
        <v/>
      </c>
      <c r="O792" s="9" t="str">
        <f t="shared" si="125"/>
        <v/>
      </c>
      <c r="S792" s="2" t="str">
        <f t="shared" ref="S792:S855" si="133">IF(C792&lt;&gt;"",C792,IF(V792=V791,S791,""))</f>
        <v>INDEX</v>
      </c>
      <c r="T792" s="18" t="str">
        <f t="shared" si="131"/>
        <v/>
      </c>
      <c r="V792" s="2" t="str">
        <f t="shared" ref="V792:V855" si="134">IF(B792="",V791,B792)</f>
        <v>INCIDENTS</v>
      </c>
      <c r="W792" s="16" t="str">
        <f t="shared" si="132"/>
        <v/>
      </c>
    </row>
    <row r="793" spans="2:23" x14ac:dyDescent="0.2">
      <c r="B793" s="59" t="str">
        <f>IF(Collage!B786="","",Collage!B786)</f>
        <v/>
      </c>
      <c r="C793" s="59" t="str">
        <f>IF(Collage!C786="","",Collage!C786)</f>
        <v/>
      </c>
      <c r="D793" s="35" t="str">
        <f>IF(Collage!D786="","",Collage!D786)</f>
        <v/>
      </c>
      <c r="E793" s="29"/>
      <c r="F793" s="10"/>
      <c r="G793" s="11"/>
      <c r="H793" s="13" t="str">
        <f t="shared" si="128"/>
        <v/>
      </c>
      <c r="I793" s="8" t="str">
        <f>IF(B793&lt;&gt;"",SUMIF($V$23:$V$598,V793,$H$23:$H$598)/SUMIF($V$23:$V$598,V793,$O$23:O1368),IF(O793&lt;&gt;"",SUMIF($S$23:$S$598,S793,$H$23:$H$598)/O793,""))</f>
        <v/>
      </c>
      <c r="J793" s="12"/>
      <c r="K793" s="19" t="str">
        <f t="shared" si="126"/>
        <v/>
      </c>
      <c r="L793" s="19" t="str">
        <f t="shared" si="129"/>
        <v/>
      </c>
      <c r="M793" s="19" t="str">
        <f t="shared" si="130"/>
        <v/>
      </c>
      <c r="N793" s="19" t="str">
        <f t="shared" si="127"/>
        <v/>
      </c>
      <c r="O793" s="9" t="str">
        <f t="shared" ref="O793:O856" si="135">IF(C793="","",IF(S792&lt;&gt;S793,SUMPRODUCT((D793:D1269&lt;&gt;"")*(S793:S1269=S793)),""))</f>
        <v/>
      </c>
      <c r="S793" s="2" t="str">
        <f t="shared" si="133"/>
        <v>INDEX</v>
      </c>
      <c r="T793" s="18" t="str">
        <f t="shared" si="131"/>
        <v/>
      </c>
      <c r="V793" s="2" t="str">
        <f t="shared" si="134"/>
        <v>INCIDENTS</v>
      </c>
      <c r="W793" s="16" t="str">
        <f t="shared" si="132"/>
        <v/>
      </c>
    </row>
    <row r="794" spans="2:23" x14ac:dyDescent="0.2">
      <c r="B794" s="59" t="str">
        <f>IF(Collage!B787="","",Collage!B787)</f>
        <v/>
      </c>
      <c r="C794" s="59" t="str">
        <f>IF(Collage!C787="","",Collage!C787)</f>
        <v/>
      </c>
      <c r="D794" s="35" t="str">
        <f>IF(Collage!D787="","",Collage!D787)</f>
        <v/>
      </c>
      <c r="E794" s="29"/>
      <c r="F794" s="10"/>
      <c r="G794" s="11"/>
      <c r="H794" s="13" t="str">
        <f t="shared" si="128"/>
        <v/>
      </c>
      <c r="I794" s="8" t="str">
        <f>IF(B794&lt;&gt;"",SUMIF($V$23:$V$598,V794,$H$23:$H$598)/SUMIF($V$23:$V$598,V794,$O$23:O1369),IF(O794&lt;&gt;"",SUMIF($S$23:$S$598,S794,$H$23:$H$598)/O794,""))</f>
        <v/>
      </c>
      <c r="J794" s="12"/>
      <c r="K794" s="19" t="str">
        <f t="shared" si="126"/>
        <v/>
      </c>
      <c r="L794" s="19" t="str">
        <f t="shared" si="129"/>
        <v/>
      </c>
      <c r="M794" s="19" t="str">
        <f t="shared" si="130"/>
        <v/>
      </c>
      <c r="N794" s="19" t="str">
        <f t="shared" si="127"/>
        <v/>
      </c>
      <c r="O794" s="9" t="str">
        <f t="shared" si="135"/>
        <v/>
      </c>
      <c r="S794" s="2" t="str">
        <f t="shared" si="133"/>
        <v>INDEX</v>
      </c>
      <c r="T794" s="18" t="str">
        <f t="shared" si="131"/>
        <v/>
      </c>
      <c r="V794" s="2" t="str">
        <f t="shared" si="134"/>
        <v>INCIDENTS</v>
      </c>
      <c r="W794" s="16" t="str">
        <f t="shared" si="132"/>
        <v/>
      </c>
    </row>
    <row r="795" spans="2:23" x14ac:dyDescent="0.2">
      <c r="B795" s="59" t="str">
        <f>IF(Collage!B788="","",Collage!B788)</f>
        <v/>
      </c>
      <c r="C795" s="59" t="str">
        <f>IF(Collage!C788="","",Collage!C788)</f>
        <v/>
      </c>
      <c r="D795" s="35" t="str">
        <f>IF(Collage!D788="","",Collage!D788)</f>
        <v/>
      </c>
      <c r="E795" s="29"/>
      <c r="F795" s="10"/>
      <c r="G795" s="11"/>
      <c r="H795" s="13" t="str">
        <f t="shared" si="128"/>
        <v/>
      </c>
      <c r="I795" s="8" t="str">
        <f>IF(B795&lt;&gt;"",SUMIF($V$23:$V$598,V795,$H$23:$H$598)/SUMIF($V$23:$V$598,V795,$O$23:O1370),IF(O795&lt;&gt;"",SUMIF($S$23:$S$598,S795,$H$23:$H$598)/O795,""))</f>
        <v/>
      </c>
      <c r="J795" s="12"/>
      <c r="K795" s="19" t="str">
        <f t="shared" si="126"/>
        <v/>
      </c>
      <c r="L795" s="19" t="str">
        <f t="shared" si="129"/>
        <v/>
      </c>
      <c r="M795" s="19" t="str">
        <f t="shared" si="130"/>
        <v/>
      </c>
      <c r="N795" s="19" t="str">
        <f t="shared" si="127"/>
        <v/>
      </c>
      <c r="O795" s="9" t="str">
        <f t="shared" si="135"/>
        <v/>
      </c>
      <c r="S795" s="2" t="str">
        <f t="shared" si="133"/>
        <v>INDEX</v>
      </c>
      <c r="T795" s="18" t="str">
        <f t="shared" si="131"/>
        <v/>
      </c>
      <c r="V795" s="2" t="str">
        <f t="shared" si="134"/>
        <v>INCIDENTS</v>
      </c>
      <c r="W795" s="16" t="str">
        <f t="shared" si="132"/>
        <v/>
      </c>
    </row>
    <row r="796" spans="2:23" x14ac:dyDescent="0.2">
      <c r="B796" s="59" t="str">
        <f>IF(Collage!B789="","",Collage!B789)</f>
        <v/>
      </c>
      <c r="C796" s="59" t="str">
        <f>IF(Collage!C789="","",Collage!C789)</f>
        <v/>
      </c>
      <c r="D796" s="35" t="str">
        <f>IF(Collage!D789="","",Collage!D789)</f>
        <v/>
      </c>
      <c r="E796" s="29"/>
      <c r="F796" s="10"/>
      <c r="G796" s="11"/>
      <c r="H796" s="13" t="str">
        <f t="shared" si="128"/>
        <v/>
      </c>
      <c r="I796" s="8" t="str">
        <f>IF(B796&lt;&gt;"",SUMIF($V$23:$V$598,V796,$H$23:$H$598)/SUMIF($V$23:$V$598,V796,$O$23:O1371),IF(O796&lt;&gt;"",SUMIF($S$23:$S$598,S796,$H$23:$H$598)/O796,""))</f>
        <v/>
      </c>
      <c r="J796" s="12"/>
      <c r="K796" s="19" t="str">
        <f t="shared" si="126"/>
        <v/>
      </c>
      <c r="L796" s="19" t="str">
        <f t="shared" si="129"/>
        <v/>
      </c>
      <c r="M796" s="19" t="str">
        <f t="shared" si="130"/>
        <v/>
      </c>
      <c r="N796" s="19" t="str">
        <f t="shared" si="127"/>
        <v/>
      </c>
      <c r="O796" s="9" t="str">
        <f t="shared" si="135"/>
        <v/>
      </c>
      <c r="S796" s="2" t="str">
        <f t="shared" si="133"/>
        <v>INDEX</v>
      </c>
      <c r="T796" s="18" t="str">
        <f t="shared" si="131"/>
        <v/>
      </c>
      <c r="V796" s="2" t="str">
        <f t="shared" si="134"/>
        <v>INCIDENTS</v>
      </c>
      <c r="W796" s="16" t="str">
        <f t="shared" si="132"/>
        <v/>
      </c>
    </row>
    <row r="797" spans="2:23" x14ac:dyDescent="0.2">
      <c r="B797" s="59" t="str">
        <f>IF(Collage!B790="","",Collage!B790)</f>
        <v/>
      </c>
      <c r="C797" s="59" t="str">
        <f>IF(Collage!C790="","",Collage!C790)</f>
        <v/>
      </c>
      <c r="D797" s="35" t="str">
        <f>IF(Collage!D790="","",Collage!D790)</f>
        <v/>
      </c>
      <c r="E797" s="29"/>
      <c r="F797" s="10"/>
      <c r="G797" s="11"/>
      <c r="H797" s="13" t="str">
        <f t="shared" si="128"/>
        <v/>
      </c>
      <c r="I797" s="8" t="str">
        <f>IF(B797&lt;&gt;"",SUMIF($V$23:$V$598,V797,$H$23:$H$598)/SUMIF($V$23:$V$598,V797,$O$23:O1372),IF(O797&lt;&gt;"",SUMIF($S$23:$S$598,S797,$H$23:$H$598)/O797,""))</f>
        <v/>
      </c>
      <c r="J797" s="12"/>
      <c r="K797" s="19" t="str">
        <f t="shared" si="126"/>
        <v/>
      </c>
      <c r="L797" s="19" t="str">
        <f t="shared" si="129"/>
        <v/>
      </c>
      <c r="M797" s="19" t="str">
        <f t="shared" si="130"/>
        <v/>
      </c>
      <c r="N797" s="19" t="str">
        <f t="shared" si="127"/>
        <v/>
      </c>
      <c r="O797" s="9" t="str">
        <f t="shared" si="135"/>
        <v/>
      </c>
      <c r="S797" s="2" t="str">
        <f t="shared" si="133"/>
        <v>INDEX</v>
      </c>
      <c r="T797" s="18" t="str">
        <f t="shared" si="131"/>
        <v/>
      </c>
      <c r="V797" s="2" t="str">
        <f t="shared" si="134"/>
        <v>INCIDENTS</v>
      </c>
      <c r="W797" s="16" t="str">
        <f t="shared" si="132"/>
        <v/>
      </c>
    </row>
    <row r="798" spans="2:23" x14ac:dyDescent="0.2">
      <c r="B798" s="59" t="str">
        <f>IF(Collage!B791="","",Collage!B791)</f>
        <v/>
      </c>
      <c r="C798" s="59" t="str">
        <f>IF(Collage!C791="","",Collage!C791)</f>
        <v/>
      </c>
      <c r="D798" s="35" t="str">
        <f>IF(Collage!D791="","",Collage!D791)</f>
        <v/>
      </c>
      <c r="E798" s="29"/>
      <c r="F798" s="10"/>
      <c r="G798" s="11"/>
      <c r="H798" s="13" t="str">
        <f t="shared" si="128"/>
        <v/>
      </c>
      <c r="I798" s="8" t="str">
        <f>IF(B798&lt;&gt;"",SUMIF($V$23:$V$598,V798,$H$23:$H$598)/SUMIF($V$23:$V$598,V798,$O$23:O1373),IF(O798&lt;&gt;"",SUMIF($S$23:$S$598,S798,$H$23:$H$598)/O798,""))</f>
        <v/>
      </c>
      <c r="J798" s="12"/>
      <c r="K798" s="19" t="str">
        <f t="shared" si="126"/>
        <v/>
      </c>
      <c r="L798" s="19" t="str">
        <f t="shared" si="129"/>
        <v/>
      </c>
      <c r="M798" s="19" t="str">
        <f t="shared" si="130"/>
        <v/>
      </c>
      <c r="N798" s="19" t="str">
        <f t="shared" si="127"/>
        <v/>
      </c>
      <c r="O798" s="9" t="str">
        <f t="shared" si="135"/>
        <v/>
      </c>
      <c r="S798" s="2" t="str">
        <f t="shared" si="133"/>
        <v>INDEX</v>
      </c>
      <c r="T798" s="18" t="str">
        <f t="shared" si="131"/>
        <v/>
      </c>
      <c r="V798" s="2" t="str">
        <f t="shared" si="134"/>
        <v>INCIDENTS</v>
      </c>
      <c r="W798" s="16" t="str">
        <f t="shared" si="132"/>
        <v/>
      </c>
    </row>
    <row r="799" spans="2:23" x14ac:dyDescent="0.2">
      <c r="B799" s="59" t="str">
        <f>IF(Collage!B792="","",Collage!B792)</f>
        <v/>
      </c>
      <c r="C799" s="59" t="str">
        <f>IF(Collage!C792="","",Collage!C792)</f>
        <v/>
      </c>
      <c r="D799" s="35" t="str">
        <f>IF(Collage!D792="","",Collage!D792)</f>
        <v/>
      </c>
      <c r="E799" s="29"/>
      <c r="F799" s="10"/>
      <c r="G799" s="11"/>
      <c r="H799" s="13" t="str">
        <f t="shared" si="128"/>
        <v/>
      </c>
      <c r="I799" s="8" t="str">
        <f>IF(B799&lt;&gt;"",SUMIF($V$23:$V$598,V799,$H$23:$H$598)/SUMIF($V$23:$V$598,V799,$O$23:O1374),IF(O799&lt;&gt;"",SUMIF($S$23:$S$598,S799,$H$23:$H$598)/O799,""))</f>
        <v/>
      </c>
      <c r="J799" s="12"/>
      <c r="K799" s="19" t="str">
        <f t="shared" si="126"/>
        <v/>
      </c>
      <c r="L799" s="19" t="str">
        <f t="shared" si="129"/>
        <v/>
      </c>
      <c r="M799" s="19" t="str">
        <f t="shared" si="130"/>
        <v/>
      </c>
      <c r="N799" s="19" t="str">
        <f t="shared" si="127"/>
        <v/>
      </c>
      <c r="O799" s="9" t="str">
        <f t="shared" si="135"/>
        <v/>
      </c>
      <c r="S799" s="2" t="str">
        <f t="shared" si="133"/>
        <v>INDEX</v>
      </c>
      <c r="T799" s="18" t="str">
        <f t="shared" si="131"/>
        <v/>
      </c>
      <c r="V799" s="2" t="str">
        <f t="shared" si="134"/>
        <v>INCIDENTS</v>
      </c>
      <c r="W799" s="16" t="str">
        <f t="shared" si="132"/>
        <v/>
      </c>
    </row>
    <row r="800" spans="2:23" x14ac:dyDescent="0.2">
      <c r="B800" s="59" t="str">
        <f>IF(Collage!B793="","",Collage!B793)</f>
        <v/>
      </c>
      <c r="C800" s="59" t="str">
        <f>IF(Collage!C793="","",Collage!C793)</f>
        <v/>
      </c>
      <c r="D800" s="35" t="str">
        <f>IF(Collage!D793="","",Collage!D793)</f>
        <v/>
      </c>
      <c r="E800" s="29"/>
      <c r="F800" s="10"/>
      <c r="G800" s="11"/>
      <c r="H800" s="13" t="str">
        <f t="shared" si="128"/>
        <v/>
      </c>
      <c r="I800" s="8" t="str">
        <f>IF(B800&lt;&gt;"",SUMIF($V$23:$V$598,V800,$H$23:$H$598)/SUMIF($V$23:$V$598,V800,$O$23:O1375),IF(O800&lt;&gt;"",SUMIF($S$23:$S$598,S800,$H$23:$H$598)/O800,""))</f>
        <v/>
      </c>
      <c r="J800" s="12"/>
      <c r="K800" s="19" t="str">
        <f t="shared" si="126"/>
        <v/>
      </c>
      <c r="L800" s="19" t="str">
        <f t="shared" si="129"/>
        <v/>
      </c>
      <c r="M800" s="19" t="str">
        <f t="shared" si="130"/>
        <v/>
      </c>
      <c r="N800" s="19" t="str">
        <f t="shared" si="127"/>
        <v/>
      </c>
      <c r="O800" s="9" t="str">
        <f t="shared" si="135"/>
        <v/>
      </c>
      <c r="S800" s="2" t="str">
        <f t="shared" si="133"/>
        <v>INDEX</v>
      </c>
      <c r="T800" s="18" t="str">
        <f t="shared" si="131"/>
        <v/>
      </c>
      <c r="V800" s="2" t="str">
        <f t="shared" si="134"/>
        <v>INCIDENTS</v>
      </c>
      <c r="W800" s="16" t="str">
        <f t="shared" si="132"/>
        <v/>
      </c>
    </row>
    <row r="801" spans="2:23" x14ac:dyDescent="0.2">
      <c r="B801" s="59" t="str">
        <f>IF(Collage!B794="","",Collage!B794)</f>
        <v/>
      </c>
      <c r="C801" s="59" t="str">
        <f>IF(Collage!C794="","",Collage!C794)</f>
        <v/>
      </c>
      <c r="D801" s="35" t="str">
        <f>IF(Collage!D794="","",Collage!D794)</f>
        <v/>
      </c>
      <c r="E801" s="29"/>
      <c r="F801" s="10"/>
      <c r="G801" s="11"/>
      <c r="H801" s="13" t="str">
        <f t="shared" si="128"/>
        <v/>
      </c>
      <c r="I801" s="8" t="str">
        <f>IF(B801&lt;&gt;"",SUMIF($V$23:$V$598,V801,$H$23:$H$598)/SUMIF($V$23:$V$598,V801,$O$23:O1376),IF(O801&lt;&gt;"",SUMIF($S$23:$S$598,S801,$H$23:$H$598)/O801,""))</f>
        <v/>
      </c>
      <c r="J801" s="12"/>
      <c r="K801" s="19" t="str">
        <f t="shared" si="126"/>
        <v/>
      </c>
      <c r="L801" s="19" t="str">
        <f t="shared" si="129"/>
        <v/>
      </c>
      <c r="M801" s="19" t="str">
        <f t="shared" si="130"/>
        <v/>
      </c>
      <c r="N801" s="19" t="str">
        <f t="shared" si="127"/>
        <v/>
      </c>
      <c r="O801" s="9" t="str">
        <f t="shared" si="135"/>
        <v/>
      </c>
      <c r="S801" s="2" t="str">
        <f t="shared" si="133"/>
        <v>INDEX</v>
      </c>
      <c r="T801" s="18" t="str">
        <f t="shared" si="131"/>
        <v/>
      </c>
      <c r="V801" s="2" t="str">
        <f t="shared" si="134"/>
        <v>INCIDENTS</v>
      </c>
      <c r="W801" s="16" t="str">
        <f t="shared" si="132"/>
        <v/>
      </c>
    </row>
    <row r="802" spans="2:23" x14ac:dyDescent="0.2">
      <c r="B802" s="59" t="str">
        <f>IF(Collage!B795="","",Collage!B795)</f>
        <v/>
      </c>
      <c r="C802" s="59" t="str">
        <f>IF(Collage!C795="","",Collage!C795)</f>
        <v/>
      </c>
      <c r="D802" s="35" t="str">
        <f>IF(Collage!D795="","",Collage!D795)</f>
        <v/>
      </c>
      <c r="E802" s="29"/>
      <c r="F802" s="10"/>
      <c r="G802" s="11"/>
      <c r="H802" s="13" t="str">
        <f t="shared" si="128"/>
        <v/>
      </c>
      <c r="I802" s="8" t="str">
        <f>IF(B802&lt;&gt;"",SUMIF($V$23:$V$598,V802,$H$23:$H$598)/SUMIF($V$23:$V$598,V802,$O$23:O1377),IF(O802&lt;&gt;"",SUMIF($S$23:$S$598,S802,$H$23:$H$598)/O802,""))</f>
        <v/>
      </c>
      <c r="J802" s="12"/>
      <c r="K802" s="19" t="str">
        <f t="shared" si="126"/>
        <v/>
      </c>
      <c r="L802" s="19" t="str">
        <f t="shared" si="129"/>
        <v/>
      </c>
      <c r="M802" s="19" t="str">
        <f t="shared" si="130"/>
        <v/>
      </c>
      <c r="N802" s="19" t="str">
        <f t="shared" si="127"/>
        <v/>
      </c>
      <c r="O802" s="9" t="str">
        <f t="shared" si="135"/>
        <v/>
      </c>
      <c r="S802" s="2" t="str">
        <f t="shared" si="133"/>
        <v>INDEX</v>
      </c>
      <c r="T802" s="18" t="str">
        <f t="shared" si="131"/>
        <v/>
      </c>
      <c r="V802" s="2" t="str">
        <f t="shared" si="134"/>
        <v>INCIDENTS</v>
      </c>
      <c r="W802" s="16" t="str">
        <f t="shared" si="132"/>
        <v/>
      </c>
    </row>
    <row r="803" spans="2:23" x14ac:dyDescent="0.2">
      <c r="B803" s="59" t="str">
        <f>IF(Collage!B796="","",Collage!B796)</f>
        <v/>
      </c>
      <c r="C803" s="59" t="str">
        <f>IF(Collage!C796="","",Collage!C796)</f>
        <v/>
      </c>
      <c r="D803" s="35" t="str">
        <f>IF(Collage!D796="","",Collage!D796)</f>
        <v/>
      </c>
      <c r="E803" s="29"/>
      <c r="F803" s="10"/>
      <c r="G803" s="11"/>
      <c r="H803" s="13" t="str">
        <f t="shared" si="128"/>
        <v/>
      </c>
      <c r="I803" s="8" t="str">
        <f>IF(B803&lt;&gt;"",SUMIF($V$23:$V$598,V803,$H$23:$H$598)/SUMIF($V$23:$V$598,V803,$O$23:O1378),IF(O803&lt;&gt;"",SUMIF($S$23:$S$598,S803,$H$23:$H$598)/O803,""))</f>
        <v/>
      </c>
      <c r="J803" s="12"/>
      <c r="K803" s="19" t="str">
        <f t="shared" si="126"/>
        <v/>
      </c>
      <c r="L803" s="19" t="str">
        <f t="shared" si="129"/>
        <v/>
      </c>
      <c r="M803" s="19" t="str">
        <f t="shared" si="130"/>
        <v/>
      </c>
      <c r="N803" s="19" t="str">
        <f t="shared" si="127"/>
        <v/>
      </c>
      <c r="O803" s="9" t="str">
        <f t="shared" si="135"/>
        <v/>
      </c>
      <c r="S803" s="2" t="str">
        <f t="shared" si="133"/>
        <v>INDEX</v>
      </c>
      <c r="T803" s="18" t="str">
        <f t="shared" si="131"/>
        <v/>
      </c>
      <c r="V803" s="2" t="str">
        <f t="shared" si="134"/>
        <v>INCIDENTS</v>
      </c>
      <c r="W803" s="16" t="str">
        <f t="shared" si="132"/>
        <v/>
      </c>
    </row>
    <row r="804" spans="2:23" x14ac:dyDescent="0.2">
      <c r="B804" s="59" t="str">
        <f>IF(Collage!B797="","",Collage!B797)</f>
        <v/>
      </c>
      <c r="C804" s="59" t="str">
        <f>IF(Collage!C797="","",Collage!C797)</f>
        <v/>
      </c>
      <c r="D804" s="35" t="str">
        <f>IF(Collage!D797="","",Collage!D797)</f>
        <v/>
      </c>
      <c r="E804" s="29"/>
      <c r="F804" s="10"/>
      <c r="G804" s="11"/>
      <c r="H804" s="13" t="str">
        <f t="shared" si="128"/>
        <v/>
      </c>
      <c r="I804" s="8" t="str">
        <f>IF(B804&lt;&gt;"",SUMIF($V$23:$V$598,V804,$H$23:$H$598)/SUMIF($V$23:$V$598,V804,$O$23:O1379),IF(O804&lt;&gt;"",SUMIF($S$23:$S$598,S804,$H$23:$H$598)/O804,""))</f>
        <v/>
      </c>
      <c r="J804" s="12"/>
      <c r="K804" s="19" t="str">
        <f t="shared" ref="K804:K867" si="136">IF(D804&lt;&gt;"",IF(E804="X",1,0),"")</f>
        <v/>
      </c>
      <c r="L804" s="19" t="str">
        <f t="shared" si="129"/>
        <v/>
      </c>
      <c r="M804" s="19" t="str">
        <f t="shared" si="130"/>
        <v/>
      </c>
      <c r="N804" s="19" t="str">
        <f t="shared" ref="N804:N867" si="137">IF(D804&lt;&gt;"",SUM(K804:M804),IF(O804&lt;&gt;"","Procédures :",""))</f>
        <v/>
      </c>
      <c r="O804" s="9" t="str">
        <f t="shared" si="135"/>
        <v/>
      </c>
      <c r="S804" s="2" t="str">
        <f t="shared" si="133"/>
        <v>INDEX</v>
      </c>
      <c r="T804" s="18" t="str">
        <f t="shared" si="131"/>
        <v/>
      </c>
      <c r="V804" s="2" t="str">
        <f t="shared" si="134"/>
        <v>INCIDENTS</v>
      </c>
      <c r="W804" s="16" t="str">
        <f t="shared" si="132"/>
        <v/>
      </c>
    </row>
    <row r="805" spans="2:23" x14ac:dyDescent="0.2">
      <c r="B805" s="59" t="str">
        <f>IF(Collage!B798="","",Collage!B798)</f>
        <v/>
      </c>
      <c r="C805" s="59" t="str">
        <f>IF(Collage!C798="","",Collage!C798)</f>
        <v/>
      </c>
      <c r="D805" s="35" t="str">
        <f>IF(Collage!D798="","",Collage!D798)</f>
        <v/>
      </c>
      <c r="E805" s="29"/>
      <c r="F805" s="10"/>
      <c r="G805" s="11"/>
      <c r="H805" s="13" t="str">
        <f t="shared" si="128"/>
        <v/>
      </c>
      <c r="I805" s="8" t="str">
        <f>IF(B805&lt;&gt;"",SUMIF($V$23:$V$598,V805,$H$23:$H$598)/SUMIF($V$23:$V$598,V805,$O$23:O1380),IF(O805&lt;&gt;"",SUMIF($S$23:$S$598,S805,$H$23:$H$598)/O805,""))</f>
        <v/>
      </c>
      <c r="J805" s="12"/>
      <c r="K805" s="19" t="str">
        <f t="shared" si="136"/>
        <v/>
      </c>
      <c r="L805" s="19" t="str">
        <f t="shared" si="129"/>
        <v/>
      </c>
      <c r="M805" s="19" t="str">
        <f t="shared" si="130"/>
        <v/>
      </c>
      <c r="N805" s="19" t="str">
        <f t="shared" si="137"/>
        <v/>
      </c>
      <c r="O805" s="9" t="str">
        <f t="shared" si="135"/>
        <v/>
      </c>
      <c r="S805" s="2" t="str">
        <f t="shared" si="133"/>
        <v>INDEX</v>
      </c>
      <c r="T805" s="18" t="str">
        <f t="shared" si="131"/>
        <v/>
      </c>
      <c r="V805" s="2" t="str">
        <f t="shared" si="134"/>
        <v>INCIDENTS</v>
      </c>
      <c r="W805" s="16" t="str">
        <f t="shared" si="132"/>
        <v/>
      </c>
    </row>
    <row r="806" spans="2:23" x14ac:dyDescent="0.2">
      <c r="B806" s="59" t="str">
        <f>IF(Collage!B799="","",Collage!B799)</f>
        <v/>
      </c>
      <c r="C806" s="59" t="str">
        <f>IF(Collage!C799="","",Collage!C799)</f>
        <v/>
      </c>
      <c r="D806" s="35" t="str">
        <f>IF(Collage!D799="","",Collage!D799)</f>
        <v/>
      </c>
      <c r="E806" s="29"/>
      <c r="F806" s="10"/>
      <c r="G806" s="11"/>
      <c r="H806" s="13" t="str">
        <f t="shared" si="128"/>
        <v/>
      </c>
      <c r="I806" s="8" t="str">
        <f>IF(B806&lt;&gt;"",SUMIF($V$23:$V$598,V806,$H$23:$H$598)/SUMIF($V$23:$V$598,V806,$O$23:O1381),IF(O806&lt;&gt;"",SUMIF($S$23:$S$598,S806,$H$23:$H$598)/O806,""))</f>
        <v/>
      </c>
      <c r="J806" s="12"/>
      <c r="K806" s="19" t="str">
        <f t="shared" si="136"/>
        <v/>
      </c>
      <c r="L806" s="19" t="str">
        <f t="shared" si="129"/>
        <v/>
      </c>
      <c r="M806" s="19" t="str">
        <f t="shared" si="130"/>
        <v/>
      </c>
      <c r="N806" s="19" t="str">
        <f t="shared" si="137"/>
        <v/>
      </c>
      <c r="O806" s="9" t="str">
        <f t="shared" si="135"/>
        <v/>
      </c>
      <c r="S806" s="2" t="str">
        <f t="shared" si="133"/>
        <v>INDEX</v>
      </c>
      <c r="T806" s="18" t="str">
        <f t="shared" si="131"/>
        <v/>
      </c>
      <c r="V806" s="2" t="str">
        <f t="shared" si="134"/>
        <v>INCIDENTS</v>
      </c>
      <c r="W806" s="16" t="str">
        <f t="shared" si="132"/>
        <v/>
      </c>
    </row>
    <row r="807" spans="2:23" x14ac:dyDescent="0.2">
      <c r="B807" s="59" t="str">
        <f>IF(Collage!B800="","",Collage!B800)</f>
        <v/>
      </c>
      <c r="C807" s="59" t="str">
        <f>IF(Collage!C800="","",Collage!C800)</f>
        <v/>
      </c>
      <c r="D807" s="35" t="str">
        <f>IF(Collage!D800="","",Collage!D800)</f>
        <v/>
      </c>
      <c r="E807" s="29"/>
      <c r="F807" s="10"/>
      <c r="G807" s="11"/>
      <c r="H807" s="13" t="str">
        <f t="shared" si="128"/>
        <v/>
      </c>
      <c r="I807" s="8" t="str">
        <f>IF(B807&lt;&gt;"",SUMIF($V$23:$V$598,V807,$H$23:$H$598)/SUMIF($V$23:$V$598,V807,$O$23:O1382),IF(O807&lt;&gt;"",SUMIF($S$23:$S$598,S807,$H$23:$H$598)/O807,""))</f>
        <v/>
      </c>
      <c r="J807" s="12"/>
      <c r="K807" s="19" t="str">
        <f t="shared" si="136"/>
        <v/>
      </c>
      <c r="L807" s="19" t="str">
        <f t="shared" si="129"/>
        <v/>
      </c>
      <c r="M807" s="19" t="str">
        <f t="shared" si="130"/>
        <v/>
      </c>
      <c r="N807" s="19" t="str">
        <f t="shared" si="137"/>
        <v/>
      </c>
      <c r="O807" s="9" t="str">
        <f t="shared" si="135"/>
        <v/>
      </c>
      <c r="S807" s="2" t="str">
        <f t="shared" si="133"/>
        <v>INDEX</v>
      </c>
      <c r="T807" s="18" t="str">
        <f t="shared" si="131"/>
        <v/>
      </c>
      <c r="V807" s="2" t="str">
        <f t="shared" si="134"/>
        <v>INCIDENTS</v>
      </c>
      <c r="W807" s="16" t="str">
        <f t="shared" si="132"/>
        <v/>
      </c>
    </row>
    <row r="808" spans="2:23" x14ac:dyDescent="0.2">
      <c r="B808" s="59" t="str">
        <f>IF(Collage!B801="","",Collage!B801)</f>
        <v/>
      </c>
      <c r="C808" s="59" t="str">
        <f>IF(Collage!C801="","",Collage!C801)</f>
        <v/>
      </c>
      <c r="D808" s="35" t="str">
        <f>IF(Collage!D801="","",Collage!D801)</f>
        <v/>
      </c>
      <c r="E808" s="29"/>
      <c r="F808" s="10"/>
      <c r="G808" s="11"/>
      <c r="H808" s="13" t="str">
        <f t="shared" si="128"/>
        <v/>
      </c>
      <c r="I808" s="8" t="str">
        <f>IF(B808&lt;&gt;"",SUMIF($V$23:$V$598,V808,$H$23:$H$598)/SUMIF($V$23:$V$598,V808,$O$23:O1383),IF(O808&lt;&gt;"",SUMIF($S$23:$S$598,S808,$H$23:$H$598)/O808,""))</f>
        <v/>
      </c>
      <c r="J808" s="12"/>
      <c r="K808" s="19" t="str">
        <f t="shared" si="136"/>
        <v/>
      </c>
      <c r="L808" s="19" t="str">
        <f t="shared" si="129"/>
        <v/>
      </c>
      <c r="M808" s="19" t="str">
        <f t="shared" si="130"/>
        <v/>
      </c>
      <c r="N808" s="19" t="str">
        <f t="shared" si="137"/>
        <v/>
      </c>
      <c r="O808" s="9" t="str">
        <f t="shared" si="135"/>
        <v/>
      </c>
      <c r="S808" s="2" t="str">
        <f t="shared" si="133"/>
        <v>INDEX</v>
      </c>
      <c r="T808" s="18" t="str">
        <f t="shared" si="131"/>
        <v/>
      </c>
      <c r="V808" s="2" t="str">
        <f t="shared" si="134"/>
        <v>INCIDENTS</v>
      </c>
      <c r="W808" s="16" t="str">
        <f t="shared" si="132"/>
        <v/>
      </c>
    </row>
    <row r="809" spans="2:23" x14ac:dyDescent="0.2">
      <c r="B809" s="59" t="str">
        <f>IF(Collage!B802="","",Collage!B802)</f>
        <v/>
      </c>
      <c r="C809" s="59" t="str">
        <f>IF(Collage!C802="","",Collage!C802)</f>
        <v/>
      </c>
      <c r="D809" s="35" t="str">
        <f>IF(Collage!D802="","",Collage!D802)</f>
        <v/>
      </c>
      <c r="E809" s="29"/>
      <c r="F809" s="10"/>
      <c r="G809" s="11"/>
      <c r="H809" s="13" t="str">
        <f t="shared" si="128"/>
        <v/>
      </c>
      <c r="I809" s="8" t="str">
        <f>IF(B809&lt;&gt;"",SUMIF($V$23:$V$598,V809,$H$23:$H$598)/SUMIF($V$23:$V$598,V809,$O$23:O1384),IF(O809&lt;&gt;"",SUMIF($S$23:$S$598,S809,$H$23:$H$598)/O809,""))</f>
        <v/>
      </c>
      <c r="J809" s="12"/>
      <c r="K809" s="19" t="str">
        <f t="shared" si="136"/>
        <v/>
      </c>
      <c r="L809" s="19" t="str">
        <f t="shared" si="129"/>
        <v/>
      </c>
      <c r="M809" s="19" t="str">
        <f t="shared" si="130"/>
        <v/>
      </c>
      <c r="N809" s="19" t="str">
        <f t="shared" si="137"/>
        <v/>
      </c>
      <c r="O809" s="9" t="str">
        <f t="shared" si="135"/>
        <v/>
      </c>
      <c r="S809" s="2" t="str">
        <f t="shared" si="133"/>
        <v>INDEX</v>
      </c>
      <c r="T809" s="18" t="str">
        <f t="shared" si="131"/>
        <v/>
      </c>
      <c r="V809" s="2" t="str">
        <f t="shared" si="134"/>
        <v>INCIDENTS</v>
      </c>
      <c r="W809" s="16" t="str">
        <f t="shared" si="132"/>
        <v/>
      </c>
    </row>
    <row r="810" spans="2:23" x14ac:dyDescent="0.2">
      <c r="B810" s="59" t="str">
        <f>IF(Collage!B803="","",Collage!B803)</f>
        <v/>
      </c>
      <c r="C810" s="59" t="str">
        <f>IF(Collage!C803="","",Collage!C803)</f>
        <v/>
      </c>
      <c r="D810" s="35" t="str">
        <f>IF(Collage!D803="","",Collage!D803)</f>
        <v/>
      </c>
      <c r="E810" s="29"/>
      <c r="F810" s="10"/>
      <c r="G810" s="11"/>
      <c r="H810" s="13" t="str">
        <f t="shared" si="128"/>
        <v/>
      </c>
      <c r="I810" s="8" t="str">
        <f>IF(B810&lt;&gt;"",SUMIF($V$23:$V$598,V810,$H$23:$H$598)/SUMIF($V$23:$V$598,V810,$O$23:O1385),IF(O810&lt;&gt;"",SUMIF($S$23:$S$598,S810,$H$23:$H$598)/O810,""))</f>
        <v/>
      </c>
      <c r="J810" s="12"/>
      <c r="K810" s="19" t="str">
        <f t="shared" si="136"/>
        <v/>
      </c>
      <c r="L810" s="19" t="str">
        <f t="shared" si="129"/>
        <v/>
      </c>
      <c r="M810" s="19" t="str">
        <f t="shared" si="130"/>
        <v/>
      </c>
      <c r="N810" s="19" t="str">
        <f t="shared" si="137"/>
        <v/>
      </c>
      <c r="O810" s="9" t="str">
        <f t="shared" si="135"/>
        <v/>
      </c>
      <c r="S810" s="2" t="str">
        <f t="shared" si="133"/>
        <v>INDEX</v>
      </c>
      <c r="T810" s="18" t="str">
        <f t="shared" si="131"/>
        <v/>
      </c>
      <c r="V810" s="2" t="str">
        <f t="shared" si="134"/>
        <v>INCIDENTS</v>
      </c>
      <c r="W810" s="16" t="str">
        <f t="shared" si="132"/>
        <v/>
      </c>
    </row>
    <row r="811" spans="2:23" x14ac:dyDescent="0.2">
      <c r="B811" s="59" t="str">
        <f>IF(Collage!B804="","",Collage!B804)</f>
        <v/>
      </c>
      <c r="C811" s="59" t="str">
        <f>IF(Collage!C804="","",Collage!C804)</f>
        <v/>
      </c>
      <c r="D811" s="35" t="str">
        <f>IF(Collage!D804="","",Collage!D804)</f>
        <v/>
      </c>
      <c r="E811" s="29"/>
      <c r="F811" s="10"/>
      <c r="G811" s="11"/>
      <c r="H811" s="13" t="str">
        <f t="shared" si="128"/>
        <v/>
      </c>
      <c r="I811" s="8" t="str">
        <f>IF(B811&lt;&gt;"",SUMIF($V$23:$V$598,V811,$H$23:$H$598)/SUMIF($V$23:$V$598,V811,$O$23:O1386),IF(O811&lt;&gt;"",SUMIF($S$23:$S$598,S811,$H$23:$H$598)/O811,""))</f>
        <v/>
      </c>
      <c r="J811" s="12"/>
      <c r="K811" s="19" t="str">
        <f t="shared" si="136"/>
        <v/>
      </c>
      <c r="L811" s="19" t="str">
        <f t="shared" si="129"/>
        <v/>
      </c>
      <c r="M811" s="19" t="str">
        <f t="shared" si="130"/>
        <v/>
      </c>
      <c r="N811" s="19" t="str">
        <f t="shared" si="137"/>
        <v/>
      </c>
      <c r="O811" s="9" t="str">
        <f t="shared" si="135"/>
        <v/>
      </c>
      <c r="S811" s="2" t="str">
        <f t="shared" si="133"/>
        <v>INDEX</v>
      </c>
      <c r="T811" s="18" t="str">
        <f t="shared" si="131"/>
        <v/>
      </c>
      <c r="V811" s="2" t="str">
        <f t="shared" si="134"/>
        <v>INCIDENTS</v>
      </c>
      <c r="W811" s="16" t="str">
        <f t="shared" si="132"/>
        <v/>
      </c>
    </row>
    <row r="812" spans="2:23" x14ac:dyDescent="0.2">
      <c r="B812" s="59" t="str">
        <f>IF(Collage!B805="","",Collage!B805)</f>
        <v/>
      </c>
      <c r="C812" s="59" t="str">
        <f>IF(Collage!C805="","",Collage!C805)</f>
        <v/>
      </c>
      <c r="D812" s="35" t="str">
        <f>IF(Collage!D805="","",Collage!D805)</f>
        <v/>
      </c>
      <c r="E812" s="29"/>
      <c r="F812" s="10"/>
      <c r="G812" s="11"/>
      <c r="H812" s="13" t="str">
        <f t="shared" si="128"/>
        <v/>
      </c>
      <c r="I812" s="8" t="str">
        <f>IF(B812&lt;&gt;"",SUMIF($V$23:$V$598,V812,$H$23:$H$598)/SUMIF($V$23:$V$598,V812,$O$23:O1387),IF(O812&lt;&gt;"",SUMIF($S$23:$S$598,S812,$H$23:$H$598)/O812,""))</f>
        <v/>
      </c>
      <c r="J812" s="12"/>
      <c r="K812" s="19" t="str">
        <f t="shared" si="136"/>
        <v/>
      </c>
      <c r="L812" s="19" t="str">
        <f t="shared" si="129"/>
        <v/>
      </c>
      <c r="M812" s="19" t="str">
        <f t="shared" si="130"/>
        <v/>
      </c>
      <c r="N812" s="19" t="str">
        <f t="shared" si="137"/>
        <v/>
      </c>
      <c r="O812" s="9" t="str">
        <f t="shared" si="135"/>
        <v/>
      </c>
      <c r="S812" s="2" t="str">
        <f t="shared" si="133"/>
        <v>INDEX</v>
      </c>
      <c r="T812" s="18" t="str">
        <f t="shared" si="131"/>
        <v/>
      </c>
      <c r="V812" s="2" t="str">
        <f t="shared" si="134"/>
        <v>INCIDENTS</v>
      </c>
      <c r="W812" s="16" t="str">
        <f t="shared" si="132"/>
        <v/>
      </c>
    </row>
    <row r="813" spans="2:23" x14ac:dyDescent="0.2">
      <c r="B813" s="59" t="str">
        <f>IF(Collage!B806="","",Collage!B806)</f>
        <v/>
      </c>
      <c r="C813" s="59" t="str">
        <f>IF(Collage!C806="","",Collage!C806)</f>
        <v/>
      </c>
      <c r="D813" s="35" t="str">
        <f>IF(Collage!D806="","",Collage!D806)</f>
        <v/>
      </c>
      <c r="E813" s="29"/>
      <c r="F813" s="10"/>
      <c r="G813" s="11"/>
      <c r="H813" s="13" t="str">
        <f t="shared" si="128"/>
        <v/>
      </c>
      <c r="I813" s="8" t="str">
        <f>IF(B813&lt;&gt;"",SUMIF($V$23:$V$598,V813,$H$23:$H$598)/SUMIF($V$23:$V$598,V813,$O$23:O1388),IF(O813&lt;&gt;"",SUMIF($S$23:$S$598,S813,$H$23:$H$598)/O813,""))</f>
        <v/>
      </c>
      <c r="J813" s="12"/>
      <c r="K813" s="19" t="str">
        <f t="shared" si="136"/>
        <v/>
      </c>
      <c r="L813" s="19" t="str">
        <f t="shared" si="129"/>
        <v/>
      </c>
      <c r="M813" s="19" t="str">
        <f t="shared" si="130"/>
        <v/>
      </c>
      <c r="N813" s="19" t="str">
        <f t="shared" si="137"/>
        <v/>
      </c>
      <c r="O813" s="9" t="str">
        <f t="shared" si="135"/>
        <v/>
      </c>
      <c r="S813" s="2" t="str">
        <f t="shared" si="133"/>
        <v>INDEX</v>
      </c>
      <c r="T813" s="18" t="str">
        <f t="shared" si="131"/>
        <v/>
      </c>
      <c r="V813" s="2" t="str">
        <f t="shared" si="134"/>
        <v>INCIDENTS</v>
      </c>
      <c r="W813" s="16" t="str">
        <f t="shared" si="132"/>
        <v/>
      </c>
    </row>
    <row r="814" spans="2:23" x14ac:dyDescent="0.2">
      <c r="B814" s="59" t="str">
        <f>IF(Collage!B807="","",Collage!B807)</f>
        <v/>
      </c>
      <c r="C814" s="59" t="str">
        <f>IF(Collage!C807="","",Collage!C807)</f>
        <v/>
      </c>
      <c r="D814" s="35" t="str">
        <f>IF(Collage!D807="","",Collage!D807)</f>
        <v/>
      </c>
      <c r="E814" s="29"/>
      <c r="F814" s="10"/>
      <c r="G814" s="11"/>
      <c r="H814" s="13" t="str">
        <f t="shared" si="128"/>
        <v/>
      </c>
      <c r="I814" s="8" t="str">
        <f>IF(B814&lt;&gt;"",SUMIF($V$23:$V$598,V814,$H$23:$H$598)/SUMIF($V$23:$V$598,V814,$O$23:O1389),IF(O814&lt;&gt;"",SUMIF($S$23:$S$598,S814,$H$23:$H$598)/O814,""))</f>
        <v/>
      </c>
      <c r="J814" s="12"/>
      <c r="K814" s="19" t="str">
        <f t="shared" si="136"/>
        <v/>
      </c>
      <c r="L814" s="19" t="str">
        <f t="shared" si="129"/>
        <v/>
      </c>
      <c r="M814" s="19" t="str">
        <f t="shared" si="130"/>
        <v/>
      </c>
      <c r="N814" s="19" t="str">
        <f t="shared" si="137"/>
        <v/>
      </c>
      <c r="O814" s="9" t="str">
        <f t="shared" si="135"/>
        <v/>
      </c>
      <c r="S814" s="2" t="str">
        <f t="shared" si="133"/>
        <v>INDEX</v>
      </c>
      <c r="T814" s="18" t="str">
        <f t="shared" si="131"/>
        <v/>
      </c>
      <c r="V814" s="2" t="str">
        <f t="shared" si="134"/>
        <v>INCIDENTS</v>
      </c>
      <c r="W814" s="16" t="str">
        <f t="shared" si="132"/>
        <v/>
      </c>
    </row>
    <row r="815" spans="2:23" x14ac:dyDescent="0.2">
      <c r="B815" s="59" t="str">
        <f>IF(Collage!B808="","",Collage!B808)</f>
        <v/>
      </c>
      <c r="C815" s="59" t="str">
        <f>IF(Collage!C808="","",Collage!C808)</f>
        <v/>
      </c>
      <c r="D815" s="35" t="str">
        <f>IF(Collage!D808="","",Collage!D808)</f>
        <v/>
      </c>
      <c r="E815" s="29"/>
      <c r="F815" s="10"/>
      <c r="G815" s="11"/>
      <c r="H815" s="13" t="str">
        <f t="shared" si="128"/>
        <v/>
      </c>
      <c r="I815" s="8" t="str">
        <f>IF(B815&lt;&gt;"",SUMIF($V$23:$V$598,V815,$H$23:$H$598)/SUMIF($V$23:$V$598,V815,$O$23:O1390),IF(O815&lt;&gt;"",SUMIF($S$23:$S$598,S815,$H$23:$H$598)/O815,""))</f>
        <v/>
      </c>
      <c r="J815" s="12"/>
      <c r="K815" s="19" t="str">
        <f t="shared" si="136"/>
        <v/>
      </c>
      <c r="L815" s="19" t="str">
        <f t="shared" si="129"/>
        <v/>
      </c>
      <c r="M815" s="19" t="str">
        <f t="shared" si="130"/>
        <v/>
      </c>
      <c r="N815" s="19" t="str">
        <f t="shared" si="137"/>
        <v/>
      </c>
      <c r="O815" s="9" t="str">
        <f t="shared" si="135"/>
        <v/>
      </c>
      <c r="S815" s="2" t="str">
        <f t="shared" si="133"/>
        <v>INDEX</v>
      </c>
      <c r="T815" s="18" t="str">
        <f t="shared" si="131"/>
        <v/>
      </c>
      <c r="V815" s="2" t="str">
        <f t="shared" si="134"/>
        <v>INCIDENTS</v>
      </c>
      <c r="W815" s="16" t="str">
        <f t="shared" si="132"/>
        <v/>
      </c>
    </row>
    <row r="816" spans="2:23" x14ac:dyDescent="0.2">
      <c r="B816" s="59" t="str">
        <f>IF(Collage!B809="","",Collage!B809)</f>
        <v/>
      </c>
      <c r="C816" s="59" t="str">
        <f>IF(Collage!C809="","",Collage!C809)</f>
        <v/>
      </c>
      <c r="D816" s="35" t="str">
        <f>IF(Collage!D809="","",Collage!D809)</f>
        <v/>
      </c>
      <c r="E816" s="29"/>
      <c r="F816" s="10"/>
      <c r="G816" s="11"/>
      <c r="H816" s="13" t="str">
        <f t="shared" si="128"/>
        <v/>
      </c>
      <c r="I816" s="8" t="str">
        <f>IF(B816&lt;&gt;"",SUMIF($V$23:$V$598,V816,$H$23:$H$598)/SUMIF($V$23:$V$598,V816,$O$23:O1391),IF(O816&lt;&gt;"",SUMIF($S$23:$S$598,S816,$H$23:$H$598)/O816,""))</f>
        <v/>
      </c>
      <c r="J816" s="12"/>
      <c r="K816" s="19" t="str">
        <f t="shared" si="136"/>
        <v/>
      </c>
      <c r="L816" s="19" t="str">
        <f t="shared" si="129"/>
        <v/>
      </c>
      <c r="M816" s="19" t="str">
        <f t="shared" si="130"/>
        <v/>
      </c>
      <c r="N816" s="19" t="str">
        <f t="shared" si="137"/>
        <v/>
      </c>
      <c r="O816" s="9" t="str">
        <f t="shared" si="135"/>
        <v/>
      </c>
      <c r="S816" s="2" t="str">
        <f t="shared" si="133"/>
        <v>INDEX</v>
      </c>
      <c r="T816" s="18" t="str">
        <f t="shared" si="131"/>
        <v/>
      </c>
      <c r="V816" s="2" t="str">
        <f t="shared" si="134"/>
        <v>INCIDENTS</v>
      </c>
      <c r="W816" s="16" t="str">
        <f t="shared" si="132"/>
        <v/>
      </c>
    </row>
    <row r="817" spans="2:23" x14ac:dyDescent="0.2">
      <c r="B817" s="59" t="str">
        <f>IF(Collage!B810="","",Collage!B810)</f>
        <v/>
      </c>
      <c r="C817" s="59" t="str">
        <f>IF(Collage!C810="","",Collage!C810)</f>
        <v/>
      </c>
      <c r="D817" s="35" t="str">
        <f>IF(Collage!D810="","",Collage!D810)</f>
        <v/>
      </c>
      <c r="E817" s="29"/>
      <c r="F817" s="10"/>
      <c r="G817" s="11"/>
      <c r="H817" s="13" t="str">
        <f t="shared" si="128"/>
        <v/>
      </c>
      <c r="I817" s="8" t="str">
        <f>IF(B817&lt;&gt;"",SUMIF($V$23:$V$598,V817,$H$23:$H$598)/SUMIF($V$23:$V$598,V817,$O$23:O1392),IF(O817&lt;&gt;"",SUMIF($S$23:$S$598,S817,$H$23:$H$598)/O817,""))</f>
        <v/>
      </c>
      <c r="J817" s="12"/>
      <c r="K817" s="19" t="str">
        <f t="shared" si="136"/>
        <v/>
      </c>
      <c r="L817" s="19" t="str">
        <f t="shared" si="129"/>
        <v/>
      </c>
      <c r="M817" s="19" t="str">
        <f t="shared" si="130"/>
        <v/>
      </c>
      <c r="N817" s="19" t="str">
        <f t="shared" si="137"/>
        <v/>
      </c>
      <c r="O817" s="9" t="str">
        <f t="shared" si="135"/>
        <v/>
      </c>
      <c r="S817" s="2" t="str">
        <f t="shared" si="133"/>
        <v>INDEX</v>
      </c>
      <c r="T817" s="18" t="str">
        <f t="shared" si="131"/>
        <v/>
      </c>
      <c r="V817" s="2" t="str">
        <f t="shared" si="134"/>
        <v>INCIDENTS</v>
      </c>
      <c r="W817" s="16" t="str">
        <f t="shared" si="132"/>
        <v/>
      </c>
    </row>
    <row r="818" spans="2:23" x14ac:dyDescent="0.2">
      <c r="B818" s="59" t="str">
        <f>IF(Collage!B811="","",Collage!B811)</f>
        <v/>
      </c>
      <c r="C818" s="59" t="str">
        <f>IF(Collage!C811="","",Collage!C811)</f>
        <v/>
      </c>
      <c r="D818" s="35" t="str">
        <f>IF(Collage!D811="","",Collage!D811)</f>
        <v/>
      </c>
      <c r="E818" s="29"/>
      <c r="F818" s="10"/>
      <c r="G818" s="11"/>
      <c r="H818" s="13" t="str">
        <f t="shared" si="128"/>
        <v/>
      </c>
      <c r="I818" s="8" t="str">
        <f>IF(B818&lt;&gt;"",SUMIF($V$23:$V$598,V818,$H$23:$H$598)/SUMIF($V$23:$V$598,V818,$O$23:O1393),IF(O818&lt;&gt;"",SUMIF($S$23:$S$598,S818,$H$23:$H$598)/O818,""))</f>
        <v/>
      </c>
      <c r="J818" s="12"/>
      <c r="K818" s="19" t="str">
        <f t="shared" si="136"/>
        <v/>
      </c>
      <c r="L818" s="19" t="str">
        <f t="shared" si="129"/>
        <v/>
      </c>
      <c r="M818" s="19" t="str">
        <f t="shared" si="130"/>
        <v/>
      </c>
      <c r="N818" s="19" t="str">
        <f t="shared" si="137"/>
        <v/>
      </c>
      <c r="O818" s="9" t="str">
        <f t="shared" si="135"/>
        <v/>
      </c>
      <c r="S818" s="2" t="str">
        <f t="shared" si="133"/>
        <v>INDEX</v>
      </c>
      <c r="T818" s="18" t="str">
        <f t="shared" si="131"/>
        <v/>
      </c>
      <c r="V818" s="2" t="str">
        <f t="shared" si="134"/>
        <v>INCIDENTS</v>
      </c>
      <c r="W818" s="16" t="str">
        <f t="shared" si="132"/>
        <v/>
      </c>
    </row>
    <row r="819" spans="2:23" x14ac:dyDescent="0.2">
      <c r="B819" s="59" t="str">
        <f>IF(Collage!B812="","",Collage!B812)</f>
        <v/>
      </c>
      <c r="C819" s="59" t="str">
        <f>IF(Collage!C812="","",Collage!C812)</f>
        <v/>
      </c>
      <c r="D819" s="35" t="str">
        <f>IF(Collage!D812="","",Collage!D812)</f>
        <v/>
      </c>
      <c r="E819" s="29"/>
      <c r="F819" s="10"/>
      <c r="G819" s="11"/>
      <c r="H819" s="13" t="str">
        <f t="shared" si="128"/>
        <v/>
      </c>
      <c r="I819" s="8" t="str">
        <f>IF(B819&lt;&gt;"",SUMIF($V$23:$V$598,V819,$H$23:$H$598)/SUMIF($V$23:$V$598,V819,$O$23:O1394),IF(O819&lt;&gt;"",SUMIF($S$23:$S$598,S819,$H$23:$H$598)/O819,""))</f>
        <v/>
      </c>
      <c r="J819" s="12"/>
      <c r="K819" s="19" t="str">
        <f t="shared" si="136"/>
        <v/>
      </c>
      <c r="L819" s="19" t="str">
        <f t="shared" si="129"/>
        <v/>
      </c>
      <c r="M819" s="19" t="str">
        <f t="shared" si="130"/>
        <v/>
      </c>
      <c r="N819" s="19" t="str">
        <f t="shared" si="137"/>
        <v/>
      </c>
      <c r="O819" s="9" t="str">
        <f t="shared" si="135"/>
        <v/>
      </c>
      <c r="S819" s="2" t="str">
        <f t="shared" si="133"/>
        <v>INDEX</v>
      </c>
      <c r="T819" s="18" t="str">
        <f t="shared" si="131"/>
        <v/>
      </c>
      <c r="V819" s="2" t="str">
        <f t="shared" si="134"/>
        <v>INCIDENTS</v>
      </c>
      <c r="W819" s="16" t="str">
        <f t="shared" si="132"/>
        <v/>
      </c>
    </row>
    <row r="820" spans="2:23" x14ac:dyDescent="0.2">
      <c r="B820" s="59" t="str">
        <f>IF(Collage!B813="","",Collage!B813)</f>
        <v/>
      </c>
      <c r="C820" s="59" t="str">
        <f>IF(Collage!C813="","",Collage!C813)</f>
        <v/>
      </c>
      <c r="D820" s="35" t="str">
        <f>IF(Collage!D813="","",Collage!D813)</f>
        <v/>
      </c>
      <c r="E820" s="29"/>
      <c r="F820" s="10"/>
      <c r="G820" s="11"/>
      <c r="H820" s="13" t="str">
        <f t="shared" si="128"/>
        <v/>
      </c>
      <c r="I820" s="8" t="str">
        <f>IF(B820&lt;&gt;"",SUMIF($V$23:$V$598,V820,$H$23:$H$598)/SUMIF($V$23:$V$598,V820,$O$23:O1395),IF(O820&lt;&gt;"",SUMIF($S$23:$S$598,S820,$H$23:$H$598)/O820,""))</f>
        <v/>
      </c>
      <c r="J820" s="12"/>
      <c r="K820" s="19" t="str">
        <f t="shared" si="136"/>
        <v/>
      </c>
      <c r="L820" s="19" t="str">
        <f t="shared" si="129"/>
        <v/>
      </c>
      <c r="M820" s="19" t="str">
        <f t="shared" si="130"/>
        <v/>
      </c>
      <c r="N820" s="19" t="str">
        <f t="shared" si="137"/>
        <v/>
      </c>
      <c r="O820" s="9" t="str">
        <f t="shared" si="135"/>
        <v/>
      </c>
      <c r="S820" s="2" t="str">
        <f t="shared" si="133"/>
        <v>INDEX</v>
      </c>
      <c r="T820" s="18" t="str">
        <f t="shared" si="131"/>
        <v/>
      </c>
      <c r="V820" s="2" t="str">
        <f t="shared" si="134"/>
        <v>INCIDENTS</v>
      </c>
      <c r="W820" s="16" t="str">
        <f t="shared" si="132"/>
        <v/>
      </c>
    </row>
    <row r="821" spans="2:23" x14ac:dyDescent="0.2">
      <c r="B821" s="59" t="str">
        <f>IF(Collage!B814="","",Collage!B814)</f>
        <v/>
      </c>
      <c r="C821" s="59" t="str">
        <f>IF(Collage!C814="","",Collage!C814)</f>
        <v/>
      </c>
      <c r="D821" s="35" t="str">
        <f>IF(Collage!D814="","",Collage!D814)</f>
        <v/>
      </c>
      <c r="E821" s="29"/>
      <c r="F821" s="10"/>
      <c r="G821" s="11"/>
      <c r="H821" s="13" t="str">
        <f t="shared" si="128"/>
        <v/>
      </c>
      <c r="I821" s="8" t="str">
        <f>IF(B821&lt;&gt;"",SUMIF($V$23:$V$598,V821,$H$23:$H$598)/SUMIF($V$23:$V$598,V821,$O$23:O1396),IF(O821&lt;&gt;"",SUMIF($S$23:$S$598,S821,$H$23:$H$598)/O821,""))</f>
        <v/>
      </c>
      <c r="J821" s="12"/>
      <c r="K821" s="19" t="str">
        <f t="shared" si="136"/>
        <v/>
      </c>
      <c r="L821" s="19" t="str">
        <f t="shared" si="129"/>
        <v/>
      </c>
      <c r="M821" s="19" t="str">
        <f t="shared" si="130"/>
        <v/>
      </c>
      <c r="N821" s="19" t="str">
        <f t="shared" si="137"/>
        <v/>
      </c>
      <c r="O821" s="9" t="str">
        <f t="shared" si="135"/>
        <v/>
      </c>
      <c r="S821" s="2" t="str">
        <f t="shared" si="133"/>
        <v>INDEX</v>
      </c>
      <c r="T821" s="18" t="str">
        <f t="shared" si="131"/>
        <v/>
      </c>
      <c r="V821" s="2" t="str">
        <f t="shared" si="134"/>
        <v>INCIDENTS</v>
      </c>
      <c r="W821" s="16" t="str">
        <f t="shared" si="132"/>
        <v/>
      </c>
    </row>
    <row r="822" spans="2:23" x14ac:dyDescent="0.2">
      <c r="B822" s="59" t="str">
        <f>IF(Collage!B815="","",Collage!B815)</f>
        <v/>
      </c>
      <c r="C822" s="59" t="str">
        <f>IF(Collage!C815="","",Collage!C815)</f>
        <v/>
      </c>
      <c r="D822" s="35" t="str">
        <f>IF(Collage!D815="","",Collage!D815)</f>
        <v/>
      </c>
      <c r="E822" s="29"/>
      <c r="F822" s="10"/>
      <c r="G822" s="11"/>
      <c r="H822" s="13" t="str">
        <f t="shared" si="128"/>
        <v/>
      </c>
      <c r="I822" s="8" t="str">
        <f>IF(B822&lt;&gt;"",SUMIF($V$23:$V$598,V822,$H$23:$H$598)/SUMIF($V$23:$V$598,V822,$O$23:O1397),IF(O822&lt;&gt;"",SUMIF($S$23:$S$598,S822,$H$23:$H$598)/O822,""))</f>
        <v/>
      </c>
      <c r="J822" s="12"/>
      <c r="K822" s="19" t="str">
        <f t="shared" si="136"/>
        <v/>
      </c>
      <c r="L822" s="19" t="str">
        <f t="shared" si="129"/>
        <v/>
      </c>
      <c r="M822" s="19" t="str">
        <f t="shared" si="130"/>
        <v/>
      </c>
      <c r="N822" s="19" t="str">
        <f t="shared" si="137"/>
        <v/>
      </c>
      <c r="O822" s="9" t="str">
        <f t="shared" si="135"/>
        <v/>
      </c>
      <c r="S822" s="2" t="str">
        <f t="shared" si="133"/>
        <v>INDEX</v>
      </c>
      <c r="T822" s="18" t="str">
        <f t="shared" si="131"/>
        <v/>
      </c>
      <c r="V822" s="2" t="str">
        <f t="shared" si="134"/>
        <v>INCIDENTS</v>
      </c>
      <c r="W822" s="16" t="str">
        <f t="shared" si="132"/>
        <v/>
      </c>
    </row>
    <row r="823" spans="2:23" x14ac:dyDescent="0.2">
      <c r="B823" s="59" t="str">
        <f>IF(Collage!B816="","",Collage!B816)</f>
        <v/>
      </c>
      <c r="C823" s="59" t="str">
        <f>IF(Collage!C816="","",Collage!C816)</f>
        <v/>
      </c>
      <c r="D823" s="35" t="str">
        <f>IF(Collage!D816="","",Collage!D816)</f>
        <v/>
      </c>
      <c r="E823" s="29"/>
      <c r="F823" s="10"/>
      <c r="G823" s="11"/>
      <c r="H823" s="13" t="str">
        <f t="shared" si="128"/>
        <v/>
      </c>
      <c r="I823" s="8" t="str">
        <f>IF(B823&lt;&gt;"",SUMIF($V$23:$V$598,V823,$H$23:$H$598)/SUMIF($V$23:$V$598,V823,$O$23:O1398),IF(O823&lt;&gt;"",SUMIF($S$23:$S$598,S823,$H$23:$H$598)/O823,""))</f>
        <v/>
      </c>
      <c r="J823" s="12"/>
      <c r="K823" s="19" t="str">
        <f t="shared" si="136"/>
        <v/>
      </c>
      <c r="L823" s="19" t="str">
        <f t="shared" si="129"/>
        <v/>
      </c>
      <c r="M823" s="19" t="str">
        <f t="shared" si="130"/>
        <v/>
      </c>
      <c r="N823" s="19" t="str">
        <f t="shared" si="137"/>
        <v/>
      </c>
      <c r="O823" s="9" t="str">
        <f t="shared" si="135"/>
        <v/>
      </c>
      <c r="S823" s="2" t="str">
        <f t="shared" si="133"/>
        <v>INDEX</v>
      </c>
      <c r="T823" s="18" t="str">
        <f t="shared" si="131"/>
        <v/>
      </c>
      <c r="V823" s="2" t="str">
        <f t="shared" si="134"/>
        <v>INCIDENTS</v>
      </c>
      <c r="W823" s="16" t="str">
        <f t="shared" si="132"/>
        <v/>
      </c>
    </row>
    <row r="824" spans="2:23" x14ac:dyDescent="0.2">
      <c r="B824" s="59" t="str">
        <f>IF(Collage!B817="","",Collage!B817)</f>
        <v/>
      </c>
      <c r="C824" s="59" t="str">
        <f>IF(Collage!C817="","",Collage!C817)</f>
        <v/>
      </c>
      <c r="D824" s="35" t="str">
        <f>IF(Collage!D817="","",Collage!D817)</f>
        <v/>
      </c>
      <c r="E824" s="29"/>
      <c r="F824" s="10"/>
      <c r="G824" s="11"/>
      <c r="H824" s="13" t="str">
        <f t="shared" si="128"/>
        <v/>
      </c>
      <c r="I824" s="8" t="str">
        <f>IF(B824&lt;&gt;"",SUMIF($V$23:$V$598,V824,$H$23:$H$598)/SUMIF($V$23:$V$598,V824,$O$23:O1399),IF(O824&lt;&gt;"",SUMIF($S$23:$S$598,S824,$H$23:$H$598)/O824,""))</f>
        <v/>
      </c>
      <c r="J824" s="12"/>
      <c r="K824" s="19" t="str">
        <f t="shared" si="136"/>
        <v/>
      </c>
      <c r="L824" s="19" t="str">
        <f t="shared" si="129"/>
        <v/>
      </c>
      <c r="M824" s="19" t="str">
        <f t="shared" si="130"/>
        <v/>
      </c>
      <c r="N824" s="19" t="str">
        <f t="shared" si="137"/>
        <v/>
      </c>
      <c r="O824" s="9" t="str">
        <f t="shared" si="135"/>
        <v/>
      </c>
      <c r="S824" s="2" t="str">
        <f t="shared" si="133"/>
        <v>INDEX</v>
      </c>
      <c r="T824" s="18" t="str">
        <f t="shared" si="131"/>
        <v/>
      </c>
      <c r="V824" s="2" t="str">
        <f t="shared" si="134"/>
        <v>INCIDENTS</v>
      </c>
      <c r="W824" s="16" t="str">
        <f t="shared" si="132"/>
        <v/>
      </c>
    </row>
    <row r="825" spans="2:23" x14ac:dyDescent="0.2">
      <c r="B825" s="59" t="str">
        <f>IF(Collage!B818="","",Collage!B818)</f>
        <v/>
      </c>
      <c r="C825" s="59" t="str">
        <f>IF(Collage!C818="","",Collage!C818)</f>
        <v/>
      </c>
      <c r="D825" s="35" t="str">
        <f>IF(Collage!D818="","",Collage!D818)</f>
        <v/>
      </c>
      <c r="E825" s="29"/>
      <c r="F825" s="10"/>
      <c r="G825" s="11"/>
      <c r="H825" s="13" t="str">
        <f t="shared" si="128"/>
        <v/>
      </c>
      <c r="I825" s="8" t="str">
        <f>IF(B825&lt;&gt;"",SUMIF($V$23:$V$598,V825,$H$23:$H$598)/SUMIF($V$23:$V$598,V825,$O$23:O1400),IF(O825&lt;&gt;"",SUMIF($S$23:$S$598,S825,$H$23:$H$598)/O825,""))</f>
        <v/>
      </c>
      <c r="J825" s="12"/>
      <c r="K825" s="19" t="str">
        <f t="shared" si="136"/>
        <v/>
      </c>
      <c r="L825" s="19" t="str">
        <f t="shared" si="129"/>
        <v/>
      </c>
      <c r="M825" s="19" t="str">
        <f t="shared" si="130"/>
        <v/>
      </c>
      <c r="N825" s="19" t="str">
        <f t="shared" si="137"/>
        <v/>
      </c>
      <c r="O825" s="9" t="str">
        <f t="shared" si="135"/>
        <v/>
      </c>
      <c r="S825" s="2" t="str">
        <f t="shared" si="133"/>
        <v>INDEX</v>
      </c>
      <c r="T825" s="18" t="str">
        <f t="shared" si="131"/>
        <v/>
      </c>
      <c r="V825" s="2" t="str">
        <f t="shared" si="134"/>
        <v>INCIDENTS</v>
      </c>
      <c r="W825" s="16" t="str">
        <f t="shared" si="132"/>
        <v/>
      </c>
    </row>
    <row r="826" spans="2:23" x14ac:dyDescent="0.2">
      <c r="B826" s="59" t="str">
        <f>IF(Collage!B819="","",Collage!B819)</f>
        <v/>
      </c>
      <c r="C826" s="59" t="str">
        <f>IF(Collage!C819="","",Collage!C819)</f>
        <v/>
      </c>
      <c r="D826" s="35" t="str">
        <f>IF(Collage!D819="","",Collage!D819)</f>
        <v/>
      </c>
      <c r="E826" s="29"/>
      <c r="F826" s="10"/>
      <c r="G826" s="11"/>
      <c r="H826" s="13" t="str">
        <f t="shared" si="128"/>
        <v/>
      </c>
      <c r="I826" s="8" t="str">
        <f>IF(B826&lt;&gt;"",SUMIF($V$23:$V$598,V826,$H$23:$H$598)/SUMIF($V$23:$V$598,V826,$O$23:O1401),IF(O826&lt;&gt;"",SUMIF($S$23:$S$598,S826,$H$23:$H$598)/O826,""))</f>
        <v/>
      </c>
      <c r="J826" s="12"/>
      <c r="K826" s="19" t="str">
        <f t="shared" si="136"/>
        <v/>
      </c>
      <c r="L826" s="19" t="str">
        <f t="shared" si="129"/>
        <v/>
      </c>
      <c r="M826" s="19" t="str">
        <f t="shared" si="130"/>
        <v/>
      </c>
      <c r="N826" s="19" t="str">
        <f t="shared" si="137"/>
        <v/>
      </c>
      <c r="O826" s="9" t="str">
        <f t="shared" si="135"/>
        <v/>
      </c>
      <c r="S826" s="2" t="str">
        <f t="shared" si="133"/>
        <v>INDEX</v>
      </c>
      <c r="T826" s="18" t="str">
        <f t="shared" si="131"/>
        <v/>
      </c>
      <c r="V826" s="2" t="str">
        <f t="shared" si="134"/>
        <v>INCIDENTS</v>
      </c>
      <c r="W826" s="16" t="str">
        <f t="shared" si="132"/>
        <v/>
      </c>
    </row>
    <row r="827" spans="2:23" x14ac:dyDescent="0.2">
      <c r="B827" s="59" t="str">
        <f>IF(Collage!B820="","",Collage!B820)</f>
        <v/>
      </c>
      <c r="C827" s="59" t="str">
        <f>IF(Collage!C820="","",Collage!C820)</f>
        <v/>
      </c>
      <c r="D827" s="35" t="str">
        <f>IF(Collage!D820="","",Collage!D820)</f>
        <v/>
      </c>
      <c r="E827" s="29"/>
      <c r="F827" s="10"/>
      <c r="G827" s="11"/>
      <c r="H827" s="13" t="str">
        <f t="shared" si="128"/>
        <v/>
      </c>
      <c r="I827" s="8" t="str">
        <f>IF(B827&lt;&gt;"",SUMIF($V$23:$V$598,V827,$H$23:$H$598)/SUMIF($V$23:$V$598,V827,$O$23:O1402),IF(O827&lt;&gt;"",SUMIF($S$23:$S$598,S827,$H$23:$H$598)/O827,""))</f>
        <v/>
      </c>
      <c r="J827" s="12"/>
      <c r="K827" s="19" t="str">
        <f t="shared" si="136"/>
        <v/>
      </c>
      <c r="L827" s="19" t="str">
        <f t="shared" si="129"/>
        <v/>
      </c>
      <c r="M827" s="19" t="str">
        <f t="shared" si="130"/>
        <v/>
      </c>
      <c r="N827" s="19" t="str">
        <f t="shared" si="137"/>
        <v/>
      </c>
      <c r="O827" s="9" t="str">
        <f t="shared" si="135"/>
        <v/>
      </c>
      <c r="S827" s="2" t="str">
        <f t="shared" si="133"/>
        <v>INDEX</v>
      </c>
      <c r="T827" s="18" t="str">
        <f t="shared" si="131"/>
        <v/>
      </c>
      <c r="V827" s="2" t="str">
        <f t="shared" si="134"/>
        <v>INCIDENTS</v>
      </c>
      <c r="W827" s="16" t="str">
        <f t="shared" si="132"/>
        <v/>
      </c>
    </row>
    <row r="828" spans="2:23" x14ac:dyDescent="0.2">
      <c r="B828" s="59" t="str">
        <f>IF(Collage!B821="","",Collage!B821)</f>
        <v/>
      </c>
      <c r="C828" s="59" t="str">
        <f>IF(Collage!C821="","",Collage!C821)</f>
        <v/>
      </c>
      <c r="D828" s="35" t="str">
        <f>IF(Collage!D821="","",Collage!D821)</f>
        <v/>
      </c>
      <c r="E828" s="29"/>
      <c r="F828" s="10"/>
      <c r="G828" s="11"/>
      <c r="H828" s="13" t="str">
        <f t="shared" si="128"/>
        <v/>
      </c>
      <c r="I828" s="8" t="str">
        <f>IF(B828&lt;&gt;"",SUMIF($V$23:$V$598,V828,$H$23:$H$598)/SUMIF($V$23:$V$598,V828,$O$23:O1403),IF(O828&lt;&gt;"",SUMIF($S$23:$S$598,S828,$H$23:$H$598)/O828,""))</f>
        <v/>
      </c>
      <c r="J828" s="12"/>
      <c r="K828" s="19" t="str">
        <f t="shared" si="136"/>
        <v/>
      </c>
      <c r="L828" s="19" t="str">
        <f t="shared" si="129"/>
        <v/>
      </c>
      <c r="M828" s="19" t="str">
        <f t="shared" si="130"/>
        <v/>
      </c>
      <c r="N828" s="19" t="str">
        <f t="shared" si="137"/>
        <v/>
      </c>
      <c r="O828" s="9" t="str">
        <f t="shared" si="135"/>
        <v/>
      </c>
      <c r="S828" s="2" t="str">
        <f t="shared" si="133"/>
        <v>INDEX</v>
      </c>
      <c r="T828" s="18" t="str">
        <f t="shared" si="131"/>
        <v/>
      </c>
      <c r="V828" s="2" t="str">
        <f t="shared" si="134"/>
        <v>INCIDENTS</v>
      </c>
      <c r="W828" s="16" t="str">
        <f t="shared" si="132"/>
        <v/>
      </c>
    </row>
    <row r="829" spans="2:23" x14ac:dyDescent="0.2">
      <c r="B829" s="59" t="str">
        <f>IF(Collage!B822="","",Collage!B822)</f>
        <v/>
      </c>
      <c r="C829" s="59" t="str">
        <f>IF(Collage!C822="","",Collage!C822)</f>
        <v/>
      </c>
      <c r="D829" s="35" t="str">
        <f>IF(Collage!D822="","",Collage!D822)</f>
        <v/>
      </c>
      <c r="E829" s="29"/>
      <c r="F829" s="10"/>
      <c r="G829" s="11"/>
      <c r="H829" s="13" t="str">
        <f t="shared" si="128"/>
        <v/>
      </c>
      <c r="I829" s="8" t="str">
        <f>IF(B829&lt;&gt;"",SUMIF($V$23:$V$598,V829,$H$23:$H$598)/SUMIF($V$23:$V$598,V829,$O$23:O1404),IF(O829&lt;&gt;"",SUMIF($S$23:$S$598,S829,$H$23:$H$598)/O829,""))</f>
        <v/>
      </c>
      <c r="J829" s="12"/>
      <c r="K829" s="19" t="str">
        <f t="shared" si="136"/>
        <v/>
      </c>
      <c r="L829" s="19" t="str">
        <f t="shared" si="129"/>
        <v/>
      </c>
      <c r="M829" s="19" t="str">
        <f t="shared" si="130"/>
        <v/>
      </c>
      <c r="N829" s="19" t="str">
        <f t="shared" si="137"/>
        <v/>
      </c>
      <c r="O829" s="9" t="str">
        <f t="shared" si="135"/>
        <v/>
      </c>
      <c r="S829" s="2" t="str">
        <f t="shared" si="133"/>
        <v>INDEX</v>
      </c>
      <c r="T829" s="18" t="str">
        <f t="shared" si="131"/>
        <v/>
      </c>
      <c r="V829" s="2" t="str">
        <f t="shared" si="134"/>
        <v>INCIDENTS</v>
      </c>
      <c r="W829" s="16" t="str">
        <f t="shared" si="132"/>
        <v/>
      </c>
    </row>
    <row r="830" spans="2:23" x14ac:dyDescent="0.2">
      <c r="B830" s="59" t="str">
        <f>IF(Collage!B823="","",Collage!B823)</f>
        <v/>
      </c>
      <c r="C830" s="59" t="str">
        <f>IF(Collage!C823="","",Collage!C823)</f>
        <v/>
      </c>
      <c r="D830" s="35" t="str">
        <f>IF(Collage!D823="","",Collage!D823)</f>
        <v/>
      </c>
      <c r="E830" s="29"/>
      <c r="F830" s="10"/>
      <c r="G830" s="11"/>
      <c r="H830" s="13" t="str">
        <f t="shared" si="128"/>
        <v/>
      </c>
      <c r="I830" s="8" t="str">
        <f>IF(B830&lt;&gt;"",SUMIF($V$23:$V$598,V830,$H$23:$H$598)/SUMIF($V$23:$V$598,V830,$O$23:O1405),IF(O830&lt;&gt;"",SUMIF($S$23:$S$598,S830,$H$23:$H$598)/O830,""))</f>
        <v/>
      </c>
      <c r="J830" s="12"/>
      <c r="K830" s="19" t="str">
        <f t="shared" si="136"/>
        <v/>
      </c>
      <c r="L830" s="19" t="str">
        <f t="shared" si="129"/>
        <v/>
      </c>
      <c r="M830" s="19" t="str">
        <f t="shared" si="130"/>
        <v/>
      </c>
      <c r="N830" s="19" t="str">
        <f t="shared" si="137"/>
        <v/>
      </c>
      <c r="O830" s="9" t="str">
        <f t="shared" si="135"/>
        <v/>
      </c>
      <c r="S830" s="2" t="str">
        <f t="shared" si="133"/>
        <v>INDEX</v>
      </c>
      <c r="T830" s="18" t="str">
        <f t="shared" si="131"/>
        <v/>
      </c>
      <c r="V830" s="2" t="str">
        <f t="shared" si="134"/>
        <v>INCIDENTS</v>
      </c>
      <c r="W830" s="16" t="str">
        <f t="shared" si="132"/>
        <v/>
      </c>
    </row>
    <row r="831" spans="2:23" x14ac:dyDescent="0.2">
      <c r="B831" s="59" t="str">
        <f>IF(Collage!B824="","",Collage!B824)</f>
        <v/>
      </c>
      <c r="C831" s="59" t="str">
        <f>IF(Collage!C824="","",Collage!C824)</f>
        <v/>
      </c>
      <c r="D831" s="35" t="str">
        <f>IF(Collage!D824="","",Collage!D824)</f>
        <v/>
      </c>
      <c r="E831" s="29"/>
      <c r="F831" s="10"/>
      <c r="G831" s="11"/>
      <c r="H831" s="13" t="str">
        <f t="shared" si="128"/>
        <v/>
      </c>
      <c r="I831" s="8" t="str">
        <f>IF(B831&lt;&gt;"",SUMIF($V$23:$V$598,V831,$H$23:$H$598)/SUMIF($V$23:$V$598,V831,$O$23:O1406),IF(O831&lt;&gt;"",SUMIF($S$23:$S$598,S831,$H$23:$H$598)/O831,""))</f>
        <v/>
      </c>
      <c r="J831" s="12"/>
      <c r="K831" s="19" t="str">
        <f t="shared" si="136"/>
        <v/>
      </c>
      <c r="L831" s="19" t="str">
        <f t="shared" si="129"/>
        <v/>
      </c>
      <c r="M831" s="19" t="str">
        <f t="shared" si="130"/>
        <v/>
      </c>
      <c r="N831" s="19" t="str">
        <f t="shared" si="137"/>
        <v/>
      </c>
      <c r="O831" s="9" t="str">
        <f t="shared" si="135"/>
        <v/>
      </c>
      <c r="S831" s="2" t="str">
        <f t="shared" si="133"/>
        <v>INDEX</v>
      </c>
      <c r="T831" s="18" t="str">
        <f t="shared" si="131"/>
        <v/>
      </c>
      <c r="V831" s="2" t="str">
        <f t="shared" si="134"/>
        <v>INCIDENTS</v>
      </c>
      <c r="W831" s="16" t="str">
        <f t="shared" si="132"/>
        <v/>
      </c>
    </row>
    <row r="832" spans="2:23" x14ac:dyDescent="0.2">
      <c r="B832" s="59" t="str">
        <f>IF(Collage!B825="","",Collage!B825)</f>
        <v/>
      </c>
      <c r="C832" s="59" t="str">
        <f>IF(Collage!C825="","",Collage!C825)</f>
        <v/>
      </c>
      <c r="D832" s="35" t="str">
        <f>IF(Collage!D825="","",Collage!D825)</f>
        <v/>
      </c>
      <c r="E832" s="29"/>
      <c r="F832" s="10"/>
      <c r="G832" s="11"/>
      <c r="H832" s="13" t="str">
        <f t="shared" si="128"/>
        <v/>
      </c>
      <c r="I832" s="8" t="str">
        <f>IF(B832&lt;&gt;"",SUMIF($V$23:$V$598,V832,$H$23:$H$598)/SUMIF($V$23:$V$598,V832,$O$23:O1407),IF(O832&lt;&gt;"",SUMIF($S$23:$S$598,S832,$H$23:$H$598)/O832,""))</f>
        <v/>
      </c>
      <c r="J832" s="12"/>
      <c r="K832" s="19" t="str">
        <f t="shared" si="136"/>
        <v/>
      </c>
      <c r="L832" s="19" t="str">
        <f t="shared" si="129"/>
        <v/>
      </c>
      <c r="M832" s="19" t="str">
        <f t="shared" si="130"/>
        <v/>
      </c>
      <c r="N832" s="19" t="str">
        <f t="shared" si="137"/>
        <v/>
      </c>
      <c r="O832" s="9" t="str">
        <f t="shared" si="135"/>
        <v/>
      </c>
      <c r="S832" s="2" t="str">
        <f t="shared" si="133"/>
        <v>INDEX</v>
      </c>
      <c r="T832" s="18" t="str">
        <f t="shared" si="131"/>
        <v/>
      </c>
      <c r="V832" s="2" t="str">
        <f t="shared" si="134"/>
        <v>INCIDENTS</v>
      </c>
      <c r="W832" s="16" t="str">
        <f t="shared" si="132"/>
        <v/>
      </c>
    </row>
    <row r="833" spans="2:23" x14ac:dyDescent="0.2">
      <c r="B833" s="59" t="str">
        <f>IF(Collage!B826="","",Collage!B826)</f>
        <v/>
      </c>
      <c r="C833" s="59" t="str">
        <f>IF(Collage!C826="","",Collage!C826)</f>
        <v/>
      </c>
      <c r="D833" s="35" t="str">
        <f>IF(Collage!D826="","",Collage!D826)</f>
        <v/>
      </c>
      <c r="E833" s="29"/>
      <c r="F833" s="10"/>
      <c r="G833" s="11"/>
      <c r="H833" s="13" t="str">
        <f t="shared" si="128"/>
        <v/>
      </c>
      <c r="I833" s="8" t="str">
        <f>IF(B833&lt;&gt;"",SUMIF($V$23:$V$598,V833,$H$23:$H$598)/SUMIF($V$23:$V$598,V833,$O$23:O1408),IF(O833&lt;&gt;"",SUMIF($S$23:$S$598,S833,$H$23:$H$598)/O833,""))</f>
        <v/>
      </c>
      <c r="J833" s="12"/>
      <c r="K833" s="19" t="str">
        <f t="shared" si="136"/>
        <v/>
      </c>
      <c r="L833" s="19" t="str">
        <f t="shared" si="129"/>
        <v/>
      </c>
      <c r="M833" s="19" t="str">
        <f t="shared" si="130"/>
        <v/>
      </c>
      <c r="N833" s="19" t="str">
        <f t="shared" si="137"/>
        <v/>
      </c>
      <c r="O833" s="9" t="str">
        <f t="shared" si="135"/>
        <v/>
      </c>
      <c r="S833" s="2" t="str">
        <f t="shared" si="133"/>
        <v>INDEX</v>
      </c>
      <c r="T833" s="18" t="str">
        <f t="shared" si="131"/>
        <v/>
      </c>
      <c r="V833" s="2" t="str">
        <f t="shared" si="134"/>
        <v>INCIDENTS</v>
      </c>
      <c r="W833" s="16" t="str">
        <f t="shared" si="132"/>
        <v/>
      </c>
    </row>
    <row r="834" spans="2:23" x14ac:dyDescent="0.2">
      <c r="B834" s="59" t="str">
        <f>IF(Collage!B827="","",Collage!B827)</f>
        <v/>
      </c>
      <c r="C834" s="59" t="str">
        <f>IF(Collage!C827="","",Collage!C827)</f>
        <v/>
      </c>
      <c r="D834" s="35" t="str">
        <f>IF(Collage!D827="","",Collage!D827)</f>
        <v/>
      </c>
      <c r="E834" s="29"/>
      <c r="F834" s="10"/>
      <c r="G834" s="11"/>
      <c r="H834" s="13" t="str">
        <f t="shared" si="128"/>
        <v/>
      </c>
      <c r="I834" s="8" t="str">
        <f>IF(B834&lt;&gt;"",SUMIF($V$23:$V$598,V834,$H$23:$H$598)/SUMIF($V$23:$V$598,V834,$O$23:O1409),IF(O834&lt;&gt;"",SUMIF($S$23:$S$598,S834,$H$23:$H$598)/O834,""))</f>
        <v/>
      </c>
      <c r="J834" s="12"/>
      <c r="K834" s="19" t="str">
        <f t="shared" si="136"/>
        <v/>
      </c>
      <c r="L834" s="19" t="str">
        <f t="shared" si="129"/>
        <v/>
      </c>
      <c r="M834" s="19" t="str">
        <f t="shared" si="130"/>
        <v/>
      </c>
      <c r="N834" s="19" t="str">
        <f t="shared" si="137"/>
        <v/>
      </c>
      <c r="O834" s="9" t="str">
        <f t="shared" si="135"/>
        <v/>
      </c>
      <c r="S834" s="2" t="str">
        <f t="shared" si="133"/>
        <v>INDEX</v>
      </c>
      <c r="T834" s="18" t="str">
        <f t="shared" si="131"/>
        <v/>
      </c>
      <c r="V834" s="2" t="str">
        <f t="shared" si="134"/>
        <v>INCIDENTS</v>
      </c>
      <c r="W834" s="16" t="str">
        <f t="shared" si="132"/>
        <v/>
      </c>
    </row>
    <row r="835" spans="2:23" x14ac:dyDescent="0.2">
      <c r="B835" s="59" t="str">
        <f>IF(Collage!B828="","",Collage!B828)</f>
        <v/>
      </c>
      <c r="C835" s="59" t="str">
        <f>IF(Collage!C828="","",Collage!C828)</f>
        <v/>
      </c>
      <c r="D835" s="35" t="str">
        <f>IF(Collage!D828="","",Collage!D828)</f>
        <v/>
      </c>
      <c r="E835" s="29"/>
      <c r="F835" s="10"/>
      <c r="G835" s="11"/>
      <c r="H835" s="13" t="str">
        <f t="shared" si="128"/>
        <v/>
      </c>
      <c r="I835" s="8" t="str">
        <f>IF(B835&lt;&gt;"",SUMIF($V$23:$V$598,V835,$H$23:$H$598)/SUMIF($V$23:$V$598,V835,$O$23:O1410),IF(O835&lt;&gt;"",SUMIF($S$23:$S$598,S835,$H$23:$H$598)/O835,""))</f>
        <v/>
      </c>
      <c r="J835" s="12"/>
      <c r="K835" s="19" t="str">
        <f t="shared" si="136"/>
        <v/>
      </c>
      <c r="L835" s="19" t="str">
        <f t="shared" si="129"/>
        <v/>
      </c>
      <c r="M835" s="19" t="str">
        <f t="shared" si="130"/>
        <v/>
      </c>
      <c r="N835" s="19" t="str">
        <f t="shared" si="137"/>
        <v/>
      </c>
      <c r="O835" s="9" t="str">
        <f t="shared" si="135"/>
        <v/>
      </c>
      <c r="S835" s="2" t="str">
        <f t="shared" si="133"/>
        <v>INDEX</v>
      </c>
      <c r="T835" s="18" t="str">
        <f t="shared" si="131"/>
        <v/>
      </c>
      <c r="V835" s="2" t="str">
        <f t="shared" si="134"/>
        <v>INCIDENTS</v>
      </c>
      <c r="W835" s="16" t="str">
        <f t="shared" si="132"/>
        <v/>
      </c>
    </row>
    <row r="836" spans="2:23" x14ac:dyDescent="0.2">
      <c r="B836" s="59" t="str">
        <f>IF(Collage!B829="","",Collage!B829)</f>
        <v/>
      </c>
      <c r="C836" s="59" t="str">
        <f>IF(Collage!C829="","",Collage!C829)</f>
        <v/>
      </c>
      <c r="D836" s="35" t="str">
        <f>IF(Collage!D829="","",Collage!D829)</f>
        <v/>
      </c>
      <c r="E836" s="29"/>
      <c r="F836" s="10"/>
      <c r="G836" s="11"/>
      <c r="H836" s="13" t="str">
        <f t="shared" si="128"/>
        <v/>
      </c>
      <c r="I836" s="8" t="str">
        <f>IF(B836&lt;&gt;"",SUMIF($V$23:$V$598,V836,$H$23:$H$598)/SUMIF($V$23:$V$598,V836,$O$23:O1411),IF(O836&lt;&gt;"",SUMIF($S$23:$S$598,S836,$H$23:$H$598)/O836,""))</f>
        <v/>
      </c>
      <c r="J836" s="12"/>
      <c r="K836" s="19" t="str">
        <f t="shared" si="136"/>
        <v/>
      </c>
      <c r="L836" s="19" t="str">
        <f t="shared" si="129"/>
        <v/>
      </c>
      <c r="M836" s="19" t="str">
        <f t="shared" si="130"/>
        <v/>
      </c>
      <c r="N836" s="19" t="str">
        <f t="shared" si="137"/>
        <v/>
      </c>
      <c r="O836" s="9" t="str">
        <f t="shared" si="135"/>
        <v/>
      </c>
      <c r="S836" s="2" t="str">
        <f t="shared" si="133"/>
        <v>INDEX</v>
      </c>
      <c r="T836" s="18" t="str">
        <f t="shared" si="131"/>
        <v/>
      </c>
      <c r="V836" s="2" t="str">
        <f t="shared" si="134"/>
        <v>INCIDENTS</v>
      </c>
      <c r="W836" s="16" t="str">
        <f t="shared" si="132"/>
        <v/>
      </c>
    </row>
    <row r="837" spans="2:23" x14ac:dyDescent="0.2">
      <c r="B837" s="59" t="str">
        <f>IF(Collage!B830="","",Collage!B830)</f>
        <v/>
      </c>
      <c r="C837" s="59" t="str">
        <f>IF(Collage!C830="","",Collage!C830)</f>
        <v/>
      </c>
      <c r="D837" s="35" t="str">
        <f>IF(Collage!D830="","",Collage!D830)</f>
        <v/>
      </c>
      <c r="E837" s="29"/>
      <c r="F837" s="10"/>
      <c r="G837" s="11"/>
      <c r="H837" s="13" t="str">
        <f t="shared" si="128"/>
        <v/>
      </c>
      <c r="I837" s="8" t="str">
        <f>IF(B837&lt;&gt;"",SUMIF($V$23:$V$598,V837,$H$23:$H$598)/SUMIF($V$23:$V$598,V837,$O$23:O1412),IF(O837&lt;&gt;"",SUMIF($S$23:$S$598,S837,$H$23:$H$598)/O837,""))</f>
        <v/>
      </c>
      <c r="J837" s="12"/>
      <c r="K837" s="19" t="str">
        <f t="shared" si="136"/>
        <v/>
      </c>
      <c r="L837" s="19" t="str">
        <f t="shared" si="129"/>
        <v/>
      </c>
      <c r="M837" s="19" t="str">
        <f t="shared" si="130"/>
        <v/>
      </c>
      <c r="N837" s="19" t="str">
        <f t="shared" si="137"/>
        <v/>
      </c>
      <c r="O837" s="9" t="str">
        <f t="shared" si="135"/>
        <v/>
      </c>
      <c r="S837" s="2" t="str">
        <f t="shared" si="133"/>
        <v>INDEX</v>
      </c>
      <c r="T837" s="18" t="str">
        <f t="shared" si="131"/>
        <v/>
      </c>
      <c r="V837" s="2" t="str">
        <f t="shared" si="134"/>
        <v>INCIDENTS</v>
      </c>
      <c r="W837" s="16" t="str">
        <f t="shared" si="132"/>
        <v/>
      </c>
    </row>
    <row r="838" spans="2:23" x14ac:dyDescent="0.2">
      <c r="B838" s="59" t="str">
        <f>IF(Collage!B831="","",Collage!B831)</f>
        <v/>
      </c>
      <c r="C838" s="59" t="str">
        <f>IF(Collage!C831="","",Collage!C831)</f>
        <v/>
      </c>
      <c r="D838" s="35" t="str">
        <f>IF(Collage!D831="","",Collage!D831)</f>
        <v/>
      </c>
      <c r="E838" s="29"/>
      <c r="F838" s="10"/>
      <c r="G838" s="11"/>
      <c r="H838" s="13" t="str">
        <f t="shared" si="128"/>
        <v/>
      </c>
      <c r="I838" s="8" t="str">
        <f>IF(B838&lt;&gt;"",SUMIF($V$23:$V$598,V838,$H$23:$H$598)/SUMIF($V$23:$V$598,V838,$O$23:O1413),IF(O838&lt;&gt;"",SUMIF($S$23:$S$598,S838,$H$23:$H$598)/O838,""))</f>
        <v/>
      </c>
      <c r="J838" s="12"/>
      <c r="K838" s="19" t="str">
        <f t="shared" si="136"/>
        <v/>
      </c>
      <c r="L838" s="19" t="str">
        <f t="shared" si="129"/>
        <v/>
      </c>
      <c r="M838" s="19" t="str">
        <f t="shared" si="130"/>
        <v/>
      </c>
      <c r="N838" s="19" t="str">
        <f t="shared" si="137"/>
        <v/>
      </c>
      <c r="O838" s="9" t="str">
        <f t="shared" si="135"/>
        <v/>
      </c>
      <c r="S838" s="2" t="str">
        <f t="shared" si="133"/>
        <v>INDEX</v>
      </c>
      <c r="T838" s="18" t="str">
        <f t="shared" si="131"/>
        <v/>
      </c>
      <c r="V838" s="2" t="str">
        <f t="shared" si="134"/>
        <v>INCIDENTS</v>
      </c>
      <c r="W838" s="16" t="str">
        <f t="shared" si="132"/>
        <v/>
      </c>
    </row>
    <row r="839" spans="2:23" x14ac:dyDescent="0.2">
      <c r="B839" s="59" t="str">
        <f>IF(Collage!B832="","",Collage!B832)</f>
        <v/>
      </c>
      <c r="C839" s="59" t="str">
        <f>IF(Collage!C832="","",Collage!C832)</f>
        <v/>
      </c>
      <c r="D839" s="35" t="str">
        <f>IF(Collage!D832="","",Collage!D832)</f>
        <v/>
      </c>
      <c r="E839" s="29"/>
      <c r="F839" s="10"/>
      <c r="G839" s="11"/>
      <c r="H839" s="13" t="str">
        <f t="shared" si="128"/>
        <v/>
      </c>
      <c r="I839" s="8" t="str">
        <f>IF(B839&lt;&gt;"",SUMIF($V$23:$V$598,V839,$H$23:$H$598)/SUMIF($V$23:$V$598,V839,$O$23:O1414),IF(O839&lt;&gt;"",SUMIF($S$23:$S$598,S839,$H$23:$H$598)/O839,""))</f>
        <v/>
      </c>
      <c r="J839" s="12"/>
      <c r="K839" s="19" t="str">
        <f t="shared" si="136"/>
        <v/>
      </c>
      <c r="L839" s="19" t="str">
        <f t="shared" si="129"/>
        <v/>
      </c>
      <c r="M839" s="19" t="str">
        <f t="shared" si="130"/>
        <v/>
      </c>
      <c r="N839" s="19" t="str">
        <f t="shared" si="137"/>
        <v/>
      </c>
      <c r="O839" s="9" t="str">
        <f t="shared" si="135"/>
        <v/>
      </c>
      <c r="S839" s="2" t="str">
        <f t="shared" si="133"/>
        <v>INDEX</v>
      </c>
      <c r="T839" s="18" t="str">
        <f t="shared" si="131"/>
        <v/>
      </c>
      <c r="V839" s="2" t="str">
        <f t="shared" si="134"/>
        <v>INCIDENTS</v>
      </c>
      <c r="W839" s="16" t="str">
        <f t="shared" si="132"/>
        <v/>
      </c>
    </row>
    <row r="840" spans="2:23" x14ac:dyDescent="0.2">
      <c r="B840" s="59" t="str">
        <f>IF(Collage!B833="","",Collage!B833)</f>
        <v/>
      </c>
      <c r="C840" s="59" t="str">
        <f>IF(Collage!C833="","",Collage!C833)</f>
        <v/>
      </c>
      <c r="D840" s="35" t="str">
        <f>IF(Collage!D833="","",Collage!D833)</f>
        <v/>
      </c>
      <c r="E840" s="29"/>
      <c r="F840" s="10"/>
      <c r="G840" s="11"/>
      <c r="H840" s="13" t="str">
        <f t="shared" si="128"/>
        <v/>
      </c>
      <c r="I840" s="8" t="str">
        <f>IF(B840&lt;&gt;"",SUMIF($V$23:$V$598,V840,$H$23:$H$598)/SUMIF($V$23:$V$598,V840,$O$23:O1415),IF(O840&lt;&gt;"",SUMIF($S$23:$S$598,S840,$H$23:$H$598)/O840,""))</f>
        <v/>
      </c>
      <c r="J840" s="12"/>
      <c r="K840" s="19" t="str">
        <f t="shared" si="136"/>
        <v/>
      </c>
      <c r="L840" s="19" t="str">
        <f t="shared" si="129"/>
        <v/>
      </c>
      <c r="M840" s="19" t="str">
        <f t="shared" si="130"/>
        <v/>
      </c>
      <c r="N840" s="19" t="str">
        <f t="shared" si="137"/>
        <v/>
      </c>
      <c r="O840" s="9" t="str">
        <f t="shared" si="135"/>
        <v/>
      </c>
      <c r="S840" s="2" t="str">
        <f t="shared" si="133"/>
        <v>INDEX</v>
      </c>
      <c r="T840" s="18" t="str">
        <f t="shared" si="131"/>
        <v/>
      </c>
      <c r="V840" s="2" t="str">
        <f t="shared" si="134"/>
        <v>INCIDENTS</v>
      </c>
      <c r="W840" s="16" t="str">
        <f t="shared" si="132"/>
        <v/>
      </c>
    </row>
    <row r="841" spans="2:23" x14ac:dyDescent="0.2">
      <c r="B841" s="59" t="str">
        <f>IF(Collage!B834="","",Collage!B834)</f>
        <v/>
      </c>
      <c r="C841" s="59" t="str">
        <f>IF(Collage!C834="","",Collage!C834)</f>
        <v/>
      </c>
      <c r="D841" s="35" t="str">
        <f>IF(Collage!D834="","",Collage!D834)</f>
        <v/>
      </c>
      <c r="E841" s="29"/>
      <c r="F841" s="10"/>
      <c r="G841" s="11"/>
      <c r="H841" s="13" t="str">
        <f t="shared" si="128"/>
        <v/>
      </c>
      <c r="I841" s="8" t="str">
        <f>IF(B841&lt;&gt;"",SUMIF($V$23:$V$598,V841,$H$23:$H$598)/SUMIF($V$23:$V$598,V841,$O$23:O1416),IF(O841&lt;&gt;"",SUMIF($S$23:$S$598,S841,$H$23:$H$598)/O841,""))</f>
        <v/>
      </c>
      <c r="J841" s="12"/>
      <c r="K841" s="19" t="str">
        <f t="shared" si="136"/>
        <v/>
      </c>
      <c r="L841" s="19" t="str">
        <f t="shared" si="129"/>
        <v/>
      </c>
      <c r="M841" s="19" t="str">
        <f t="shared" si="130"/>
        <v/>
      </c>
      <c r="N841" s="19" t="str">
        <f t="shared" si="137"/>
        <v/>
      </c>
      <c r="O841" s="9" t="str">
        <f t="shared" si="135"/>
        <v/>
      </c>
      <c r="S841" s="2" t="str">
        <f t="shared" si="133"/>
        <v>INDEX</v>
      </c>
      <c r="T841" s="18" t="str">
        <f t="shared" si="131"/>
        <v/>
      </c>
      <c r="V841" s="2" t="str">
        <f t="shared" si="134"/>
        <v>INCIDENTS</v>
      </c>
      <c r="W841" s="16" t="str">
        <f t="shared" si="132"/>
        <v/>
      </c>
    </row>
    <row r="842" spans="2:23" x14ac:dyDescent="0.2">
      <c r="B842" s="59" t="str">
        <f>IF(Collage!B835="","",Collage!B835)</f>
        <v/>
      </c>
      <c r="C842" s="59" t="str">
        <f>IF(Collage!C835="","",Collage!C835)</f>
        <v/>
      </c>
      <c r="D842" s="35" t="str">
        <f>IF(Collage!D835="","",Collage!D835)</f>
        <v/>
      </c>
      <c r="E842" s="29"/>
      <c r="F842" s="10"/>
      <c r="G842" s="11"/>
      <c r="H842" s="13" t="str">
        <f t="shared" si="128"/>
        <v/>
      </c>
      <c r="I842" s="8" t="str">
        <f>IF(B842&lt;&gt;"",SUMIF($V$23:$V$598,V842,$H$23:$H$598)/SUMIF($V$23:$V$598,V842,$O$23:O1417),IF(O842&lt;&gt;"",SUMIF($S$23:$S$598,S842,$H$23:$H$598)/O842,""))</f>
        <v/>
      </c>
      <c r="J842" s="12"/>
      <c r="K842" s="19" t="str">
        <f t="shared" si="136"/>
        <v/>
      </c>
      <c r="L842" s="19" t="str">
        <f t="shared" si="129"/>
        <v/>
      </c>
      <c r="M842" s="19" t="str">
        <f t="shared" si="130"/>
        <v/>
      </c>
      <c r="N842" s="19" t="str">
        <f t="shared" si="137"/>
        <v/>
      </c>
      <c r="O842" s="9" t="str">
        <f t="shared" si="135"/>
        <v/>
      </c>
      <c r="S842" s="2" t="str">
        <f t="shared" si="133"/>
        <v>INDEX</v>
      </c>
      <c r="T842" s="18" t="str">
        <f t="shared" si="131"/>
        <v/>
      </c>
      <c r="V842" s="2" t="str">
        <f t="shared" si="134"/>
        <v>INCIDENTS</v>
      </c>
      <c r="W842" s="16" t="str">
        <f t="shared" si="132"/>
        <v/>
      </c>
    </row>
    <row r="843" spans="2:23" x14ac:dyDescent="0.2">
      <c r="B843" s="59" t="str">
        <f>IF(Collage!B836="","",Collage!B836)</f>
        <v/>
      </c>
      <c r="C843" s="59" t="str">
        <f>IF(Collage!C836="","",Collage!C836)</f>
        <v/>
      </c>
      <c r="D843" s="35" t="str">
        <f>IF(Collage!D836="","",Collage!D836)</f>
        <v/>
      </c>
      <c r="E843" s="29"/>
      <c r="F843" s="10"/>
      <c r="G843" s="11"/>
      <c r="H843" s="13" t="str">
        <f t="shared" si="128"/>
        <v/>
      </c>
      <c r="I843" s="8" t="str">
        <f>IF(B843&lt;&gt;"",SUMIF($V$23:$V$598,V843,$H$23:$H$598)/SUMIF($V$23:$V$598,V843,$O$23:O1418),IF(O843&lt;&gt;"",SUMIF($S$23:$S$598,S843,$H$23:$H$598)/O843,""))</f>
        <v/>
      </c>
      <c r="J843" s="12"/>
      <c r="K843" s="19" t="str">
        <f t="shared" si="136"/>
        <v/>
      </c>
      <c r="L843" s="19" t="str">
        <f t="shared" si="129"/>
        <v/>
      </c>
      <c r="M843" s="19" t="str">
        <f t="shared" si="130"/>
        <v/>
      </c>
      <c r="N843" s="19" t="str">
        <f t="shared" si="137"/>
        <v/>
      </c>
      <c r="O843" s="9" t="str">
        <f t="shared" si="135"/>
        <v/>
      </c>
      <c r="S843" s="2" t="str">
        <f t="shared" si="133"/>
        <v>INDEX</v>
      </c>
      <c r="T843" s="18" t="str">
        <f t="shared" si="131"/>
        <v/>
      </c>
      <c r="V843" s="2" t="str">
        <f t="shared" si="134"/>
        <v>INCIDENTS</v>
      </c>
      <c r="W843" s="16" t="str">
        <f t="shared" si="132"/>
        <v/>
      </c>
    </row>
    <row r="844" spans="2:23" x14ac:dyDescent="0.2">
      <c r="B844" s="59" t="str">
        <f>IF(Collage!B837="","",Collage!B837)</f>
        <v/>
      </c>
      <c r="C844" s="59" t="str">
        <f>IF(Collage!C837="","",Collage!C837)</f>
        <v/>
      </c>
      <c r="D844" s="35" t="str">
        <f>IF(Collage!D837="","",Collage!D837)</f>
        <v/>
      </c>
      <c r="E844" s="29"/>
      <c r="F844" s="10"/>
      <c r="G844" s="11"/>
      <c r="H844" s="13" t="str">
        <f t="shared" si="128"/>
        <v/>
      </c>
      <c r="I844" s="8" t="str">
        <f>IF(B844&lt;&gt;"",SUMIF($V$23:$V$598,V844,$H$23:$H$598)/SUMIF($V$23:$V$598,V844,$O$23:O1419),IF(O844&lt;&gt;"",SUMIF($S$23:$S$598,S844,$H$23:$H$598)/O844,""))</f>
        <v/>
      </c>
      <c r="J844" s="12"/>
      <c r="K844" s="19" t="str">
        <f t="shared" si="136"/>
        <v/>
      </c>
      <c r="L844" s="19" t="str">
        <f t="shared" si="129"/>
        <v/>
      </c>
      <c r="M844" s="19" t="str">
        <f t="shared" si="130"/>
        <v/>
      </c>
      <c r="N844" s="19" t="str">
        <f t="shared" si="137"/>
        <v/>
      </c>
      <c r="O844" s="9" t="str">
        <f t="shared" si="135"/>
        <v/>
      </c>
      <c r="S844" s="2" t="str">
        <f t="shared" si="133"/>
        <v>INDEX</v>
      </c>
      <c r="T844" s="18" t="str">
        <f t="shared" si="131"/>
        <v/>
      </c>
      <c r="V844" s="2" t="str">
        <f t="shared" si="134"/>
        <v>INCIDENTS</v>
      </c>
      <c r="W844" s="16" t="str">
        <f t="shared" si="132"/>
        <v/>
      </c>
    </row>
    <row r="845" spans="2:23" x14ac:dyDescent="0.2">
      <c r="B845" s="59" t="str">
        <f>IF(Collage!B838="","",Collage!B838)</f>
        <v/>
      </c>
      <c r="C845" s="59" t="str">
        <f>IF(Collage!C838="","",Collage!C838)</f>
        <v/>
      </c>
      <c r="D845" s="35" t="str">
        <f>IF(Collage!D838="","",Collage!D838)</f>
        <v/>
      </c>
      <c r="E845" s="29"/>
      <c r="F845" s="10"/>
      <c r="G845" s="11"/>
      <c r="H845" s="13" t="str">
        <f t="shared" si="128"/>
        <v/>
      </c>
      <c r="I845" s="8" t="str">
        <f>IF(B845&lt;&gt;"",SUMIF($V$23:$V$598,V845,$H$23:$H$598)/SUMIF($V$23:$V$598,V845,$O$23:O1420),IF(O845&lt;&gt;"",SUMIF($S$23:$S$598,S845,$H$23:$H$598)/O845,""))</f>
        <v/>
      </c>
      <c r="J845" s="12"/>
      <c r="K845" s="19" t="str">
        <f t="shared" si="136"/>
        <v/>
      </c>
      <c r="L845" s="19" t="str">
        <f t="shared" si="129"/>
        <v/>
      </c>
      <c r="M845" s="19" t="str">
        <f t="shared" si="130"/>
        <v/>
      </c>
      <c r="N845" s="19" t="str">
        <f t="shared" si="137"/>
        <v/>
      </c>
      <c r="O845" s="9" t="str">
        <f t="shared" si="135"/>
        <v/>
      </c>
      <c r="S845" s="2" t="str">
        <f t="shared" si="133"/>
        <v>INDEX</v>
      </c>
      <c r="T845" s="18" t="str">
        <f t="shared" si="131"/>
        <v/>
      </c>
      <c r="V845" s="2" t="str">
        <f t="shared" si="134"/>
        <v>INCIDENTS</v>
      </c>
      <c r="W845" s="16" t="str">
        <f t="shared" si="132"/>
        <v/>
      </c>
    </row>
    <row r="846" spans="2:23" x14ac:dyDescent="0.2">
      <c r="B846" s="59" t="str">
        <f>IF(Collage!B839="","",Collage!B839)</f>
        <v/>
      </c>
      <c r="C846" s="59" t="str">
        <f>IF(Collage!C839="","",Collage!C839)</f>
        <v/>
      </c>
      <c r="D846" s="35" t="str">
        <f>IF(Collage!D839="","",Collage!D839)</f>
        <v/>
      </c>
      <c r="E846" s="29"/>
      <c r="F846" s="10"/>
      <c r="G846" s="11"/>
      <c r="H846" s="13" t="str">
        <f t="shared" si="128"/>
        <v/>
      </c>
      <c r="I846" s="8" t="str">
        <f>IF(B846&lt;&gt;"",SUMIF($V$23:$V$598,V846,$H$23:$H$598)/SUMIF($V$23:$V$598,V846,$O$23:O1421),IF(O846&lt;&gt;"",SUMIF($S$23:$S$598,S846,$H$23:$H$598)/O846,""))</f>
        <v/>
      </c>
      <c r="J846" s="12"/>
      <c r="K846" s="19" t="str">
        <f t="shared" si="136"/>
        <v/>
      </c>
      <c r="L846" s="19" t="str">
        <f t="shared" si="129"/>
        <v/>
      </c>
      <c r="M846" s="19" t="str">
        <f t="shared" si="130"/>
        <v/>
      </c>
      <c r="N846" s="19" t="str">
        <f t="shared" si="137"/>
        <v/>
      </c>
      <c r="O846" s="9" t="str">
        <f t="shared" si="135"/>
        <v/>
      </c>
      <c r="S846" s="2" t="str">
        <f t="shared" si="133"/>
        <v>INDEX</v>
      </c>
      <c r="T846" s="18" t="str">
        <f t="shared" si="131"/>
        <v/>
      </c>
      <c r="V846" s="2" t="str">
        <f t="shared" si="134"/>
        <v>INCIDENTS</v>
      </c>
      <c r="W846" s="16" t="str">
        <f t="shared" si="132"/>
        <v/>
      </c>
    </row>
    <row r="847" spans="2:23" x14ac:dyDescent="0.2">
      <c r="B847" s="59" t="str">
        <f>IF(Collage!B840="","",Collage!B840)</f>
        <v/>
      </c>
      <c r="C847" s="59" t="str">
        <f>IF(Collage!C840="","",Collage!C840)</f>
        <v/>
      </c>
      <c r="D847" s="35" t="str">
        <f>IF(Collage!D840="","",Collage!D840)</f>
        <v/>
      </c>
      <c r="E847" s="29"/>
      <c r="F847" s="10"/>
      <c r="G847" s="11"/>
      <c r="H847" s="13" t="str">
        <f t="shared" si="128"/>
        <v/>
      </c>
      <c r="I847" s="8" t="str">
        <f>IF(B847&lt;&gt;"",SUMIF($V$23:$V$598,V847,$H$23:$H$598)/SUMIF($V$23:$V$598,V847,$O$23:O1422),IF(O847&lt;&gt;"",SUMIF($S$23:$S$598,S847,$H$23:$H$598)/O847,""))</f>
        <v/>
      </c>
      <c r="J847" s="12"/>
      <c r="K847" s="19" t="str">
        <f t="shared" si="136"/>
        <v/>
      </c>
      <c r="L847" s="19" t="str">
        <f t="shared" si="129"/>
        <v/>
      </c>
      <c r="M847" s="19" t="str">
        <f t="shared" si="130"/>
        <v/>
      </c>
      <c r="N847" s="19" t="str">
        <f t="shared" si="137"/>
        <v/>
      </c>
      <c r="O847" s="9" t="str">
        <f t="shared" si="135"/>
        <v/>
      </c>
      <c r="S847" s="2" t="str">
        <f t="shared" si="133"/>
        <v>INDEX</v>
      </c>
      <c r="T847" s="18" t="str">
        <f t="shared" si="131"/>
        <v/>
      </c>
      <c r="V847" s="2" t="str">
        <f t="shared" si="134"/>
        <v>INCIDENTS</v>
      </c>
      <c r="W847" s="16" t="str">
        <f t="shared" si="132"/>
        <v/>
      </c>
    </row>
    <row r="848" spans="2:23" x14ac:dyDescent="0.2">
      <c r="B848" s="59" t="str">
        <f>IF(Collage!B841="","",Collage!B841)</f>
        <v/>
      </c>
      <c r="C848" s="59" t="str">
        <f>IF(Collage!C841="","",Collage!C841)</f>
        <v/>
      </c>
      <c r="D848" s="35" t="str">
        <f>IF(Collage!D841="","",Collage!D841)</f>
        <v/>
      </c>
      <c r="E848" s="29"/>
      <c r="F848" s="10"/>
      <c r="G848" s="11"/>
      <c r="H848" s="13" t="str">
        <f t="shared" si="128"/>
        <v/>
      </c>
      <c r="I848" s="8" t="str">
        <f>IF(B848&lt;&gt;"",SUMIF($V$23:$V$598,V848,$H$23:$H$598)/SUMIF($V$23:$V$598,V848,$O$23:O1423),IF(O848&lt;&gt;"",SUMIF($S$23:$S$598,S848,$H$23:$H$598)/O848,""))</f>
        <v/>
      </c>
      <c r="J848" s="12"/>
      <c r="K848" s="19" t="str">
        <f t="shared" si="136"/>
        <v/>
      </c>
      <c r="L848" s="19" t="str">
        <f t="shared" si="129"/>
        <v/>
      </c>
      <c r="M848" s="19" t="str">
        <f t="shared" si="130"/>
        <v/>
      </c>
      <c r="N848" s="19" t="str">
        <f t="shared" si="137"/>
        <v/>
      </c>
      <c r="O848" s="9" t="str">
        <f t="shared" si="135"/>
        <v/>
      </c>
      <c r="S848" s="2" t="str">
        <f t="shared" si="133"/>
        <v>INDEX</v>
      </c>
      <c r="T848" s="18" t="str">
        <f t="shared" si="131"/>
        <v/>
      </c>
      <c r="V848" s="2" t="str">
        <f t="shared" si="134"/>
        <v>INCIDENTS</v>
      </c>
      <c r="W848" s="16" t="str">
        <f t="shared" si="132"/>
        <v/>
      </c>
    </row>
    <row r="849" spans="2:23" x14ac:dyDescent="0.2">
      <c r="B849" s="59" t="str">
        <f>IF(Collage!B842="","",Collage!B842)</f>
        <v/>
      </c>
      <c r="C849" s="59" t="str">
        <f>IF(Collage!C842="","",Collage!C842)</f>
        <v/>
      </c>
      <c r="D849" s="35" t="str">
        <f>IF(Collage!D842="","",Collage!D842)</f>
        <v/>
      </c>
      <c r="E849" s="29"/>
      <c r="F849" s="10"/>
      <c r="G849" s="11"/>
      <c r="H849" s="13" t="str">
        <f t="shared" si="128"/>
        <v/>
      </c>
      <c r="I849" s="8" t="str">
        <f>IF(B849&lt;&gt;"",SUMIF($V$23:$V$598,V849,$H$23:$H$598)/SUMIF($V$23:$V$598,V849,$O$23:O1424),IF(O849&lt;&gt;"",SUMIF($S$23:$S$598,S849,$H$23:$H$598)/O849,""))</f>
        <v/>
      </c>
      <c r="J849" s="12"/>
      <c r="K849" s="19" t="str">
        <f t="shared" si="136"/>
        <v/>
      </c>
      <c r="L849" s="19" t="str">
        <f t="shared" si="129"/>
        <v/>
      </c>
      <c r="M849" s="19" t="str">
        <f t="shared" si="130"/>
        <v/>
      </c>
      <c r="N849" s="19" t="str">
        <f t="shared" si="137"/>
        <v/>
      </c>
      <c r="O849" s="9" t="str">
        <f t="shared" si="135"/>
        <v/>
      </c>
      <c r="S849" s="2" t="str">
        <f t="shared" si="133"/>
        <v>INDEX</v>
      </c>
      <c r="T849" s="18" t="str">
        <f t="shared" si="131"/>
        <v/>
      </c>
      <c r="V849" s="2" t="str">
        <f t="shared" si="134"/>
        <v>INCIDENTS</v>
      </c>
      <c r="W849" s="16" t="str">
        <f t="shared" si="132"/>
        <v/>
      </c>
    </row>
    <row r="850" spans="2:23" x14ac:dyDescent="0.2">
      <c r="B850" s="59" t="str">
        <f>IF(Collage!B843="","",Collage!B843)</f>
        <v/>
      </c>
      <c r="C850" s="59" t="str">
        <f>IF(Collage!C843="","",Collage!C843)</f>
        <v/>
      </c>
      <c r="D850" s="35" t="str">
        <f>IF(Collage!D843="","",Collage!D843)</f>
        <v/>
      </c>
      <c r="E850" s="29"/>
      <c r="F850" s="10"/>
      <c r="G850" s="11"/>
      <c r="H850" s="13" t="str">
        <f t="shared" si="128"/>
        <v/>
      </c>
      <c r="I850" s="8" t="str">
        <f>IF(B850&lt;&gt;"",SUMIF($V$23:$V$598,V850,$H$23:$H$598)/SUMIF($V$23:$V$598,V850,$O$23:O1425),IF(O850&lt;&gt;"",SUMIF($S$23:$S$598,S850,$H$23:$H$598)/O850,""))</f>
        <v/>
      </c>
      <c r="J850" s="12"/>
      <c r="K850" s="19" t="str">
        <f t="shared" si="136"/>
        <v/>
      </c>
      <c r="L850" s="19" t="str">
        <f t="shared" si="129"/>
        <v/>
      </c>
      <c r="M850" s="19" t="str">
        <f t="shared" si="130"/>
        <v/>
      </c>
      <c r="N850" s="19" t="str">
        <f t="shared" si="137"/>
        <v/>
      </c>
      <c r="O850" s="9" t="str">
        <f t="shared" si="135"/>
        <v/>
      </c>
      <c r="S850" s="2" t="str">
        <f t="shared" si="133"/>
        <v>INDEX</v>
      </c>
      <c r="T850" s="18" t="str">
        <f t="shared" si="131"/>
        <v/>
      </c>
      <c r="V850" s="2" t="str">
        <f t="shared" si="134"/>
        <v>INCIDENTS</v>
      </c>
      <c r="W850" s="16" t="str">
        <f t="shared" si="132"/>
        <v/>
      </c>
    </row>
    <row r="851" spans="2:23" x14ac:dyDescent="0.2">
      <c r="B851" s="59" t="str">
        <f>IF(Collage!B844="","",Collage!B844)</f>
        <v/>
      </c>
      <c r="C851" s="59" t="str">
        <f>IF(Collage!C844="","",Collage!C844)</f>
        <v/>
      </c>
      <c r="D851" s="35" t="str">
        <f>IF(Collage!D844="","",Collage!D844)</f>
        <v/>
      </c>
      <c r="E851" s="29"/>
      <c r="F851" s="10"/>
      <c r="G851" s="11"/>
      <c r="H851" s="13" t="str">
        <f t="shared" si="128"/>
        <v/>
      </c>
      <c r="I851" s="8" t="str">
        <f>IF(B851&lt;&gt;"",SUMIF($V$23:$V$598,V851,$H$23:$H$598)/SUMIF($V$23:$V$598,V851,$O$23:O1426),IF(O851&lt;&gt;"",SUMIF($S$23:$S$598,S851,$H$23:$H$598)/O851,""))</f>
        <v/>
      </c>
      <c r="J851" s="12"/>
      <c r="K851" s="19" t="str">
        <f t="shared" si="136"/>
        <v/>
      </c>
      <c r="L851" s="19" t="str">
        <f t="shared" si="129"/>
        <v/>
      </c>
      <c r="M851" s="19" t="str">
        <f t="shared" si="130"/>
        <v/>
      </c>
      <c r="N851" s="19" t="str">
        <f t="shared" si="137"/>
        <v/>
      </c>
      <c r="O851" s="9" t="str">
        <f t="shared" si="135"/>
        <v/>
      </c>
      <c r="S851" s="2" t="str">
        <f t="shared" si="133"/>
        <v>INDEX</v>
      </c>
      <c r="T851" s="18" t="str">
        <f t="shared" si="131"/>
        <v/>
      </c>
      <c r="V851" s="2" t="str">
        <f t="shared" si="134"/>
        <v>INCIDENTS</v>
      </c>
      <c r="W851" s="16" t="str">
        <f t="shared" si="132"/>
        <v/>
      </c>
    </row>
    <row r="852" spans="2:23" x14ac:dyDescent="0.2">
      <c r="B852" s="59" t="str">
        <f>IF(Collage!B845="","",Collage!B845)</f>
        <v/>
      </c>
      <c r="C852" s="59" t="str">
        <f>IF(Collage!C845="","",Collage!C845)</f>
        <v/>
      </c>
      <c r="D852" s="35" t="str">
        <f>IF(Collage!D845="","",Collage!D845)</f>
        <v/>
      </c>
      <c r="E852" s="29"/>
      <c r="F852" s="10"/>
      <c r="G852" s="11"/>
      <c r="H852" s="13" t="str">
        <f t="shared" si="128"/>
        <v/>
      </c>
      <c r="I852" s="8" t="str">
        <f>IF(B852&lt;&gt;"",SUMIF($V$23:$V$598,V852,$H$23:$H$598)/SUMIF($V$23:$V$598,V852,$O$23:O1427),IF(O852&lt;&gt;"",SUMIF($S$23:$S$598,S852,$H$23:$H$598)/O852,""))</f>
        <v/>
      </c>
      <c r="J852" s="12"/>
      <c r="K852" s="19" t="str">
        <f t="shared" si="136"/>
        <v/>
      </c>
      <c r="L852" s="19" t="str">
        <f t="shared" si="129"/>
        <v/>
      </c>
      <c r="M852" s="19" t="str">
        <f t="shared" si="130"/>
        <v/>
      </c>
      <c r="N852" s="19" t="str">
        <f t="shared" si="137"/>
        <v/>
      </c>
      <c r="O852" s="9" t="str">
        <f t="shared" si="135"/>
        <v/>
      </c>
      <c r="S852" s="2" t="str">
        <f t="shared" si="133"/>
        <v>INDEX</v>
      </c>
      <c r="T852" s="18" t="str">
        <f t="shared" si="131"/>
        <v/>
      </c>
      <c r="V852" s="2" t="str">
        <f t="shared" si="134"/>
        <v>INCIDENTS</v>
      </c>
      <c r="W852" s="16" t="str">
        <f t="shared" si="132"/>
        <v/>
      </c>
    </row>
    <row r="853" spans="2:23" x14ac:dyDescent="0.2">
      <c r="B853" s="59" t="str">
        <f>IF(Collage!B846="","",Collage!B846)</f>
        <v/>
      </c>
      <c r="C853" s="59" t="str">
        <f>IF(Collage!C846="","",Collage!C846)</f>
        <v/>
      </c>
      <c r="D853" s="35" t="str">
        <f>IF(Collage!D846="","",Collage!D846)</f>
        <v/>
      </c>
      <c r="E853" s="29"/>
      <c r="F853" s="10"/>
      <c r="G853" s="11"/>
      <c r="H853" s="13" t="str">
        <f t="shared" si="128"/>
        <v/>
      </c>
      <c r="I853" s="8" t="str">
        <f>IF(B853&lt;&gt;"",SUMIF($V$23:$V$598,V853,$H$23:$H$598)/SUMIF($V$23:$V$598,V853,$O$23:O1428),IF(O853&lt;&gt;"",SUMIF($S$23:$S$598,S853,$H$23:$H$598)/O853,""))</f>
        <v/>
      </c>
      <c r="J853" s="12"/>
      <c r="K853" s="19" t="str">
        <f t="shared" si="136"/>
        <v/>
      </c>
      <c r="L853" s="19" t="str">
        <f t="shared" si="129"/>
        <v/>
      </c>
      <c r="M853" s="19" t="str">
        <f t="shared" si="130"/>
        <v/>
      </c>
      <c r="N853" s="19" t="str">
        <f t="shared" si="137"/>
        <v/>
      </c>
      <c r="O853" s="9" t="str">
        <f t="shared" si="135"/>
        <v/>
      </c>
      <c r="S853" s="2" t="str">
        <f t="shared" si="133"/>
        <v>INDEX</v>
      </c>
      <c r="T853" s="18" t="str">
        <f t="shared" si="131"/>
        <v/>
      </c>
      <c r="V853" s="2" t="str">
        <f t="shared" si="134"/>
        <v>INCIDENTS</v>
      </c>
      <c r="W853" s="16" t="str">
        <f t="shared" si="132"/>
        <v/>
      </c>
    </row>
    <row r="854" spans="2:23" x14ac:dyDescent="0.2">
      <c r="B854" s="59" t="str">
        <f>IF(Collage!B847="","",Collage!B847)</f>
        <v/>
      </c>
      <c r="C854" s="59" t="str">
        <f>IF(Collage!C847="","",Collage!C847)</f>
        <v/>
      </c>
      <c r="D854" s="35" t="str">
        <f>IF(Collage!D847="","",Collage!D847)</f>
        <v/>
      </c>
      <c r="E854" s="29"/>
      <c r="F854" s="10"/>
      <c r="G854" s="11"/>
      <c r="H854" s="13" t="str">
        <f t="shared" si="128"/>
        <v/>
      </c>
      <c r="I854" s="8" t="str">
        <f>IF(B854&lt;&gt;"",SUMIF($V$23:$V$598,V854,$H$23:$H$598)/SUMIF($V$23:$V$598,V854,$O$23:O1429),IF(O854&lt;&gt;"",SUMIF($S$23:$S$598,S854,$H$23:$H$598)/O854,""))</f>
        <v/>
      </c>
      <c r="J854" s="12"/>
      <c r="K854" s="19" t="str">
        <f t="shared" si="136"/>
        <v/>
      </c>
      <c r="L854" s="19" t="str">
        <f t="shared" si="129"/>
        <v/>
      </c>
      <c r="M854" s="19" t="str">
        <f t="shared" si="130"/>
        <v/>
      </c>
      <c r="N854" s="19" t="str">
        <f t="shared" si="137"/>
        <v/>
      </c>
      <c r="O854" s="9" t="str">
        <f t="shared" si="135"/>
        <v/>
      </c>
      <c r="S854" s="2" t="str">
        <f t="shared" si="133"/>
        <v>INDEX</v>
      </c>
      <c r="T854" s="18" t="str">
        <f t="shared" si="131"/>
        <v/>
      </c>
      <c r="V854" s="2" t="str">
        <f t="shared" si="134"/>
        <v>INCIDENTS</v>
      </c>
      <c r="W854" s="16" t="str">
        <f t="shared" si="132"/>
        <v/>
      </c>
    </row>
    <row r="855" spans="2:23" x14ac:dyDescent="0.2">
      <c r="B855" s="59" t="str">
        <f>IF(Collage!B848="","",Collage!B848)</f>
        <v/>
      </c>
      <c r="C855" s="59" t="str">
        <f>IF(Collage!C848="","",Collage!C848)</f>
        <v/>
      </c>
      <c r="D855" s="35" t="str">
        <f>IF(Collage!D848="","",Collage!D848)</f>
        <v/>
      </c>
      <c r="E855" s="29"/>
      <c r="F855" s="10"/>
      <c r="G855" s="11"/>
      <c r="H855" s="13" t="str">
        <f t="shared" ref="H855:H918" si="138">IF(D855="","",SUM(N855/3))</f>
        <v/>
      </c>
      <c r="I855" s="8" t="str">
        <f>IF(B855&lt;&gt;"",SUMIF($V$23:$V$598,V855,$H$23:$H$598)/SUMIF($V$23:$V$598,V855,$O$23:O1430),IF(O855&lt;&gt;"",SUMIF($S$23:$S$598,S855,$H$23:$H$598)/O855,""))</f>
        <v/>
      </c>
      <c r="J855" s="12"/>
      <c r="K855" s="19" t="str">
        <f t="shared" si="136"/>
        <v/>
      </c>
      <c r="L855" s="19" t="str">
        <f t="shared" ref="L855:L918" si="139">IF($D855&lt;&gt;"",IF($F855="X",1,0),"")</f>
        <v/>
      </c>
      <c r="M855" s="19" t="str">
        <f t="shared" ref="M855:M918" si="140">IF($D855&lt;&gt;"",IF($G855="X",1,0),"")</f>
        <v/>
      </c>
      <c r="N855" s="19" t="str">
        <f t="shared" si="137"/>
        <v/>
      </c>
      <c r="O855" s="9" t="str">
        <f t="shared" si="135"/>
        <v/>
      </c>
      <c r="S855" s="2" t="str">
        <f t="shared" si="133"/>
        <v>INDEX</v>
      </c>
      <c r="T855" s="18" t="str">
        <f t="shared" ref="T855:T918" si="141">IF(C855&lt;&gt;"",I855,"")</f>
        <v/>
      </c>
      <c r="V855" s="2" t="str">
        <f t="shared" si="134"/>
        <v>INCIDENTS</v>
      </c>
      <c r="W855" s="16" t="str">
        <f t="shared" ref="W855:W918" si="142">IF(B855&lt;&gt;"",I855,"")</f>
        <v/>
      </c>
    </row>
    <row r="856" spans="2:23" x14ac:dyDescent="0.2">
      <c r="B856" s="59" t="str">
        <f>IF(Collage!B849="","",Collage!B849)</f>
        <v/>
      </c>
      <c r="C856" s="59" t="str">
        <f>IF(Collage!C849="","",Collage!C849)</f>
        <v/>
      </c>
      <c r="D856" s="35" t="str">
        <f>IF(Collage!D849="","",Collage!D849)</f>
        <v/>
      </c>
      <c r="E856" s="29"/>
      <c r="F856" s="10"/>
      <c r="G856" s="11"/>
      <c r="H856" s="13" t="str">
        <f t="shared" si="138"/>
        <v/>
      </c>
      <c r="I856" s="8" t="str">
        <f>IF(B856&lt;&gt;"",SUMIF($V$23:$V$598,V856,$H$23:$H$598)/SUMIF($V$23:$V$598,V856,$O$23:O1431),IF(O856&lt;&gt;"",SUMIF($S$23:$S$598,S856,$H$23:$H$598)/O856,""))</f>
        <v/>
      </c>
      <c r="J856" s="12"/>
      <c r="K856" s="19" t="str">
        <f t="shared" si="136"/>
        <v/>
      </c>
      <c r="L856" s="19" t="str">
        <f t="shared" si="139"/>
        <v/>
      </c>
      <c r="M856" s="19" t="str">
        <f t="shared" si="140"/>
        <v/>
      </c>
      <c r="N856" s="19" t="str">
        <f t="shared" si="137"/>
        <v/>
      </c>
      <c r="O856" s="9" t="str">
        <f t="shared" si="135"/>
        <v/>
      </c>
      <c r="S856" s="2" t="str">
        <f t="shared" ref="S856:S919" si="143">IF(C856&lt;&gt;"",C856,IF(V856=V855,S855,""))</f>
        <v>INDEX</v>
      </c>
      <c r="T856" s="18" t="str">
        <f t="shared" si="141"/>
        <v/>
      </c>
      <c r="V856" s="2" t="str">
        <f t="shared" ref="V856:V919" si="144">IF(B856="",V855,B856)</f>
        <v>INCIDENTS</v>
      </c>
      <c r="W856" s="16" t="str">
        <f t="shared" si="142"/>
        <v/>
      </c>
    </row>
    <row r="857" spans="2:23" x14ac:dyDescent="0.2">
      <c r="B857" s="59" t="str">
        <f>IF(Collage!B850="","",Collage!B850)</f>
        <v/>
      </c>
      <c r="C857" s="59" t="str">
        <f>IF(Collage!C850="","",Collage!C850)</f>
        <v/>
      </c>
      <c r="D857" s="35" t="str">
        <f>IF(Collage!D850="","",Collage!D850)</f>
        <v/>
      </c>
      <c r="E857" s="29"/>
      <c r="F857" s="10"/>
      <c r="G857" s="11"/>
      <c r="H857" s="13" t="str">
        <f t="shared" si="138"/>
        <v/>
      </c>
      <c r="I857" s="8" t="str">
        <f>IF(B857&lt;&gt;"",SUMIF($V$23:$V$598,V857,$H$23:$H$598)/SUMIF($V$23:$V$598,V857,$O$23:O1432),IF(O857&lt;&gt;"",SUMIF($S$23:$S$598,S857,$H$23:$H$598)/O857,""))</f>
        <v/>
      </c>
      <c r="J857" s="12"/>
      <c r="K857" s="19" t="str">
        <f t="shared" si="136"/>
        <v/>
      </c>
      <c r="L857" s="19" t="str">
        <f t="shared" si="139"/>
        <v/>
      </c>
      <c r="M857" s="19" t="str">
        <f t="shared" si="140"/>
        <v/>
      </c>
      <c r="N857" s="19" t="str">
        <f t="shared" si="137"/>
        <v/>
      </c>
      <c r="O857" s="9" t="str">
        <f t="shared" ref="O857:O920" si="145">IF(C857="","",IF(S856&lt;&gt;S857,SUMPRODUCT((D857:D1333&lt;&gt;"")*(S857:S1333=S857)),""))</f>
        <v/>
      </c>
      <c r="S857" s="2" t="str">
        <f t="shared" si="143"/>
        <v>INDEX</v>
      </c>
      <c r="T857" s="18" t="str">
        <f t="shared" si="141"/>
        <v/>
      </c>
      <c r="V857" s="2" t="str">
        <f t="shared" si="144"/>
        <v>INCIDENTS</v>
      </c>
      <c r="W857" s="16" t="str">
        <f t="shared" si="142"/>
        <v/>
      </c>
    </row>
    <row r="858" spans="2:23" x14ac:dyDescent="0.2">
      <c r="B858" s="59" t="str">
        <f>IF(Collage!B851="","",Collage!B851)</f>
        <v/>
      </c>
      <c r="C858" s="59" t="str">
        <f>IF(Collage!C851="","",Collage!C851)</f>
        <v/>
      </c>
      <c r="D858" s="35" t="str">
        <f>IF(Collage!D851="","",Collage!D851)</f>
        <v/>
      </c>
      <c r="E858" s="29"/>
      <c r="F858" s="10"/>
      <c r="G858" s="11"/>
      <c r="H858" s="13" t="str">
        <f t="shared" si="138"/>
        <v/>
      </c>
      <c r="I858" s="8" t="str">
        <f>IF(B858&lt;&gt;"",SUMIF($V$23:$V$598,V858,$H$23:$H$598)/SUMIF($V$23:$V$598,V858,$O$23:O1433),IF(O858&lt;&gt;"",SUMIF($S$23:$S$598,S858,$H$23:$H$598)/O858,""))</f>
        <v/>
      </c>
      <c r="J858" s="12"/>
      <c r="K858" s="19" t="str">
        <f t="shared" si="136"/>
        <v/>
      </c>
      <c r="L858" s="19" t="str">
        <f t="shared" si="139"/>
        <v/>
      </c>
      <c r="M858" s="19" t="str">
        <f t="shared" si="140"/>
        <v/>
      </c>
      <c r="N858" s="19" t="str">
        <f t="shared" si="137"/>
        <v/>
      </c>
      <c r="O858" s="9" t="str">
        <f t="shared" si="145"/>
        <v/>
      </c>
      <c r="S858" s="2" t="str">
        <f t="shared" si="143"/>
        <v>INDEX</v>
      </c>
      <c r="T858" s="18" t="str">
        <f t="shared" si="141"/>
        <v/>
      </c>
      <c r="V858" s="2" t="str">
        <f t="shared" si="144"/>
        <v>INCIDENTS</v>
      </c>
      <c r="W858" s="16" t="str">
        <f t="shared" si="142"/>
        <v/>
      </c>
    </row>
    <row r="859" spans="2:23" x14ac:dyDescent="0.2">
      <c r="B859" s="59" t="str">
        <f>IF(Collage!B852="","",Collage!B852)</f>
        <v/>
      </c>
      <c r="C859" s="59" t="str">
        <f>IF(Collage!C852="","",Collage!C852)</f>
        <v/>
      </c>
      <c r="D859" s="35" t="str">
        <f>IF(Collage!D852="","",Collage!D852)</f>
        <v/>
      </c>
      <c r="E859" s="29"/>
      <c r="F859" s="10"/>
      <c r="G859" s="11"/>
      <c r="H859" s="13" t="str">
        <f t="shared" si="138"/>
        <v/>
      </c>
      <c r="I859" s="8" t="str">
        <f>IF(B859&lt;&gt;"",SUMIF($V$23:$V$598,V859,$H$23:$H$598)/SUMIF($V$23:$V$598,V859,$O$23:O1434),IF(O859&lt;&gt;"",SUMIF($S$23:$S$598,S859,$H$23:$H$598)/O859,""))</f>
        <v/>
      </c>
      <c r="J859" s="12"/>
      <c r="K859" s="19" t="str">
        <f t="shared" si="136"/>
        <v/>
      </c>
      <c r="L859" s="19" t="str">
        <f t="shared" si="139"/>
        <v/>
      </c>
      <c r="M859" s="19" t="str">
        <f t="shared" si="140"/>
        <v/>
      </c>
      <c r="N859" s="19" t="str">
        <f t="shared" si="137"/>
        <v/>
      </c>
      <c r="O859" s="9" t="str">
        <f t="shared" si="145"/>
        <v/>
      </c>
      <c r="S859" s="2" t="str">
        <f t="shared" si="143"/>
        <v>INDEX</v>
      </c>
      <c r="T859" s="18" t="str">
        <f t="shared" si="141"/>
        <v/>
      </c>
      <c r="V859" s="2" t="str">
        <f t="shared" si="144"/>
        <v>INCIDENTS</v>
      </c>
      <c r="W859" s="16" t="str">
        <f t="shared" si="142"/>
        <v/>
      </c>
    </row>
    <row r="860" spans="2:23" x14ac:dyDescent="0.2">
      <c r="B860" s="59" t="str">
        <f>IF(Collage!B853="","",Collage!B853)</f>
        <v/>
      </c>
      <c r="C860" s="59" t="str">
        <f>IF(Collage!C853="","",Collage!C853)</f>
        <v/>
      </c>
      <c r="D860" s="35" t="str">
        <f>IF(Collage!D853="","",Collage!D853)</f>
        <v/>
      </c>
      <c r="E860" s="29"/>
      <c r="F860" s="10"/>
      <c r="G860" s="11"/>
      <c r="H860" s="13" t="str">
        <f t="shared" si="138"/>
        <v/>
      </c>
      <c r="I860" s="8" t="str">
        <f>IF(B860&lt;&gt;"",SUMIF($V$23:$V$598,V860,$H$23:$H$598)/SUMIF($V$23:$V$598,V860,$O$23:O1435),IF(O860&lt;&gt;"",SUMIF($S$23:$S$598,S860,$H$23:$H$598)/O860,""))</f>
        <v/>
      </c>
      <c r="J860" s="12"/>
      <c r="K860" s="19" t="str">
        <f t="shared" si="136"/>
        <v/>
      </c>
      <c r="L860" s="19" t="str">
        <f t="shared" si="139"/>
        <v/>
      </c>
      <c r="M860" s="19" t="str">
        <f t="shared" si="140"/>
        <v/>
      </c>
      <c r="N860" s="19" t="str">
        <f t="shared" si="137"/>
        <v/>
      </c>
      <c r="O860" s="9" t="str">
        <f t="shared" si="145"/>
        <v/>
      </c>
      <c r="S860" s="2" t="str">
        <f t="shared" si="143"/>
        <v>INDEX</v>
      </c>
      <c r="T860" s="18" t="str">
        <f t="shared" si="141"/>
        <v/>
      </c>
      <c r="V860" s="2" t="str">
        <f t="shared" si="144"/>
        <v>INCIDENTS</v>
      </c>
      <c r="W860" s="16" t="str">
        <f t="shared" si="142"/>
        <v/>
      </c>
    </row>
    <row r="861" spans="2:23" x14ac:dyDescent="0.2">
      <c r="B861" s="59" t="str">
        <f>IF(Collage!B854="","",Collage!B854)</f>
        <v/>
      </c>
      <c r="C861" s="59" t="str">
        <f>IF(Collage!C854="","",Collage!C854)</f>
        <v/>
      </c>
      <c r="D861" s="35" t="str">
        <f>IF(Collage!D854="","",Collage!D854)</f>
        <v/>
      </c>
      <c r="E861" s="29"/>
      <c r="F861" s="10"/>
      <c r="G861" s="11"/>
      <c r="H861" s="13" t="str">
        <f t="shared" si="138"/>
        <v/>
      </c>
      <c r="I861" s="8" t="str">
        <f>IF(B861&lt;&gt;"",SUMIF($V$23:$V$598,V861,$H$23:$H$598)/SUMIF($V$23:$V$598,V861,$O$23:O1436),IF(O861&lt;&gt;"",SUMIF($S$23:$S$598,S861,$H$23:$H$598)/O861,""))</f>
        <v/>
      </c>
      <c r="J861" s="12"/>
      <c r="K861" s="19" t="str">
        <f t="shared" si="136"/>
        <v/>
      </c>
      <c r="L861" s="19" t="str">
        <f t="shared" si="139"/>
        <v/>
      </c>
      <c r="M861" s="19" t="str">
        <f t="shared" si="140"/>
        <v/>
      </c>
      <c r="N861" s="19" t="str">
        <f t="shared" si="137"/>
        <v/>
      </c>
      <c r="O861" s="9" t="str">
        <f t="shared" si="145"/>
        <v/>
      </c>
      <c r="S861" s="2" t="str">
        <f t="shared" si="143"/>
        <v>INDEX</v>
      </c>
      <c r="T861" s="18" t="str">
        <f t="shared" si="141"/>
        <v/>
      </c>
      <c r="V861" s="2" t="str">
        <f t="shared" si="144"/>
        <v>INCIDENTS</v>
      </c>
      <c r="W861" s="16" t="str">
        <f t="shared" si="142"/>
        <v/>
      </c>
    </row>
    <row r="862" spans="2:23" x14ac:dyDescent="0.2">
      <c r="B862" s="59" t="str">
        <f>IF(Collage!B855="","",Collage!B855)</f>
        <v/>
      </c>
      <c r="C862" s="59" t="str">
        <f>IF(Collage!C855="","",Collage!C855)</f>
        <v/>
      </c>
      <c r="D862" s="35" t="str">
        <f>IF(Collage!D855="","",Collage!D855)</f>
        <v/>
      </c>
      <c r="E862" s="29"/>
      <c r="F862" s="10"/>
      <c r="G862" s="11"/>
      <c r="H862" s="13" t="str">
        <f t="shared" si="138"/>
        <v/>
      </c>
      <c r="I862" s="8" t="str">
        <f>IF(B862&lt;&gt;"",SUMIF($V$23:$V$598,V862,$H$23:$H$598)/SUMIF($V$23:$V$598,V862,$O$23:O1437),IF(O862&lt;&gt;"",SUMIF($S$23:$S$598,S862,$H$23:$H$598)/O862,""))</f>
        <v/>
      </c>
      <c r="J862" s="12"/>
      <c r="K862" s="19" t="str">
        <f t="shared" si="136"/>
        <v/>
      </c>
      <c r="L862" s="19" t="str">
        <f t="shared" si="139"/>
        <v/>
      </c>
      <c r="M862" s="19" t="str">
        <f t="shared" si="140"/>
        <v/>
      </c>
      <c r="N862" s="19" t="str">
        <f t="shared" si="137"/>
        <v/>
      </c>
      <c r="O862" s="9" t="str">
        <f t="shared" si="145"/>
        <v/>
      </c>
      <c r="S862" s="2" t="str">
        <f t="shared" si="143"/>
        <v>INDEX</v>
      </c>
      <c r="T862" s="18" t="str">
        <f t="shared" si="141"/>
        <v/>
      </c>
      <c r="V862" s="2" t="str">
        <f t="shared" si="144"/>
        <v>INCIDENTS</v>
      </c>
      <c r="W862" s="16" t="str">
        <f t="shared" si="142"/>
        <v/>
      </c>
    </row>
    <row r="863" spans="2:23" x14ac:dyDescent="0.2">
      <c r="B863" s="59" t="str">
        <f>IF(Collage!B856="","",Collage!B856)</f>
        <v/>
      </c>
      <c r="C863" s="59" t="str">
        <f>IF(Collage!C856="","",Collage!C856)</f>
        <v/>
      </c>
      <c r="D863" s="35" t="str">
        <f>IF(Collage!D856="","",Collage!D856)</f>
        <v/>
      </c>
      <c r="E863" s="29"/>
      <c r="F863" s="10"/>
      <c r="G863" s="11"/>
      <c r="H863" s="13" t="str">
        <f t="shared" si="138"/>
        <v/>
      </c>
      <c r="I863" s="8" t="str">
        <f>IF(B863&lt;&gt;"",SUMIF($V$23:$V$598,V863,$H$23:$H$598)/SUMIF($V$23:$V$598,V863,$O$23:O1438),IF(O863&lt;&gt;"",SUMIF($S$23:$S$598,S863,$H$23:$H$598)/O863,""))</f>
        <v/>
      </c>
      <c r="J863" s="12"/>
      <c r="K863" s="19" t="str">
        <f t="shared" si="136"/>
        <v/>
      </c>
      <c r="L863" s="19" t="str">
        <f t="shared" si="139"/>
        <v/>
      </c>
      <c r="M863" s="19" t="str">
        <f t="shared" si="140"/>
        <v/>
      </c>
      <c r="N863" s="19" t="str">
        <f t="shared" si="137"/>
        <v/>
      </c>
      <c r="O863" s="9" t="str">
        <f t="shared" si="145"/>
        <v/>
      </c>
      <c r="S863" s="2" t="str">
        <f t="shared" si="143"/>
        <v>INDEX</v>
      </c>
      <c r="T863" s="18" t="str">
        <f t="shared" si="141"/>
        <v/>
      </c>
      <c r="V863" s="2" t="str">
        <f t="shared" si="144"/>
        <v>INCIDENTS</v>
      </c>
      <c r="W863" s="16" t="str">
        <f t="shared" si="142"/>
        <v/>
      </c>
    </row>
    <row r="864" spans="2:23" x14ac:dyDescent="0.2">
      <c r="B864" s="59" t="str">
        <f>IF(Collage!B857="","",Collage!B857)</f>
        <v/>
      </c>
      <c r="C864" s="59" t="str">
        <f>IF(Collage!C857="","",Collage!C857)</f>
        <v/>
      </c>
      <c r="D864" s="35" t="str">
        <f>IF(Collage!D857="","",Collage!D857)</f>
        <v/>
      </c>
      <c r="E864" s="29"/>
      <c r="F864" s="10"/>
      <c r="G864" s="11"/>
      <c r="H864" s="13" t="str">
        <f t="shared" si="138"/>
        <v/>
      </c>
      <c r="I864" s="8" t="str">
        <f>IF(B864&lt;&gt;"",SUMIF($V$23:$V$598,V864,$H$23:$H$598)/SUMIF($V$23:$V$598,V864,$O$23:O1439),IF(O864&lt;&gt;"",SUMIF($S$23:$S$598,S864,$H$23:$H$598)/O864,""))</f>
        <v/>
      </c>
      <c r="J864" s="12"/>
      <c r="K864" s="19" t="str">
        <f t="shared" si="136"/>
        <v/>
      </c>
      <c r="L864" s="19" t="str">
        <f t="shared" si="139"/>
        <v/>
      </c>
      <c r="M864" s="19" t="str">
        <f t="shared" si="140"/>
        <v/>
      </c>
      <c r="N864" s="19" t="str">
        <f t="shared" si="137"/>
        <v/>
      </c>
      <c r="O864" s="9" t="str">
        <f t="shared" si="145"/>
        <v/>
      </c>
      <c r="S864" s="2" t="str">
        <f t="shared" si="143"/>
        <v>INDEX</v>
      </c>
      <c r="T864" s="18" t="str">
        <f t="shared" si="141"/>
        <v/>
      </c>
      <c r="V864" s="2" t="str">
        <f t="shared" si="144"/>
        <v>INCIDENTS</v>
      </c>
      <c r="W864" s="16" t="str">
        <f t="shared" si="142"/>
        <v/>
      </c>
    </row>
    <row r="865" spans="2:23" x14ac:dyDescent="0.2">
      <c r="B865" s="59" t="str">
        <f>IF(Collage!B858="","",Collage!B858)</f>
        <v/>
      </c>
      <c r="C865" s="59" t="str">
        <f>IF(Collage!C858="","",Collage!C858)</f>
        <v/>
      </c>
      <c r="D865" s="35" t="str">
        <f>IF(Collage!D858="","",Collage!D858)</f>
        <v/>
      </c>
      <c r="E865" s="29"/>
      <c r="F865" s="10"/>
      <c r="G865" s="11"/>
      <c r="H865" s="13" t="str">
        <f t="shared" si="138"/>
        <v/>
      </c>
      <c r="I865" s="8" t="str">
        <f>IF(B865&lt;&gt;"",SUMIF($V$23:$V$598,V865,$H$23:$H$598)/SUMIF($V$23:$V$598,V865,$O$23:O1440),IF(O865&lt;&gt;"",SUMIF($S$23:$S$598,S865,$H$23:$H$598)/O865,""))</f>
        <v/>
      </c>
      <c r="J865" s="12"/>
      <c r="K865" s="19" t="str">
        <f t="shared" si="136"/>
        <v/>
      </c>
      <c r="L865" s="19" t="str">
        <f t="shared" si="139"/>
        <v/>
      </c>
      <c r="M865" s="19" t="str">
        <f t="shared" si="140"/>
        <v/>
      </c>
      <c r="N865" s="19" t="str">
        <f t="shared" si="137"/>
        <v/>
      </c>
      <c r="O865" s="9" t="str">
        <f t="shared" si="145"/>
        <v/>
      </c>
      <c r="S865" s="2" t="str">
        <f t="shared" si="143"/>
        <v>INDEX</v>
      </c>
      <c r="T865" s="18" t="str">
        <f t="shared" si="141"/>
        <v/>
      </c>
      <c r="V865" s="2" t="str">
        <f t="shared" si="144"/>
        <v>INCIDENTS</v>
      </c>
      <c r="W865" s="16" t="str">
        <f t="shared" si="142"/>
        <v/>
      </c>
    </row>
    <row r="866" spans="2:23" x14ac:dyDescent="0.2">
      <c r="B866" s="59" t="str">
        <f>IF(Collage!B859="","",Collage!B859)</f>
        <v/>
      </c>
      <c r="C866" s="59" t="str">
        <f>IF(Collage!C859="","",Collage!C859)</f>
        <v/>
      </c>
      <c r="D866" s="35" t="str">
        <f>IF(Collage!D859="","",Collage!D859)</f>
        <v/>
      </c>
      <c r="E866" s="29"/>
      <c r="F866" s="10"/>
      <c r="G866" s="11"/>
      <c r="H866" s="13" t="str">
        <f t="shared" si="138"/>
        <v/>
      </c>
      <c r="I866" s="8" t="str">
        <f>IF(B866&lt;&gt;"",SUMIF($V$23:$V$598,V866,$H$23:$H$598)/SUMIF($V$23:$V$598,V866,$O$23:O1441),IF(O866&lt;&gt;"",SUMIF($S$23:$S$598,S866,$H$23:$H$598)/O866,""))</f>
        <v/>
      </c>
      <c r="J866" s="12"/>
      <c r="K866" s="19" t="str">
        <f t="shared" si="136"/>
        <v/>
      </c>
      <c r="L866" s="19" t="str">
        <f t="shared" si="139"/>
        <v/>
      </c>
      <c r="M866" s="19" t="str">
        <f t="shared" si="140"/>
        <v/>
      </c>
      <c r="N866" s="19" t="str">
        <f t="shared" si="137"/>
        <v/>
      </c>
      <c r="O866" s="9" t="str">
        <f t="shared" si="145"/>
        <v/>
      </c>
      <c r="S866" s="2" t="str">
        <f t="shared" si="143"/>
        <v>INDEX</v>
      </c>
      <c r="T866" s="18" t="str">
        <f t="shared" si="141"/>
        <v/>
      </c>
      <c r="V866" s="2" t="str">
        <f t="shared" si="144"/>
        <v>INCIDENTS</v>
      </c>
      <c r="W866" s="16" t="str">
        <f t="shared" si="142"/>
        <v/>
      </c>
    </row>
    <row r="867" spans="2:23" x14ac:dyDescent="0.2">
      <c r="B867" s="59" t="str">
        <f>IF(Collage!B860="","",Collage!B860)</f>
        <v/>
      </c>
      <c r="C867" s="59" t="str">
        <f>IF(Collage!C860="","",Collage!C860)</f>
        <v/>
      </c>
      <c r="D867" s="35" t="str">
        <f>IF(Collage!D860="","",Collage!D860)</f>
        <v/>
      </c>
      <c r="E867" s="29"/>
      <c r="F867" s="10"/>
      <c r="G867" s="11"/>
      <c r="H867" s="13" t="str">
        <f t="shared" si="138"/>
        <v/>
      </c>
      <c r="I867" s="8" t="str">
        <f>IF(B867&lt;&gt;"",SUMIF($V$23:$V$598,V867,$H$23:$H$598)/SUMIF($V$23:$V$598,V867,$O$23:O1442),IF(O867&lt;&gt;"",SUMIF($S$23:$S$598,S867,$H$23:$H$598)/O867,""))</f>
        <v/>
      </c>
      <c r="J867" s="12"/>
      <c r="K867" s="19" t="str">
        <f t="shared" si="136"/>
        <v/>
      </c>
      <c r="L867" s="19" t="str">
        <f t="shared" si="139"/>
        <v/>
      </c>
      <c r="M867" s="19" t="str">
        <f t="shared" si="140"/>
        <v/>
      </c>
      <c r="N867" s="19" t="str">
        <f t="shared" si="137"/>
        <v/>
      </c>
      <c r="O867" s="9" t="str">
        <f t="shared" si="145"/>
        <v/>
      </c>
      <c r="S867" s="2" t="str">
        <f t="shared" si="143"/>
        <v>INDEX</v>
      </c>
      <c r="T867" s="18" t="str">
        <f t="shared" si="141"/>
        <v/>
      </c>
      <c r="V867" s="2" t="str">
        <f t="shared" si="144"/>
        <v>INCIDENTS</v>
      </c>
      <c r="W867" s="16" t="str">
        <f t="shared" si="142"/>
        <v/>
      </c>
    </row>
    <row r="868" spans="2:23" x14ac:dyDescent="0.2">
      <c r="B868" s="59" t="str">
        <f>IF(Collage!B861="","",Collage!B861)</f>
        <v/>
      </c>
      <c r="C868" s="59" t="str">
        <f>IF(Collage!C861="","",Collage!C861)</f>
        <v/>
      </c>
      <c r="D868" s="35" t="str">
        <f>IF(Collage!D861="","",Collage!D861)</f>
        <v/>
      </c>
      <c r="E868" s="29"/>
      <c r="F868" s="10"/>
      <c r="G868" s="11"/>
      <c r="H868" s="13" t="str">
        <f t="shared" si="138"/>
        <v/>
      </c>
      <c r="I868" s="8" t="str">
        <f>IF(B868&lt;&gt;"",SUMIF($V$23:$V$598,V868,$H$23:$H$598)/SUMIF($V$23:$V$598,V868,$O$23:O1443),IF(O868&lt;&gt;"",SUMIF($S$23:$S$598,S868,$H$23:$H$598)/O868,""))</f>
        <v/>
      </c>
      <c r="J868" s="12"/>
      <c r="K868" s="19" t="str">
        <f t="shared" ref="K868:K931" si="146">IF(D868&lt;&gt;"",IF(E868="X",1,0),"")</f>
        <v/>
      </c>
      <c r="L868" s="19" t="str">
        <f t="shared" si="139"/>
        <v/>
      </c>
      <c r="M868" s="19" t="str">
        <f t="shared" si="140"/>
        <v/>
      </c>
      <c r="N868" s="19" t="str">
        <f t="shared" ref="N868:N931" si="147">IF(D868&lt;&gt;"",SUM(K868:M868),IF(O868&lt;&gt;"","Procédures :",""))</f>
        <v/>
      </c>
      <c r="O868" s="9" t="str">
        <f t="shared" si="145"/>
        <v/>
      </c>
      <c r="S868" s="2" t="str">
        <f t="shared" si="143"/>
        <v>INDEX</v>
      </c>
      <c r="T868" s="18" t="str">
        <f t="shared" si="141"/>
        <v/>
      </c>
      <c r="V868" s="2" t="str">
        <f t="shared" si="144"/>
        <v>INCIDENTS</v>
      </c>
      <c r="W868" s="16" t="str">
        <f t="shared" si="142"/>
        <v/>
      </c>
    </row>
    <row r="869" spans="2:23" x14ac:dyDescent="0.2">
      <c r="B869" s="59" t="str">
        <f>IF(Collage!B862="","",Collage!B862)</f>
        <v/>
      </c>
      <c r="C869" s="59" t="str">
        <f>IF(Collage!C862="","",Collage!C862)</f>
        <v/>
      </c>
      <c r="D869" s="35" t="str">
        <f>IF(Collage!D862="","",Collage!D862)</f>
        <v/>
      </c>
      <c r="E869" s="29"/>
      <c r="F869" s="10"/>
      <c r="G869" s="11"/>
      <c r="H869" s="13" t="str">
        <f t="shared" si="138"/>
        <v/>
      </c>
      <c r="I869" s="8" t="str">
        <f>IF(B869&lt;&gt;"",SUMIF($V$23:$V$598,V869,$H$23:$H$598)/SUMIF($V$23:$V$598,V869,$O$23:O1444),IF(O869&lt;&gt;"",SUMIF($S$23:$S$598,S869,$H$23:$H$598)/O869,""))</f>
        <v/>
      </c>
      <c r="J869" s="12"/>
      <c r="K869" s="19" t="str">
        <f t="shared" si="146"/>
        <v/>
      </c>
      <c r="L869" s="19" t="str">
        <f t="shared" si="139"/>
        <v/>
      </c>
      <c r="M869" s="19" t="str">
        <f t="shared" si="140"/>
        <v/>
      </c>
      <c r="N869" s="19" t="str">
        <f t="shared" si="147"/>
        <v/>
      </c>
      <c r="O869" s="9" t="str">
        <f t="shared" si="145"/>
        <v/>
      </c>
      <c r="S869" s="2" t="str">
        <f t="shared" si="143"/>
        <v>INDEX</v>
      </c>
      <c r="T869" s="18" t="str">
        <f t="shared" si="141"/>
        <v/>
      </c>
      <c r="V869" s="2" t="str">
        <f t="shared" si="144"/>
        <v>INCIDENTS</v>
      </c>
      <c r="W869" s="16" t="str">
        <f t="shared" si="142"/>
        <v/>
      </c>
    </row>
    <row r="870" spans="2:23" x14ac:dyDescent="0.2">
      <c r="B870" s="59" t="str">
        <f>IF(Collage!B863="","",Collage!B863)</f>
        <v/>
      </c>
      <c r="C870" s="59" t="str">
        <f>IF(Collage!C863="","",Collage!C863)</f>
        <v/>
      </c>
      <c r="D870" s="35" t="str">
        <f>IF(Collage!D863="","",Collage!D863)</f>
        <v/>
      </c>
      <c r="E870" s="29"/>
      <c r="F870" s="10"/>
      <c r="G870" s="11"/>
      <c r="H870" s="13" t="str">
        <f t="shared" si="138"/>
        <v/>
      </c>
      <c r="I870" s="8" t="str">
        <f>IF(B870&lt;&gt;"",SUMIF($V$23:$V$598,V870,$H$23:$H$598)/SUMIF($V$23:$V$598,V870,$O$23:O1445),IF(O870&lt;&gt;"",SUMIF($S$23:$S$598,S870,$H$23:$H$598)/O870,""))</f>
        <v/>
      </c>
      <c r="J870" s="12"/>
      <c r="K870" s="19" t="str">
        <f t="shared" si="146"/>
        <v/>
      </c>
      <c r="L870" s="19" t="str">
        <f t="shared" si="139"/>
        <v/>
      </c>
      <c r="M870" s="19" t="str">
        <f t="shared" si="140"/>
        <v/>
      </c>
      <c r="N870" s="19" t="str">
        <f t="shared" si="147"/>
        <v/>
      </c>
      <c r="O870" s="9" t="str">
        <f t="shared" si="145"/>
        <v/>
      </c>
      <c r="S870" s="2" t="str">
        <f t="shared" si="143"/>
        <v>INDEX</v>
      </c>
      <c r="T870" s="18" t="str">
        <f t="shared" si="141"/>
        <v/>
      </c>
      <c r="V870" s="2" t="str">
        <f t="shared" si="144"/>
        <v>INCIDENTS</v>
      </c>
      <c r="W870" s="16" t="str">
        <f t="shared" si="142"/>
        <v/>
      </c>
    </row>
    <row r="871" spans="2:23" x14ac:dyDescent="0.2">
      <c r="B871" s="59" t="str">
        <f>IF(Collage!B864="","",Collage!B864)</f>
        <v/>
      </c>
      <c r="C871" s="59" t="str">
        <f>IF(Collage!C864="","",Collage!C864)</f>
        <v/>
      </c>
      <c r="D871" s="35" t="str">
        <f>IF(Collage!D864="","",Collage!D864)</f>
        <v/>
      </c>
      <c r="E871" s="29"/>
      <c r="F871" s="10"/>
      <c r="G871" s="11"/>
      <c r="H871" s="13" t="str">
        <f t="shared" si="138"/>
        <v/>
      </c>
      <c r="I871" s="8" t="str">
        <f>IF(B871&lt;&gt;"",SUMIF($V$23:$V$598,V871,$H$23:$H$598)/SUMIF($V$23:$V$598,V871,$O$23:O1446),IF(O871&lt;&gt;"",SUMIF($S$23:$S$598,S871,$H$23:$H$598)/O871,""))</f>
        <v/>
      </c>
      <c r="J871" s="12"/>
      <c r="K871" s="19" t="str">
        <f t="shared" si="146"/>
        <v/>
      </c>
      <c r="L871" s="19" t="str">
        <f t="shared" si="139"/>
        <v/>
      </c>
      <c r="M871" s="19" t="str">
        <f t="shared" si="140"/>
        <v/>
      </c>
      <c r="N871" s="19" t="str">
        <f t="shared" si="147"/>
        <v/>
      </c>
      <c r="O871" s="9" t="str">
        <f t="shared" si="145"/>
        <v/>
      </c>
      <c r="S871" s="2" t="str">
        <f t="shared" si="143"/>
        <v>INDEX</v>
      </c>
      <c r="T871" s="18" t="str">
        <f t="shared" si="141"/>
        <v/>
      </c>
      <c r="V871" s="2" t="str">
        <f t="shared" si="144"/>
        <v>INCIDENTS</v>
      </c>
      <c r="W871" s="16" t="str">
        <f t="shared" si="142"/>
        <v/>
      </c>
    </row>
    <row r="872" spans="2:23" x14ac:dyDescent="0.2">
      <c r="B872" s="59" t="str">
        <f>IF(Collage!B865="","",Collage!B865)</f>
        <v/>
      </c>
      <c r="C872" s="59" t="str">
        <f>IF(Collage!C865="","",Collage!C865)</f>
        <v/>
      </c>
      <c r="D872" s="35" t="str">
        <f>IF(Collage!D865="","",Collage!D865)</f>
        <v/>
      </c>
      <c r="E872" s="29"/>
      <c r="F872" s="10"/>
      <c r="G872" s="11"/>
      <c r="H872" s="13" t="str">
        <f t="shared" si="138"/>
        <v/>
      </c>
      <c r="I872" s="8" t="str">
        <f>IF(B872&lt;&gt;"",SUMIF($V$23:$V$598,V872,$H$23:$H$598)/SUMIF($V$23:$V$598,V872,$O$23:O1447),IF(O872&lt;&gt;"",SUMIF($S$23:$S$598,S872,$H$23:$H$598)/O872,""))</f>
        <v/>
      </c>
      <c r="J872" s="12"/>
      <c r="K872" s="19" t="str">
        <f t="shared" si="146"/>
        <v/>
      </c>
      <c r="L872" s="19" t="str">
        <f t="shared" si="139"/>
        <v/>
      </c>
      <c r="M872" s="19" t="str">
        <f t="shared" si="140"/>
        <v/>
      </c>
      <c r="N872" s="19" t="str">
        <f t="shared" si="147"/>
        <v/>
      </c>
      <c r="O872" s="9" t="str">
        <f t="shared" si="145"/>
        <v/>
      </c>
      <c r="S872" s="2" t="str">
        <f t="shared" si="143"/>
        <v>INDEX</v>
      </c>
      <c r="T872" s="18" t="str">
        <f t="shared" si="141"/>
        <v/>
      </c>
      <c r="V872" s="2" t="str">
        <f t="shared" si="144"/>
        <v>INCIDENTS</v>
      </c>
      <c r="W872" s="16" t="str">
        <f t="shared" si="142"/>
        <v/>
      </c>
    </row>
    <row r="873" spans="2:23" x14ac:dyDescent="0.2">
      <c r="B873" s="59" t="str">
        <f>IF(Collage!B866="","",Collage!B866)</f>
        <v/>
      </c>
      <c r="C873" s="59" t="str">
        <f>IF(Collage!C866="","",Collage!C866)</f>
        <v/>
      </c>
      <c r="D873" s="35" t="str">
        <f>IF(Collage!D866="","",Collage!D866)</f>
        <v/>
      </c>
      <c r="E873" s="29"/>
      <c r="F873" s="10"/>
      <c r="G873" s="11"/>
      <c r="H873" s="13" t="str">
        <f t="shared" si="138"/>
        <v/>
      </c>
      <c r="I873" s="8" t="str">
        <f>IF(B873&lt;&gt;"",SUMIF($V$23:$V$598,V873,$H$23:$H$598)/SUMIF($V$23:$V$598,V873,$O$23:O1448),IF(O873&lt;&gt;"",SUMIF($S$23:$S$598,S873,$H$23:$H$598)/O873,""))</f>
        <v/>
      </c>
      <c r="J873" s="12"/>
      <c r="K873" s="19" t="str">
        <f t="shared" si="146"/>
        <v/>
      </c>
      <c r="L873" s="19" t="str">
        <f t="shared" si="139"/>
        <v/>
      </c>
      <c r="M873" s="19" t="str">
        <f t="shared" si="140"/>
        <v/>
      </c>
      <c r="N873" s="19" t="str">
        <f t="shared" si="147"/>
        <v/>
      </c>
      <c r="O873" s="9" t="str">
        <f t="shared" si="145"/>
        <v/>
      </c>
      <c r="S873" s="2" t="str">
        <f t="shared" si="143"/>
        <v>INDEX</v>
      </c>
      <c r="T873" s="18" t="str">
        <f t="shared" si="141"/>
        <v/>
      </c>
      <c r="V873" s="2" t="str">
        <f t="shared" si="144"/>
        <v>INCIDENTS</v>
      </c>
      <c r="W873" s="16" t="str">
        <f t="shared" si="142"/>
        <v/>
      </c>
    </row>
    <row r="874" spans="2:23" x14ac:dyDescent="0.2">
      <c r="B874" s="59" t="str">
        <f>IF(Collage!B867="","",Collage!B867)</f>
        <v/>
      </c>
      <c r="C874" s="59" t="str">
        <f>IF(Collage!C867="","",Collage!C867)</f>
        <v/>
      </c>
      <c r="D874" s="35" t="str">
        <f>IF(Collage!D867="","",Collage!D867)</f>
        <v/>
      </c>
      <c r="E874" s="29"/>
      <c r="F874" s="10"/>
      <c r="G874" s="11"/>
      <c r="H874" s="13" t="str">
        <f t="shared" si="138"/>
        <v/>
      </c>
      <c r="I874" s="8" t="str">
        <f>IF(B874&lt;&gt;"",SUMIF($V$23:$V$598,V874,$H$23:$H$598)/SUMIF($V$23:$V$598,V874,$O$23:O1449),IF(O874&lt;&gt;"",SUMIF($S$23:$S$598,S874,$H$23:$H$598)/O874,""))</f>
        <v/>
      </c>
      <c r="J874" s="12"/>
      <c r="K874" s="19" t="str">
        <f t="shared" si="146"/>
        <v/>
      </c>
      <c r="L874" s="19" t="str">
        <f t="shared" si="139"/>
        <v/>
      </c>
      <c r="M874" s="19" t="str">
        <f t="shared" si="140"/>
        <v/>
      </c>
      <c r="N874" s="19" t="str">
        <f t="shared" si="147"/>
        <v/>
      </c>
      <c r="O874" s="9" t="str">
        <f t="shared" si="145"/>
        <v/>
      </c>
      <c r="S874" s="2" t="str">
        <f t="shared" si="143"/>
        <v>INDEX</v>
      </c>
      <c r="T874" s="18" t="str">
        <f t="shared" si="141"/>
        <v/>
      </c>
      <c r="V874" s="2" t="str">
        <f t="shared" si="144"/>
        <v>INCIDENTS</v>
      </c>
      <c r="W874" s="16" t="str">
        <f t="shared" si="142"/>
        <v/>
      </c>
    </row>
    <row r="875" spans="2:23" x14ac:dyDescent="0.2">
      <c r="B875" s="59" t="str">
        <f>IF(Collage!B868="","",Collage!B868)</f>
        <v/>
      </c>
      <c r="C875" s="59" t="str">
        <f>IF(Collage!C868="","",Collage!C868)</f>
        <v/>
      </c>
      <c r="D875" s="35" t="str">
        <f>IF(Collage!D868="","",Collage!D868)</f>
        <v/>
      </c>
      <c r="E875" s="29"/>
      <c r="F875" s="10"/>
      <c r="G875" s="11"/>
      <c r="H875" s="13" t="str">
        <f t="shared" si="138"/>
        <v/>
      </c>
      <c r="I875" s="8" t="str">
        <f>IF(B875&lt;&gt;"",SUMIF($V$23:$V$598,V875,$H$23:$H$598)/SUMIF($V$23:$V$598,V875,$O$23:O1450),IF(O875&lt;&gt;"",SUMIF($S$23:$S$598,S875,$H$23:$H$598)/O875,""))</f>
        <v/>
      </c>
      <c r="J875" s="12"/>
      <c r="K875" s="19" t="str">
        <f t="shared" si="146"/>
        <v/>
      </c>
      <c r="L875" s="19" t="str">
        <f t="shared" si="139"/>
        <v/>
      </c>
      <c r="M875" s="19" t="str">
        <f t="shared" si="140"/>
        <v/>
      </c>
      <c r="N875" s="19" t="str">
        <f t="shared" si="147"/>
        <v/>
      </c>
      <c r="O875" s="9" t="str">
        <f t="shared" si="145"/>
        <v/>
      </c>
      <c r="S875" s="2" t="str">
        <f t="shared" si="143"/>
        <v>INDEX</v>
      </c>
      <c r="T875" s="18" t="str">
        <f t="shared" si="141"/>
        <v/>
      </c>
      <c r="V875" s="2" t="str">
        <f t="shared" si="144"/>
        <v>INCIDENTS</v>
      </c>
      <c r="W875" s="16" t="str">
        <f t="shared" si="142"/>
        <v/>
      </c>
    </row>
    <row r="876" spans="2:23" x14ac:dyDescent="0.2">
      <c r="B876" s="59" t="str">
        <f>IF(Collage!B869="","",Collage!B869)</f>
        <v/>
      </c>
      <c r="C876" s="59" t="str">
        <f>IF(Collage!C869="","",Collage!C869)</f>
        <v/>
      </c>
      <c r="D876" s="35" t="str">
        <f>IF(Collage!D869="","",Collage!D869)</f>
        <v/>
      </c>
      <c r="E876" s="29"/>
      <c r="F876" s="10"/>
      <c r="G876" s="11"/>
      <c r="H876" s="13" t="str">
        <f t="shared" si="138"/>
        <v/>
      </c>
      <c r="I876" s="8" t="str">
        <f>IF(B876&lt;&gt;"",SUMIF($V$23:$V$598,V876,$H$23:$H$598)/SUMIF($V$23:$V$598,V876,$O$23:O1451),IF(O876&lt;&gt;"",SUMIF($S$23:$S$598,S876,$H$23:$H$598)/O876,""))</f>
        <v/>
      </c>
      <c r="J876" s="12"/>
      <c r="K876" s="19" t="str">
        <f t="shared" si="146"/>
        <v/>
      </c>
      <c r="L876" s="19" t="str">
        <f t="shared" si="139"/>
        <v/>
      </c>
      <c r="M876" s="19" t="str">
        <f t="shared" si="140"/>
        <v/>
      </c>
      <c r="N876" s="19" t="str">
        <f t="shared" si="147"/>
        <v/>
      </c>
      <c r="O876" s="9" t="str">
        <f t="shared" si="145"/>
        <v/>
      </c>
      <c r="S876" s="2" t="str">
        <f t="shared" si="143"/>
        <v>INDEX</v>
      </c>
      <c r="T876" s="18" t="str">
        <f t="shared" si="141"/>
        <v/>
      </c>
      <c r="V876" s="2" t="str">
        <f t="shared" si="144"/>
        <v>INCIDENTS</v>
      </c>
      <c r="W876" s="16" t="str">
        <f t="shared" si="142"/>
        <v/>
      </c>
    </row>
    <row r="877" spans="2:23" x14ac:dyDescent="0.2">
      <c r="B877" s="59" t="str">
        <f>IF(Collage!B870="","",Collage!B870)</f>
        <v/>
      </c>
      <c r="C877" s="59" t="str">
        <f>IF(Collage!C870="","",Collage!C870)</f>
        <v/>
      </c>
      <c r="D877" s="35" t="str">
        <f>IF(Collage!D870="","",Collage!D870)</f>
        <v/>
      </c>
      <c r="E877" s="29"/>
      <c r="F877" s="10"/>
      <c r="G877" s="11"/>
      <c r="H877" s="13" t="str">
        <f t="shared" si="138"/>
        <v/>
      </c>
      <c r="I877" s="8" t="str">
        <f>IF(B877&lt;&gt;"",SUMIF($V$23:$V$598,V877,$H$23:$H$598)/SUMIF($V$23:$V$598,V877,$O$23:O1452),IF(O877&lt;&gt;"",SUMIF($S$23:$S$598,S877,$H$23:$H$598)/O877,""))</f>
        <v/>
      </c>
      <c r="J877" s="12"/>
      <c r="K877" s="19" t="str">
        <f t="shared" si="146"/>
        <v/>
      </c>
      <c r="L877" s="19" t="str">
        <f t="shared" si="139"/>
        <v/>
      </c>
      <c r="M877" s="19" t="str">
        <f t="shared" si="140"/>
        <v/>
      </c>
      <c r="N877" s="19" t="str">
        <f t="shared" si="147"/>
        <v/>
      </c>
      <c r="O877" s="9" t="str">
        <f t="shared" si="145"/>
        <v/>
      </c>
      <c r="S877" s="2" t="str">
        <f t="shared" si="143"/>
        <v>INDEX</v>
      </c>
      <c r="T877" s="18" t="str">
        <f t="shared" si="141"/>
        <v/>
      </c>
      <c r="V877" s="2" t="str">
        <f t="shared" si="144"/>
        <v>INCIDENTS</v>
      </c>
      <c r="W877" s="16" t="str">
        <f t="shared" si="142"/>
        <v/>
      </c>
    </row>
    <row r="878" spans="2:23" x14ac:dyDescent="0.2">
      <c r="B878" s="59" t="str">
        <f>IF(Collage!B871="","",Collage!B871)</f>
        <v/>
      </c>
      <c r="C878" s="59" t="str">
        <f>IF(Collage!C871="","",Collage!C871)</f>
        <v/>
      </c>
      <c r="D878" s="35" t="str">
        <f>IF(Collage!D871="","",Collage!D871)</f>
        <v/>
      </c>
      <c r="E878" s="29"/>
      <c r="F878" s="10"/>
      <c r="G878" s="11"/>
      <c r="H878" s="13" t="str">
        <f t="shared" si="138"/>
        <v/>
      </c>
      <c r="I878" s="8" t="str">
        <f>IF(B878&lt;&gt;"",SUMIF($V$23:$V$598,V878,$H$23:$H$598)/SUMIF($V$23:$V$598,V878,$O$23:O1453),IF(O878&lt;&gt;"",SUMIF($S$23:$S$598,S878,$H$23:$H$598)/O878,""))</f>
        <v/>
      </c>
      <c r="J878" s="12"/>
      <c r="K878" s="19" t="str">
        <f t="shared" si="146"/>
        <v/>
      </c>
      <c r="L878" s="19" t="str">
        <f t="shared" si="139"/>
        <v/>
      </c>
      <c r="M878" s="19" t="str">
        <f t="shared" si="140"/>
        <v/>
      </c>
      <c r="N878" s="19" t="str">
        <f t="shared" si="147"/>
        <v/>
      </c>
      <c r="O878" s="9" t="str">
        <f t="shared" si="145"/>
        <v/>
      </c>
      <c r="S878" s="2" t="str">
        <f t="shared" si="143"/>
        <v>INDEX</v>
      </c>
      <c r="T878" s="18" t="str">
        <f t="shared" si="141"/>
        <v/>
      </c>
      <c r="V878" s="2" t="str">
        <f t="shared" si="144"/>
        <v>INCIDENTS</v>
      </c>
      <c r="W878" s="16" t="str">
        <f t="shared" si="142"/>
        <v/>
      </c>
    </row>
    <row r="879" spans="2:23" x14ac:dyDescent="0.2">
      <c r="B879" s="59" t="str">
        <f>IF(Collage!B872="","",Collage!B872)</f>
        <v/>
      </c>
      <c r="C879" s="59" t="str">
        <f>IF(Collage!C872="","",Collage!C872)</f>
        <v/>
      </c>
      <c r="D879" s="35" t="str">
        <f>IF(Collage!D872="","",Collage!D872)</f>
        <v/>
      </c>
      <c r="E879" s="29"/>
      <c r="F879" s="10"/>
      <c r="G879" s="11"/>
      <c r="H879" s="13" t="str">
        <f t="shared" si="138"/>
        <v/>
      </c>
      <c r="I879" s="8" t="str">
        <f>IF(B879&lt;&gt;"",SUMIF($V$23:$V$598,V879,$H$23:$H$598)/SUMIF($V$23:$V$598,V879,$O$23:O1454),IF(O879&lt;&gt;"",SUMIF($S$23:$S$598,S879,$H$23:$H$598)/O879,""))</f>
        <v/>
      </c>
      <c r="J879" s="12"/>
      <c r="K879" s="19" t="str">
        <f t="shared" si="146"/>
        <v/>
      </c>
      <c r="L879" s="19" t="str">
        <f t="shared" si="139"/>
        <v/>
      </c>
      <c r="M879" s="19" t="str">
        <f t="shared" si="140"/>
        <v/>
      </c>
      <c r="N879" s="19" t="str">
        <f t="shared" si="147"/>
        <v/>
      </c>
      <c r="O879" s="9" t="str">
        <f t="shared" si="145"/>
        <v/>
      </c>
      <c r="S879" s="2" t="str">
        <f t="shared" si="143"/>
        <v>INDEX</v>
      </c>
      <c r="T879" s="18" t="str">
        <f t="shared" si="141"/>
        <v/>
      </c>
      <c r="V879" s="2" t="str">
        <f t="shared" si="144"/>
        <v>INCIDENTS</v>
      </c>
      <c r="W879" s="16" t="str">
        <f t="shared" si="142"/>
        <v/>
      </c>
    </row>
    <row r="880" spans="2:23" x14ac:dyDescent="0.2">
      <c r="B880" s="59" t="str">
        <f>IF(Collage!B873="","",Collage!B873)</f>
        <v/>
      </c>
      <c r="C880" s="59" t="str">
        <f>IF(Collage!C873="","",Collage!C873)</f>
        <v/>
      </c>
      <c r="D880" s="35" t="str">
        <f>IF(Collage!D873="","",Collage!D873)</f>
        <v/>
      </c>
      <c r="E880" s="29"/>
      <c r="F880" s="10"/>
      <c r="G880" s="11"/>
      <c r="H880" s="13" t="str">
        <f t="shared" si="138"/>
        <v/>
      </c>
      <c r="I880" s="8" t="str">
        <f>IF(B880&lt;&gt;"",SUMIF($V$23:$V$598,V880,$H$23:$H$598)/SUMIF($V$23:$V$598,V880,$O$23:O1455),IF(O880&lt;&gt;"",SUMIF($S$23:$S$598,S880,$H$23:$H$598)/O880,""))</f>
        <v/>
      </c>
      <c r="J880" s="12"/>
      <c r="K880" s="19" t="str">
        <f t="shared" si="146"/>
        <v/>
      </c>
      <c r="L880" s="19" t="str">
        <f t="shared" si="139"/>
        <v/>
      </c>
      <c r="M880" s="19" t="str">
        <f t="shared" si="140"/>
        <v/>
      </c>
      <c r="N880" s="19" t="str">
        <f t="shared" si="147"/>
        <v/>
      </c>
      <c r="O880" s="9" t="str">
        <f t="shared" si="145"/>
        <v/>
      </c>
      <c r="S880" s="2" t="str">
        <f t="shared" si="143"/>
        <v>INDEX</v>
      </c>
      <c r="T880" s="18" t="str">
        <f t="shared" si="141"/>
        <v/>
      </c>
      <c r="V880" s="2" t="str">
        <f t="shared" si="144"/>
        <v>INCIDENTS</v>
      </c>
      <c r="W880" s="16" t="str">
        <f t="shared" si="142"/>
        <v/>
      </c>
    </row>
    <row r="881" spans="2:23" x14ac:dyDescent="0.2">
      <c r="B881" s="59" t="str">
        <f>IF(Collage!B874="","",Collage!B874)</f>
        <v/>
      </c>
      <c r="C881" s="59" t="str">
        <f>IF(Collage!C874="","",Collage!C874)</f>
        <v/>
      </c>
      <c r="D881" s="35" t="str">
        <f>IF(Collage!D874="","",Collage!D874)</f>
        <v/>
      </c>
      <c r="E881" s="29"/>
      <c r="F881" s="10"/>
      <c r="G881" s="11"/>
      <c r="H881" s="13" t="str">
        <f t="shared" si="138"/>
        <v/>
      </c>
      <c r="I881" s="8" t="str">
        <f>IF(B881&lt;&gt;"",SUMIF($V$23:$V$598,V881,$H$23:$H$598)/SUMIF($V$23:$V$598,V881,$O$23:O1456),IF(O881&lt;&gt;"",SUMIF($S$23:$S$598,S881,$H$23:$H$598)/O881,""))</f>
        <v/>
      </c>
      <c r="J881" s="12"/>
      <c r="K881" s="19" t="str">
        <f t="shared" si="146"/>
        <v/>
      </c>
      <c r="L881" s="19" t="str">
        <f t="shared" si="139"/>
        <v/>
      </c>
      <c r="M881" s="19" t="str">
        <f t="shared" si="140"/>
        <v/>
      </c>
      <c r="N881" s="19" t="str">
        <f t="shared" si="147"/>
        <v/>
      </c>
      <c r="O881" s="9" t="str">
        <f t="shared" si="145"/>
        <v/>
      </c>
      <c r="S881" s="2" t="str">
        <f t="shared" si="143"/>
        <v>INDEX</v>
      </c>
      <c r="T881" s="18" t="str">
        <f t="shared" si="141"/>
        <v/>
      </c>
      <c r="V881" s="2" t="str">
        <f t="shared" si="144"/>
        <v>INCIDENTS</v>
      </c>
      <c r="W881" s="16" t="str">
        <f t="shared" si="142"/>
        <v/>
      </c>
    </row>
    <row r="882" spans="2:23" x14ac:dyDescent="0.2">
      <c r="B882" s="59" t="str">
        <f>IF(Collage!B875="","",Collage!B875)</f>
        <v/>
      </c>
      <c r="C882" s="59" t="str">
        <f>IF(Collage!C875="","",Collage!C875)</f>
        <v/>
      </c>
      <c r="D882" s="35" t="str">
        <f>IF(Collage!D875="","",Collage!D875)</f>
        <v/>
      </c>
      <c r="E882" s="29"/>
      <c r="F882" s="10"/>
      <c r="G882" s="11"/>
      <c r="H882" s="13" t="str">
        <f t="shared" si="138"/>
        <v/>
      </c>
      <c r="I882" s="8" t="str">
        <f>IF(B882&lt;&gt;"",SUMIF($V$23:$V$598,V882,$H$23:$H$598)/SUMIF($V$23:$V$598,V882,$O$23:O1457),IF(O882&lt;&gt;"",SUMIF($S$23:$S$598,S882,$H$23:$H$598)/O882,""))</f>
        <v/>
      </c>
      <c r="J882" s="12"/>
      <c r="K882" s="19" t="str">
        <f t="shared" si="146"/>
        <v/>
      </c>
      <c r="L882" s="19" t="str">
        <f t="shared" si="139"/>
        <v/>
      </c>
      <c r="M882" s="19" t="str">
        <f t="shared" si="140"/>
        <v/>
      </c>
      <c r="N882" s="19" t="str">
        <f t="shared" si="147"/>
        <v/>
      </c>
      <c r="O882" s="9" t="str">
        <f t="shared" si="145"/>
        <v/>
      </c>
      <c r="S882" s="2" t="str">
        <f t="shared" si="143"/>
        <v>INDEX</v>
      </c>
      <c r="T882" s="18" t="str">
        <f t="shared" si="141"/>
        <v/>
      </c>
      <c r="V882" s="2" t="str">
        <f t="shared" si="144"/>
        <v>INCIDENTS</v>
      </c>
      <c r="W882" s="16" t="str">
        <f t="shared" si="142"/>
        <v/>
      </c>
    </row>
    <row r="883" spans="2:23" x14ac:dyDescent="0.2">
      <c r="B883" s="59" t="str">
        <f>IF(Collage!B876="","",Collage!B876)</f>
        <v/>
      </c>
      <c r="C883" s="59" t="str">
        <f>IF(Collage!C876="","",Collage!C876)</f>
        <v/>
      </c>
      <c r="D883" s="35" t="str">
        <f>IF(Collage!D876="","",Collage!D876)</f>
        <v/>
      </c>
      <c r="E883" s="29"/>
      <c r="F883" s="10"/>
      <c r="G883" s="11"/>
      <c r="H883" s="13" t="str">
        <f t="shared" si="138"/>
        <v/>
      </c>
      <c r="I883" s="8" t="str">
        <f>IF(B883&lt;&gt;"",SUMIF($V$23:$V$598,V883,$H$23:$H$598)/SUMIF($V$23:$V$598,V883,$O$23:O1458),IF(O883&lt;&gt;"",SUMIF($S$23:$S$598,S883,$H$23:$H$598)/O883,""))</f>
        <v/>
      </c>
      <c r="J883" s="12"/>
      <c r="K883" s="19" t="str">
        <f t="shared" si="146"/>
        <v/>
      </c>
      <c r="L883" s="19" t="str">
        <f t="shared" si="139"/>
        <v/>
      </c>
      <c r="M883" s="19" t="str">
        <f t="shared" si="140"/>
        <v/>
      </c>
      <c r="N883" s="19" t="str">
        <f t="shared" si="147"/>
        <v/>
      </c>
      <c r="O883" s="9" t="str">
        <f t="shared" si="145"/>
        <v/>
      </c>
      <c r="S883" s="2" t="str">
        <f t="shared" si="143"/>
        <v>INDEX</v>
      </c>
      <c r="T883" s="18" t="str">
        <f t="shared" si="141"/>
        <v/>
      </c>
      <c r="V883" s="2" t="str">
        <f t="shared" si="144"/>
        <v>INCIDENTS</v>
      </c>
      <c r="W883" s="16" t="str">
        <f t="shared" si="142"/>
        <v/>
      </c>
    </row>
    <row r="884" spans="2:23" x14ac:dyDescent="0.2">
      <c r="B884" s="59" t="str">
        <f>IF(Collage!B877="","",Collage!B877)</f>
        <v/>
      </c>
      <c r="C884" s="59" t="str">
        <f>IF(Collage!C877="","",Collage!C877)</f>
        <v/>
      </c>
      <c r="D884" s="35" t="str">
        <f>IF(Collage!D877="","",Collage!D877)</f>
        <v/>
      </c>
      <c r="E884" s="29"/>
      <c r="F884" s="10"/>
      <c r="G884" s="11"/>
      <c r="H884" s="13" t="str">
        <f t="shared" si="138"/>
        <v/>
      </c>
      <c r="I884" s="8" t="str">
        <f>IF(B884&lt;&gt;"",SUMIF($V$23:$V$598,V884,$H$23:$H$598)/SUMIF($V$23:$V$598,V884,$O$23:O1459),IF(O884&lt;&gt;"",SUMIF($S$23:$S$598,S884,$H$23:$H$598)/O884,""))</f>
        <v/>
      </c>
      <c r="J884" s="12"/>
      <c r="K884" s="19" t="str">
        <f t="shared" si="146"/>
        <v/>
      </c>
      <c r="L884" s="19" t="str">
        <f t="shared" si="139"/>
        <v/>
      </c>
      <c r="M884" s="19" t="str">
        <f t="shared" si="140"/>
        <v/>
      </c>
      <c r="N884" s="19" t="str">
        <f t="shared" si="147"/>
        <v/>
      </c>
      <c r="O884" s="9" t="str">
        <f t="shared" si="145"/>
        <v/>
      </c>
      <c r="S884" s="2" t="str">
        <f t="shared" si="143"/>
        <v>INDEX</v>
      </c>
      <c r="T884" s="18" t="str">
        <f t="shared" si="141"/>
        <v/>
      </c>
      <c r="V884" s="2" t="str">
        <f t="shared" si="144"/>
        <v>INCIDENTS</v>
      </c>
      <c r="W884" s="16" t="str">
        <f t="shared" si="142"/>
        <v/>
      </c>
    </row>
    <row r="885" spans="2:23" x14ac:dyDescent="0.2">
      <c r="B885" s="59" t="str">
        <f>IF(Collage!B878="","",Collage!B878)</f>
        <v/>
      </c>
      <c r="C885" s="59" t="str">
        <f>IF(Collage!C878="","",Collage!C878)</f>
        <v/>
      </c>
      <c r="D885" s="35" t="str">
        <f>IF(Collage!D878="","",Collage!D878)</f>
        <v/>
      </c>
      <c r="E885" s="29"/>
      <c r="F885" s="10"/>
      <c r="G885" s="11"/>
      <c r="H885" s="13" t="str">
        <f t="shared" si="138"/>
        <v/>
      </c>
      <c r="I885" s="8" t="str">
        <f>IF(B885&lt;&gt;"",SUMIF($V$23:$V$598,V885,$H$23:$H$598)/SUMIF($V$23:$V$598,V885,$O$23:O1460),IF(O885&lt;&gt;"",SUMIF($S$23:$S$598,S885,$H$23:$H$598)/O885,""))</f>
        <v/>
      </c>
      <c r="J885" s="12"/>
      <c r="K885" s="19" t="str">
        <f t="shared" si="146"/>
        <v/>
      </c>
      <c r="L885" s="19" t="str">
        <f t="shared" si="139"/>
        <v/>
      </c>
      <c r="M885" s="19" t="str">
        <f t="shared" si="140"/>
        <v/>
      </c>
      <c r="N885" s="19" t="str">
        <f t="shared" si="147"/>
        <v/>
      </c>
      <c r="O885" s="9" t="str">
        <f t="shared" si="145"/>
        <v/>
      </c>
      <c r="S885" s="2" t="str">
        <f t="shared" si="143"/>
        <v>INDEX</v>
      </c>
      <c r="T885" s="18" t="str">
        <f t="shared" si="141"/>
        <v/>
      </c>
      <c r="V885" s="2" t="str">
        <f t="shared" si="144"/>
        <v>INCIDENTS</v>
      </c>
      <c r="W885" s="16" t="str">
        <f t="shared" si="142"/>
        <v/>
      </c>
    </row>
    <row r="886" spans="2:23" x14ac:dyDescent="0.2">
      <c r="B886" s="59" t="str">
        <f>IF(Collage!B879="","",Collage!B879)</f>
        <v/>
      </c>
      <c r="C886" s="59" t="str">
        <f>IF(Collage!C879="","",Collage!C879)</f>
        <v/>
      </c>
      <c r="D886" s="35" t="str">
        <f>IF(Collage!D879="","",Collage!D879)</f>
        <v/>
      </c>
      <c r="E886" s="29"/>
      <c r="F886" s="10"/>
      <c r="G886" s="11"/>
      <c r="H886" s="13" t="str">
        <f t="shared" si="138"/>
        <v/>
      </c>
      <c r="I886" s="8" t="str">
        <f>IF(B886&lt;&gt;"",SUMIF($V$23:$V$598,V886,$H$23:$H$598)/SUMIF($V$23:$V$598,V886,$O$23:O1461),IF(O886&lt;&gt;"",SUMIF($S$23:$S$598,S886,$H$23:$H$598)/O886,""))</f>
        <v/>
      </c>
      <c r="J886" s="12"/>
      <c r="K886" s="19" t="str">
        <f t="shared" si="146"/>
        <v/>
      </c>
      <c r="L886" s="19" t="str">
        <f t="shared" si="139"/>
        <v/>
      </c>
      <c r="M886" s="19" t="str">
        <f t="shared" si="140"/>
        <v/>
      </c>
      <c r="N886" s="19" t="str">
        <f t="shared" si="147"/>
        <v/>
      </c>
      <c r="O886" s="9" t="str">
        <f t="shared" si="145"/>
        <v/>
      </c>
      <c r="S886" s="2" t="str">
        <f t="shared" si="143"/>
        <v>INDEX</v>
      </c>
      <c r="T886" s="18" t="str">
        <f t="shared" si="141"/>
        <v/>
      </c>
      <c r="V886" s="2" t="str">
        <f t="shared" si="144"/>
        <v>INCIDENTS</v>
      </c>
      <c r="W886" s="16" t="str">
        <f t="shared" si="142"/>
        <v/>
      </c>
    </row>
    <row r="887" spans="2:23" x14ac:dyDescent="0.2">
      <c r="B887" s="59" t="str">
        <f>IF(Collage!B880="","",Collage!B880)</f>
        <v/>
      </c>
      <c r="C887" s="59" t="str">
        <f>IF(Collage!C880="","",Collage!C880)</f>
        <v/>
      </c>
      <c r="D887" s="35" t="str">
        <f>IF(Collage!D880="","",Collage!D880)</f>
        <v/>
      </c>
      <c r="E887" s="29"/>
      <c r="F887" s="10"/>
      <c r="G887" s="11"/>
      <c r="H887" s="13" t="str">
        <f t="shared" si="138"/>
        <v/>
      </c>
      <c r="I887" s="8" t="str">
        <f>IF(B887&lt;&gt;"",SUMIF($V$23:$V$598,V887,$H$23:$H$598)/SUMIF($V$23:$V$598,V887,$O$23:O1462),IF(O887&lt;&gt;"",SUMIF($S$23:$S$598,S887,$H$23:$H$598)/O887,""))</f>
        <v/>
      </c>
      <c r="J887" s="12"/>
      <c r="K887" s="19" t="str">
        <f t="shared" si="146"/>
        <v/>
      </c>
      <c r="L887" s="19" t="str">
        <f t="shared" si="139"/>
        <v/>
      </c>
      <c r="M887" s="19" t="str">
        <f t="shared" si="140"/>
        <v/>
      </c>
      <c r="N887" s="19" t="str">
        <f t="shared" si="147"/>
        <v/>
      </c>
      <c r="O887" s="9" t="str">
        <f t="shared" si="145"/>
        <v/>
      </c>
      <c r="S887" s="2" t="str">
        <f t="shared" si="143"/>
        <v>INDEX</v>
      </c>
      <c r="T887" s="18" t="str">
        <f t="shared" si="141"/>
        <v/>
      </c>
      <c r="V887" s="2" t="str">
        <f t="shared" si="144"/>
        <v>INCIDENTS</v>
      </c>
      <c r="W887" s="16" t="str">
        <f t="shared" si="142"/>
        <v/>
      </c>
    </row>
    <row r="888" spans="2:23" x14ac:dyDescent="0.2">
      <c r="B888" s="59" t="str">
        <f>IF(Collage!B881="","",Collage!B881)</f>
        <v/>
      </c>
      <c r="C888" s="59" t="str">
        <f>IF(Collage!C881="","",Collage!C881)</f>
        <v/>
      </c>
      <c r="D888" s="35" t="str">
        <f>IF(Collage!D881="","",Collage!D881)</f>
        <v/>
      </c>
      <c r="E888" s="29"/>
      <c r="F888" s="10"/>
      <c r="G888" s="11"/>
      <c r="H888" s="13" t="str">
        <f t="shared" si="138"/>
        <v/>
      </c>
      <c r="I888" s="8" t="str">
        <f>IF(B888&lt;&gt;"",SUMIF($V$23:$V$598,V888,$H$23:$H$598)/SUMIF($V$23:$V$598,V888,$O$23:O1463),IF(O888&lt;&gt;"",SUMIF($S$23:$S$598,S888,$H$23:$H$598)/O888,""))</f>
        <v/>
      </c>
      <c r="J888" s="12"/>
      <c r="K888" s="19" t="str">
        <f t="shared" si="146"/>
        <v/>
      </c>
      <c r="L888" s="19" t="str">
        <f t="shared" si="139"/>
        <v/>
      </c>
      <c r="M888" s="19" t="str">
        <f t="shared" si="140"/>
        <v/>
      </c>
      <c r="N888" s="19" t="str">
        <f t="shared" si="147"/>
        <v/>
      </c>
      <c r="O888" s="9" t="str">
        <f t="shared" si="145"/>
        <v/>
      </c>
      <c r="S888" s="2" t="str">
        <f t="shared" si="143"/>
        <v>INDEX</v>
      </c>
      <c r="T888" s="18" t="str">
        <f t="shared" si="141"/>
        <v/>
      </c>
      <c r="V888" s="2" t="str">
        <f t="shared" si="144"/>
        <v>INCIDENTS</v>
      </c>
      <c r="W888" s="16" t="str">
        <f t="shared" si="142"/>
        <v/>
      </c>
    </row>
    <row r="889" spans="2:23" x14ac:dyDescent="0.2">
      <c r="B889" s="59" t="str">
        <f>IF(Collage!B882="","",Collage!B882)</f>
        <v/>
      </c>
      <c r="C889" s="59" t="str">
        <f>IF(Collage!C882="","",Collage!C882)</f>
        <v/>
      </c>
      <c r="D889" s="35" t="str">
        <f>IF(Collage!D882="","",Collage!D882)</f>
        <v/>
      </c>
      <c r="E889" s="29"/>
      <c r="F889" s="10"/>
      <c r="G889" s="11"/>
      <c r="H889" s="13" t="str">
        <f t="shared" si="138"/>
        <v/>
      </c>
      <c r="I889" s="8" t="str">
        <f>IF(B889&lt;&gt;"",SUMIF($V$23:$V$598,V889,$H$23:$H$598)/SUMIF($V$23:$V$598,V889,$O$23:O1464),IF(O889&lt;&gt;"",SUMIF($S$23:$S$598,S889,$H$23:$H$598)/O889,""))</f>
        <v/>
      </c>
      <c r="J889" s="12"/>
      <c r="K889" s="19" t="str">
        <f t="shared" si="146"/>
        <v/>
      </c>
      <c r="L889" s="19" t="str">
        <f t="shared" si="139"/>
        <v/>
      </c>
      <c r="M889" s="19" t="str">
        <f t="shared" si="140"/>
        <v/>
      </c>
      <c r="N889" s="19" t="str">
        <f t="shared" si="147"/>
        <v/>
      </c>
      <c r="O889" s="9" t="str">
        <f t="shared" si="145"/>
        <v/>
      </c>
      <c r="S889" s="2" t="str">
        <f t="shared" si="143"/>
        <v>INDEX</v>
      </c>
      <c r="T889" s="18" t="str">
        <f t="shared" si="141"/>
        <v/>
      </c>
      <c r="V889" s="2" t="str">
        <f t="shared" si="144"/>
        <v>INCIDENTS</v>
      </c>
      <c r="W889" s="16" t="str">
        <f t="shared" si="142"/>
        <v/>
      </c>
    </row>
    <row r="890" spans="2:23" x14ac:dyDescent="0.2">
      <c r="B890" s="59" t="str">
        <f>IF(Collage!B883="","",Collage!B883)</f>
        <v/>
      </c>
      <c r="C890" s="59" t="str">
        <f>IF(Collage!C883="","",Collage!C883)</f>
        <v/>
      </c>
      <c r="D890" s="35" t="str">
        <f>IF(Collage!D883="","",Collage!D883)</f>
        <v/>
      </c>
      <c r="E890" s="29"/>
      <c r="F890" s="10"/>
      <c r="G890" s="11"/>
      <c r="H890" s="13" t="str">
        <f t="shared" si="138"/>
        <v/>
      </c>
      <c r="I890" s="8" t="str">
        <f>IF(B890&lt;&gt;"",SUMIF($V$23:$V$598,V890,$H$23:$H$598)/SUMIF($V$23:$V$598,V890,$O$23:O1465),IF(O890&lt;&gt;"",SUMIF($S$23:$S$598,S890,$H$23:$H$598)/O890,""))</f>
        <v/>
      </c>
      <c r="J890" s="12"/>
      <c r="K890" s="19" t="str">
        <f t="shared" si="146"/>
        <v/>
      </c>
      <c r="L890" s="19" t="str">
        <f t="shared" si="139"/>
        <v/>
      </c>
      <c r="M890" s="19" t="str">
        <f t="shared" si="140"/>
        <v/>
      </c>
      <c r="N890" s="19" t="str">
        <f t="shared" si="147"/>
        <v/>
      </c>
      <c r="O890" s="9" t="str">
        <f t="shared" si="145"/>
        <v/>
      </c>
      <c r="S890" s="2" t="str">
        <f t="shared" si="143"/>
        <v>INDEX</v>
      </c>
      <c r="T890" s="18" t="str">
        <f t="shared" si="141"/>
        <v/>
      </c>
      <c r="V890" s="2" t="str">
        <f t="shared" si="144"/>
        <v>INCIDENTS</v>
      </c>
      <c r="W890" s="16" t="str">
        <f t="shared" si="142"/>
        <v/>
      </c>
    </row>
    <row r="891" spans="2:23" x14ac:dyDescent="0.2">
      <c r="B891" s="59" t="str">
        <f>IF(Collage!B884="","",Collage!B884)</f>
        <v/>
      </c>
      <c r="C891" s="59" t="str">
        <f>IF(Collage!C884="","",Collage!C884)</f>
        <v/>
      </c>
      <c r="D891" s="35" t="str">
        <f>IF(Collage!D884="","",Collage!D884)</f>
        <v/>
      </c>
      <c r="E891" s="29"/>
      <c r="F891" s="10"/>
      <c r="G891" s="11"/>
      <c r="H891" s="13" t="str">
        <f t="shared" si="138"/>
        <v/>
      </c>
      <c r="I891" s="8" t="str">
        <f>IF(B891&lt;&gt;"",SUMIF($V$23:$V$598,V891,$H$23:$H$598)/SUMIF($V$23:$V$598,V891,$O$23:O1466),IF(O891&lt;&gt;"",SUMIF($S$23:$S$598,S891,$H$23:$H$598)/O891,""))</f>
        <v/>
      </c>
      <c r="J891" s="12"/>
      <c r="K891" s="19" t="str">
        <f t="shared" si="146"/>
        <v/>
      </c>
      <c r="L891" s="19" t="str">
        <f t="shared" si="139"/>
        <v/>
      </c>
      <c r="M891" s="19" t="str">
        <f t="shared" si="140"/>
        <v/>
      </c>
      <c r="N891" s="19" t="str">
        <f t="shared" si="147"/>
        <v/>
      </c>
      <c r="O891" s="9" t="str">
        <f t="shared" si="145"/>
        <v/>
      </c>
      <c r="S891" s="2" t="str">
        <f t="shared" si="143"/>
        <v>INDEX</v>
      </c>
      <c r="T891" s="18" t="str">
        <f t="shared" si="141"/>
        <v/>
      </c>
      <c r="V891" s="2" t="str">
        <f t="shared" si="144"/>
        <v>INCIDENTS</v>
      </c>
      <c r="W891" s="16" t="str">
        <f t="shared" si="142"/>
        <v/>
      </c>
    </row>
    <row r="892" spans="2:23" x14ac:dyDescent="0.2">
      <c r="B892" s="59" t="str">
        <f>IF(Collage!B885="","",Collage!B885)</f>
        <v/>
      </c>
      <c r="C892" s="59" t="str">
        <f>IF(Collage!C885="","",Collage!C885)</f>
        <v/>
      </c>
      <c r="D892" s="35" t="str">
        <f>IF(Collage!D885="","",Collage!D885)</f>
        <v/>
      </c>
      <c r="E892" s="29"/>
      <c r="F892" s="10"/>
      <c r="G892" s="11"/>
      <c r="H892" s="13" t="str">
        <f t="shared" si="138"/>
        <v/>
      </c>
      <c r="I892" s="8" t="str">
        <f>IF(B892&lt;&gt;"",SUMIF($V$23:$V$598,V892,$H$23:$H$598)/SUMIF($V$23:$V$598,V892,$O$23:O1467),IF(O892&lt;&gt;"",SUMIF($S$23:$S$598,S892,$H$23:$H$598)/O892,""))</f>
        <v/>
      </c>
      <c r="J892" s="12"/>
      <c r="K892" s="19" t="str">
        <f t="shared" si="146"/>
        <v/>
      </c>
      <c r="L892" s="19" t="str">
        <f t="shared" si="139"/>
        <v/>
      </c>
      <c r="M892" s="19" t="str">
        <f t="shared" si="140"/>
        <v/>
      </c>
      <c r="N892" s="19" t="str">
        <f t="shared" si="147"/>
        <v/>
      </c>
      <c r="O892" s="9" t="str">
        <f t="shared" si="145"/>
        <v/>
      </c>
      <c r="S892" s="2" t="str">
        <f t="shared" si="143"/>
        <v>INDEX</v>
      </c>
      <c r="T892" s="18" t="str">
        <f t="shared" si="141"/>
        <v/>
      </c>
      <c r="V892" s="2" t="str">
        <f t="shared" si="144"/>
        <v>INCIDENTS</v>
      </c>
      <c r="W892" s="16" t="str">
        <f t="shared" si="142"/>
        <v/>
      </c>
    </row>
    <row r="893" spans="2:23" x14ac:dyDescent="0.2">
      <c r="B893" s="59" t="str">
        <f>IF(Collage!B886="","",Collage!B886)</f>
        <v/>
      </c>
      <c r="C893" s="59" t="str">
        <f>IF(Collage!C886="","",Collage!C886)</f>
        <v/>
      </c>
      <c r="D893" s="35" t="str">
        <f>IF(Collage!D886="","",Collage!D886)</f>
        <v/>
      </c>
      <c r="E893" s="29"/>
      <c r="F893" s="10"/>
      <c r="G893" s="11"/>
      <c r="H893" s="13" t="str">
        <f t="shared" si="138"/>
        <v/>
      </c>
      <c r="I893" s="8" t="str">
        <f>IF(B893&lt;&gt;"",SUMIF($V$23:$V$598,V893,$H$23:$H$598)/SUMIF($V$23:$V$598,V893,$O$23:O1468),IF(O893&lt;&gt;"",SUMIF($S$23:$S$598,S893,$H$23:$H$598)/O893,""))</f>
        <v/>
      </c>
      <c r="J893" s="12"/>
      <c r="K893" s="19" t="str">
        <f t="shared" si="146"/>
        <v/>
      </c>
      <c r="L893" s="19" t="str">
        <f t="shared" si="139"/>
        <v/>
      </c>
      <c r="M893" s="19" t="str">
        <f t="shared" si="140"/>
        <v/>
      </c>
      <c r="N893" s="19" t="str">
        <f t="shared" si="147"/>
        <v/>
      </c>
      <c r="O893" s="9" t="str">
        <f t="shared" si="145"/>
        <v/>
      </c>
      <c r="S893" s="2" t="str">
        <f t="shared" si="143"/>
        <v>INDEX</v>
      </c>
      <c r="T893" s="18" t="str">
        <f t="shared" si="141"/>
        <v/>
      </c>
      <c r="V893" s="2" t="str">
        <f t="shared" si="144"/>
        <v>INCIDENTS</v>
      </c>
      <c r="W893" s="16" t="str">
        <f t="shared" si="142"/>
        <v/>
      </c>
    </row>
    <row r="894" spans="2:23" x14ac:dyDescent="0.2">
      <c r="B894" s="59" t="str">
        <f>IF(Collage!B887="","",Collage!B887)</f>
        <v/>
      </c>
      <c r="C894" s="59" t="str">
        <f>IF(Collage!C887="","",Collage!C887)</f>
        <v/>
      </c>
      <c r="D894" s="35" t="str">
        <f>IF(Collage!D887="","",Collage!D887)</f>
        <v/>
      </c>
      <c r="E894" s="29"/>
      <c r="F894" s="10"/>
      <c r="G894" s="11"/>
      <c r="H894" s="13" t="str">
        <f t="shared" si="138"/>
        <v/>
      </c>
      <c r="I894" s="8" t="str">
        <f>IF(B894&lt;&gt;"",SUMIF($V$23:$V$598,V894,$H$23:$H$598)/SUMIF($V$23:$V$598,V894,$O$23:O1469),IF(O894&lt;&gt;"",SUMIF($S$23:$S$598,S894,$H$23:$H$598)/O894,""))</f>
        <v/>
      </c>
      <c r="J894" s="12"/>
      <c r="K894" s="19" t="str">
        <f t="shared" si="146"/>
        <v/>
      </c>
      <c r="L894" s="19" t="str">
        <f t="shared" si="139"/>
        <v/>
      </c>
      <c r="M894" s="19" t="str">
        <f t="shared" si="140"/>
        <v/>
      </c>
      <c r="N894" s="19" t="str">
        <f t="shared" si="147"/>
        <v/>
      </c>
      <c r="O894" s="9" t="str">
        <f t="shared" si="145"/>
        <v/>
      </c>
      <c r="S894" s="2" t="str">
        <f t="shared" si="143"/>
        <v>INDEX</v>
      </c>
      <c r="T894" s="18" t="str">
        <f t="shared" si="141"/>
        <v/>
      </c>
      <c r="V894" s="2" t="str">
        <f t="shared" si="144"/>
        <v>INCIDENTS</v>
      </c>
      <c r="W894" s="16" t="str">
        <f t="shared" si="142"/>
        <v/>
      </c>
    </row>
    <row r="895" spans="2:23" x14ac:dyDescent="0.2">
      <c r="B895" s="59" t="str">
        <f>IF(Collage!B888="","",Collage!B888)</f>
        <v/>
      </c>
      <c r="C895" s="59" t="str">
        <f>IF(Collage!C888="","",Collage!C888)</f>
        <v/>
      </c>
      <c r="D895" s="35" t="str">
        <f>IF(Collage!D888="","",Collage!D888)</f>
        <v/>
      </c>
      <c r="E895" s="29"/>
      <c r="F895" s="10"/>
      <c r="G895" s="11"/>
      <c r="H895" s="13" t="str">
        <f t="shared" si="138"/>
        <v/>
      </c>
      <c r="I895" s="8" t="str">
        <f>IF(B895&lt;&gt;"",SUMIF($V$23:$V$598,V895,$H$23:$H$598)/SUMIF($V$23:$V$598,V895,$O$23:O1470),IF(O895&lt;&gt;"",SUMIF($S$23:$S$598,S895,$H$23:$H$598)/O895,""))</f>
        <v/>
      </c>
      <c r="J895" s="12"/>
      <c r="K895" s="19" t="str">
        <f t="shared" si="146"/>
        <v/>
      </c>
      <c r="L895" s="19" t="str">
        <f t="shared" si="139"/>
        <v/>
      </c>
      <c r="M895" s="19" t="str">
        <f t="shared" si="140"/>
        <v/>
      </c>
      <c r="N895" s="19" t="str">
        <f t="shared" si="147"/>
        <v/>
      </c>
      <c r="O895" s="9" t="str">
        <f t="shared" si="145"/>
        <v/>
      </c>
      <c r="S895" s="2" t="str">
        <f t="shared" si="143"/>
        <v>INDEX</v>
      </c>
      <c r="T895" s="18" t="str">
        <f t="shared" si="141"/>
        <v/>
      </c>
      <c r="V895" s="2" t="str">
        <f t="shared" si="144"/>
        <v>INCIDENTS</v>
      </c>
      <c r="W895" s="16" t="str">
        <f t="shared" si="142"/>
        <v/>
      </c>
    </row>
    <row r="896" spans="2:23" x14ac:dyDescent="0.2">
      <c r="B896" s="59" t="str">
        <f>IF(Collage!B889="","",Collage!B889)</f>
        <v/>
      </c>
      <c r="C896" s="59" t="str">
        <f>IF(Collage!C889="","",Collage!C889)</f>
        <v/>
      </c>
      <c r="D896" s="35" t="str">
        <f>IF(Collage!D889="","",Collage!D889)</f>
        <v/>
      </c>
      <c r="E896" s="29"/>
      <c r="F896" s="10"/>
      <c r="G896" s="11"/>
      <c r="H896" s="13" t="str">
        <f t="shared" si="138"/>
        <v/>
      </c>
      <c r="I896" s="8" t="str">
        <f>IF(B896&lt;&gt;"",SUMIF($V$23:$V$598,V896,$H$23:$H$598)/SUMIF($V$23:$V$598,V896,$O$23:O1471),IF(O896&lt;&gt;"",SUMIF($S$23:$S$598,S896,$H$23:$H$598)/O896,""))</f>
        <v/>
      </c>
      <c r="J896" s="12"/>
      <c r="K896" s="19" t="str">
        <f t="shared" si="146"/>
        <v/>
      </c>
      <c r="L896" s="19" t="str">
        <f t="shared" si="139"/>
        <v/>
      </c>
      <c r="M896" s="19" t="str">
        <f t="shared" si="140"/>
        <v/>
      </c>
      <c r="N896" s="19" t="str">
        <f t="shared" si="147"/>
        <v/>
      </c>
      <c r="O896" s="9" t="str">
        <f t="shared" si="145"/>
        <v/>
      </c>
      <c r="S896" s="2" t="str">
        <f t="shared" si="143"/>
        <v>INDEX</v>
      </c>
      <c r="T896" s="18" t="str">
        <f t="shared" si="141"/>
        <v/>
      </c>
      <c r="V896" s="2" t="str">
        <f t="shared" si="144"/>
        <v>INCIDENTS</v>
      </c>
      <c r="W896" s="16" t="str">
        <f t="shared" si="142"/>
        <v/>
      </c>
    </row>
    <row r="897" spans="2:23" x14ac:dyDescent="0.2">
      <c r="B897" s="59" t="str">
        <f>IF(Collage!B890="","",Collage!B890)</f>
        <v/>
      </c>
      <c r="C897" s="59" t="str">
        <f>IF(Collage!C890="","",Collage!C890)</f>
        <v/>
      </c>
      <c r="D897" s="35" t="str">
        <f>IF(Collage!D890="","",Collage!D890)</f>
        <v/>
      </c>
      <c r="E897" s="29"/>
      <c r="F897" s="10"/>
      <c r="G897" s="11"/>
      <c r="H897" s="13" t="str">
        <f t="shared" si="138"/>
        <v/>
      </c>
      <c r="I897" s="8" t="str">
        <f>IF(B897&lt;&gt;"",SUMIF($V$23:$V$598,V897,$H$23:$H$598)/SUMIF($V$23:$V$598,V897,$O$23:O1472),IF(O897&lt;&gt;"",SUMIF($S$23:$S$598,S897,$H$23:$H$598)/O897,""))</f>
        <v/>
      </c>
      <c r="J897" s="12"/>
      <c r="K897" s="19" t="str">
        <f t="shared" si="146"/>
        <v/>
      </c>
      <c r="L897" s="19" t="str">
        <f t="shared" si="139"/>
        <v/>
      </c>
      <c r="M897" s="19" t="str">
        <f t="shared" si="140"/>
        <v/>
      </c>
      <c r="N897" s="19" t="str">
        <f t="shared" si="147"/>
        <v/>
      </c>
      <c r="O897" s="9" t="str">
        <f t="shared" si="145"/>
        <v/>
      </c>
      <c r="S897" s="2" t="str">
        <f t="shared" si="143"/>
        <v>INDEX</v>
      </c>
      <c r="T897" s="18" t="str">
        <f t="shared" si="141"/>
        <v/>
      </c>
      <c r="V897" s="2" t="str">
        <f t="shared" si="144"/>
        <v>INCIDENTS</v>
      </c>
      <c r="W897" s="16" t="str">
        <f t="shared" si="142"/>
        <v/>
      </c>
    </row>
    <row r="898" spans="2:23" x14ac:dyDescent="0.2">
      <c r="B898" s="59" t="str">
        <f>IF(Collage!B891="","",Collage!B891)</f>
        <v/>
      </c>
      <c r="C898" s="59" t="str">
        <f>IF(Collage!C891="","",Collage!C891)</f>
        <v/>
      </c>
      <c r="D898" s="35" t="str">
        <f>IF(Collage!D891="","",Collage!D891)</f>
        <v/>
      </c>
      <c r="E898" s="29"/>
      <c r="F898" s="10"/>
      <c r="G898" s="11"/>
      <c r="H898" s="13" t="str">
        <f t="shared" si="138"/>
        <v/>
      </c>
      <c r="I898" s="8" t="str">
        <f>IF(B898&lt;&gt;"",SUMIF($V$23:$V$598,V898,$H$23:$H$598)/SUMIF($V$23:$V$598,V898,$O$23:O1473),IF(O898&lt;&gt;"",SUMIF($S$23:$S$598,S898,$H$23:$H$598)/O898,""))</f>
        <v/>
      </c>
      <c r="J898" s="12"/>
      <c r="K898" s="19" t="str">
        <f t="shared" si="146"/>
        <v/>
      </c>
      <c r="L898" s="19" t="str">
        <f t="shared" si="139"/>
        <v/>
      </c>
      <c r="M898" s="19" t="str">
        <f t="shared" si="140"/>
        <v/>
      </c>
      <c r="N898" s="19" t="str">
        <f t="shared" si="147"/>
        <v/>
      </c>
      <c r="O898" s="9" t="str">
        <f t="shared" si="145"/>
        <v/>
      </c>
      <c r="S898" s="2" t="str">
        <f t="shared" si="143"/>
        <v>INDEX</v>
      </c>
      <c r="T898" s="18" t="str">
        <f t="shared" si="141"/>
        <v/>
      </c>
      <c r="V898" s="2" t="str">
        <f t="shared" si="144"/>
        <v>INCIDENTS</v>
      </c>
      <c r="W898" s="16" t="str">
        <f t="shared" si="142"/>
        <v/>
      </c>
    </row>
    <row r="899" spans="2:23" x14ac:dyDescent="0.2">
      <c r="B899" s="59" t="str">
        <f>IF(Collage!B892="","",Collage!B892)</f>
        <v/>
      </c>
      <c r="C899" s="59" t="str">
        <f>IF(Collage!C892="","",Collage!C892)</f>
        <v/>
      </c>
      <c r="D899" s="35" t="str">
        <f>IF(Collage!D892="","",Collage!D892)</f>
        <v/>
      </c>
      <c r="E899" s="29"/>
      <c r="F899" s="10"/>
      <c r="G899" s="11"/>
      <c r="H899" s="13" t="str">
        <f t="shared" si="138"/>
        <v/>
      </c>
      <c r="I899" s="8" t="str">
        <f>IF(B899&lt;&gt;"",SUMIF($V$23:$V$598,V899,$H$23:$H$598)/SUMIF($V$23:$V$598,V899,$O$23:O1474),IF(O899&lt;&gt;"",SUMIF($S$23:$S$598,S899,$H$23:$H$598)/O899,""))</f>
        <v/>
      </c>
      <c r="J899" s="12"/>
      <c r="K899" s="19" t="str">
        <f t="shared" si="146"/>
        <v/>
      </c>
      <c r="L899" s="19" t="str">
        <f t="shared" si="139"/>
        <v/>
      </c>
      <c r="M899" s="19" t="str">
        <f t="shared" si="140"/>
        <v/>
      </c>
      <c r="N899" s="19" t="str">
        <f t="shared" si="147"/>
        <v/>
      </c>
      <c r="O899" s="9" t="str">
        <f t="shared" si="145"/>
        <v/>
      </c>
      <c r="S899" s="2" t="str">
        <f t="shared" si="143"/>
        <v>INDEX</v>
      </c>
      <c r="T899" s="18" t="str">
        <f t="shared" si="141"/>
        <v/>
      </c>
      <c r="V899" s="2" t="str">
        <f t="shared" si="144"/>
        <v>INCIDENTS</v>
      </c>
      <c r="W899" s="16" t="str">
        <f t="shared" si="142"/>
        <v/>
      </c>
    </row>
    <row r="900" spans="2:23" x14ac:dyDescent="0.2">
      <c r="B900" s="59" t="str">
        <f>IF(Collage!B893="","",Collage!B893)</f>
        <v/>
      </c>
      <c r="C900" s="59" t="str">
        <f>IF(Collage!C893="","",Collage!C893)</f>
        <v/>
      </c>
      <c r="D900" s="35" t="str">
        <f>IF(Collage!D893="","",Collage!D893)</f>
        <v/>
      </c>
      <c r="E900" s="29"/>
      <c r="F900" s="10"/>
      <c r="G900" s="11"/>
      <c r="H900" s="13" t="str">
        <f t="shared" si="138"/>
        <v/>
      </c>
      <c r="I900" s="8" t="str">
        <f>IF(B900&lt;&gt;"",SUMIF($V$23:$V$598,V900,$H$23:$H$598)/SUMIF($V$23:$V$598,V900,$O$23:O1475),IF(O900&lt;&gt;"",SUMIF($S$23:$S$598,S900,$H$23:$H$598)/O900,""))</f>
        <v/>
      </c>
      <c r="J900" s="12"/>
      <c r="K900" s="19" t="str">
        <f t="shared" si="146"/>
        <v/>
      </c>
      <c r="L900" s="19" t="str">
        <f t="shared" si="139"/>
        <v/>
      </c>
      <c r="M900" s="19" t="str">
        <f t="shared" si="140"/>
        <v/>
      </c>
      <c r="N900" s="19" t="str">
        <f t="shared" si="147"/>
        <v/>
      </c>
      <c r="O900" s="9" t="str">
        <f t="shared" si="145"/>
        <v/>
      </c>
      <c r="S900" s="2" t="str">
        <f t="shared" si="143"/>
        <v>INDEX</v>
      </c>
      <c r="T900" s="18" t="str">
        <f t="shared" si="141"/>
        <v/>
      </c>
      <c r="V900" s="2" t="str">
        <f t="shared" si="144"/>
        <v>INCIDENTS</v>
      </c>
      <c r="W900" s="16" t="str">
        <f t="shared" si="142"/>
        <v/>
      </c>
    </row>
    <row r="901" spans="2:23" x14ac:dyDescent="0.2">
      <c r="B901" s="59" t="str">
        <f>IF(Collage!B894="","",Collage!B894)</f>
        <v/>
      </c>
      <c r="C901" s="59" t="str">
        <f>IF(Collage!C894="","",Collage!C894)</f>
        <v/>
      </c>
      <c r="D901" s="35" t="str">
        <f>IF(Collage!D894="","",Collage!D894)</f>
        <v/>
      </c>
      <c r="E901" s="29"/>
      <c r="F901" s="10"/>
      <c r="G901" s="11"/>
      <c r="H901" s="13" t="str">
        <f t="shared" si="138"/>
        <v/>
      </c>
      <c r="I901" s="8" t="str">
        <f>IF(B901&lt;&gt;"",SUMIF($V$23:$V$598,V901,$H$23:$H$598)/SUMIF($V$23:$V$598,V901,$O$23:O1476),IF(O901&lt;&gt;"",SUMIF($S$23:$S$598,S901,$H$23:$H$598)/O901,""))</f>
        <v/>
      </c>
      <c r="J901" s="12"/>
      <c r="K901" s="19" t="str">
        <f t="shared" si="146"/>
        <v/>
      </c>
      <c r="L901" s="19" t="str">
        <f t="shared" si="139"/>
        <v/>
      </c>
      <c r="M901" s="19" t="str">
        <f t="shared" si="140"/>
        <v/>
      </c>
      <c r="N901" s="19" t="str">
        <f t="shared" si="147"/>
        <v/>
      </c>
      <c r="O901" s="9" t="str">
        <f t="shared" si="145"/>
        <v/>
      </c>
      <c r="S901" s="2" t="str">
        <f t="shared" si="143"/>
        <v>INDEX</v>
      </c>
      <c r="T901" s="18" t="str">
        <f t="shared" si="141"/>
        <v/>
      </c>
      <c r="V901" s="2" t="str">
        <f t="shared" si="144"/>
        <v>INCIDENTS</v>
      </c>
      <c r="W901" s="16" t="str">
        <f t="shared" si="142"/>
        <v/>
      </c>
    </row>
    <row r="902" spans="2:23" x14ac:dyDescent="0.2">
      <c r="B902" s="59" t="str">
        <f>IF(Collage!B895="","",Collage!B895)</f>
        <v/>
      </c>
      <c r="C902" s="59" t="str">
        <f>IF(Collage!C895="","",Collage!C895)</f>
        <v/>
      </c>
      <c r="D902" s="35" t="str">
        <f>IF(Collage!D895="","",Collage!D895)</f>
        <v/>
      </c>
      <c r="E902" s="29"/>
      <c r="F902" s="10"/>
      <c r="G902" s="11"/>
      <c r="H902" s="13" t="str">
        <f t="shared" si="138"/>
        <v/>
      </c>
      <c r="I902" s="8" t="str">
        <f>IF(B902&lt;&gt;"",SUMIF($V$23:$V$598,V902,$H$23:$H$598)/SUMIF($V$23:$V$598,V902,$O$23:O1477),IF(O902&lt;&gt;"",SUMIF($S$23:$S$598,S902,$H$23:$H$598)/O902,""))</f>
        <v/>
      </c>
      <c r="J902" s="12"/>
      <c r="K902" s="19" t="str">
        <f t="shared" si="146"/>
        <v/>
      </c>
      <c r="L902" s="19" t="str">
        <f t="shared" si="139"/>
        <v/>
      </c>
      <c r="M902" s="19" t="str">
        <f t="shared" si="140"/>
        <v/>
      </c>
      <c r="N902" s="19" t="str">
        <f t="shared" si="147"/>
        <v/>
      </c>
      <c r="O902" s="9" t="str">
        <f t="shared" si="145"/>
        <v/>
      </c>
      <c r="S902" s="2" t="str">
        <f t="shared" si="143"/>
        <v>INDEX</v>
      </c>
      <c r="T902" s="18" t="str">
        <f t="shared" si="141"/>
        <v/>
      </c>
      <c r="V902" s="2" t="str">
        <f t="shared" si="144"/>
        <v>INCIDENTS</v>
      </c>
      <c r="W902" s="16" t="str">
        <f t="shared" si="142"/>
        <v/>
      </c>
    </row>
    <row r="903" spans="2:23" x14ac:dyDescent="0.2">
      <c r="B903" s="59" t="str">
        <f>IF(Collage!B896="","",Collage!B896)</f>
        <v/>
      </c>
      <c r="C903" s="59" t="str">
        <f>IF(Collage!C896="","",Collage!C896)</f>
        <v/>
      </c>
      <c r="D903" s="35" t="str">
        <f>IF(Collage!D896="","",Collage!D896)</f>
        <v/>
      </c>
      <c r="E903" s="29"/>
      <c r="F903" s="10"/>
      <c r="G903" s="11"/>
      <c r="H903" s="13" t="str">
        <f t="shared" si="138"/>
        <v/>
      </c>
      <c r="I903" s="8" t="str">
        <f>IF(B903&lt;&gt;"",SUMIF($V$23:$V$598,V903,$H$23:$H$598)/SUMIF($V$23:$V$598,V903,$O$23:O1478),IF(O903&lt;&gt;"",SUMIF($S$23:$S$598,S903,$H$23:$H$598)/O903,""))</f>
        <v/>
      </c>
      <c r="J903" s="12"/>
      <c r="K903" s="19" t="str">
        <f t="shared" si="146"/>
        <v/>
      </c>
      <c r="L903" s="19" t="str">
        <f t="shared" si="139"/>
        <v/>
      </c>
      <c r="M903" s="19" t="str">
        <f t="shared" si="140"/>
        <v/>
      </c>
      <c r="N903" s="19" t="str">
        <f t="shared" si="147"/>
        <v/>
      </c>
      <c r="O903" s="9" t="str">
        <f t="shared" si="145"/>
        <v/>
      </c>
      <c r="S903" s="2" t="str">
        <f t="shared" si="143"/>
        <v>INDEX</v>
      </c>
      <c r="T903" s="18" t="str">
        <f t="shared" si="141"/>
        <v/>
      </c>
      <c r="V903" s="2" t="str">
        <f t="shared" si="144"/>
        <v>INCIDENTS</v>
      </c>
      <c r="W903" s="16" t="str">
        <f t="shared" si="142"/>
        <v/>
      </c>
    </row>
    <row r="904" spans="2:23" x14ac:dyDescent="0.2">
      <c r="B904" s="59" t="str">
        <f>IF(Collage!B897="","",Collage!B897)</f>
        <v/>
      </c>
      <c r="C904" s="59" t="str">
        <f>IF(Collage!C897="","",Collage!C897)</f>
        <v/>
      </c>
      <c r="D904" s="35" t="str">
        <f>IF(Collage!D897="","",Collage!D897)</f>
        <v/>
      </c>
      <c r="E904" s="29"/>
      <c r="F904" s="10"/>
      <c r="G904" s="11"/>
      <c r="H904" s="13" t="str">
        <f t="shared" si="138"/>
        <v/>
      </c>
      <c r="I904" s="8" t="str">
        <f>IF(B904&lt;&gt;"",SUMIF($V$23:$V$598,V904,$H$23:$H$598)/SUMIF($V$23:$V$598,V904,$O$23:O1479),IF(O904&lt;&gt;"",SUMIF($S$23:$S$598,S904,$H$23:$H$598)/O904,""))</f>
        <v/>
      </c>
      <c r="J904" s="12"/>
      <c r="K904" s="19" t="str">
        <f t="shared" si="146"/>
        <v/>
      </c>
      <c r="L904" s="19" t="str">
        <f t="shared" si="139"/>
        <v/>
      </c>
      <c r="M904" s="19" t="str">
        <f t="shared" si="140"/>
        <v/>
      </c>
      <c r="N904" s="19" t="str">
        <f t="shared" si="147"/>
        <v/>
      </c>
      <c r="O904" s="9" t="str">
        <f t="shared" si="145"/>
        <v/>
      </c>
      <c r="S904" s="2" t="str">
        <f t="shared" si="143"/>
        <v>INDEX</v>
      </c>
      <c r="T904" s="18" t="str">
        <f t="shared" si="141"/>
        <v/>
      </c>
      <c r="V904" s="2" t="str">
        <f t="shared" si="144"/>
        <v>INCIDENTS</v>
      </c>
      <c r="W904" s="16" t="str">
        <f t="shared" si="142"/>
        <v/>
      </c>
    </row>
    <row r="905" spans="2:23" x14ac:dyDescent="0.2">
      <c r="B905" s="59" t="str">
        <f>IF(Collage!B898="","",Collage!B898)</f>
        <v/>
      </c>
      <c r="C905" s="59" t="str">
        <f>IF(Collage!C898="","",Collage!C898)</f>
        <v/>
      </c>
      <c r="D905" s="35" t="str">
        <f>IF(Collage!D898="","",Collage!D898)</f>
        <v/>
      </c>
      <c r="E905" s="29"/>
      <c r="F905" s="10"/>
      <c r="G905" s="11"/>
      <c r="H905" s="13" t="str">
        <f t="shared" si="138"/>
        <v/>
      </c>
      <c r="I905" s="8" t="str">
        <f>IF(B905&lt;&gt;"",SUMIF($V$23:$V$598,V905,$H$23:$H$598)/SUMIF($V$23:$V$598,V905,$O$23:O1480),IF(O905&lt;&gt;"",SUMIF($S$23:$S$598,S905,$H$23:$H$598)/O905,""))</f>
        <v/>
      </c>
      <c r="J905" s="12"/>
      <c r="K905" s="19" t="str">
        <f t="shared" si="146"/>
        <v/>
      </c>
      <c r="L905" s="19" t="str">
        <f t="shared" si="139"/>
        <v/>
      </c>
      <c r="M905" s="19" t="str">
        <f t="shared" si="140"/>
        <v/>
      </c>
      <c r="N905" s="19" t="str">
        <f t="shared" si="147"/>
        <v/>
      </c>
      <c r="O905" s="9" t="str">
        <f t="shared" si="145"/>
        <v/>
      </c>
      <c r="S905" s="2" t="str">
        <f t="shared" si="143"/>
        <v>INDEX</v>
      </c>
      <c r="T905" s="18" t="str">
        <f t="shared" si="141"/>
        <v/>
      </c>
      <c r="V905" s="2" t="str">
        <f t="shared" si="144"/>
        <v>INCIDENTS</v>
      </c>
      <c r="W905" s="16" t="str">
        <f t="shared" si="142"/>
        <v/>
      </c>
    </row>
    <row r="906" spans="2:23" x14ac:dyDescent="0.2">
      <c r="B906" s="59" t="str">
        <f>IF(Collage!B899="","",Collage!B899)</f>
        <v/>
      </c>
      <c r="C906" s="59" t="str">
        <f>IF(Collage!C899="","",Collage!C899)</f>
        <v/>
      </c>
      <c r="D906" s="35" t="str">
        <f>IF(Collage!D899="","",Collage!D899)</f>
        <v/>
      </c>
      <c r="E906" s="29"/>
      <c r="F906" s="10"/>
      <c r="G906" s="11"/>
      <c r="H906" s="13" t="str">
        <f t="shared" si="138"/>
        <v/>
      </c>
      <c r="I906" s="8" t="str">
        <f>IF(B906&lt;&gt;"",SUMIF($V$23:$V$598,V906,$H$23:$H$598)/SUMIF($V$23:$V$598,V906,$O$23:O1481),IF(O906&lt;&gt;"",SUMIF($S$23:$S$598,S906,$H$23:$H$598)/O906,""))</f>
        <v/>
      </c>
      <c r="J906" s="12"/>
      <c r="K906" s="19" t="str">
        <f t="shared" si="146"/>
        <v/>
      </c>
      <c r="L906" s="19" t="str">
        <f t="shared" si="139"/>
        <v/>
      </c>
      <c r="M906" s="19" t="str">
        <f t="shared" si="140"/>
        <v/>
      </c>
      <c r="N906" s="19" t="str">
        <f t="shared" si="147"/>
        <v/>
      </c>
      <c r="O906" s="9" t="str">
        <f t="shared" si="145"/>
        <v/>
      </c>
      <c r="S906" s="2" t="str">
        <f t="shared" si="143"/>
        <v>INDEX</v>
      </c>
      <c r="T906" s="18" t="str">
        <f t="shared" si="141"/>
        <v/>
      </c>
      <c r="V906" s="2" t="str">
        <f t="shared" si="144"/>
        <v>INCIDENTS</v>
      </c>
      <c r="W906" s="16" t="str">
        <f t="shared" si="142"/>
        <v/>
      </c>
    </row>
    <row r="907" spans="2:23" x14ac:dyDescent="0.2">
      <c r="B907" s="59" t="str">
        <f>IF(Collage!B900="","",Collage!B900)</f>
        <v/>
      </c>
      <c r="C907" s="59" t="str">
        <f>IF(Collage!C900="","",Collage!C900)</f>
        <v/>
      </c>
      <c r="D907" s="35" t="str">
        <f>IF(Collage!D900="","",Collage!D900)</f>
        <v/>
      </c>
      <c r="E907" s="29"/>
      <c r="F907" s="10"/>
      <c r="G907" s="11"/>
      <c r="H907" s="13" t="str">
        <f t="shared" si="138"/>
        <v/>
      </c>
      <c r="I907" s="8" t="str">
        <f>IF(B907&lt;&gt;"",SUMIF($V$23:$V$598,V907,$H$23:$H$598)/SUMIF($V$23:$V$598,V907,$O$23:O1482),IF(O907&lt;&gt;"",SUMIF($S$23:$S$598,S907,$H$23:$H$598)/O907,""))</f>
        <v/>
      </c>
      <c r="J907" s="12"/>
      <c r="K907" s="19" t="str">
        <f t="shared" si="146"/>
        <v/>
      </c>
      <c r="L907" s="19" t="str">
        <f t="shared" si="139"/>
        <v/>
      </c>
      <c r="M907" s="19" t="str">
        <f t="shared" si="140"/>
        <v/>
      </c>
      <c r="N907" s="19" t="str">
        <f t="shared" si="147"/>
        <v/>
      </c>
      <c r="O907" s="9" t="str">
        <f t="shared" si="145"/>
        <v/>
      </c>
      <c r="S907" s="2" t="str">
        <f t="shared" si="143"/>
        <v>INDEX</v>
      </c>
      <c r="T907" s="18" t="str">
        <f t="shared" si="141"/>
        <v/>
      </c>
      <c r="V907" s="2" t="str">
        <f t="shared" si="144"/>
        <v>INCIDENTS</v>
      </c>
      <c r="W907" s="16" t="str">
        <f t="shared" si="142"/>
        <v/>
      </c>
    </row>
    <row r="908" spans="2:23" x14ac:dyDescent="0.2">
      <c r="B908" s="59" t="str">
        <f>IF(Collage!B901="","",Collage!B901)</f>
        <v/>
      </c>
      <c r="C908" s="59" t="str">
        <f>IF(Collage!C901="","",Collage!C901)</f>
        <v/>
      </c>
      <c r="D908" s="35" t="str">
        <f>IF(Collage!D901="","",Collage!D901)</f>
        <v/>
      </c>
      <c r="E908" s="29"/>
      <c r="F908" s="10"/>
      <c r="G908" s="11"/>
      <c r="H908" s="13" t="str">
        <f t="shared" si="138"/>
        <v/>
      </c>
      <c r="I908" s="8" t="str">
        <f>IF(B908&lt;&gt;"",SUMIF($V$23:$V$598,V908,$H$23:$H$598)/SUMIF($V$23:$V$598,V908,$O$23:O1483),IF(O908&lt;&gt;"",SUMIF($S$23:$S$598,S908,$H$23:$H$598)/O908,""))</f>
        <v/>
      </c>
      <c r="J908" s="12"/>
      <c r="K908" s="19" t="str">
        <f t="shared" si="146"/>
        <v/>
      </c>
      <c r="L908" s="19" t="str">
        <f t="shared" si="139"/>
        <v/>
      </c>
      <c r="M908" s="19" t="str">
        <f t="shared" si="140"/>
        <v/>
      </c>
      <c r="N908" s="19" t="str">
        <f t="shared" si="147"/>
        <v/>
      </c>
      <c r="O908" s="9" t="str">
        <f t="shared" si="145"/>
        <v/>
      </c>
      <c r="S908" s="2" t="str">
        <f t="shared" si="143"/>
        <v>INDEX</v>
      </c>
      <c r="T908" s="18" t="str">
        <f t="shared" si="141"/>
        <v/>
      </c>
      <c r="V908" s="2" t="str">
        <f t="shared" si="144"/>
        <v>INCIDENTS</v>
      </c>
      <c r="W908" s="16" t="str">
        <f t="shared" si="142"/>
        <v/>
      </c>
    </row>
    <row r="909" spans="2:23" x14ac:dyDescent="0.2">
      <c r="B909" s="59" t="str">
        <f>IF(Collage!B902="","",Collage!B902)</f>
        <v/>
      </c>
      <c r="C909" s="59" t="str">
        <f>IF(Collage!C902="","",Collage!C902)</f>
        <v/>
      </c>
      <c r="D909" s="35" t="str">
        <f>IF(Collage!D902="","",Collage!D902)</f>
        <v/>
      </c>
      <c r="E909" s="29"/>
      <c r="F909" s="10"/>
      <c r="G909" s="11"/>
      <c r="H909" s="13" t="str">
        <f t="shared" si="138"/>
        <v/>
      </c>
      <c r="I909" s="8" t="str">
        <f>IF(B909&lt;&gt;"",SUMIF($V$23:$V$598,V909,$H$23:$H$598)/SUMIF($V$23:$V$598,V909,$O$23:O1484),IF(O909&lt;&gt;"",SUMIF($S$23:$S$598,S909,$H$23:$H$598)/O909,""))</f>
        <v/>
      </c>
      <c r="J909" s="12"/>
      <c r="K909" s="19" t="str">
        <f t="shared" si="146"/>
        <v/>
      </c>
      <c r="L909" s="19" t="str">
        <f t="shared" si="139"/>
        <v/>
      </c>
      <c r="M909" s="19" t="str">
        <f t="shared" si="140"/>
        <v/>
      </c>
      <c r="N909" s="19" t="str">
        <f t="shared" si="147"/>
        <v/>
      </c>
      <c r="O909" s="9" t="str">
        <f t="shared" si="145"/>
        <v/>
      </c>
      <c r="S909" s="2" t="str">
        <f t="shared" si="143"/>
        <v>INDEX</v>
      </c>
      <c r="T909" s="18" t="str">
        <f t="shared" si="141"/>
        <v/>
      </c>
      <c r="V909" s="2" t="str">
        <f t="shared" si="144"/>
        <v>INCIDENTS</v>
      </c>
      <c r="W909" s="16" t="str">
        <f t="shared" si="142"/>
        <v/>
      </c>
    </row>
    <row r="910" spans="2:23" x14ac:dyDescent="0.2">
      <c r="B910" s="59" t="str">
        <f>IF(Collage!B903="","",Collage!B903)</f>
        <v/>
      </c>
      <c r="C910" s="59" t="str">
        <f>IF(Collage!C903="","",Collage!C903)</f>
        <v/>
      </c>
      <c r="D910" s="35" t="str">
        <f>IF(Collage!D903="","",Collage!D903)</f>
        <v/>
      </c>
      <c r="E910" s="29"/>
      <c r="F910" s="10"/>
      <c r="G910" s="11"/>
      <c r="H910" s="13" t="str">
        <f t="shared" si="138"/>
        <v/>
      </c>
      <c r="I910" s="8" t="str">
        <f>IF(B910&lt;&gt;"",SUMIF($V$23:$V$598,V910,$H$23:$H$598)/SUMIF($V$23:$V$598,V910,$O$23:O1485),IF(O910&lt;&gt;"",SUMIF($S$23:$S$598,S910,$H$23:$H$598)/O910,""))</f>
        <v/>
      </c>
      <c r="J910" s="12"/>
      <c r="K910" s="19" t="str">
        <f t="shared" si="146"/>
        <v/>
      </c>
      <c r="L910" s="19" t="str">
        <f t="shared" si="139"/>
        <v/>
      </c>
      <c r="M910" s="19" t="str">
        <f t="shared" si="140"/>
        <v/>
      </c>
      <c r="N910" s="19" t="str">
        <f t="shared" si="147"/>
        <v/>
      </c>
      <c r="O910" s="9" t="str">
        <f t="shared" si="145"/>
        <v/>
      </c>
      <c r="S910" s="2" t="str">
        <f t="shared" si="143"/>
        <v>INDEX</v>
      </c>
      <c r="T910" s="18" t="str">
        <f t="shared" si="141"/>
        <v/>
      </c>
      <c r="V910" s="2" t="str">
        <f t="shared" si="144"/>
        <v>INCIDENTS</v>
      </c>
      <c r="W910" s="16" t="str">
        <f t="shared" si="142"/>
        <v/>
      </c>
    </row>
    <row r="911" spans="2:23" x14ac:dyDescent="0.2">
      <c r="B911" s="59" t="str">
        <f>IF(Collage!B904="","",Collage!B904)</f>
        <v/>
      </c>
      <c r="C911" s="59" t="str">
        <f>IF(Collage!C904="","",Collage!C904)</f>
        <v/>
      </c>
      <c r="D911" s="35" t="str">
        <f>IF(Collage!D904="","",Collage!D904)</f>
        <v/>
      </c>
      <c r="E911" s="29"/>
      <c r="F911" s="10"/>
      <c r="G911" s="11"/>
      <c r="H911" s="13" t="str">
        <f t="shared" si="138"/>
        <v/>
      </c>
      <c r="I911" s="8" t="str">
        <f>IF(B911&lt;&gt;"",SUMIF($V$23:$V$598,V911,$H$23:$H$598)/SUMIF($V$23:$V$598,V911,$O$23:O1486),IF(O911&lt;&gt;"",SUMIF($S$23:$S$598,S911,$H$23:$H$598)/O911,""))</f>
        <v/>
      </c>
      <c r="J911" s="12"/>
      <c r="K911" s="19" t="str">
        <f t="shared" si="146"/>
        <v/>
      </c>
      <c r="L911" s="19" t="str">
        <f t="shared" si="139"/>
        <v/>
      </c>
      <c r="M911" s="19" t="str">
        <f t="shared" si="140"/>
        <v/>
      </c>
      <c r="N911" s="19" t="str">
        <f t="shared" si="147"/>
        <v/>
      </c>
      <c r="O911" s="9" t="str">
        <f t="shared" si="145"/>
        <v/>
      </c>
      <c r="S911" s="2" t="str">
        <f t="shared" si="143"/>
        <v>INDEX</v>
      </c>
      <c r="T911" s="18" t="str">
        <f t="shared" si="141"/>
        <v/>
      </c>
      <c r="V911" s="2" t="str">
        <f t="shared" si="144"/>
        <v>INCIDENTS</v>
      </c>
      <c r="W911" s="16" t="str">
        <f t="shared" si="142"/>
        <v/>
      </c>
    </row>
    <row r="912" spans="2:23" x14ac:dyDescent="0.2">
      <c r="B912" s="59" t="str">
        <f>IF(Collage!B905="","",Collage!B905)</f>
        <v/>
      </c>
      <c r="C912" s="59" t="str">
        <f>IF(Collage!C905="","",Collage!C905)</f>
        <v/>
      </c>
      <c r="D912" s="35" t="str">
        <f>IF(Collage!D905="","",Collage!D905)</f>
        <v/>
      </c>
      <c r="E912" s="29"/>
      <c r="F912" s="10"/>
      <c r="G912" s="11"/>
      <c r="H912" s="13" t="str">
        <f t="shared" si="138"/>
        <v/>
      </c>
      <c r="I912" s="8" t="str">
        <f>IF(B912&lt;&gt;"",SUMIF($V$23:$V$598,V912,$H$23:$H$598)/SUMIF($V$23:$V$598,V912,$O$23:O1487),IF(O912&lt;&gt;"",SUMIF($S$23:$S$598,S912,$H$23:$H$598)/O912,""))</f>
        <v/>
      </c>
      <c r="J912" s="12"/>
      <c r="K912" s="19" t="str">
        <f t="shared" si="146"/>
        <v/>
      </c>
      <c r="L912" s="19" t="str">
        <f t="shared" si="139"/>
        <v/>
      </c>
      <c r="M912" s="19" t="str">
        <f t="shared" si="140"/>
        <v/>
      </c>
      <c r="N912" s="19" t="str">
        <f t="shared" si="147"/>
        <v/>
      </c>
      <c r="O912" s="9" t="str">
        <f t="shared" si="145"/>
        <v/>
      </c>
      <c r="S912" s="2" t="str">
        <f t="shared" si="143"/>
        <v>INDEX</v>
      </c>
      <c r="T912" s="18" t="str">
        <f t="shared" si="141"/>
        <v/>
      </c>
      <c r="V912" s="2" t="str">
        <f t="shared" si="144"/>
        <v>INCIDENTS</v>
      </c>
      <c r="W912" s="16" t="str">
        <f t="shared" si="142"/>
        <v/>
      </c>
    </row>
    <row r="913" spans="2:23" x14ac:dyDescent="0.2">
      <c r="B913" s="59" t="str">
        <f>IF(Collage!B906="","",Collage!B906)</f>
        <v/>
      </c>
      <c r="C913" s="59" t="str">
        <f>IF(Collage!C906="","",Collage!C906)</f>
        <v/>
      </c>
      <c r="D913" s="35" t="str">
        <f>IF(Collage!D906="","",Collage!D906)</f>
        <v/>
      </c>
      <c r="E913" s="29"/>
      <c r="F913" s="10"/>
      <c r="G913" s="11"/>
      <c r="H913" s="13" t="str">
        <f t="shared" si="138"/>
        <v/>
      </c>
      <c r="I913" s="8" t="str">
        <f>IF(B913&lt;&gt;"",SUMIF($V$23:$V$598,V913,$H$23:$H$598)/SUMIF($V$23:$V$598,V913,$O$23:O1488),IF(O913&lt;&gt;"",SUMIF($S$23:$S$598,S913,$H$23:$H$598)/O913,""))</f>
        <v/>
      </c>
      <c r="J913" s="12"/>
      <c r="K913" s="19" t="str">
        <f t="shared" si="146"/>
        <v/>
      </c>
      <c r="L913" s="19" t="str">
        <f t="shared" si="139"/>
        <v/>
      </c>
      <c r="M913" s="19" t="str">
        <f t="shared" si="140"/>
        <v/>
      </c>
      <c r="N913" s="19" t="str">
        <f t="shared" si="147"/>
        <v/>
      </c>
      <c r="O913" s="9" t="str">
        <f t="shared" si="145"/>
        <v/>
      </c>
      <c r="S913" s="2" t="str">
        <f t="shared" si="143"/>
        <v>INDEX</v>
      </c>
      <c r="T913" s="18" t="str">
        <f t="shared" si="141"/>
        <v/>
      </c>
      <c r="V913" s="2" t="str">
        <f t="shared" si="144"/>
        <v>INCIDENTS</v>
      </c>
      <c r="W913" s="16" t="str">
        <f t="shared" si="142"/>
        <v/>
      </c>
    </row>
    <row r="914" spans="2:23" x14ac:dyDescent="0.2">
      <c r="B914" s="59" t="str">
        <f>IF(Collage!B907="","",Collage!B907)</f>
        <v/>
      </c>
      <c r="C914" s="59" t="str">
        <f>IF(Collage!C907="","",Collage!C907)</f>
        <v/>
      </c>
      <c r="D914" s="35" t="str">
        <f>IF(Collage!D907="","",Collage!D907)</f>
        <v/>
      </c>
      <c r="E914" s="29"/>
      <c r="F914" s="10"/>
      <c r="G914" s="11"/>
      <c r="H914" s="13" t="str">
        <f t="shared" si="138"/>
        <v/>
      </c>
      <c r="I914" s="8" t="str">
        <f>IF(B914&lt;&gt;"",SUMIF($V$23:$V$598,V914,$H$23:$H$598)/SUMIF($V$23:$V$598,V914,$O$23:O1489),IF(O914&lt;&gt;"",SUMIF($S$23:$S$598,S914,$H$23:$H$598)/O914,""))</f>
        <v/>
      </c>
      <c r="J914" s="12"/>
      <c r="K914" s="19" t="str">
        <f t="shared" si="146"/>
        <v/>
      </c>
      <c r="L914" s="19" t="str">
        <f t="shared" si="139"/>
        <v/>
      </c>
      <c r="M914" s="19" t="str">
        <f t="shared" si="140"/>
        <v/>
      </c>
      <c r="N914" s="19" t="str">
        <f t="shared" si="147"/>
        <v/>
      </c>
      <c r="O914" s="9" t="str">
        <f t="shared" si="145"/>
        <v/>
      </c>
      <c r="S914" s="2" t="str">
        <f t="shared" si="143"/>
        <v>INDEX</v>
      </c>
      <c r="T914" s="18" t="str">
        <f t="shared" si="141"/>
        <v/>
      </c>
      <c r="V914" s="2" t="str">
        <f t="shared" si="144"/>
        <v>INCIDENTS</v>
      </c>
      <c r="W914" s="16" t="str">
        <f t="shared" si="142"/>
        <v/>
      </c>
    </row>
    <row r="915" spans="2:23" x14ac:dyDescent="0.2">
      <c r="B915" s="59" t="str">
        <f>IF(Collage!B908="","",Collage!B908)</f>
        <v/>
      </c>
      <c r="C915" s="59" t="str">
        <f>IF(Collage!C908="","",Collage!C908)</f>
        <v/>
      </c>
      <c r="D915" s="35" t="str">
        <f>IF(Collage!D908="","",Collage!D908)</f>
        <v/>
      </c>
      <c r="E915" s="29"/>
      <c r="F915" s="10"/>
      <c r="G915" s="11"/>
      <c r="H915" s="13" t="str">
        <f t="shared" si="138"/>
        <v/>
      </c>
      <c r="I915" s="8" t="str">
        <f>IF(B915&lt;&gt;"",SUMIF($V$23:$V$598,V915,$H$23:$H$598)/SUMIF($V$23:$V$598,V915,$O$23:O1490),IF(O915&lt;&gt;"",SUMIF($S$23:$S$598,S915,$H$23:$H$598)/O915,""))</f>
        <v/>
      </c>
      <c r="J915" s="12"/>
      <c r="K915" s="19" t="str">
        <f t="shared" si="146"/>
        <v/>
      </c>
      <c r="L915" s="19" t="str">
        <f t="shared" si="139"/>
        <v/>
      </c>
      <c r="M915" s="19" t="str">
        <f t="shared" si="140"/>
        <v/>
      </c>
      <c r="N915" s="19" t="str">
        <f t="shared" si="147"/>
        <v/>
      </c>
      <c r="O915" s="9" t="str">
        <f t="shared" si="145"/>
        <v/>
      </c>
      <c r="S915" s="2" t="str">
        <f t="shared" si="143"/>
        <v>INDEX</v>
      </c>
      <c r="T915" s="18" t="str">
        <f t="shared" si="141"/>
        <v/>
      </c>
      <c r="V915" s="2" t="str">
        <f t="shared" si="144"/>
        <v>INCIDENTS</v>
      </c>
      <c r="W915" s="16" t="str">
        <f t="shared" si="142"/>
        <v/>
      </c>
    </row>
    <row r="916" spans="2:23" x14ac:dyDescent="0.2">
      <c r="B916" s="59" t="str">
        <f>IF(Collage!B909="","",Collage!B909)</f>
        <v/>
      </c>
      <c r="C916" s="59" t="str">
        <f>IF(Collage!C909="","",Collage!C909)</f>
        <v/>
      </c>
      <c r="D916" s="35" t="str">
        <f>IF(Collage!D909="","",Collage!D909)</f>
        <v/>
      </c>
      <c r="E916" s="29"/>
      <c r="F916" s="10"/>
      <c r="G916" s="11"/>
      <c r="H916" s="13" t="str">
        <f t="shared" si="138"/>
        <v/>
      </c>
      <c r="I916" s="8" t="str">
        <f>IF(B916&lt;&gt;"",SUMIF($V$23:$V$598,V916,$H$23:$H$598)/SUMIF($V$23:$V$598,V916,$O$23:O1491),IF(O916&lt;&gt;"",SUMIF($S$23:$S$598,S916,$H$23:$H$598)/O916,""))</f>
        <v/>
      </c>
      <c r="J916" s="12"/>
      <c r="K916" s="19" t="str">
        <f t="shared" si="146"/>
        <v/>
      </c>
      <c r="L916" s="19" t="str">
        <f t="shared" si="139"/>
        <v/>
      </c>
      <c r="M916" s="19" t="str">
        <f t="shared" si="140"/>
        <v/>
      </c>
      <c r="N916" s="19" t="str">
        <f t="shared" si="147"/>
        <v/>
      </c>
      <c r="O916" s="9" t="str">
        <f t="shared" si="145"/>
        <v/>
      </c>
      <c r="S916" s="2" t="str">
        <f t="shared" si="143"/>
        <v>INDEX</v>
      </c>
      <c r="T916" s="18" t="str">
        <f t="shared" si="141"/>
        <v/>
      </c>
      <c r="V916" s="2" t="str">
        <f t="shared" si="144"/>
        <v>INCIDENTS</v>
      </c>
      <c r="W916" s="16" t="str">
        <f t="shared" si="142"/>
        <v/>
      </c>
    </row>
    <row r="917" spans="2:23" x14ac:dyDescent="0.2">
      <c r="B917" s="59" t="str">
        <f>IF(Collage!B910="","",Collage!B910)</f>
        <v/>
      </c>
      <c r="C917" s="59" t="str">
        <f>IF(Collage!C910="","",Collage!C910)</f>
        <v/>
      </c>
      <c r="D917" s="35" t="str">
        <f>IF(Collage!D910="","",Collage!D910)</f>
        <v/>
      </c>
      <c r="E917" s="29"/>
      <c r="F917" s="10"/>
      <c r="G917" s="11"/>
      <c r="H917" s="13" t="str">
        <f t="shared" si="138"/>
        <v/>
      </c>
      <c r="I917" s="8" t="str">
        <f>IF(B917&lt;&gt;"",SUMIF($V$23:$V$598,V917,$H$23:$H$598)/SUMIF($V$23:$V$598,V917,$O$23:O1492),IF(O917&lt;&gt;"",SUMIF($S$23:$S$598,S917,$H$23:$H$598)/O917,""))</f>
        <v/>
      </c>
      <c r="J917" s="12"/>
      <c r="K917" s="19" t="str">
        <f t="shared" si="146"/>
        <v/>
      </c>
      <c r="L917" s="19" t="str">
        <f t="shared" si="139"/>
        <v/>
      </c>
      <c r="M917" s="19" t="str">
        <f t="shared" si="140"/>
        <v/>
      </c>
      <c r="N917" s="19" t="str">
        <f t="shared" si="147"/>
        <v/>
      </c>
      <c r="O917" s="9" t="str">
        <f t="shared" si="145"/>
        <v/>
      </c>
      <c r="S917" s="2" t="str">
        <f t="shared" si="143"/>
        <v>INDEX</v>
      </c>
      <c r="T917" s="18" t="str">
        <f t="shared" si="141"/>
        <v/>
      </c>
      <c r="V917" s="2" t="str">
        <f t="shared" si="144"/>
        <v>INCIDENTS</v>
      </c>
      <c r="W917" s="16" t="str">
        <f t="shared" si="142"/>
        <v/>
      </c>
    </row>
    <row r="918" spans="2:23" x14ac:dyDescent="0.2">
      <c r="B918" s="59" t="str">
        <f>IF(Collage!B911="","",Collage!B911)</f>
        <v/>
      </c>
      <c r="C918" s="59" t="str">
        <f>IF(Collage!C911="","",Collage!C911)</f>
        <v/>
      </c>
      <c r="D918" s="35" t="str">
        <f>IF(Collage!D911="","",Collage!D911)</f>
        <v/>
      </c>
      <c r="E918" s="29"/>
      <c r="F918" s="10"/>
      <c r="G918" s="11"/>
      <c r="H918" s="13" t="str">
        <f t="shared" si="138"/>
        <v/>
      </c>
      <c r="I918" s="8" t="str">
        <f>IF(B918&lt;&gt;"",SUMIF($V$23:$V$598,V918,$H$23:$H$598)/SUMIF($V$23:$V$598,V918,$O$23:O1493),IF(O918&lt;&gt;"",SUMIF($S$23:$S$598,S918,$H$23:$H$598)/O918,""))</f>
        <v/>
      </c>
      <c r="J918" s="12"/>
      <c r="K918" s="19" t="str">
        <f t="shared" si="146"/>
        <v/>
      </c>
      <c r="L918" s="19" t="str">
        <f t="shared" si="139"/>
        <v/>
      </c>
      <c r="M918" s="19" t="str">
        <f t="shared" si="140"/>
        <v/>
      </c>
      <c r="N918" s="19" t="str">
        <f t="shared" si="147"/>
        <v/>
      </c>
      <c r="O918" s="9" t="str">
        <f t="shared" si="145"/>
        <v/>
      </c>
      <c r="S918" s="2" t="str">
        <f t="shared" si="143"/>
        <v>INDEX</v>
      </c>
      <c r="T918" s="18" t="str">
        <f t="shared" si="141"/>
        <v/>
      </c>
      <c r="V918" s="2" t="str">
        <f t="shared" si="144"/>
        <v>INCIDENTS</v>
      </c>
      <c r="W918" s="16" t="str">
        <f t="shared" si="142"/>
        <v/>
      </c>
    </row>
    <row r="919" spans="2:23" x14ac:dyDescent="0.2">
      <c r="B919" s="59" t="str">
        <f>IF(Collage!B912="","",Collage!B912)</f>
        <v/>
      </c>
      <c r="C919" s="59" t="str">
        <f>IF(Collage!C912="","",Collage!C912)</f>
        <v/>
      </c>
      <c r="D919" s="35" t="str">
        <f>IF(Collage!D912="","",Collage!D912)</f>
        <v/>
      </c>
      <c r="E919" s="29"/>
      <c r="F919" s="10"/>
      <c r="G919" s="11"/>
      <c r="H919" s="13" t="str">
        <f t="shared" ref="H919:H982" si="148">IF(D919="","",SUM(N919/3))</f>
        <v/>
      </c>
      <c r="I919" s="8" t="str">
        <f>IF(B919&lt;&gt;"",SUMIF($V$23:$V$598,V919,$H$23:$H$598)/SUMIF($V$23:$V$598,V919,$O$23:O1494),IF(O919&lt;&gt;"",SUMIF($S$23:$S$598,S919,$H$23:$H$598)/O919,""))</f>
        <v/>
      </c>
      <c r="J919" s="12"/>
      <c r="K919" s="19" t="str">
        <f t="shared" si="146"/>
        <v/>
      </c>
      <c r="L919" s="19" t="str">
        <f t="shared" ref="L919:L982" si="149">IF($D919&lt;&gt;"",IF($F919="X",1,0),"")</f>
        <v/>
      </c>
      <c r="M919" s="19" t="str">
        <f t="shared" ref="M919:M982" si="150">IF($D919&lt;&gt;"",IF($G919="X",1,0),"")</f>
        <v/>
      </c>
      <c r="N919" s="19" t="str">
        <f t="shared" si="147"/>
        <v/>
      </c>
      <c r="O919" s="9" t="str">
        <f t="shared" si="145"/>
        <v/>
      </c>
      <c r="S919" s="2" t="str">
        <f t="shared" si="143"/>
        <v>INDEX</v>
      </c>
      <c r="T919" s="18" t="str">
        <f t="shared" ref="T919:T982" si="151">IF(C919&lt;&gt;"",I919,"")</f>
        <v/>
      </c>
      <c r="V919" s="2" t="str">
        <f t="shared" si="144"/>
        <v>INCIDENTS</v>
      </c>
      <c r="W919" s="16" t="str">
        <f t="shared" ref="W919:W982" si="152">IF(B919&lt;&gt;"",I919,"")</f>
        <v/>
      </c>
    </row>
    <row r="920" spans="2:23" x14ac:dyDescent="0.2">
      <c r="B920" s="59" t="str">
        <f>IF(Collage!B913="","",Collage!B913)</f>
        <v/>
      </c>
      <c r="C920" s="59" t="str">
        <f>IF(Collage!C913="","",Collage!C913)</f>
        <v/>
      </c>
      <c r="D920" s="35" t="str">
        <f>IF(Collage!D913="","",Collage!D913)</f>
        <v/>
      </c>
      <c r="E920" s="29"/>
      <c r="F920" s="10"/>
      <c r="G920" s="11"/>
      <c r="H920" s="13" t="str">
        <f t="shared" si="148"/>
        <v/>
      </c>
      <c r="I920" s="8" t="str">
        <f>IF(B920&lt;&gt;"",SUMIF($V$23:$V$598,V920,$H$23:$H$598)/SUMIF($V$23:$V$598,V920,$O$23:O1495),IF(O920&lt;&gt;"",SUMIF($S$23:$S$598,S920,$H$23:$H$598)/O920,""))</f>
        <v/>
      </c>
      <c r="J920" s="12"/>
      <c r="K920" s="19" t="str">
        <f t="shared" si="146"/>
        <v/>
      </c>
      <c r="L920" s="19" t="str">
        <f t="shared" si="149"/>
        <v/>
      </c>
      <c r="M920" s="19" t="str">
        <f t="shared" si="150"/>
        <v/>
      </c>
      <c r="N920" s="19" t="str">
        <f t="shared" si="147"/>
        <v/>
      </c>
      <c r="O920" s="9" t="str">
        <f t="shared" si="145"/>
        <v/>
      </c>
      <c r="S920" s="2" t="str">
        <f t="shared" ref="S920:S983" si="153">IF(C920&lt;&gt;"",C920,IF(V920=V919,S919,""))</f>
        <v>INDEX</v>
      </c>
      <c r="T920" s="18" t="str">
        <f t="shared" si="151"/>
        <v/>
      </c>
      <c r="V920" s="2" t="str">
        <f t="shared" ref="V920:V983" si="154">IF(B920="",V919,B920)</f>
        <v>INCIDENTS</v>
      </c>
      <c r="W920" s="16" t="str">
        <f t="shared" si="152"/>
        <v/>
      </c>
    </row>
    <row r="921" spans="2:23" x14ac:dyDescent="0.2">
      <c r="B921" s="59" t="str">
        <f>IF(Collage!B914="","",Collage!B914)</f>
        <v/>
      </c>
      <c r="C921" s="59" t="str">
        <f>IF(Collage!C914="","",Collage!C914)</f>
        <v/>
      </c>
      <c r="D921" s="35" t="str">
        <f>IF(Collage!D914="","",Collage!D914)</f>
        <v/>
      </c>
      <c r="E921" s="29"/>
      <c r="F921" s="10"/>
      <c r="G921" s="11"/>
      <c r="H921" s="13" t="str">
        <f t="shared" si="148"/>
        <v/>
      </c>
      <c r="I921" s="8" t="str">
        <f>IF(B921&lt;&gt;"",SUMIF($V$23:$V$598,V921,$H$23:$H$598)/SUMIF($V$23:$V$598,V921,$O$23:O1496),IF(O921&lt;&gt;"",SUMIF($S$23:$S$598,S921,$H$23:$H$598)/O921,""))</f>
        <v/>
      </c>
      <c r="J921" s="12"/>
      <c r="K921" s="19" t="str">
        <f t="shared" si="146"/>
        <v/>
      </c>
      <c r="L921" s="19" t="str">
        <f t="shared" si="149"/>
        <v/>
      </c>
      <c r="M921" s="19" t="str">
        <f t="shared" si="150"/>
        <v/>
      </c>
      <c r="N921" s="19" t="str">
        <f t="shared" si="147"/>
        <v/>
      </c>
      <c r="O921" s="9" t="str">
        <f t="shared" ref="O921:O984" si="155">IF(C921="","",IF(S920&lt;&gt;S921,SUMPRODUCT((D921:D1397&lt;&gt;"")*(S921:S1397=S921)),""))</f>
        <v/>
      </c>
      <c r="S921" s="2" t="str">
        <f t="shared" si="153"/>
        <v>INDEX</v>
      </c>
      <c r="T921" s="18" t="str">
        <f t="shared" si="151"/>
        <v/>
      </c>
      <c r="V921" s="2" t="str">
        <f t="shared" si="154"/>
        <v>INCIDENTS</v>
      </c>
      <c r="W921" s="16" t="str">
        <f t="shared" si="152"/>
        <v/>
      </c>
    </row>
    <row r="922" spans="2:23" x14ac:dyDescent="0.2">
      <c r="B922" s="59" t="str">
        <f>IF(Collage!B915="","",Collage!B915)</f>
        <v/>
      </c>
      <c r="C922" s="59" t="str">
        <f>IF(Collage!C915="","",Collage!C915)</f>
        <v/>
      </c>
      <c r="D922" s="35" t="str">
        <f>IF(Collage!D915="","",Collage!D915)</f>
        <v/>
      </c>
      <c r="E922" s="29"/>
      <c r="F922" s="10"/>
      <c r="G922" s="11"/>
      <c r="H922" s="13" t="str">
        <f t="shared" si="148"/>
        <v/>
      </c>
      <c r="I922" s="8" t="str">
        <f>IF(B922&lt;&gt;"",SUMIF($V$23:$V$598,V922,$H$23:$H$598)/SUMIF($V$23:$V$598,V922,$O$23:O1497),IF(O922&lt;&gt;"",SUMIF($S$23:$S$598,S922,$H$23:$H$598)/O922,""))</f>
        <v/>
      </c>
      <c r="J922" s="12"/>
      <c r="K922" s="19" t="str">
        <f t="shared" si="146"/>
        <v/>
      </c>
      <c r="L922" s="19" t="str">
        <f t="shared" si="149"/>
        <v/>
      </c>
      <c r="M922" s="19" t="str">
        <f t="shared" si="150"/>
        <v/>
      </c>
      <c r="N922" s="19" t="str">
        <f t="shared" si="147"/>
        <v/>
      </c>
      <c r="O922" s="9" t="str">
        <f t="shared" si="155"/>
        <v/>
      </c>
      <c r="S922" s="2" t="str">
        <f t="shared" si="153"/>
        <v>INDEX</v>
      </c>
      <c r="T922" s="18" t="str">
        <f t="shared" si="151"/>
        <v/>
      </c>
      <c r="V922" s="2" t="str">
        <f t="shared" si="154"/>
        <v>INCIDENTS</v>
      </c>
      <c r="W922" s="16" t="str">
        <f t="shared" si="152"/>
        <v/>
      </c>
    </row>
    <row r="923" spans="2:23" x14ac:dyDescent="0.2">
      <c r="B923" s="59" t="str">
        <f>IF(Collage!B916="","",Collage!B916)</f>
        <v/>
      </c>
      <c r="C923" s="59" t="str">
        <f>IF(Collage!C916="","",Collage!C916)</f>
        <v/>
      </c>
      <c r="D923" s="35" t="str">
        <f>IF(Collage!D916="","",Collage!D916)</f>
        <v/>
      </c>
      <c r="E923" s="29"/>
      <c r="F923" s="10"/>
      <c r="G923" s="11"/>
      <c r="H923" s="13" t="str">
        <f t="shared" si="148"/>
        <v/>
      </c>
      <c r="I923" s="8" t="str">
        <f>IF(B923&lt;&gt;"",SUMIF($V$23:$V$598,V923,$H$23:$H$598)/SUMIF($V$23:$V$598,V923,$O$23:O1498),IF(O923&lt;&gt;"",SUMIF($S$23:$S$598,S923,$H$23:$H$598)/O923,""))</f>
        <v/>
      </c>
      <c r="J923" s="12"/>
      <c r="K923" s="19" t="str">
        <f t="shared" si="146"/>
        <v/>
      </c>
      <c r="L923" s="19" t="str">
        <f t="shared" si="149"/>
        <v/>
      </c>
      <c r="M923" s="19" t="str">
        <f t="shared" si="150"/>
        <v/>
      </c>
      <c r="N923" s="19" t="str">
        <f t="shared" si="147"/>
        <v/>
      </c>
      <c r="O923" s="9" t="str">
        <f t="shared" si="155"/>
        <v/>
      </c>
      <c r="S923" s="2" t="str">
        <f t="shared" si="153"/>
        <v>INDEX</v>
      </c>
      <c r="T923" s="18" t="str">
        <f t="shared" si="151"/>
        <v/>
      </c>
      <c r="V923" s="2" t="str">
        <f t="shared" si="154"/>
        <v>INCIDENTS</v>
      </c>
      <c r="W923" s="16" t="str">
        <f t="shared" si="152"/>
        <v/>
      </c>
    </row>
    <row r="924" spans="2:23" x14ac:dyDescent="0.2">
      <c r="B924" s="59" t="str">
        <f>IF(Collage!B917="","",Collage!B917)</f>
        <v/>
      </c>
      <c r="C924" s="59" t="str">
        <f>IF(Collage!C917="","",Collage!C917)</f>
        <v/>
      </c>
      <c r="D924" s="35" t="str">
        <f>IF(Collage!D917="","",Collage!D917)</f>
        <v/>
      </c>
      <c r="E924" s="29"/>
      <c r="F924" s="10"/>
      <c r="G924" s="11"/>
      <c r="H924" s="13" t="str">
        <f t="shared" si="148"/>
        <v/>
      </c>
      <c r="I924" s="8" t="str">
        <f>IF(B924&lt;&gt;"",SUMIF($V$23:$V$598,V924,$H$23:$H$598)/SUMIF($V$23:$V$598,V924,$O$23:O1499),IF(O924&lt;&gt;"",SUMIF($S$23:$S$598,S924,$H$23:$H$598)/O924,""))</f>
        <v/>
      </c>
      <c r="J924" s="12"/>
      <c r="K924" s="19" t="str">
        <f t="shared" si="146"/>
        <v/>
      </c>
      <c r="L924" s="19" t="str">
        <f t="shared" si="149"/>
        <v/>
      </c>
      <c r="M924" s="19" t="str">
        <f t="shared" si="150"/>
        <v/>
      </c>
      <c r="N924" s="19" t="str">
        <f t="shared" si="147"/>
        <v/>
      </c>
      <c r="O924" s="9" t="str">
        <f t="shared" si="155"/>
        <v/>
      </c>
      <c r="S924" s="2" t="str">
        <f t="shared" si="153"/>
        <v>INDEX</v>
      </c>
      <c r="T924" s="18" t="str">
        <f t="shared" si="151"/>
        <v/>
      </c>
      <c r="V924" s="2" t="str">
        <f t="shared" si="154"/>
        <v>INCIDENTS</v>
      </c>
      <c r="W924" s="16" t="str">
        <f t="shared" si="152"/>
        <v/>
      </c>
    </row>
    <row r="925" spans="2:23" x14ac:dyDescent="0.2">
      <c r="B925" s="59" t="str">
        <f>IF(Collage!B918="","",Collage!B918)</f>
        <v/>
      </c>
      <c r="C925" s="59" t="str">
        <f>IF(Collage!C918="","",Collage!C918)</f>
        <v/>
      </c>
      <c r="D925" s="35" t="str">
        <f>IF(Collage!D918="","",Collage!D918)</f>
        <v/>
      </c>
      <c r="E925" s="29"/>
      <c r="F925" s="10"/>
      <c r="G925" s="11"/>
      <c r="H925" s="13" t="str">
        <f t="shared" si="148"/>
        <v/>
      </c>
      <c r="I925" s="8" t="str">
        <f>IF(B925&lt;&gt;"",SUMIF($V$23:$V$598,V925,$H$23:$H$598)/SUMIF($V$23:$V$598,V925,$O$23:O1500),IF(O925&lt;&gt;"",SUMIF($S$23:$S$598,S925,$H$23:$H$598)/O925,""))</f>
        <v/>
      </c>
      <c r="J925" s="12"/>
      <c r="K925" s="19" t="str">
        <f t="shared" si="146"/>
        <v/>
      </c>
      <c r="L925" s="19" t="str">
        <f t="shared" si="149"/>
        <v/>
      </c>
      <c r="M925" s="19" t="str">
        <f t="shared" si="150"/>
        <v/>
      </c>
      <c r="N925" s="19" t="str">
        <f t="shared" si="147"/>
        <v/>
      </c>
      <c r="O925" s="9" t="str">
        <f t="shared" si="155"/>
        <v/>
      </c>
      <c r="S925" s="2" t="str">
        <f t="shared" si="153"/>
        <v>INDEX</v>
      </c>
      <c r="T925" s="18" t="str">
        <f t="shared" si="151"/>
        <v/>
      </c>
      <c r="V925" s="2" t="str">
        <f t="shared" si="154"/>
        <v>INCIDENTS</v>
      </c>
      <c r="W925" s="16" t="str">
        <f t="shared" si="152"/>
        <v/>
      </c>
    </row>
    <row r="926" spans="2:23" x14ac:dyDescent="0.2">
      <c r="B926" s="59" t="str">
        <f>IF(Collage!B919="","",Collage!B919)</f>
        <v/>
      </c>
      <c r="C926" s="59" t="str">
        <f>IF(Collage!C919="","",Collage!C919)</f>
        <v/>
      </c>
      <c r="D926" s="35" t="str">
        <f>IF(Collage!D919="","",Collage!D919)</f>
        <v/>
      </c>
      <c r="E926" s="29"/>
      <c r="F926" s="10"/>
      <c r="G926" s="11"/>
      <c r="H926" s="13" t="str">
        <f t="shared" si="148"/>
        <v/>
      </c>
      <c r="I926" s="8" t="str">
        <f>IF(B926&lt;&gt;"",SUMIF($V$23:$V$598,V926,$H$23:$H$598)/SUMIF($V$23:$V$598,V926,$O$23:O1501),IF(O926&lt;&gt;"",SUMIF($S$23:$S$598,S926,$H$23:$H$598)/O926,""))</f>
        <v/>
      </c>
      <c r="J926" s="12"/>
      <c r="K926" s="19" t="str">
        <f t="shared" si="146"/>
        <v/>
      </c>
      <c r="L926" s="19" t="str">
        <f t="shared" si="149"/>
        <v/>
      </c>
      <c r="M926" s="19" t="str">
        <f t="shared" si="150"/>
        <v/>
      </c>
      <c r="N926" s="19" t="str">
        <f t="shared" si="147"/>
        <v/>
      </c>
      <c r="O926" s="9" t="str">
        <f t="shared" si="155"/>
        <v/>
      </c>
      <c r="S926" s="2" t="str">
        <f t="shared" si="153"/>
        <v>INDEX</v>
      </c>
      <c r="T926" s="18" t="str">
        <f t="shared" si="151"/>
        <v/>
      </c>
      <c r="V926" s="2" t="str">
        <f t="shared" si="154"/>
        <v>INCIDENTS</v>
      </c>
      <c r="W926" s="16" t="str">
        <f t="shared" si="152"/>
        <v/>
      </c>
    </row>
    <row r="927" spans="2:23" x14ac:dyDescent="0.2">
      <c r="B927" s="59" t="str">
        <f>IF(Collage!B920="","",Collage!B920)</f>
        <v/>
      </c>
      <c r="C927" s="59" t="str">
        <f>IF(Collage!C920="","",Collage!C920)</f>
        <v/>
      </c>
      <c r="D927" s="35" t="str">
        <f>IF(Collage!D920="","",Collage!D920)</f>
        <v/>
      </c>
      <c r="E927" s="29"/>
      <c r="F927" s="10"/>
      <c r="G927" s="11"/>
      <c r="H927" s="13" t="str">
        <f t="shared" si="148"/>
        <v/>
      </c>
      <c r="I927" s="8" t="str">
        <f>IF(B927&lt;&gt;"",SUMIF($V$23:$V$598,V927,$H$23:$H$598)/SUMIF($V$23:$V$598,V927,$O$23:O1502),IF(O927&lt;&gt;"",SUMIF($S$23:$S$598,S927,$H$23:$H$598)/O927,""))</f>
        <v/>
      </c>
      <c r="J927" s="12"/>
      <c r="K927" s="19" t="str">
        <f t="shared" si="146"/>
        <v/>
      </c>
      <c r="L927" s="19" t="str">
        <f t="shared" si="149"/>
        <v/>
      </c>
      <c r="M927" s="19" t="str">
        <f t="shared" si="150"/>
        <v/>
      </c>
      <c r="N927" s="19" t="str">
        <f t="shared" si="147"/>
        <v/>
      </c>
      <c r="O927" s="9" t="str">
        <f t="shared" si="155"/>
        <v/>
      </c>
      <c r="S927" s="2" t="str">
        <f t="shared" si="153"/>
        <v>INDEX</v>
      </c>
      <c r="T927" s="18" t="str">
        <f t="shared" si="151"/>
        <v/>
      </c>
      <c r="V927" s="2" t="str">
        <f t="shared" si="154"/>
        <v>INCIDENTS</v>
      </c>
      <c r="W927" s="16" t="str">
        <f t="shared" si="152"/>
        <v/>
      </c>
    </row>
    <row r="928" spans="2:23" x14ac:dyDescent="0.2">
      <c r="B928" s="59" t="str">
        <f>IF(Collage!B921="","",Collage!B921)</f>
        <v/>
      </c>
      <c r="C928" s="59" t="str">
        <f>IF(Collage!C921="","",Collage!C921)</f>
        <v/>
      </c>
      <c r="D928" s="35" t="str">
        <f>IF(Collage!D921="","",Collage!D921)</f>
        <v/>
      </c>
      <c r="E928" s="29"/>
      <c r="F928" s="10"/>
      <c r="G928" s="11"/>
      <c r="H928" s="13" t="str">
        <f t="shared" si="148"/>
        <v/>
      </c>
      <c r="I928" s="8" t="str">
        <f>IF(B928&lt;&gt;"",SUMIF($V$23:$V$598,V928,$H$23:$H$598)/SUMIF($V$23:$V$598,V928,$O$23:O1503),IF(O928&lt;&gt;"",SUMIF($S$23:$S$598,S928,$H$23:$H$598)/O928,""))</f>
        <v/>
      </c>
      <c r="J928" s="12"/>
      <c r="K928" s="19" t="str">
        <f t="shared" si="146"/>
        <v/>
      </c>
      <c r="L928" s="19" t="str">
        <f t="shared" si="149"/>
        <v/>
      </c>
      <c r="M928" s="19" t="str">
        <f t="shared" si="150"/>
        <v/>
      </c>
      <c r="N928" s="19" t="str">
        <f t="shared" si="147"/>
        <v/>
      </c>
      <c r="O928" s="9" t="str">
        <f t="shared" si="155"/>
        <v/>
      </c>
      <c r="S928" s="2" t="str">
        <f t="shared" si="153"/>
        <v>INDEX</v>
      </c>
      <c r="T928" s="18" t="str">
        <f t="shared" si="151"/>
        <v/>
      </c>
      <c r="V928" s="2" t="str">
        <f t="shared" si="154"/>
        <v>INCIDENTS</v>
      </c>
      <c r="W928" s="16" t="str">
        <f t="shared" si="152"/>
        <v/>
      </c>
    </row>
    <row r="929" spans="2:23" x14ac:dyDescent="0.2">
      <c r="B929" s="59" t="str">
        <f>IF(Collage!B922="","",Collage!B922)</f>
        <v/>
      </c>
      <c r="C929" s="59" t="str">
        <f>IF(Collage!C922="","",Collage!C922)</f>
        <v/>
      </c>
      <c r="D929" s="35" t="str">
        <f>IF(Collage!D922="","",Collage!D922)</f>
        <v/>
      </c>
      <c r="E929" s="29"/>
      <c r="F929" s="10"/>
      <c r="G929" s="11"/>
      <c r="H929" s="13" t="str">
        <f t="shared" si="148"/>
        <v/>
      </c>
      <c r="I929" s="8" t="str">
        <f>IF(B929&lt;&gt;"",SUMIF($V$23:$V$598,V929,$H$23:$H$598)/SUMIF($V$23:$V$598,V929,$O$23:O1504),IF(O929&lt;&gt;"",SUMIF($S$23:$S$598,S929,$H$23:$H$598)/O929,""))</f>
        <v/>
      </c>
      <c r="J929" s="12"/>
      <c r="K929" s="19" t="str">
        <f t="shared" si="146"/>
        <v/>
      </c>
      <c r="L929" s="19" t="str">
        <f t="shared" si="149"/>
        <v/>
      </c>
      <c r="M929" s="19" t="str">
        <f t="shared" si="150"/>
        <v/>
      </c>
      <c r="N929" s="19" t="str">
        <f t="shared" si="147"/>
        <v/>
      </c>
      <c r="O929" s="9" t="str">
        <f t="shared" si="155"/>
        <v/>
      </c>
      <c r="S929" s="2" t="str">
        <f t="shared" si="153"/>
        <v>INDEX</v>
      </c>
      <c r="T929" s="18" t="str">
        <f t="shared" si="151"/>
        <v/>
      </c>
      <c r="V929" s="2" t="str">
        <f t="shared" si="154"/>
        <v>INCIDENTS</v>
      </c>
      <c r="W929" s="16" t="str">
        <f t="shared" si="152"/>
        <v/>
      </c>
    </row>
    <row r="930" spans="2:23" x14ac:dyDescent="0.2">
      <c r="B930" s="59" t="str">
        <f>IF(Collage!B923="","",Collage!B923)</f>
        <v/>
      </c>
      <c r="C930" s="59" t="str">
        <f>IF(Collage!C923="","",Collage!C923)</f>
        <v/>
      </c>
      <c r="D930" s="35" t="str">
        <f>IF(Collage!D923="","",Collage!D923)</f>
        <v/>
      </c>
      <c r="E930" s="29"/>
      <c r="F930" s="10"/>
      <c r="G930" s="11"/>
      <c r="H930" s="13" t="str">
        <f t="shared" si="148"/>
        <v/>
      </c>
      <c r="I930" s="8" t="str">
        <f>IF(B930&lt;&gt;"",SUMIF($V$23:$V$598,V930,$H$23:$H$598)/SUMIF($V$23:$V$598,V930,$O$23:O1505),IF(O930&lt;&gt;"",SUMIF($S$23:$S$598,S930,$H$23:$H$598)/O930,""))</f>
        <v/>
      </c>
      <c r="J930" s="12"/>
      <c r="K930" s="19" t="str">
        <f t="shared" si="146"/>
        <v/>
      </c>
      <c r="L930" s="19" t="str">
        <f t="shared" si="149"/>
        <v/>
      </c>
      <c r="M930" s="19" t="str">
        <f t="shared" si="150"/>
        <v/>
      </c>
      <c r="N930" s="19" t="str">
        <f t="shared" si="147"/>
        <v/>
      </c>
      <c r="O930" s="9" t="str">
        <f t="shared" si="155"/>
        <v/>
      </c>
      <c r="S930" s="2" t="str">
        <f t="shared" si="153"/>
        <v>INDEX</v>
      </c>
      <c r="T930" s="18" t="str">
        <f t="shared" si="151"/>
        <v/>
      </c>
      <c r="V930" s="2" t="str">
        <f t="shared" si="154"/>
        <v>INCIDENTS</v>
      </c>
      <c r="W930" s="16" t="str">
        <f t="shared" si="152"/>
        <v/>
      </c>
    </row>
    <row r="931" spans="2:23" x14ac:dyDescent="0.2">
      <c r="B931" s="59" t="str">
        <f>IF(Collage!B924="","",Collage!B924)</f>
        <v/>
      </c>
      <c r="C931" s="59" t="str">
        <f>IF(Collage!C924="","",Collage!C924)</f>
        <v/>
      </c>
      <c r="D931" s="35" t="str">
        <f>IF(Collage!D924="","",Collage!D924)</f>
        <v/>
      </c>
      <c r="E931" s="29"/>
      <c r="F931" s="10"/>
      <c r="G931" s="11"/>
      <c r="H931" s="13" t="str">
        <f t="shared" si="148"/>
        <v/>
      </c>
      <c r="I931" s="8" t="str">
        <f>IF(B931&lt;&gt;"",SUMIF($V$23:$V$598,V931,$H$23:$H$598)/SUMIF($V$23:$V$598,V931,$O$23:O1506),IF(O931&lt;&gt;"",SUMIF($S$23:$S$598,S931,$H$23:$H$598)/O931,""))</f>
        <v/>
      </c>
      <c r="J931" s="12"/>
      <c r="K931" s="19" t="str">
        <f t="shared" si="146"/>
        <v/>
      </c>
      <c r="L931" s="19" t="str">
        <f t="shared" si="149"/>
        <v/>
      </c>
      <c r="M931" s="19" t="str">
        <f t="shared" si="150"/>
        <v/>
      </c>
      <c r="N931" s="19" t="str">
        <f t="shared" si="147"/>
        <v/>
      </c>
      <c r="O931" s="9" t="str">
        <f t="shared" si="155"/>
        <v/>
      </c>
      <c r="S931" s="2" t="str">
        <f t="shared" si="153"/>
        <v>INDEX</v>
      </c>
      <c r="T931" s="18" t="str">
        <f t="shared" si="151"/>
        <v/>
      </c>
      <c r="V931" s="2" t="str">
        <f t="shared" si="154"/>
        <v>INCIDENTS</v>
      </c>
      <c r="W931" s="16" t="str">
        <f t="shared" si="152"/>
        <v/>
      </c>
    </row>
    <row r="932" spans="2:23" x14ac:dyDescent="0.2">
      <c r="B932" s="59" t="str">
        <f>IF(Collage!B925="","",Collage!B925)</f>
        <v/>
      </c>
      <c r="C932" s="59" t="str">
        <f>IF(Collage!C925="","",Collage!C925)</f>
        <v/>
      </c>
      <c r="D932" s="35" t="str">
        <f>IF(Collage!D925="","",Collage!D925)</f>
        <v/>
      </c>
      <c r="E932" s="29"/>
      <c r="F932" s="10"/>
      <c r="G932" s="11"/>
      <c r="H932" s="13" t="str">
        <f t="shared" si="148"/>
        <v/>
      </c>
      <c r="I932" s="8" t="str">
        <f>IF(B932&lt;&gt;"",SUMIF($V$23:$V$598,V932,$H$23:$H$598)/SUMIF($V$23:$V$598,V932,$O$23:O1507),IF(O932&lt;&gt;"",SUMIF($S$23:$S$598,S932,$H$23:$H$598)/O932,""))</f>
        <v/>
      </c>
      <c r="J932" s="12"/>
      <c r="K932" s="19" t="str">
        <f t="shared" ref="K932:K995" si="156">IF(D932&lt;&gt;"",IF(E932="X",1,0),"")</f>
        <v/>
      </c>
      <c r="L932" s="19" t="str">
        <f t="shared" si="149"/>
        <v/>
      </c>
      <c r="M932" s="19" t="str">
        <f t="shared" si="150"/>
        <v/>
      </c>
      <c r="N932" s="19" t="str">
        <f t="shared" ref="N932:N995" si="157">IF(D932&lt;&gt;"",SUM(K932:M932),IF(O932&lt;&gt;"","Procédures :",""))</f>
        <v/>
      </c>
      <c r="O932" s="9" t="str">
        <f t="shared" si="155"/>
        <v/>
      </c>
      <c r="S932" s="2" t="str">
        <f t="shared" si="153"/>
        <v>INDEX</v>
      </c>
      <c r="T932" s="18" t="str">
        <f t="shared" si="151"/>
        <v/>
      </c>
      <c r="V932" s="2" t="str">
        <f t="shared" si="154"/>
        <v>INCIDENTS</v>
      </c>
      <c r="W932" s="16" t="str">
        <f t="shared" si="152"/>
        <v/>
      </c>
    </row>
    <row r="933" spans="2:23" x14ac:dyDescent="0.2">
      <c r="B933" s="59" t="str">
        <f>IF(Collage!B926="","",Collage!B926)</f>
        <v/>
      </c>
      <c r="C933" s="59" t="str">
        <f>IF(Collage!C926="","",Collage!C926)</f>
        <v/>
      </c>
      <c r="D933" s="35" t="str">
        <f>IF(Collage!D926="","",Collage!D926)</f>
        <v/>
      </c>
      <c r="E933" s="29"/>
      <c r="F933" s="10"/>
      <c r="G933" s="11"/>
      <c r="H933" s="13" t="str">
        <f t="shared" si="148"/>
        <v/>
      </c>
      <c r="I933" s="8" t="str">
        <f>IF(B933&lt;&gt;"",SUMIF($V$23:$V$598,V933,$H$23:$H$598)/SUMIF($V$23:$V$598,V933,$O$23:O1508),IF(O933&lt;&gt;"",SUMIF($S$23:$S$598,S933,$H$23:$H$598)/O933,""))</f>
        <v/>
      </c>
      <c r="J933" s="12"/>
      <c r="K933" s="19" t="str">
        <f t="shared" si="156"/>
        <v/>
      </c>
      <c r="L933" s="19" t="str">
        <f t="shared" si="149"/>
        <v/>
      </c>
      <c r="M933" s="19" t="str">
        <f t="shared" si="150"/>
        <v/>
      </c>
      <c r="N933" s="19" t="str">
        <f t="shared" si="157"/>
        <v/>
      </c>
      <c r="O933" s="9" t="str">
        <f t="shared" si="155"/>
        <v/>
      </c>
      <c r="S933" s="2" t="str">
        <f t="shared" si="153"/>
        <v>INDEX</v>
      </c>
      <c r="T933" s="18" t="str">
        <f t="shared" si="151"/>
        <v/>
      </c>
      <c r="V933" s="2" t="str">
        <f t="shared" si="154"/>
        <v>INCIDENTS</v>
      </c>
      <c r="W933" s="16" t="str">
        <f t="shared" si="152"/>
        <v/>
      </c>
    </row>
    <row r="934" spans="2:23" x14ac:dyDescent="0.2">
      <c r="B934" s="59" t="str">
        <f>IF(Collage!B927="","",Collage!B927)</f>
        <v/>
      </c>
      <c r="C934" s="59" t="str">
        <f>IF(Collage!C927="","",Collage!C927)</f>
        <v/>
      </c>
      <c r="D934" s="35" t="str">
        <f>IF(Collage!D927="","",Collage!D927)</f>
        <v/>
      </c>
      <c r="E934" s="29"/>
      <c r="F934" s="10"/>
      <c r="G934" s="11"/>
      <c r="H934" s="13" t="str">
        <f t="shared" si="148"/>
        <v/>
      </c>
      <c r="I934" s="8" t="str">
        <f>IF(B934&lt;&gt;"",SUMIF($V$23:$V$598,V934,$H$23:$H$598)/SUMIF($V$23:$V$598,V934,$O$23:O1509),IF(O934&lt;&gt;"",SUMIF($S$23:$S$598,S934,$H$23:$H$598)/O934,""))</f>
        <v/>
      </c>
      <c r="J934" s="12"/>
      <c r="K934" s="19" t="str">
        <f t="shared" si="156"/>
        <v/>
      </c>
      <c r="L934" s="19" t="str">
        <f t="shared" si="149"/>
        <v/>
      </c>
      <c r="M934" s="19" t="str">
        <f t="shared" si="150"/>
        <v/>
      </c>
      <c r="N934" s="19" t="str">
        <f t="shared" si="157"/>
        <v/>
      </c>
      <c r="O934" s="9" t="str">
        <f t="shared" si="155"/>
        <v/>
      </c>
      <c r="S934" s="2" t="str">
        <f t="shared" si="153"/>
        <v>INDEX</v>
      </c>
      <c r="T934" s="18" t="str">
        <f t="shared" si="151"/>
        <v/>
      </c>
      <c r="V934" s="2" t="str">
        <f t="shared" si="154"/>
        <v>INCIDENTS</v>
      </c>
      <c r="W934" s="16" t="str">
        <f t="shared" si="152"/>
        <v/>
      </c>
    </row>
    <row r="935" spans="2:23" x14ac:dyDescent="0.2">
      <c r="B935" s="59" t="str">
        <f>IF(Collage!B928="","",Collage!B928)</f>
        <v/>
      </c>
      <c r="C935" s="59" t="str">
        <f>IF(Collage!C928="","",Collage!C928)</f>
        <v/>
      </c>
      <c r="D935" s="35" t="str">
        <f>IF(Collage!D928="","",Collage!D928)</f>
        <v/>
      </c>
      <c r="E935" s="29"/>
      <c r="F935" s="10"/>
      <c r="G935" s="11"/>
      <c r="H935" s="13" t="str">
        <f t="shared" si="148"/>
        <v/>
      </c>
      <c r="I935" s="8" t="str">
        <f>IF(B935&lt;&gt;"",SUMIF($V$23:$V$598,V935,$H$23:$H$598)/SUMIF($V$23:$V$598,V935,$O$23:O1510),IF(O935&lt;&gt;"",SUMIF($S$23:$S$598,S935,$H$23:$H$598)/O935,""))</f>
        <v/>
      </c>
      <c r="J935" s="12"/>
      <c r="K935" s="19" t="str">
        <f t="shared" si="156"/>
        <v/>
      </c>
      <c r="L935" s="19" t="str">
        <f t="shared" si="149"/>
        <v/>
      </c>
      <c r="M935" s="19" t="str">
        <f t="shared" si="150"/>
        <v/>
      </c>
      <c r="N935" s="19" t="str">
        <f t="shared" si="157"/>
        <v/>
      </c>
      <c r="O935" s="9" t="str">
        <f t="shared" si="155"/>
        <v/>
      </c>
      <c r="S935" s="2" t="str">
        <f t="shared" si="153"/>
        <v>INDEX</v>
      </c>
      <c r="T935" s="18" t="str">
        <f t="shared" si="151"/>
        <v/>
      </c>
      <c r="V935" s="2" t="str">
        <f t="shared" si="154"/>
        <v>INCIDENTS</v>
      </c>
      <c r="W935" s="16" t="str">
        <f t="shared" si="152"/>
        <v/>
      </c>
    </row>
    <row r="936" spans="2:23" x14ac:dyDescent="0.2">
      <c r="B936" s="59" t="str">
        <f>IF(Collage!B929="","",Collage!B929)</f>
        <v/>
      </c>
      <c r="C936" s="59" t="str">
        <f>IF(Collage!C929="","",Collage!C929)</f>
        <v/>
      </c>
      <c r="D936" s="35" t="str">
        <f>IF(Collage!D929="","",Collage!D929)</f>
        <v/>
      </c>
      <c r="E936" s="29"/>
      <c r="F936" s="10"/>
      <c r="G936" s="11"/>
      <c r="H936" s="13" t="str">
        <f t="shared" si="148"/>
        <v/>
      </c>
      <c r="I936" s="8" t="str">
        <f>IF(B936&lt;&gt;"",SUMIF($V$23:$V$598,V936,$H$23:$H$598)/SUMIF($V$23:$V$598,V936,$O$23:O1511),IF(O936&lt;&gt;"",SUMIF($S$23:$S$598,S936,$H$23:$H$598)/O936,""))</f>
        <v/>
      </c>
      <c r="J936" s="12"/>
      <c r="K936" s="19" t="str">
        <f t="shared" si="156"/>
        <v/>
      </c>
      <c r="L936" s="19" t="str">
        <f t="shared" si="149"/>
        <v/>
      </c>
      <c r="M936" s="19" t="str">
        <f t="shared" si="150"/>
        <v/>
      </c>
      <c r="N936" s="19" t="str">
        <f t="shared" si="157"/>
        <v/>
      </c>
      <c r="O936" s="9" t="str">
        <f t="shared" si="155"/>
        <v/>
      </c>
      <c r="S936" s="2" t="str">
        <f t="shared" si="153"/>
        <v>INDEX</v>
      </c>
      <c r="T936" s="18" t="str">
        <f t="shared" si="151"/>
        <v/>
      </c>
      <c r="V936" s="2" t="str">
        <f t="shared" si="154"/>
        <v>INCIDENTS</v>
      </c>
      <c r="W936" s="16" t="str">
        <f t="shared" si="152"/>
        <v/>
      </c>
    </row>
    <row r="937" spans="2:23" x14ac:dyDescent="0.2">
      <c r="B937" s="59" t="str">
        <f>IF(Collage!B930="","",Collage!B930)</f>
        <v/>
      </c>
      <c r="C937" s="59" t="str">
        <f>IF(Collage!C930="","",Collage!C930)</f>
        <v/>
      </c>
      <c r="D937" s="35" t="str">
        <f>IF(Collage!D930="","",Collage!D930)</f>
        <v/>
      </c>
      <c r="E937" s="29"/>
      <c r="F937" s="10"/>
      <c r="G937" s="11"/>
      <c r="H937" s="13" t="str">
        <f t="shared" si="148"/>
        <v/>
      </c>
      <c r="I937" s="8" t="str">
        <f>IF(B937&lt;&gt;"",SUMIF($V$23:$V$598,V937,$H$23:$H$598)/SUMIF($V$23:$V$598,V937,$O$23:O1512),IF(O937&lt;&gt;"",SUMIF($S$23:$S$598,S937,$H$23:$H$598)/O937,""))</f>
        <v/>
      </c>
      <c r="J937" s="12"/>
      <c r="K937" s="19" t="str">
        <f t="shared" si="156"/>
        <v/>
      </c>
      <c r="L937" s="19" t="str">
        <f t="shared" si="149"/>
        <v/>
      </c>
      <c r="M937" s="19" t="str">
        <f t="shared" si="150"/>
        <v/>
      </c>
      <c r="N937" s="19" t="str">
        <f t="shared" si="157"/>
        <v/>
      </c>
      <c r="O937" s="9" t="str">
        <f t="shared" si="155"/>
        <v/>
      </c>
      <c r="S937" s="2" t="str">
        <f t="shared" si="153"/>
        <v>INDEX</v>
      </c>
      <c r="T937" s="18" t="str">
        <f t="shared" si="151"/>
        <v/>
      </c>
      <c r="V937" s="2" t="str">
        <f t="shared" si="154"/>
        <v>INCIDENTS</v>
      </c>
      <c r="W937" s="16" t="str">
        <f t="shared" si="152"/>
        <v/>
      </c>
    </row>
    <row r="938" spans="2:23" x14ac:dyDescent="0.2">
      <c r="B938" s="59" t="str">
        <f>IF(Collage!B931="","",Collage!B931)</f>
        <v/>
      </c>
      <c r="C938" s="59" t="str">
        <f>IF(Collage!C931="","",Collage!C931)</f>
        <v/>
      </c>
      <c r="D938" s="35" t="str">
        <f>IF(Collage!D931="","",Collage!D931)</f>
        <v/>
      </c>
      <c r="E938" s="29"/>
      <c r="F938" s="10"/>
      <c r="G938" s="11"/>
      <c r="H938" s="13" t="str">
        <f t="shared" si="148"/>
        <v/>
      </c>
      <c r="I938" s="8" t="str">
        <f>IF(B938&lt;&gt;"",SUMIF($V$23:$V$598,V938,$H$23:$H$598)/SUMIF($V$23:$V$598,V938,$O$23:O1513),IF(O938&lt;&gt;"",SUMIF($S$23:$S$598,S938,$H$23:$H$598)/O938,""))</f>
        <v/>
      </c>
      <c r="J938" s="12"/>
      <c r="K938" s="19" t="str">
        <f t="shared" si="156"/>
        <v/>
      </c>
      <c r="L938" s="19" t="str">
        <f t="shared" si="149"/>
        <v/>
      </c>
      <c r="M938" s="19" t="str">
        <f t="shared" si="150"/>
        <v/>
      </c>
      <c r="N938" s="19" t="str">
        <f t="shared" si="157"/>
        <v/>
      </c>
      <c r="O938" s="9" t="str">
        <f t="shared" si="155"/>
        <v/>
      </c>
      <c r="S938" s="2" t="str">
        <f t="shared" si="153"/>
        <v>INDEX</v>
      </c>
      <c r="T938" s="18" t="str">
        <f t="shared" si="151"/>
        <v/>
      </c>
      <c r="V938" s="2" t="str">
        <f t="shared" si="154"/>
        <v>INCIDENTS</v>
      </c>
      <c r="W938" s="16" t="str">
        <f t="shared" si="152"/>
        <v/>
      </c>
    </row>
    <row r="939" spans="2:23" x14ac:dyDescent="0.2">
      <c r="B939" s="59" t="str">
        <f>IF(Collage!B932="","",Collage!B932)</f>
        <v/>
      </c>
      <c r="C939" s="59" t="str">
        <f>IF(Collage!C932="","",Collage!C932)</f>
        <v/>
      </c>
      <c r="D939" s="35" t="str">
        <f>IF(Collage!D932="","",Collage!D932)</f>
        <v/>
      </c>
      <c r="E939" s="29"/>
      <c r="F939" s="10"/>
      <c r="G939" s="11"/>
      <c r="H939" s="13" t="str">
        <f t="shared" si="148"/>
        <v/>
      </c>
      <c r="I939" s="8" t="str">
        <f>IF(B939&lt;&gt;"",SUMIF($V$23:$V$598,V939,$H$23:$H$598)/SUMIF($V$23:$V$598,V939,$O$23:O1514),IF(O939&lt;&gt;"",SUMIF($S$23:$S$598,S939,$H$23:$H$598)/O939,""))</f>
        <v/>
      </c>
      <c r="J939" s="12"/>
      <c r="K939" s="19" t="str">
        <f t="shared" si="156"/>
        <v/>
      </c>
      <c r="L939" s="19" t="str">
        <f t="shared" si="149"/>
        <v/>
      </c>
      <c r="M939" s="19" t="str">
        <f t="shared" si="150"/>
        <v/>
      </c>
      <c r="N939" s="19" t="str">
        <f t="shared" si="157"/>
        <v/>
      </c>
      <c r="O939" s="9" t="str">
        <f t="shared" si="155"/>
        <v/>
      </c>
      <c r="S939" s="2" t="str">
        <f t="shared" si="153"/>
        <v>INDEX</v>
      </c>
      <c r="T939" s="18" t="str">
        <f t="shared" si="151"/>
        <v/>
      </c>
      <c r="V939" s="2" t="str">
        <f t="shared" si="154"/>
        <v>INCIDENTS</v>
      </c>
      <c r="W939" s="16" t="str">
        <f t="shared" si="152"/>
        <v/>
      </c>
    </row>
    <row r="940" spans="2:23" x14ac:dyDescent="0.2">
      <c r="B940" s="59" t="str">
        <f>IF(Collage!B933="","",Collage!B933)</f>
        <v/>
      </c>
      <c r="C940" s="59" t="str">
        <f>IF(Collage!C933="","",Collage!C933)</f>
        <v/>
      </c>
      <c r="D940" s="35" t="str">
        <f>IF(Collage!D933="","",Collage!D933)</f>
        <v/>
      </c>
      <c r="E940" s="29"/>
      <c r="F940" s="10"/>
      <c r="G940" s="11"/>
      <c r="H940" s="13" t="str">
        <f t="shared" si="148"/>
        <v/>
      </c>
      <c r="I940" s="8" t="str">
        <f>IF(B940&lt;&gt;"",SUMIF($V$23:$V$598,V940,$H$23:$H$598)/SUMIF($V$23:$V$598,V940,$O$23:O1515),IF(O940&lt;&gt;"",SUMIF($S$23:$S$598,S940,$H$23:$H$598)/O940,""))</f>
        <v/>
      </c>
      <c r="J940" s="12"/>
      <c r="K940" s="19" t="str">
        <f t="shared" si="156"/>
        <v/>
      </c>
      <c r="L940" s="19" t="str">
        <f t="shared" si="149"/>
        <v/>
      </c>
      <c r="M940" s="19" t="str">
        <f t="shared" si="150"/>
        <v/>
      </c>
      <c r="N940" s="19" t="str">
        <f t="shared" si="157"/>
        <v/>
      </c>
      <c r="O940" s="9" t="str">
        <f t="shared" si="155"/>
        <v/>
      </c>
      <c r="S940" s="2" t="str">
        <f t="shared" si="153"/>
        <v>INDEX</v>
      </c>
      <c r="T940" s="18" t="str">
        <f t="shared" si="151"/>
        <v/>
      </c>
      <c r="V940" s="2" t="str">
        <f t="shared" si="154"/>
        <v>INCIDENTS</v>
      </c>
      <c r="W940" s="16" t="str">
        <f t="shared" si="152"/>
        <v/>
      </c>
    </row>
    <row r="941" spans="2:23" x14ac:dyDescent="0.2">
      <c r="B941" s="59" t="str">
        <f>IF(Collage!B934="","",Collage!B934)</f>
        <v/>
      </c>
      <c r="C941" s="59" t="str">
        <f>IF(Collage!C934="","",Collage!C934)</f>
        <v/>
      </c>
      <c r="D941" s="35" t="str">
        <f>IF(Collage!D934="","",Collage!D934)</f>
        <v/>
      </c>
      <c r="E941" s="29"/>
      <c r="F941" s="10"/>
      <c r="G941" s="11"/>
      <c r="H941" s="13" t="str">
        <f t="shared" si="148"/>
        <v/>
      </c>
      <c r="I941" s="8" t="str">
        <f>IF(B941&lt;&gt;"",SUMIF($V$23:$V$598,V941,$H$23:$H$598)/SUMIF($V$23:$V$598,V941,$O$23:O1516),IF(O941&lt;&gt;"",SUMIF($S$23:$S$598,S941,$H$23:$H$598)/O941,""))</f>
        <v/>
      </c>
      <c r="J941" s="12"/>
      <c r="K941" s="19" t="str">
        <f t="shared" si="156"/>
        <v/>
      </c>
      <c r="L941" s="19" t="str">
        <f t="shared" si="149"/>
        <v/>
      </c>
      <c r="M941" s="19" t="str">
        <f t="shared" si="150"/>
        <v/>
      </c>
      <c r="N941" s="19" t="str">
        <f t="shared" si="157"/>
        <v/>
      </c>
      <c r="O941" s="9" t="str">
        <f t="shared" si="155"/>
        <v/>
      </c>
      <c r="S941" s="2" t="str">
        <f t="shared" si="153"/>
        <v>INDEX</v>
      </c>
      <c r="T941" s="18" t="str">
        <f t="shared" si="151"/>
        <v/>
      </c>
      <c r="V941" s="2" t="str">
        <f t="shared" si="154"/>
        <v>INCIDENTS</v>
      </c>
      <c r="W941" s="16" t="str">
        <f t="shared" si="152"/>
        <v/>
      </c>
    </row>
    <row r="942" spans="2:23" x14ac:dyDescent="0.2">
      <c r="B942" s="59" t="str">
        <f>IF(Collage!B935="","",Collage!B935)</f>
        <v/>
      </c>
      <c r="C942" s="59" t="str">
        <f>IF(Collage!C935="","",Collage!C935)</f>
        <v/>
      </c>
      <c r="D942" s="35" t="str">
        <f>IF(Collage!D935="","",Collage!D935)</f>
        <v/>
      </c>
      <c r="E942" s="29"/>
      <c r="F942" s="10"/>
      <c r="G942" s="11"/>
      <c r="H942" s="13" t="str">
        <f t="shared" si="148"/>
        <v/>
      </c>
      <c r="I942" s="8" t="str">
        <f>IF(B942&lt;&gt;"",SUMIF($V$23:$V$598,V942,$H$23:$H$598)/SUMIF($V$23:$V$598,V942,$O$23:O1517),IF(O942&lt;&gt;"",SUMIF($S$23:$S$598,S942,$H$23:$H$598)/O942,""))</f>
        <v/>
      </c>
      <c r="J942" s="12"/>
      <c r="K942" s="19" t="str">
        <f t="shared" si="156"/>
        <v/>
      </c>
      <c r="L942" s="19" t="str">
        <f t="shared" si="149"/>
        <v/>
      </c>
      <c r="M942" s="19" t="str">
        <f t="shared" si="150"/>
        <v/>
      </c>
      <c r="N942" s="19" t="str">
        <f t="shared" si="157"/>
        <v/>
      </c>
      <c r="O942" s="9" t="str">
        <f t="shared" si="155"/>
        <v/>
      </c>
      <c r="S942" s="2" t="str">
        <f t="shared" si="153"/>
        <v>INDEX</v>
      </c>
      <c r="T942" s="18" t="str">
        <f t="shared" si="151"/>
        <v/>
      </c>
      <c r="V942" s="2" t="str">
        <f t="shared" si="154"/>
        <v>INCIDENTS</v>
      </c>
      <c r="W942" s="16" t="str">
        <f t="shared" si="152"/>
        <v/>
      </c>
    </row>
    <row r="943" spans="2:23" x14ac:dyDescent="0.2">
      <c r="B943" s="59" t="str">
        <f>IF(Collage!B936="","",Collage!B936)</f>
        <v/>
      </c>
      <c r="C943" s="59" t="str">
        <f>IF(Collage!C936="","",Collage!C936)</f>
        <v/>
      </c>
      <c r="D943" s="35" t="str">
        <f>IF(Collage!D936="","",Collage!D936)</f>
        <v/>
      </c>
      <c r="E943" s="29"/>
      <c r="F943" s="10"/>
      <c r="G943" s="11"/>
      <c r="H943" s="13" t="str">
        <f t="shared" si="148"/>
        <v/>
      </c>
      <c r="I943" s="8" t="str">
        <f>IF(B943&lt;&gt;"",SUMIF($V$23:$V$598,V943,$H$23:$H$598)/SUMIF($V$23:$V$598,V943,$O$23:O1518),IF(O943&lt;&gt;"",SUMIF($S$23:$S$598,S943,$H$23:$H$598)/O943,""))</f>
        <v/>
      </c>
      <c r="J943" s="12"/>
      <c r="K943" s="19" t="str">
        <f t="shared" si="156"/>
        <v/>
      </c>
      <c r="L943" s="19" t="str">
        <f t="shared" si="149"/>
        <v/>
      </c>
      <c r="M943" s="19" t="str">
        <f t="shared" si="150"/>
        <v/>
      </c>
      <c r="N943" s="19" t="str">
        <f t="shared" si="157"/>
        <v/>
      </c>
      <c r="O943" s="9" t="str">
        <f t="shared" si="155"/>
        <v/>
      </c>
      <c r="S943" s="2" t="str">
        <f t="shared" si="153"/>
        <v>INDEX</v>
      </c>
      <c r="T943" s="18" t="str">
        <f t="shared" si="151"/>
        <v/>
      </c>
      <c r="V943" s="2" t="str">
        <f t="shared" si="154"/>
        <v>INCIDENTS</v>
      </c>
      <c r="W943" s="16" t="str">
        <f t="shared" si="152"/>
        <v/>
      </c>
    </row>
    <row r="944" spans="2:23" x14ac:dyDescent="0.2">
      <c r="B944" s="59" t="str">
        <f>IF(Collage!B937="","",Collage!B937)</f>
        <v/>
      </c>
      <c r="C944" s="59" t="str">
        <f>IF(Collage!C937="","",Collage!C937)</f>
        <v/>
      </c>
      <c r="D944" s="35" t="str">
        <f>IF(Collage!D937="","",Collage!D937)</f>
        <v/>
      </c>
      <c r="E944" s="29"/>
      <c r="F944" s="10"/>
      <c r="G944" s="11"/>
      <c r="H944" s="13" t="str">
        <f t="shared" si="148"/>
        <v/>
      </c>
      <c r="I944" s="8" t="str">
        <f>IF(B944&lt;&gt;"",SUMIF($V$23:$V$598,V944,$H$23:$H$598)/SUMIF($V$23:$V$598,V944,$O$23:O1519),IF(O944&lt;&gt;"",SUMIF($S$23:$S$598,S944,$H$23:$H$598)/O944,""))</f>
        <v/>
      </c>
      <c r="J944" s="12"/>
      <c r="K944" s="19" t="str">
        <f t="shared" si="156"/>
        <v/>
      </c>
      <c r="L944" s="19" t="str">
        <f t="shared" si="149"/>
        <v/>
      </c>
      <c r="M944" s="19" t="str">
        <f t="shared" si="150"/>
        <v/>
      </c>
      <c r="N944" s="19" t="str">
        <f t="shared" si="157"/>
        <v/>
      </c>
      <c r="O944" s="9" t="str">
        <f t="shared" si="155"/>
        <v/>
      </c>
      <c r="S944" s="2" t="str">
        <f t="shared" si="153"/>
        <v>INDEX</v>
      </c>
      <c r="T944" s="18" t="str">
        <f t="shared" si="151"/>
        <v/>
      </c>
      <c r="V944" s="2" t="str">
        <f t="shared" si="154"/>
        <v>INCIDENTS</v>
      </c>
      <c r="W944" s="16" t="str">
        <f t="shared" si="152"/>
        <v/>
      </c>
    </row>
    <row r="945" spans="2:23" x14ac:dyDescent="0.2">
      <c r="B945" s="59" t="str">
        <f>IF(Collage!B938="","",Collage!B938)</f>
        <v/>
      </c>
      <c r="C945" s="59" t="str">
        <f>IF(Collage!C938="","",Collage!C938)</f>
        <v/>
      </c>
      <c r="D945" s="35" t="str">
        <f>IF(Collage!D938="","",Collage!D938)</f>
        <v/>
      </c>
      <c r="E945" s="29"/>
      <c r="F945" s="10"/>
      <c r="G945" s="11"/>
      <c r="H945" s="13" t="str">
        <f t="shared" si="148"/>
        <v/>
      </c>
      <c r="I945" s="8" t="str">
        <f>IF(B945&lt;&gt;"",SUMIF($V$23:$V$598,V945,$H$23:$H$598)/SUMIF($V$23:$V$598,V945,$O$23:O1520),IF(O945&lt;&gt;"",SUMIF($S$23:$S$598,S945,$H$23:$H$598)/O945,""))</f>
        <v/>
      </c>
      <c r="J945" s="12"/>
      <c r="K945" s="19" t="str">
        <f t="shared" si="156"/>
        <v/>
      </c>
      <c r="L945" s="19" t="str">
        <f t="shared" si="149"/>
        <v/>
      </c>
      <c r="M945" s="19" t="str">
        <f t="shared" si="150"/>
        <v/>
      </c>
      <c r="N945" s="19" t="str">
        <f t="shared" si="157"/>
        <v/>
      </c>
      <c r="O945" s="9" t="str">
        <f t="shared" si="155"/>
        <v/>
      </c>
      <c r="S945" s="2" t="str">
        <f t="shared" si="153"/>
        <v>INDEX</v>
      </c>
      <c r="T945" s="18" t="str">
        <f t="shared" si="151"/>
        <v/>
      </c>
      <c r="V945" s="2" t="str">
        <f t="shared" si="154"/>
        <v>INCIDENTS</v>
      </c>
      <c r="W945" s="16" t="str">
        <f t="shared" si="152"/>
        <v/>
      </c>
    </row>
    <row r="946" spans="2:23" x14ac:dyDescent="0.2">
      <c r="B946" s="59" t="str">
        <f>IF(Collage!B939="","",Collage!B939)</f>
        <v/>
      </c>
      <c r="C946" s="59" t="str">
        <f>IF(Collage!C939="","",Collage!C939)</f>
        <v/>
      </c>
      <c r="D946" s="35" t="str">
        <f>IF(Collage!D939="","",Collage!D939)</f>
        <v/>
      </c>
      <c r="E946" s="29"/>
      <c r="F946" s="10"/>
      <c r="G946" s="11"/>
      <c r="H946" s="13" t="str">
        <f t="shared" si="148"/>
        <v/>
      </c>
      <c r="I946" s="8" t="str">
        <f>IF(B946&lt;&gt;"",SUMIF($V$23:$V$598,V946,$H$23:$H$598)/SUMIF($V$23:$V$598,V946,$O$23:O1521),IF(O946&lt;&gt;"",SUMIF($S$23:$S$598,S946,$H$23:$H$598)/O946,""))</f>
        <v/>
      </c>
      <c r="J946" s="12"/>
      <c r="K946" s="19" t="str">
        <f t="shared" si="156"/>
        <v/>
      </c>
      <c r="L946" s="19" t="str">
        <f t="shared" si="149"/>
        <v/>
      </c>
      <c r="M946" s="19" t="str">
        <f t="shared" si="150"/>
        <v/>
      </c>
      <c r="N946" s="19" t="str">
        <f t="shared" si="157"/>
        <v/>
      </c>
      <c r="O946" s="9" t="str">
        <f t="shared" si="155"/>
        <v/>
      </c>
      <c r="S946" s="2" t="str">
        <f t="shared" si="153"/>
        <v>INDEX</v>
      </c>
      <c r="T946" s="18" t="str">
        <f t="shared" si="151"/>
        <v/>
      </c>
      <c r="V946" s="2" t="str">
        <f t="shared" si="154"/>
        <v>INCIDENTS</v>
      </c>
      <c r="W946" s="16" t="str">
        <f t="shared" si="152"/>
        <v/>
      </c>
    </row>
    <row r="947" spans="2:23" x14ac:dyDescent="0.2">
      <c r="B947" s="59" t="str">
        <f>IF(Collage!B940="","",Collage!B940)</f>
        <v/>
      </c>
      <c r="C947" s="59" t="str">
        <f>IF(Collage!C940="","",Collage!C940)</f>
        <v/>
      </c>
      <c r="D947" s="35" t="str">
        <f>IF(Collage!D940="","",Collage!D940)</f>
        <v/>
      </c>
      <c r="E947" s="29"/>
      <c r="F947" s="10"/>
      <c r="G947" s="11"/>
      <c r="H947" s="13" t="str">
        <f t="shared" si="148"/>
        <v/>
      </c>
      <c r="I947" s="8" t="str">
        <f>IF(B947&lt;&gt;"",SUMIF($V$23:$V$598,V947,$H$23:$H$598)/SUMIF($V$23:$V$598,V947,$O$23:O1522),IF(O947&lt;&gt;"",SUMIF($S$23:$S$598,S947,$H$23:$H$598)/O947,""))</f>
        <v/>
      </c>
      <c r="J947" s="12"/>
      <c r="K947" s="19" t="str">
        <f t="shared" si="156"/>
        <v/>
      </c>
      <c r="L947" s="19" t="str">
        <f t="shared" si="149"/>
        <v/>
      </c>
      <c r="M947" s="19" t="str">
        <f t="shared" si="150"/>
        <v/>
      </c>
      <c r="N947" s="19" t="str">
        <f t="shared" si="157"/>
        <v/>
      </c>
      <c r="O947" s="9" t="str">
        <f t="shared" si="155"/>
        <v/>
      </c>
      <c r="S947" s="2" t="str">
        <f t="shared" si="153"/>
        <v>INDEX</v>
      </c>
      <c r="T947" s="18" t="str">
        <f t="shared" si="151"/>
        <v/>
      </c>
      <c r="V947" s="2" t="str">
        <f t="shared" si="154"/>
        <v>INCIDENTS</v>
      </c>
      <c r="W947" s="16" t="str">
        <f t="shared" si="152"/>
        <v/>
      </c>
    </row>
    <row r="948" spans="2:23" x14ac:dyDescent="0.2">
      <c r="B948" s="59" t="str">
        <f>IF(Collage!B941="","",Collage!B941)</f>
        <v/>
      </c>
      <c r="C948" s="59" t="str">
        <f>IF(Collage!C941="","",Collage!C941)</f>
        <v/>
      </c>
      <c r="D948" s="35" t="str">
        <f>IF(Collage!D941="","",Collage!D941)</f>
        <v/>
      </c>
      <c r="E948" s="29"/>
      <c r="F948" s="10"/>
      <c r="G948" s="11"/>
      <c r="H948" s="13" t="str">
        <f t="shared" si="148"/>
        <v/>
      </c>
      <c r="I948" s="8" t="str">
        <f>IF(B948&lt;&gt;"",SUMIF($V$23:$V$598,V948,$H$23:$H$598)/SUMIF($V$23:$V$598,V948,$O$23:O1523),IF(O948&lt;&gt;"",SUMIF($S$23:$S$598,S948,$H$23:$H$598)/O948,""))</f>
        <v/>
      </c>
      <c r="J948" s="12"/>
      <c r="K948" s="19" t="str">
        <f t="shared" si="156"/>
        <v/>
      </c>
      <c r="L948" s="19" t="str">
        <f t="shared" si="149"/>
        <v/>
      </c>
      <c r="M948" s="19" t="str">
        <f t="shared" si="150"/>
        <v/>
      </c>
      <c r="N948" s="19" t="str">
        <f t="shared" si="157"/>
        <v/>
      </c>
      <c r="O948" s="9" t="str">
        <f t="shared" si="155"/>
        <v/>
      </c>
      <c r="S948" s="2" t="str">
        <f t="shared" si="153"/>
        <v>INDEX</v>
      </c>
      <c r="T948" s="18" t="str">
        <f t="shared" si="151"/>
        <v/>
      </c>
      <c r="V948" s="2" t="str">
        <f t="shared" si="154"/>
        <v>INCIDENTS</v>
      </c>
      <c r="W948" s="16" t="str">
        <f t="shared" si="152"/>
        <v/>
      </c>
    </row>
    <row r="949" spans="2:23" x14ac:dyDescent="0.2">
      <c r="B949" s="59" t="str">
        <f>IF(Collage!B942="","",Collage!B942)</f>
        <v/>
      </c>
      <c r="C949" s="59" t="str">
        <f>IF(Collage!C942="","",Collage!C942)</f>
        <v/>
      </c>
      <c r="D949" s="35" t="str">
        <f>IF(Collage!D942="","",Collage!D942)</f>
        <v/>
      </c>
      <c r="E949" s="29"/>
      <c r="F949" s="10"/>
      <c r="G949" s="11"/>
      <c r="H949" s="13" t="str">
        <f t="shared" si="148"/>
        <v/>
      </c>
      <c r="I949" s="8" t="str">
        <f>IF(B949&lt;&gt;"",SUMIF($V$23:$V$598,V949,$H$23:$H$598)/SUMIF($V$23:$V$598,V949,$O$23:O1524),IF(O949&lt;&gt;"",SUMIF($S$23:$S$598,S949,$H$23:$H$598)/O949,""))</f>
        <v/>
      </c>
      <c r="J949" s="12"/>
      <c r="K949" s="19" t="str">
        <f t="shared" si="156"/>
        <v/>
      </c>
      <c r="L949" s="19" t="str">
        <f t="shared" si="149"/>
        <v/>
      </c>
      <c r="M949" s="19" t="str">
        <f t="shared" si="150"/>
        <v/>
      </c>
      <c r="N949" s="19" t="str">
        <f t="shared" si="157"/>
        <v/>
      </c>
      <c r="O949" s="9" t="str">
        <f t="shared" si="155"/>
        <v/>
      </c>
      <c r="S949" s="2" t="str">
        <f t="shared" si="153"/>
        <v>INDEX</v>
      </c>
      <c r="T949" s="18" t="str">
        <f t="shared" si="151"/>
        <v/>
      </c>
      <c r="V949" s="2" t="str">
        <f t="shared" si="154"/>
        <v>INCIDENTS</v>
      </c>
      <c r="W949" s="16" t="str">
        <f t="shared" si="152"/>
        <v/>
      </c>
    </row>
    <row r="950" spans="2:23" x14ac:dyDescent="0.2">
      <c r="B950" s="59" t="str">
        <f>IF(Collage!B943="","",Collage!B943)</f>
        <v/>
      </c>
      <c r="C950" s="59" t="str">
        <f>IF(Collage!C943="","",Collage!C943)</f>
        <v/>
      </c>
      <c r="D950" s="35" t="str">
        <f>IF(Collage!D943="","",Collage!D943)</f>
        <v/>
      </c>
      <c r="E950" s="29"/>
      <c r="F950" s="10"/>
      <c r="G950" s="11"/>
      <c r="H950" s="13" t="str">
        <f t="shared" si="148"/>
        <v/>
      </c>
      <c r="I950" s="8" t="str">
        <f>IF(B950&lt;&gt;"",SUMIF($V$23:$V$598,V950,$H$23:$H$598)/SUMIF($V$23:$V$598,V950,$O$23:O1525),IF(O950&lt;&gt;"",SUMIF($S$23:$S$598,S950,$H$23:$H$598)/O950,""))</f>
        <v/>
      </c>
      <c r="J950" s="12"/>
      <c r="K950" s="19" t="str">
        <f t="shared" si="156"/>
        <v/>
      </c>
      <c r="L950" s="19" t="str">
        <f t="shared" si="149"/>
        <v/>
      </c>
      <c r="M950" s="19" t="str">
        <f t="shared" si="150"/>
        <v/>
      </c>
      <c r="N950" s="19" t="str">
        <f t="shared" si="157"/>
        <v/>
      </c>
      <c r="O950" s="9" t="str">
        <f t="shared" si="155"/>
        <v/>
      </c>
      <c r="S950" s="2" t="str">
        <f t="shared" si="153"/>
        <v>INDEX</v>
      </c>
      <c r="T950" s="18" t="str">
        <f t="shared" si="151"/>
        <v/>
      </c>
      <c r="V950" s="2" t="str">
        <f t="shared" si="154"/>
        <v>INCIDENTS</v>
      </c>
      <c r="W950" s="16" t="str">
        <f t="shared" si="152"/>
        <v/>
      </c>
    </row>
    <row r="951" spans="2:23" x14ac:dyDescent="0.2">
      <c r="B951" s="59" t="str">
        <f>IF(Collage!B944="","",Collage!B944)</f>
        <v/>
      </c>
      <c r="C951" s="59" t="str">
        <f>IF(Collage!C944="","",Collage!C944)</f>
        <v/>
      </c>
      <c r="D951" s="35" t="str">
        <f>IF(Collage!D944="","",Collage!D944)</f>
        <v/>
      </c>
      <c r="E951" s="29"/>
      <c r="F951" s="10"/>
      <c r="G951" s="11"/>
      <c r="H951" s="13" t="str">
        <f t="shared" si="148"/>
        <v/>
      </c>
      <c r="I951" s="8" t="str">
        <f>IF(B951&lt;&gt;"",SUMIF($V$23:$V$598,V951,$H$23:$H$598)/SUMIF($V$23:$V$598,V951,$O$23:O1526),IF(O951&lt;&gt;"",SUMIF($S$23:$S$598,S951,$H$23:$H$598)/O951,""))</f>
        <v/>
      </c>
      <c r="J951" s="12"/>
      <c r="K951" s="19" t="str">
        <f t="shared" si="156"/>
        <v/>
      </c>
      <c r="L951" s="19" t="str">
        <f t="shared" si="149"/>
        <v/>
      </c>
      <c r="M951" s="19" t="str">
        <f t="shared" si="150"/>
        <v/>
      </c>
      <c r="N951" s="19" t="str">
        <f t="shared" si="157"/>
        <v/>
      </c>
      <c r="O951" s="9" t="str">
        <f t="shared" si="155"/>
        <v/>
      </c>
      <c r="S951" s="2" t="str">
        <f t="shared" si="153"/>
        <v>INDEX</v>
      </c>
      <c r="T951" s="18" t="str">
        <f t="shared" si="151"/>
        <v/>
      </c>
      <c r="V951" s="2" t="str">
        <f t="shared" si="154"/>
        <v>INCIDENTS</v>
      </c>
      <c r="W951" s="16" t="str">
        <f t="shared" si="152"/>
        <v/>
      </c>
    </row>
    <row r="952" spans="2:23" x14ac:dyDescent="0.2">
      <c r="B952" s="59" t="str">
        <f>IF(Collage!B945="","",Collage!B945)</f>
        <v/>
      </c>
      <c r="C952" s="59" t="str">
        <f>IF(Collage!C945="","",Collage!C945)</f>
        <v/>
      </c>
      <c r="D952" s="35" t="str">
        <f>IF(Collage!D945="","",Collage!D945)</f>
        <v/>
      </c>
      <c r="E952" s="29"/>
      <c r="F952" s="10"/>
      <c r="G952" s="11"/>
      <c r="H952" s="13" t="str">
        <f t="shared" si="148"/>
        <v/>
      </c>
      <c r="I952" s="8" t="str">
        <f>IF(B952&lt;&gt;"",SUMIF($V$23:$V$598,V952,$H$23:$H$598)/SUMIF($V$23:$V$598,V952,$O$23:O1527),IF(O952&lt;&gt;"",SUMIF($S$23:$S$598,S952,$H$23:$H$598)/O952,""))</f>
        <v/>
      </c>
      <c r="J952" s="12"/>
      <c r="K952" s="19" t="str">
        <f t="shared" si="156"/>
        <v/>
      </c>
      <c r="L952" s="19" t="str">
        <f t="shared" si="149"/>
        <v/>
      </c>
      <c r="M952" s="19" t="str">
        <f t="shared" si="150"/>
        <v/>
      </c>
      <c r="N952" s="19" t="str">
        <f t="shared" si="157"/>
        <v/>
      </c>
      <c r="O952" s="9" t="str">
        <f t="shared" si="155"/>
        <v/>
      </c>
      <c r="S952" s="2" t="str">
        <f t="shared" si="153"/>
        <v>INDEX</v>
      </c>
      <c r="T952" s="18" t="str">
        <f t="shared" si="151"/>
        <v/>
      </c>
      <c r="V952" s="2" t="str">
        <f t="shared" si="154"/>
        <v>INCIDENTS</v>
      </c>
      <c r="W952" s="16" t="str">
        <f t="shared" si="152"/>
        <v/>
      </c>
    </row>
    <row r="953" spans="2:23" x14ac:dyDescent="0.2">
      <c r="B953" s="59" t="str">
        <f>IF(Collage!B946="","",Collage!B946)</f>
        <v/>
      </c>
      <c r="C953" s="59" t="str">
        <f>IF(Collage!C946="","",Collage!C946)</f>
        <v/>
      </c>
      <c r="D953" s="35" t="str">
        <f>IF(Collage!D946="","",Collage!D946)</f>
        <v/>
      </c>
      <c r="E953" s="29"/>
      <c r="F953" s="10"/>
      <c r="G953" s="11"/>
      <c r="H953" s="13" t="str">
        <f t="shared" si="148"/>
        <v/>
      </c>
      <c r="I953" s="8" t="str">
        <f>IF(B953&lt;&gt;"",SUMIF($V$23:$V$598,V953,$H$23:$H$598)/SUMIF($V$23:$V$598,V953,$O$23:O1528),IF(O953&lt;&gt;"",SUMIF($S$23:$S$598,S953,$H$23:$H$598)/O953,""))</f>
        <v/>
      </c>
      <c r="J953" s="12"/>
      <c r="K953" s="19" t="str">
        <f t="shared" si="156"/>
        <v/>
      </c>
      <c r="L953" s="19" t="str">
        <f t="shared" si="149"/>
        <v/>
      </c>
      <c r="M953" s="19" t="str">
        <f t="shared" si="150"/>
        <v/>
      </c>
      <c r="N953" s="19" t="str">
        <f t="shared" si="157"/>
        <v/>
      </c>
      <c r="O953" s="9" t="str">
        <f t="shared" si="155"/>
        <v/>
      </c>
      <c r="S953" s="2" t="str">
        <f t="shared" si="153"/>
        <v>INDEX</v>
      </c>
      <c r="T953" s="18" t="str">
        <f t="shared" si="151"/>
        <v/>
      </c>
      <c r="V953" s="2" t="str">
        <f t="shared" si="154"/>
        <v>INCIDENTS</v>
      </c>
      <c r="W953" s="16" t="str">
        <f t="shared" si="152"/>
        <v/>
      </c>
    </row>
    <row r="954" spans="2:23" x14ac:dyDescent="0.2">
      <c r="B954" s="59" t="str">
        <f>IF(Collage!B947="","",Collage!B947)</f>
        <v/>
      </c>
      <c r="C954" s="59" t="str">
        <f>IF(Collage!C947="","",Collage!C947)</f>
        <v/>
      </c>
      <c r="D954" s="35" t="str">
        <f>IF(Collage!D947="","",Collage!D947)</f>
        <v/>
      </c>
      <c r="E954" s="29"/>
      <c r="F954" s="10"/>
      <c r="G954" s="11"/>
      <c r="H954" s="13" t="str">
        <f t="shared" si="148"/>
        <v/>
      </c>
      <c r="I954" s="8" t="str">
        <f>IF(B954&lt;&gt;"",SUMIF($V$23:$V$598,V954,$H$23:$H$598)/SUMIF($V$23:$V$598,V954,$O$23:O1529),IF(O954&lt;&gt;"",SUMIF($S$23:$S$598,S954,$H$23:$H$598)/O954,""))</f>
        <v/>
      </c>
      <c r="J954" s="12"/>
      <c r="K954" s="19" t="str">
        <f t="shared" si="156"/>
        <v/>
      </c>
      <c r="L954" s="19" t="str">
        <f t="shared" si="149"/>
        <v/>
      </c>
      <c r="M954" s="19" t="str">
        <f t="shared" si="150"/>
        <v/>
      </c>
      <c r="N954" s="19" t="str">
        <f t="shared" si="157"/>
        <v/>
      </c>
      <c r="O954" s="9" t="str">
        <f t="shared" si="155"/>
        <v/>
      </c>
      <c r="S954" s="2" t="str">
        <f t="shared" si="153"/>
        <v>INDEX</v>
      </c>
      <c r="T954" s="18" t="str">
        <f t="shared" si="151"/>
        <v/>
      </c>
      <c r="V954" s="2" t="str">
        <f t="shared" si="154"/>
        <v>INCIDENTS</v>
      </c>
      <c r="W954" s="16" t="str">
        <f t="shared" si="152"/>
        <v/>
      </c>
    </row>
    <row r="955" spans="2:23" x14ac:dyDescent="0.2">
      <c r="B955" s="59" t="str">
        <f>IF(Collage!B948="","",Collage!B948)</f>
        <v/>
      </c>
      <c r="C955" s="59" t="str">
        <f>IF(Collage!C948="","",Collage!C948)</f>
        <v/>
      </c>
      <c r="D955" s="35" t="str">
        <f>IF(Collage!D948="","",Collage!D948)</f>
        <v/>
      </c>
      <c r="E955" s="29"/>
      <c r="F955" s="10"/>
      <c r="G955" s="11"/>
      <c r="H955" s="13" t="str">
        <f t="shared" si="148"/>
        <v/>
      </c>
      <c r="I955" s="8" t="str">
        <f>IF(B955&lt;&gt;"",SUMIF($V$23:$V$598,V955,$H$23:$H$598)/SUMIF($V$23:$V$598,V955,$O$23:O1530),IF(O955&lt;&gt;"",SUMIF($S$23:$S$598,S955,$H$23:$H$598)/O955,""))</f>
        <v/>
      </c>
      <c r="J955" s="12"/>
      <c r="K955" s="19" t="str">
        <f t="shared" si="156"/>
        <v/>
      </c>
      <c r="L955" s="19" t="str">
        <f t="shared" si="149"/>
        <v/>
      </c>
      <c r="M955" s="19" t="str">
        <f t="shared" si="150"/>
        <v/>
      </c>
      <c r="N955" s="19" t="str">
        <f t="shared" si="157"/>
        <v/>
      </c>
      <c r="O955" s="9" t="str">
        <f t="shared" si="155"/>
        <v/>
      </c>
      <c r="S955" s="2" t="str">
        <f t="shared" si="153"/>
        <v>INDEX</v>
      </c>
      <c r="T955" s="18" t="str">
        <f t="shared" si="151"/>
        <v/>
      </c>
      <c r="V955" s="2" t="str">
        <f t="shared" si="154"/>
        <v>INCIDENTS</v>
      </c>
      <c r="W955" s="16" t="str">
        <f t="shared" si="152"/>
        <v/>
      </c>
    </row>
    <row r="956" spans="2:23" x14ac:dyDescent="0.2">
      <c r="B956" s="59" t="str">
        <f>IF(Collage!B949="","",Collage!B949)</f>
        <v/>
      </c>
      <c r="C956" s="59" t="str">
        <f>IF(Collage!C949="","",Collage!C949)</f>
        <v/>
      </c>
      <c r="D956" s="35" t="str">
        <f>IF(Collage!D949="","",Collage!D949)</f>
        <v/>
      </c>
      <c r="E956" s="29"/>
      <c r="F956" s="10"/>
      <c r="G956" s="11"/>
      <c r="H956" s="13" t="str">
        <f t="shared" si="148"/>
        <v/>
      </c>
      <c r="I956" s="8" t="str">
        <f>IF(B956&lt;&gt;"",SUMIF($V$23:$V$598,V956,$H$23:$H$598)/SUMIF($V$23:$V$598,V956,$O$23:O1531),IF(O956&lt;&gt;"",SUMIF($S$23:$S$598,S956,$H$23:$H$598)/O956,""))</f>
        <v/>
      </c>
      <c r="J956" s="12"/>
      <c r="K956" s="19" t="str">
        <f t="shared" si="156"/>
        <v/>
      </c>
      <c r="L956" s="19" t="str">
        <f t="shared" si="149"/>
        <v/>
      </c>
      <c r="M956" s="19" t="str">
        <f t="shared" si="150"/>
        <v/>
      </c>
      <c r="N956" s="19" t="str">
        <f t="shared" si="157"/>
        <v/>
      </c>
      <c r="O956" s="9" t="str">
        <f t="shared" si="155"/>
        <v/>
      </c>
      <c r="S956" s="2" t="str">
        <f t="shared" si="153"/>
        <v>INDEX</v>
      </c>
      <c r="T956" s="18" t="str">
        <f t="shared" si="151"/>
        <v/>
      </c>
      <c r="V956" s="2" t="str">
        <f t="shared" si="154"/>
        <v>INCIDENTS</v>
      </c>
      <c r="W956" s="16" t="str">
        <f t="shared" si="152"/>
        <v/>
      </c>
    </row>
    <row r="957" spans="2:23" x14ac:dyDescent="0.2">
      <c r="B957" s="59" t="str">
        <f>IF(Collage!B950="","",Collage!B950)</f>
        <v/>
      </c>
      <c r="C957" s="59" t="str">
        <f>IF(Collage!C950="","",Collage!C950)</f>
        <v/>
      </c>
      <c r="D957" s="35" t="str">
        <f>IF(Collage!D950="","",Collage!D950)</f>
        <v/>
      </c>
      <c r="E957" s="29"/>
      <c r="F957" s="10"/>
      <c r="G957" s="11"/>
      <c r="H957" s="13" t="str">
        <f t="shared" si="148"/>
        <v/>
      </c>
      <c r="I957" s="8" t="str">
        <f>IF(B957&lt;&gt;"",SUMIF($V$23:$V$598,V957,$H$23:$H$598)/SUMIF($V$23:$V$598,V957,$O$23:O1532),IF(O957&lt;&gt;"",SUMIF($S$23:$S$598,S957,$H$23:$H$598)/O957,""))</f>
        <v/>
      </c>
      <c r="J957" s="12"/>
      <c r="K957" s="19" t="str">
        <f t="shared" si="156"/>
        <v/>
      </c>
      <c r="L957" s="19" t="str">
        <f t="shared" si="149"/>
        <v/>
      </c>
      <c r="M957" s="19" t="str">
        <f t="shared" si="150"/>
        <v/>
      </c>
      <c r="N957" s="19" t="str">
        <f t="shared" si="157"/>
        <v/>
      </c>
      <c r="O957" s="9" t="str">
        <f t="shared" si="155"/>
        <v/>
      </c>
      <c r="S957" s="2" t="str">
        <f t="shared" si="153"/>
        <v>INDEX</v>
      </c>
      <c r="T957" s="18" t="str">
        <f t="shared" si="151"/>
        <v/>
      </c>
      <c r="V957" s="2" t="str">
        <f t="shared" si="154"/>
        <v>INCIDENTS</v>
      </c>
      <c r="W957" s="16" t="str">
        <f t="shared" si="152"/>
        <v/>
      </c>
    </row>
    <row r="958" spans="2:23" x14ac:dyDescent="0.2">
      <c r="B958" s="59" t="str">
        <f>IF(Collage!B951="","",Collage!B951)</f>
        <v/>
      </c>
      <c r="C958" s="59" t="str">
        <f>IF(Collage!C951="","",Collage!C951)</f>
        <v/>
      </c>
      <c r="D958" s="35" t="str">
        <f>IF(Collage!D951="","",Collage!D951)</f>
        <v/>
      </c>
      <c r="E958" s="29"/>
      <c r="F958" s="10"/>
      <c r="G958" s="11"/>
      <c r="H958" s="13" t="str">
        <f t="shared" si="148"/>
        <v/>
      </c>
      <c r="I958" s="8" t="str">
        <f>IF(B958&lt;&gt;"",SUMIF($V$23:$V$598,V958,$H$23:$H$598)/SUMIF($V$23:$V$598,V958,$O$23:O1533),IF(O958&lt;&gt;"",SUMIF($S$23:$S$598,S958,$H$23:$H$598)/O958,""))</f>
        <v/>
      </c>
      <c r="J958" s="12"/>
      <c r="K958" s="19" t="str">
        <f t="shared" si="156"/>
        <v/>
      </c>
      <c r="L958" s="19" t="str">
        <f t="shared" si="149"/>
        <v/>
      </c>
      <c r="M958" s="19" t="str">
        <f t="shared" si="150"/>
        <v/>
      </c>
      <c r="N958" s="19" t="str">
        <f t="shared" si="157"/>
        <v/>
      </c>
      <c r="O958" s="9" t="str">
        <f t="shared" si="155"/>
        <v/>
      </c>
      <c r="S958" s="2" t="str">
        <f t="shared" si="153"/>
        <v>INDEX</v>
      </c>
      <c r="T958" s="18" t="str">
        <f t="shared" si="151"/>
        <v/>
      </c>
      <c r="V958" s="2" t="str">
        <f t="shared" si="154"/>
        <v>INCIDENTS</v>
      </c>
      <c r="W958" s="16" t="str">
        <f t="shared" si="152"/>
        <v/>
      </c>
    </row>
    <row r="959" spans="2:23" x14ac:dyDescent="0.2">
      <c r="B959" s="59" t="str">
        <f>IF(Collage!B952="","",Collage!B952)</f>
        <v/>
      </c>
      <c r="C959" s="59" t="str">
        <f>IF(Collage!C952="","",Collage!C952)</f>
        <v/>
      </c>
      <c r="D959" s="35" t="str">
        <f>IF(Collage!D952="","",Collage!D952)</f>
        <v/>
      </c>
      <c r="E959" s="29"/>
      <c r="F959" s="10"/>
      <c r="G959" s="11"/>
      <c r="H959" s="13" t="str">
        <f t="shared" si="148"/>
        <v/>
      </c>
      <c r="I959" s="8" t="str">
        <f>IF(B959&lt;&gt;"",SUMIF($V$23:$V$598,V959,$H$23:$H$598)/SUMIF($V$23:$V$598,V959,$O$23:O1534),IF(O959&lt;&gt;"",SUMIF($S$23:$S$598,S959,$H$23:$H$598)/O959,""))</f>
        <v/>
      </c>
      <c r="J959" s="12"/>
      <c r="K959" s="19" t="str">
        <f t="shared" si="156"/>
        <v/>
      </c>
      <c r="L959" s="19" t="str">
        <f t="shared" si="149"/>
        <v/>
      </c>
      <c r="M959" s="19" t="str">
        <f t="shared" si="150"/>
        <v/>
      </c>
      <c r="N959" s="19" t="str">
        <f t="shared" si="157"/>
        <v/>
      </c>
      <c r="O959" s="9" t="str">
        <f t="shared" si="155"/>
        <v/>
      </c>
      <c r="S959" s="2" t="str">
        <f t="shared" si="153"/>
        <v>INDEX</v>
      </c>
      <c r="T959" s="18" t="str">
        <f t="shared" si="151"/>
        <v/>
      </c>
      <c r="V959" s="2" t="str">
        <f t="shared" si="154"/>
        <v>INCIDENTS</v>
      </c>
      <c r="W959" s="16" t="str">
        <f t="shared" si="152"/>
        <v/>
      </c>
    </row>
    <row r="960" spans="2:23" x14ac:dyDescent="0.2">
      <c r="B960" s="59" t="str">
        <f>IF(Collage!B953="","",Collage!B953)</f>
        <v/>
      </c>
      <c r="C960" s="59" t="str">
        <f>IF(Collage!C953="","",Collage!C953)</f>
        <v/>
      </c>
      <c r="D960" s="35" t="str">
        <f>IF(Collage!D953="","",Collage!D953)</f>
        <v/>
      </c>
      <c r="E960" s="29"/>
      <c r="F960" s="10"/>
      <c r="G960" s="11"/>
      <c r="H960" s="13" t="str">
        <f t="shared" si="148"/>
        <v/>
      </c>
      <c r="I960" s="8" t="str">
        <f>IF(B960&lt;&gt;"",SUMIF($V$23:$V$598,V960,$H$23:$H$598)/SUMIF($V$23:$V$598,V960,$O$23:O1535),IF(O960&lt;&gt;"",SUMIF($S$23:$S$598,S960,$H$23:$H$598)/O960,""))</f>
        <v/>
      </c>
      <c r="J960" s="12"/>
      <c r="K960" s="19" t="str">
        <f t="shared" si="156"/>
        <v/>
      </c>
      <c r="L960" s="19" t="str">
        <f t="shared" si="149"/>
        <v/>
      </c>
      <c r="M960" s="19" t="str">
        <f t="shared" si="150"/>
        <v/>
      </c>
      <c r="N960" s="19" t="str">
        <f t="shared" si="157"/>
        <v/>
      </c>
      <c r="O960" s="9" t="str">
        <f t="shared" si="155"/>
        <v/>
      </c>
      <c r="S960" s="2" t="str">
        <f t="shared" si="153"/>
        <v>INDEX</v>
      </c>
      <c r="T960" s="18" t="str">
        <f t="shared" si="151"/>
        <v/>
      </c>
      <c r="V960" s="2" t="str">
        <f t="shared" si="154"/>
        <v>INCIDENTS</v>
      </c>
      <c r="W960" s="16" t="str">
        <f t="shared" si="152"/>
        <v/>
      </c>
    </row>
    <row r="961" spans="2:23" x14ac:dyDescent="0.2">
      <c r="B961" s="59" t="str">
        <f>IF(Collage!B954="","",Collage!B954)</f>
        <v/>
      </c>
      <c r="C961" s="59" t="str">
        <f>IF(Collage!C954="","",Collage!C954)</f>
        <v/>
      </c>
      <c r="D961" s="35" t="str">
        <f>IF(Collage!D954="","",Collage!D954)</f>
        <v/>
      </c>
      <c r="E961" s="29"/>
      <c r="F961" s="10"/>
      <c r="G961" s="11"/>
      <c r="H961" s="13" t="str">
        <f t="shared" si="148"/>
        <v/>
      </c>
      <c r="I961" s="8" t="str">
        <f>IF(B961&lt;&gt;"",SUMIF($V$23:$V$598,V961,$H$23:$H$598)/SUMIF($V$23:$V$598,V961,$O$23:O1536),IF(O961&lt;&gt;"",SUMIF($S$23:$S$598,S961,$H$23:$H$598)/O961,""))</f>
        <v/>
      </c>
      <c r="J961" s="12"/>
      <c r="K961" s="19" t="str">
        <f t="shared" si="156"/>
        <v/>
      </c>
      <c r="L961" s="19" t="str">
        <f t="shared" si="149"/>
        <v/>
      </c>
      <c r="M961" s="19" t="str">
        <f t="shared" si="150"/>
        <v/>
      </c>
      <c r="N961" s="19" t="str">
        <f t="shared" si="157"/>
        <v/>
      </c>
      <c r="O961" s="9" t="str">
        <f t="shared" si="155"/>
        <v/>
      </c>
      <c r="S961" s="2" t="str">
        <f t="shared" si="153"/>
        <v>INDEX</v>
      </c>
      <c r="T961" s="18" t="str">
        <f t="shared" si="151"/>
        <v/>
      </c>
      <c r="V961" s="2" t="str">
        <f t="shared" si="154"/>
        <v>INCIDENTS</v>
      </c>
      <c r="W961" s="16" t="str">
        <f t="shared" si="152"/>
        <v/>
      </c>
    </row>
    <row r="962" spans="2:23" x14ac:dyDescent="0.2">
      <c r="B962" s="59" t="str">
        <f>IF(Collage!B955="","",Collage!B955)</f>
        <v/>
      </c>
      <c r="C962" s="59" t="str">
        <f>IF(Collage!C955="","",Collage!C955)</f>
        <v/>
      </c>
      <c r="D962" s="35" t="str">
        <f>IF(Collage!D955="","",Collage!D955)</f>
        <v/>
      </c>
      <c r="E962" s="29"/>
      <c r="F962" s="10"/>
      <c r="G962" s="11"/>
      <c r="H962" s="13" t="str">
        <f t="shared" si="148"/>
        <v/>
      </c>
      <c r="I962" s="8" t="str">
        <f>IF(B962&lt;&gt;"",SUMIF($V$23:$V$598,V962,$H$23:$H$598)/SUMIF($V$23:$V$598,V962,$O$23:O1537),IF(O962&lt;&gt;"",SUMIF($S$23:$S$598,S962,$H$23:$H$598)/O962,""))</f>
        <v/>
      </c>
      <c r="J962" s="12"/>
      <c r="K962" s="19" t="str">
        <f t="shared" si="156"/>
        <v/>
      </c>
      <c r="L962" s="19" t="str">
        <f t="shared" si="149"/>
        <v/>
      </c>
      <c r="M962" s="19" t="str">
        <f t="shared" si="150"/>
        <v/>
      </c>
      <c r="N962" s="19" t="str">
        <f t="shared" si="157"/>
        <v/>
      </c>
      <c r="O962" s="9" t="str">
        <f t="shared" si="155"/>
        <v/>
      </c>
      <c r="S962" s="2" t="str">
        <f t="shared" si="153"/>
        <v>INDEX</v>
      </c>
      <c r="T962" s="18" t="str">
        <f t="shared" si="151"/>
        <v/>
      </c>
      <c r="V962" s="2" t="str">
        <f t="shared" si="154"/>
        <v>INCIDENTS</v>
      </c>
      <c r="W962" s="16" t="str">
        <f t="shared" si="152"/>
        <v/>
      </c>
    </row>
    <row r="963" spans="2:23" x14ac:dyDescent="0.2">
      <c r="B963" s="59" t="str">
        <f>IF(Collage!B956="","",Collage!B956)</f>
        <v/>
      </c>
      <c r="C963" s="59" t="str">
        <f>IF(Collage!C956="","",Collage!C956)</f>
        <v/>
      </c>
      <c r="D963" s="35" t="str">
        <f>IF(Collage!D956="","",Collage!D956)</f>
        <v/>
      </c>
      <c r="E963" s="29"/>
      <c r="F963" s="10"/>
      <c r="G963" s="11"/>
      <c r="H963" s="13" t="str">
        <f t="shared" si="148"/>
        <v/>
      </c>
      <c r="I963" s="8" t="str">
        <f>IF(B963&lt;&gt;"",SUMIF($V$23:$V$598,V963,$H$23:$H$598)/SUMIF($V$23:$V$598,V963,$O$23:O1538),IF(O963&lt;&gt;"",SUMIF($S$23:$S$598,S963,$H$23:$H$598)/O963,""))</f>
        <v/>
      </c>
      <c r="J963" s="12"/>
      <c r="K963" s="19" t="str">
        <f t="shared" si="156"/>
        <v/>
      </c>
      <c r="L963" s="19" t="str">
        <f t="shared" si="149"/>
        <v/>
      </c>
      <c r="M963" s="19" t="str">
        <f t="shared" si="150"/>
        <v/>
      </c>
      <c r="N963" s="19" t="str">
        <f t="shared" si="157"/>
        <v/>
      </c>
      <c r="O963" s="9" t="str">
        <f t="shared" si="155"/>
        <v/>
      </c>
      <c r="S963" s="2" t="str">
        <f t="shared" si="153"/>
        <v>INDEX</v>
      </c>
      <c r="T963" s="18" t="str">
        <f t="shared" si="151"/>
        <v/>
      </c>
      <c r="V963" s="2" t="str">
        <f t="shared" si="154"/>
        <v>INCIDENTS</v>
      </c>
      <c r="W963" s="16" t="str">
        <f t="shared" si="152"/>
        <v/>
      </c>
    </row>
    <row r="964" spans="2:23" x14ac:dyDescent="0.2">
      <c r="B964" s="59" t="str">
        <f>IF(Collage!B957="","",Collage!B957)</f>
        <v/>
      </c>
      <c r="C964" s="59" t="str">
        <f>IF(Collage!C957="","",Collage!C957)</f>
        <v/>
      </c>
      <c r="D964" s="35" t="str">
        <f>IF(Collage!D957="","",Collage!D957)</f>
        <v/>
      </c>
      <c r="E964" s="29"/>
      <c r="F964" s="10"/>
      <c r="G964" s="11"/>
      <c r="H964" s="13" t="str">
        <f t="shared" si="148"/>
        <v/>
      </c>
      <c r="I964" s="8" t="str">
        <f>IF(B964&lt;&gt;"",SUMIF($V$23:$V$598,V964,$H$23:$H$598)/SUMIF($V$23:$V$598,V964,$O$23:O1539),IF(O964&lt;&gt;"",SUMIF($S$23:$S$598,S964,$H$23:$H$598)/O964,""))</f>
        <v/>
      </c>
      <c r="J964" s="12"/>
      <c r="K964" s="19" t="str">
        <f t="shared" si="156"/>
        <v/>
      </c>
      <c r="L964" s="19" t="str">
        <f t="shared" si="149"/>
        <v/>
      </c>
      <c r="M964" s="19" t="str">
        <f t="shared" si="150"/>
        <v/>
      </c>
      <c r="N964" s="19" t="str">
        <f t="shared" si="157"/>
        <v/>
      </c>
      <c r="O964" s="9" t="str">
        <f t="shared" si="155"/>
        <v/>
      </c>
      <c r="S964" s="2" t="str">
        <f t="shared" si="153"/>
        <v>INDEX</v>
      </c>
      <c r="T964" s="18" t="str">
        <f t="shared" si="151"/>
        <v/>
      </c>
      <c r="V964" s="2" t="str">
        <f t="shared" si="154"/>
        <v>INCIDENTS</v>
      </c>
      <c r="W964" s="16" t="str">
        <f t="shared" si="152"/>
        <v/>
      </c>
    </row>
    <row r="965" spans="2:23" x14ac:dyDescent="0.2">
      <c r="B965" s="59" t="str">
        <f>IF(Collage!B958="","",Collage!B958)</f>
        <v/>
      </c>
      <c r="C965" s="59" t="str">
        <f>IF(Collage!C958="","",Collage!C958)</f>
        <v/>
      </c>
      <c r="D965" s="35" t="str">
        <f>IF(Collage!D958="","",Collage!D958)</f>
        <v/>
      </c>
      <c r="E965" s="29"/>
      <c r="F965" s="10"/>
      <c r="G965" s="11"/>
      <c r="H965" s="13" t="str">
        <f t="shared" si="148"/>
        <v/>
      </c>
      <c r="I965" s="8" t="str">
        <f>IF(B965&lt;&gt;"",SUMIF($V$23:$V$598,V965,$H$23:$H$598)/SUMIF($V$23:$V$598,V965,$O$23:O1540),IF(O965&lt;&gt;"",SUMIF($S$23:$S$598,S965,$H$23:$H$598)/O965,""))</f>
        <v/>
      </c>
      <c r="J965" s="12"/>
      <c r="K965" s="19" t="str">
        <f t="shared" si="156"/>
        <v/>
      </c>
      <c r="L965" s="19" t="str">
        <f t="shared" si="149"/>
        <v/>
      </c>
      <c r="M965" s="19" t="str">
        <f t="shared" si="150"/>
        <v/>
      </c>
      <c r="N965" s="19" t="str">
        <f t="shared" si="157"/>
        <v/>
      </c>
      <c r="O965" s="9" t="str">
        <f t="shared" si="155"/>
        <v/>
      </c>
      <c r="S965" s="2" t="str">
        <f t="shared" si="153"/>
        <v>INDEX</v>
      </c>
      <c r="T965" s="18" t="str">
        <f t="shared" si="151"/>
        <v/>
      </c>
      <c r="V965" s="2" t="str">
        <f t="shared" si="154"/>
        <v>INCIDENTS</v>
      </c>
      <c r="W965" s="16" t="str">
        <f t="shared" si="152"/>
        <v/>
      </c>
    </row>
    <row r="966" spans="2:23" x14ac:dyDescent="0.2">
      <c r="B966" s="59" t="str">
        <f>IF(Collage!B959="","",Collage!B959)</f>
        <v/>
      </c>
      <c r="C966" s="59" t="str">
        <f>IF(Collage!C959="","",Collage!C959)</f>
        <v/>
      </c>
      <c r="D966" s="35" t="str">
        <f>IF(Collage!D959="","",Collage!D959)</f>
        <v/>
      </c>
      <c r="E966" s="29"/>
      <c r="F966" s="10"/>
      <c r="G966" s="11"/>
      <c r="H966" s="13" t="str">
        <f t="shared" si="148"/>
        <v/>
      </c>
      <c r="I966" s="8" t="str">
        <f>IF(B966&lt;&gt;"",SUMIF($V$23:$V$598,V966,$H$23:$H$598)/SUMIF($V$23:$V$598,V966,$O$23:O1541),IF(O966&lt;&gt;"",SUMIF($S$23:$S$598,S966,$H$23:$H$598)/O966,""))</f>
        <v/>
      </c>
      <c r="J966" s="12"/>
      <c r="K966" s="19" t="str">
        <f t="shared" si="156"/>
        <v/>
      </c>
      <c r="L966" s="19" t="str">
        <f t="shared" si="149"/>
        <v/>
      </c>
      <c r="M966" s="19" t="str">
        <f t="shared" si="150"/>
        <v/>
      </c>
      <c r="N966" s="19" t="str">
        <f t="shared" si="157"/>
        <v/>
      </c>
      <c r="O966" s="9" t="str">
        <f t="shared" si="155"/>
        <v/>
      </c>
      <c r="S966" s="2" t="str">
        <f t="shared" si="153"/>
        <v>INDEX</v>
      </c>
      <c r="T966" s="18" t="str">
        <f t="shared" si="151"/>
        <v/>
      </c>
      <c r="V966" s="2" t="str">
        <f t="shared" si="154"/>
        <v>INCIDENTS</v>
      </c>
      <c r="W966" s="16" t="str">
        <f t="shared" si="152"/>
        <v/>
      </c>
    </row>
    <row r="967" spans="2:23" x14ac:dyDescent="0.2">
      <c r="B967" s="59" t="str">
        <f>IF(Collage!B960="","",Collage!B960)</f>
        <v/>
      </c>
      <c r="C967" s="59" t="str">
        <f>IF(Collage!C960="","",Collage!C960)</f>
        <v/>
      </c>
      <c r="D967" s="35" t="str">
        <f>IF(Collage!D960="","",Collage!D960)</f>
        <v/>
      </c>
      <c r="E967" s="29"/>
      <c r="F967" s="10"/>
      <c r="G967" s="11"/>
      <c r="H967" s="13" t="str">
        <f t="shared" si="148"/>
        <v/>
      </c>
      <c r="I967" s="8" t="str">
        <f>IF(B967&lt;&gt;"",SUMIF($V$23:$V$598,V967,$H$23:$H$598)/SUMIF($V$23:$V$598,V967,$O$23:O1542),IF(O967&lt;&gt;"",SUMIF($S$23:$S$598,S967,$H$23:$H$598)/O967,""))</f>
        <v/>
      </c>
      <c r="J967" s="12"/>
      <c r="K967" s="19" t="str">
        <f t="shared" si="156"/>
        <v/>
      </c>
      <c r="L967" s="19" t="str">
        <f t="shared" si="149"/>
        <v/>
      </c>
      <c r="M967" s="19" t="str">
        <f t="shared" si="150"/>
        <v/>
      </c>
      <c r="N967" s="19" t="str">
        <f t="shared" si="157"/>
        <v/>
      </c>
      <c r="O967" s="9" t="str">
        <f t="shared" si="155"/>
        <v/>
      </c>
      <c r="S967" s="2" t="str">
        <f t="shared" si="153"/>
        <v>INDEX</v>
      </c>
      <c r="T967" s="18" t="str">
        <f t="shared" si="151"/>
        <v/>
      </c>
      <c r="V967" s="2" t="str">
        <f t="shared" si="154"/>
        <v>INCIDENTS</v>
      </c>
      <c r="W967" s="16" t="str">
        <f t="shared" si="152"/>
        <v/>
      </c>
    </row>
    <row r="968" spans="2:23" x14ac:dyDescent="0.2">
      <c r="B968" s="59" t="str">
        <f>IF(Collage!B961="","",Collage!B961)</f>
        <v/>
      </c>
      <c r="C968" s="59" t="str">
        <f>IF(Collage!C961="","",Collage!C961)</f>
        <v/>
      </c>
      <c r="D968" s="35" t="str">
        <f>IF(Collage!D961="","",Collage!D961)</f>
        <v/>
      </c>
      <c r="E968" s="29"/>
      <c r="F968" s="10"/>
      <c r="G968" s="11"/>
      <c r="H968" s="13" t="str">
        <f t="shared" si="148"/>
        <v/>
      </c>
      <c r="I968" s="8" t="str">
        <f>IF(B968&lt;&gt;"",SUMIF($V$23:$V$598,V968,$H$23:$H$598)/SUMIF($V$23:$V$598,V968,$O$23:O1543),IF(O968&lt;&gt;"",SUMIF($S$23:$S$598,S968,$H$23:$H$598)/O968,""))</f>
        <v/>
      </c>
      <c r="J968" s="12"/>
      <c r="K968" s="19" t="str">
        <f t="shared" si="156"/>
        <v/>
      </c>
      <c r="L968" s="19" t="str">
        <f t="shared" si="149"/>
        <v/>
      </c>
      <c r="M968" s="19" t="str">
        <f t="shared" si="150"/>
        <v/>
      </c>
      <c r="N968" s="19" t="str">
        <f t="shared" si="157"/>
        <v/>
      </c>
      <c r="O968" s="9" t="str">
        <f t="shared" si="155"/>
        <v/>
      </c>
      <c r="S968" s="2" t="str">
        <f t="shared" si="153"/>
        <v>INDEX</v>
      </c>
      <c r="T968" s="18" t="str">
        <f t="shared" si="151"/>
        <v/>
      </c>
      <c r="V968" s="2" t="str">
        <f t="shared" si="154"/>
        <v>INCIDENTS</v>
      </c>
      <c r="W968" s="16" t="str">
        <f t="shared" si="152"/>
        <v/>
      </c>
    </row>
    <row r="969" spans="2:23" x14ac:dyDescent="0.2">
      <c r="B969" s="59" t="str">
        <f>IF(Collage!B962="","",Collage!B962)</f>
        <v/>
      </c>
      <c r="C969" s="59" t="str">
        <f>IF(Collage!C962="","",Collage!C962)</f>
        <v/>
      </c>
      <c r="D969" s="35" t="str">
        <f>IF(Collage!D962="","",Collage!D962)</f>
        <v/>
      </c>
      <c r="E969" s="29"/>
      <c r="F969" s="10"/>
      <c r="G969" s="11"/>
      <c r="H969" s="13" t="str">
        <f t="shared" si="148"/>
        <v/>
      </c>
      <c r="I969" s="8" t="str">
        <f>IF(B969&lt;&gt;"",SUMIF($V$23:$V$598,V969,$H$23:$H$598)/SUMIF($V$23:$V$598,V969,$O$23:O1544),IF(O969&lt;&gt;"",SUMIF($S$23:$S$598,S969,$H$23:$H$598)/O969,""))</f>
        <v/>
      </c>
      <c r="J969" s="12"/>
      <c r="K969" s="19" t="str">
        <f t="shared" si="156"/>
        <v/>
      </c>
      <c r="L969" s="19" t="str">
        <f t="shared" si="149"/>
        <v/>
      </c>
      <c r="M969" s="19" t="str">
        <f t="shared" si="150"/>
        <v/>
      </c>
      <c r="N969" s="19" t="str">
        <f t="shared" si="157"/>
        <v/>
      </c>
      <c r="O969" s="9" t="str">
        <f t="shared" si="155"/>
        <v/>
      </c>
      <c r="S969" s="2" t="str">
        <f t="shared" si="153"/>
        <v>INDEX</v>
      </c>
      <c r="T969" s="18" t="str">
        <f t="shared" si="151"/>
        <v/>
      </c>
      <c r="V969" s="2" t="str">
        <f t="shared" si="154"/>
        <v>INCIDENTS</v>
      </c>
      <c r="W969" s="16" t="str">
        <f t="shared" si="152"/>
        <v/>
      </c>
    </row>
    <row r="970" spans="2:23" x14ac:dyDescent="0.2">
      <c r="B970" s="59" t="str">
        <f>IF(Collage!B963="","",Collage!B963)</f>
        <v/>
      </c>
      <c r="C970" s="59" t="str">
        <f>IF(Collage!C963="","",Collage!C963)</f>
        <v/>
      </c>
      <c r="D970" s="35" t="str">
        <f>IF(Collage!D963="","",Collage!D963)</f>
        <v/>
      </c>
      <c r="E970" s="29"/>
      <c r="F970" s="10"/>
      <c r="G970" s="11"/>
      <c r="H970" s="13" t="str">
        <f t="shared" si="148"/>
        <v/>
      </c>
      <c r="I970" s="8" t="str">
        <f>IF(B970&lt;&gt;"",SUMIF($V$23:$V$598,V970,$H$23:$H$598)/SUMIF($V$23:$V$598,V970,$O$23:O1545),IF(O970&lt;&gt;"",SUMIF($S$23:$S$598,S970,$H$23:$H$598)/O970,""))</f>
        <v/>
      </c>
      <c r="J970" s="12"/>
      <c r="K970" s="19" t="str">
        <f t="shared" si="156"/>
        <v/>
      </c>
      <c r="L970" s="19" t="str">
        <f t="shared" si="149"/>
        <v/>
      </c>
      <c r="M970" s="19" t="str">
        <f t="shared" si="150"/>
        <v/>
      </c>
      <c r="N970" s="19" t="str">
        <f t="shared" si="157"/>
        <v/>
      </c>
      <c r="O970" s="9" t="str">
        <f t="shared" si="155"/>
        <v/>
      </c>
      <c r="S970" s="2" t="str">
        <f t="shared" si="153"/>
        <v>INDEX</v>
      </c>
      <c r="T970" s="18" t="str">
        <f t="shared" si="151"/>
        <v/>
      </c>
      <c r="V970" s="2" t="str">
        <f t="shared" si="154"/>
        <v>INCIDENTS</v>
      </c>
      <c r="W970" s="16" t="str">
        <f t="shared" si="152"/>
        <v/>
      </c>
    </row>
    <row r="971" spans="2:23" x14ac:dyDescent="0.2">
      <c r="B971" s="59" t="str">
        <f>IF(Collage!B964="","",Collage!B964)</f>
        <v/>
      </c>
      <c r="C971" s="59" t="str">
        <f>IF(Collage!C964="","",Collage!C964)</f>
        <v/>
      </c>
      <c r="D971" s="35" t="str">
        <f>IF(Collage!D964="","",Collage!D964)</f>
        <v/>
      </c>
      <c r="E971" s="29"/>
      <c r="F971" s="10"/>
      <c r="G971" s="11"/>
      <c r="H971" s="13" t="str">
        <f t="shared" si="148"/>
        <v/>
      </c>
      <c r="I971" s="8" t="str">
        <f>IF(B971&lt;&gt;"",SUMIF($V$23:$V$598,V971,$H$23:$H$598)/SUMIF($V$23:$V$598,V971,$O$23:O1546),IF(O971&lt;&gt;"",SUMIF($S$23:$S$598,S971,$H$23:$H$598)/O971,""))</f>
        <v/>
      </c>
      <c r="J971" s="12"/>
      <c r="K971" s="19" t="str">
        <f t="shared" si="156"/>
        <v/>
      </c>
      <c r="L971" s="19" t="str">
        <f t="shared" si="149"/>
        <v/>
      </c>
      <c r="M971" s="19" t="str">
        <f t="shared" si="150"/>
        <v/>
      </c>
      <c r="N971" s="19" t="str">
        <f t="shared" si="157"/>
        <v/>
      </c>
      <c r="O971" s="9" t="str">
        <f t="shared" si="155"/>
        <v/>
      </c>
      <c r="S971" s="2" t="str">
        <f t="shared" si="153"/>
        <v>INDEX</v>
      </c>
      <c r="T971" s="18" t="str">
        <f t="shared" si="151"/>
        <v/>
      </c>
      <c r="V971" s="2" t="str">
        <f t="shared" si="154"/>
        <v>INCIDENTS</v>
      </c>
      <c r="W971" s="16" t="str">
        <f t="shared" si="152"/>
        <v/>
      </c>
    </row>
    <row r="972" spans="2:23" x14ac:dyDescent="0.2">
      <c r="B972" s="59" t="str">
        <f>IF(Collage!B965="","",Collage!B965)</f>
        <v/>
      </c>
      <c r="C972" s="59" t="str">
        <f>IF(Collage!C965="","",Collage!C965)</f>
        <v/>
      </c>
      <c r="D972" s="35" t="str">
        <f>IF(Collage!D965="","",Collage!D965)</f>
        <v/>
      </c>
      <c r="E972" s="29"/>
      <c r="F972" s="10"/>
      <c r="G972" s="11"/>
      <c r="H972" s="13" t="str">
        <f t="shared" si="148"/>
        <v/>
      </c>
      <c r="I972" s="8" t="str">
        <f>IF(B972&lt;&gt;"",SUMIF($V$23:$V$598,V972,$H$23:$H$598)/SUMIF($V$23:$V$598,V972,$O$23:O1547),IF(O972&lt;&gt;"",SUMIF($S$23:$S$598,S972,$H$23:$H$598)/O972,""))</f>
        <v/>
      </c>
      <c r="J972" s="12"/>
      <c r="K972" s="19" t="str">
        <f t="shared" si="156"/>
        <v/>
      </c>
      <c r="L972" s="19" t="str">
        <f t="shared" si="149"/>
        <v/>
      </c>
      <c r="M972" s="19" t="str">
        <f t="shared" si="150"/>
        <v/>
      </c>
      <c r="N972" s="19" t="str">
        <f t="shared" si="157"/>
        <v/>
      </c>
      <c r="O972" s="9" t="str">
        <f t="shared" si="155"/>
        <v/>
      </c>
      <c r="S972" s="2" t="str">
        <f t="shared" si="153"/>
        <v>INDEX</v>
      </c>
      <c r="T972" s="18" t="str">
        <f t="shared" si="151"/>
        <v/>
      </c>
      <c r="V972" s="2" t="str">
        <f t="shared" si="154"/>
        <v>INCIDENTS</v>
      </c>
      <c r="W972" s="16" t="str">
        <f t="shared" si="152"/>
        <v/>
      </c>
    </row>
    <row r="973" spans="2:23" x14ac:dyDescent="0.2">
      <c r="B973" s="59" t="str">
        <f>IF(Collage!B966="","",Collage!B966)</f>
        <v/>
      </c>
      <c r="C973" s="59" t="str">
        <f>IF(Collage!C966="","",Collage!C966)</f>
        <v/>
      </c>
      <c r="D973" s="35" t="str">
        <f>IF(Collage!D966="","",Collage!D966)</f>
        <v/>
      </c>
      <c r="E973" s="29"/>
      <c r="F973" s="10"/>
      <c r="G973" s="11"/>
      <c r="H973" s="13" t="str">
        <f t="shared" si="148"/>
        <v/>
      </c>
      <c r="I973" s="8" t="str">
        <f>IF(B973&lt;&gt;"",SUMIF($V$23:$V$598,V973,$H$23:$H$598)/SUMIF($V$23:$V$598,V973,$O$23:O1548),IF(O973&lt;&gt;"",SUMIF($S$23:$S$598,S973,$H$23:$H$598)/O973,""))</f>
        <v/>
      </c>
      <c r="J973" s="12"/>
      <c r="K973" s="19" t="str">
        <f t="shared" si="156"/>
        <v/>
      </c>
      <c r="L973" s="19" t="str">
        <f t="shared" si="149"/>
        <v/>
      </c>
      <c r="M973" s="19" t="str">
        <f t="shared" si="150"/>
        <v/>
      </c>
      <c r="N973" s="19" t="str">
        <f t="shared" si="157"/>
        <v/>
      </c>
      <c r="O973" s="9" t="str">
        <f t="shared" si="155"/>
        <v/>
      </c>
      <c r="S973" s="2" t="str">
        <f t="shared" si="153"/>
        <v>INDEX</v>
      </c>
      <c r="T973" s="18" t="str">
        <f t="shared" si="151"/>
        <v/>
      </c>
      <c r="V973" s="2" t="str">
        <f t="shared" si="154"/>
        <v>INCIDENTS</v>
      </c>
      <c r="W973" s="16" t="str">
        <f t="shared" si="152"/>
        <v/>
      </c>
    </row>
    <row r="974" spans="2:23" x14ac:dyDescent="0.2">
      <c r="B974" s="59" t="str">
        <f>IF(Collage!B967="","",Collage!B967)</f>
        <v/>
      </c>
      <c r="C974" s="59" t="str">
        <f>IF(Collage!C967="","",Collage!C967)</f>
        <v/>
      </c>
      <c r="D974" s="35" t="str">
        <f>IF(Collage!D967="","",Collage!D967)</f>
        <v/>
      </c>
      <c r="E974" s="29"/>
      <c r="F974" s="10"/>
      <c r="G974" s="11"/>
      <c r="H974" s="13" t="str">
        <f t="shared" si="148"/>
        <v/>
      </c>
      <c r="I974" s="8" t="str">
        <f>IF(B974&lt;&gt;"",SUMIF($V$23:$V$598,V974,$H$23:$H$598)/SUMIF($V$23:$V$598,V974,$O$23:O1549),IF(O974&lt;&gt;"",SUMIF($S$23:$S$598,S974,$H$23:$H$598)/O974,""))</f>
        <v/>
      </c>
      <c r="J974" s="12"/>
      <c r="K974" s="19" t="str">
        <f t="shared" si="156"/>
        <v/>
      </c>
      <c r="L974" s="19" t="str">
        <f t="shared" si="149"/>
        <v/>
      </c>
      <c r="M974" s="19" t="str">
        <f t="shared" si="150"/>
        <v/>
      </c>
      <c r="N974" s="19" t="str">
        <f t="shared" si="157"/>
        <v/>
      </c>
      <c r="O974" s="9" t="str">
        <f t="shared" si="155"/>
        <v/>
      </c>
      <c r="S974" s="2" t="str">
        <f t="shared" si="153"/>
        <v>INDEX</v>
      </c>
      <c r="T974" s="18" t="str">
        <f t="shared" si="151"/>
        <v/>
      </c>
      <c r="V974" s="2" t="str">
        <f t="shared" si="154"/>
        <v>INCIDENTS</v>
      </c>
      <c r="W974" s="16" t="str">
        <f t="shared" si="152"/>
        <v/>
      </c>
    </row>
    <row r="975" spans="2:23" x14ac:dyDescent="0.2">
      <c r="B975" s="59" t="str">
        <f>IF(Collage!B968="","",Collage!B968)</f>
        <v/>
      </c>
      <c r="C975" s="59" t="str">
        <f>IF(Collage!C968="","",Collage!C968)</f>
        <v/>
      </c>
      <c r="D975" s="35" t="str">
        <f>IF(Collage!D968="","",Collage!D968)</f>
        <v/>
      </c>
      <c r="E975" s="29"/>
      <c r="F975" s="10"/>
      <c r="G975" s="11"/>
      <c r="H975" s="13" t="str">
        <f t="shared" si="148"/>
        <v/>
      </c>
      <c r="I975" s="8" t="str">
        <f>IF(B975&lt;&gt;"",SUMIF($V$23:$V$598,V975,$H$23:$H$598)/SUMIF($V$23:$V$598,V975,$O$23:O1550),IF(O975&lt;&gt;"",SUMIF($S$23:$S$598,S975,$H$23:$H$598)/O975,""))</f>
        <v/>
      </c>
      <c r="J975" s="12"/>
      <c r="K975" s="19" t="str">
        <f t="shared" si="156"/>
        <v/>
      </c>
      <c r="L975" s="19" t="str">
        <f t="shared" si="149"/>
        <v/>
      </c>
      <c r="M975" s="19" t="str">
        <f t="shared" si="150"/>
        <v/>
      </c>
      <c r="N975" s="19" t="str">
        <f t="shared" si="157"/>
        <v/>
      </c>
      <c r="O975" s="9" t="str">
        <f t="shared" si="155"/>
        <v/>
      </c>
      <c r="S975" s="2" t="str">
        <f t="shared" si="153"/>
        <v>INDEX</v>
      </c>
      <c r="T975" s="18" t="str">
        <f t="shared" si="151"/>
        <v/>
      </c>
      <c r="V975" s="2" t="str">
        <f t="shared" si="154"/>
        <v>INCIDENTS</v>
      </c>
      <c r="W975" s="16" t="str">
        <f t="shared" si="152"/>
        <v/>
      </c>
    </row>
    <row r="976" spans="2:23" x14ac:dyDescent="0.2">
      <c r="B976" s="59" t="str">
        <f>IF(Collage!B969="","",Collage!B969)</f>
        <v/>
      </c>
      <c r="C976" s="59" t="str">
        <f>IF(Collage!C969="","",Collage!C969)</f>
        <v/>
      </c>
      <c r="D976" s="35" t="str">
        <f>IF(Collage!D969="","",Collage!D969)</f>
        <v/>
      </c>
      <c r="E976" s="29"/>
      <c r="F976" s="10"/>
      <c r="G976" s="11"/>
      <c r="H976" s="13" t="str">
        <f t="shared" si="148"/>
        <v/>
      </c>
      <c r="I976" s="8" t="str">
        <f>IF(B976&lt;&gt;"",SUMIF($V$23:$V$598,V976,$H$23:$H$598)/SUMIF($V$23:$V$598,V976,$O$23:O1551),IF(O976&lt;&gt;"",SUMIF($S$23:$S$598,S976,$H$23:$H$598)/O976,""))</f>
        <v/>
      </c>
      <c r="J976" s="12"/>
      <c r="K976" s="19" t="str">
        <f t="shared" si="156"/>
        <v/>
      </c>
      <c r="L976" s="19" t="str">
        <f t="shared" si="149"/>
        <v/>
      </c>
      <c r="M976" s="19" t="str">
        <f t="shared" si="150"/>
        <v/>
      </c>
      <c r="N976" s="19" t="str">
        <f t="shared" si="157"/>
        <v/>
      </c>
      <c r="O976" s="9" t="str">
        <f t="shared" si="155"/>
        <v/>
      </c>
      <c r="S976" s="2" t="str">
        <f t="shared" si="153"/>
        <v>INDEX</v>
      </c>
      <c r="T976" s="18" t="str">
        <f t="shared" si="151"/>
        <v/>
      </c>
      <c r="V976" s="2" t="str">
        <f t="shared" si="154"/>
        <v>INCIDENTS</v>
      </c>
      <c r="W976" s="16" t="str">
        <f t="shared" si="152"/>
        <v/>
      </c>
    </row>
    <row r="977" spans="2:23" x14ac:dyDescent="0.2">
      <c r="B977" s="59" t="str">
        <f>IF(Collage!B970="","",Collage!B970)</f>
        <v/>
      </c>
      <c r="C977" s="59" t="str">
        <f>IF(Collage!C970="","",Collage!C970)</f>
        <v/>
      </c>
      <c r="D977" s="35" t="str">
        <f>IF(Collage!D970="","",Collage!D970)</f>
        <v/>
      </c>
      <c r="E977" s="29"/>
      <c r="F977" s="10"/>
      <c r="G977" s="11"/>
      <c r="H977" s="13" t="str">
        <f t="shared" si="148"/>
        <v/>
      </c>
      <c r="I977" s="8" t="str">
        <f>IF(B977&lt;&gt;"",SUMIF($V$23:$V$598,V977,$H$23:$H$598)/SUMIF($V$23:$V$598,V977,$O$23:O1552),IF(O977&lt;&gt;"",SUMIF($S$23:$S$598,S977,$H$23:$H$598)/O977,""))</f>
        <v/>
      </c>
      <c r="J977" s="12"/>
      <c r="K977" s="19" t="str">
        <f t="shared" si="156"/>
        <v/>
      </c>
      <c r="L977" s="19" t="str">
        <f t="shared" si="149"/>
        <v/>
      </c>
      <c r="M977" s="19" t="str">
        <f t="shared" si="150"/>
        <v/>
      </c>
      <c r="N977" s="19" t="str">
        <f t="shared" si="157"/>
        <v/>
      </c>
      <c r="O977" s="9" t="str">
        <f t="shared" si="155"/>
        <v/>
      </c>
      <c r="S977" s="2" t="str">
        <f t="shared" si="153"/>
        <v>INDEX</v>
      </c>
      <c r="T977" s="18" t="str">
        <f t="shared" si="151"/>
        <v/>
      </c>
      <c r="V977" s="2" t="str">
        <f t="shared" si="154"/>
        <v>INCIDENTS</v>
      </c>
      <c r="W977" s="16" t="str">
        <f t="shared" si="152"/>
        <v/>
      </c>
    </row>
    <row r="978" spans="2:23" x14ac:dyDescent="0.2">
      <c r="B978" s="59" t="str">
        <f>IF(Collage!B971="","",Collage!B971)</f>
        <v/>
      </c>
      <c r="C978" s="59" t="str">
        <f>IF(Collage!C971="","",Collage!C971)</f>
        <v/>
      </c>
      <c r="D978" s="35" t="str">
        <f>IF(Collage!D971="","",Collage!D971)</f>
        <v/>
      </c>
      <c r="E978" s="29"/>
      <c r="F978" s="10"/>
      <c r="G978" s="11"/>
      <c r="H978" s="13" t="str">
        <f t="shared" si="148"/>
        <v/>
      </c>
      <c r="I978" s="8" t="str">
        <f>IF(B978&lt;&gt;"",SUMIF($V$23:$V$598,V978,$H$23:$H$598)/SUMIF($V$23:$V$598,V978,$O$23:O1553),IF(O978&lt;&gt;"",SUMIF($S$23:$S$598,S978,$H$23:$H$598)/O978,""))</f>
        <v/>
      </c>
      <c r="J978" s="12"/>
      <c r="K978" s="19" t="str">
        <f t="shared" si="156"/>
        <v/>
      </c>
      <c r="L978" s="19" t="str">
        <f t="shared" si="149"/>
        <v/>
      </c>
      <c r="M978" s="19" t="str">
        <f t="shared" si="150"/>
        <v/>
      </c>
      <c r="N978" s="19" t="str">
        <f t="shared" si="157"/>
        <v/>
      </c>
      <c r="O978" s="9" t="str">
        <f t="shared" si="155"/>
        <v/>
      </c>
      <c r="S978" s="2" t="str">
        <f t="shared" si="153"/>
        <v>INDEX</v>
      </c>
      <c r="T978" s="18" t="str">
        <f t="shared" si="151"/>
        <v/>
      </c>
      <c r="V978" s="2" t="str">
        <f t="shared" si="154"/>
        <v>INCIDENTS</v>
      </c>
      <c r="W978" s="16" t="str">
        <f t="shared" si="152"/>
        <v/>
      </c>
    </row>
    <row r="979" spans="2:23" x14ac:dyDescent="0.2">
      <c r="B979" s="59" t="str">
        <f>IF(Collage!B972="","",Collage!B972)</f>
        <v/>
      </c>
      <c r="C979" s="59" t="str">
        <f>IF(Collage!C972="","",Collage!C972)</f>
        <v/>
      </c>
      <c r="D979" s="35" t="str">
        <f>IF(Collage!D972="","",Collage!D972)</f>
        <v/>
      </c>
      <c r="E979" s="29"/>
      <c r="F979" s="10"/>
      <c r="G979" s="11"/>
      <c r="H979" s="13" t="str">
        <f t="shared" si="148"/>
        <v/>
      </c>
      <c r="I979" s="8" t="str">
        <f>IF(B979&lt;&gt;"",SUMIF($V$23:$V$598,V979,$H$23:$H$598)/SUMIF($V$23:$V$598,V979,$O$23:O1554),IF(O979&lt;&gt;"",SUMIF($S$23:$S$598,S979,$H$23:$H$598)/O979,""))</f>
        <v/>
      </c>
      <c r="J979" s="12"/>
      <c r="K979" s="19" t="str">
        <f t="shared" si="156"/>
        <v/>
      </c>
      <c r="L979" s="19" t="str">
        <f t="shared" si="149"/>
        <v/>
      </c>
      <c r="M979" s="19" t="str">
        <f t="shared" si="150"/>
        <v/>
      </c>
      <c r="N979" s="19" t="str">
        <f t="shared" si="157"/>
        <v/>
      </c>
      <c r="O979" s="9" t="str">
        <f t="shared" si="155"/>
        <v/>
      </c>
      <c r="S979" s="2" t="str">
        <f t="shared" si="153"/>
        <v>INDEX</v>
      </c>
      <c r="T979" s="18" t="str">
        <f t="shared" si="151"/>
        <v/>
      </c>
      <c r="V979" s="2" t="str">
        <f t="shared" si="154"/>
        <v>INCIDENTS</v>
      </c>
      <c r="W979" s="16" t="str">
        <f t="shared" si="152"/>
        <v/>
      </c>
    </row>
    <row r="980" spans="2:23" x14ac:dyDescent="0.2">
      <c r="B980" s="59" t="str">
        <f>IF(Collage!B973="","",Collage!B973)</f>
        <v/>
      </c>
      <c r="C980" s="59" t="str">
        <f>IF(Collage!C973="","",Collage!C973)</f>
        <v/>
      </c>
      <c r="D980" s="35" t="str">
        <f>IF(Collage!D973="","",Collage!D973)</f>
        <v/>
      </c>
      <c r="E980" s="29"/>
      <c r="F980" s="10"/>
      <c r="G980" s="11"/>
      <c r="H980" s="13" t="str">
        <f t="shared" si="148"/>
        <v/>
      </c>
      <c r="I980" s="8" t="str">
        <f>IF(B980&lt;&gt;"",SUMIF($V$23:$V$598,V980,$H$23:$H$598)/SUMIF($V$23:$V$598,V980,$O$23:O1555),IF(O980&lt;&gt;"",SUMIF($S$23:$S$598,S980,$H$23:$H$598)/O980,""))</f>
        <v/>
      </c>
      <c r="J980" s="12"/>
      <c r="K980" s="19" t="str">
        <f t="shared" si="156"/>
        <v/>
      </c>
      <c r="L980" s="19" t="str">
        <f t="shared" si="149"/>
        <v/>
      </c>
      <c r="M980" s="19" t="str">
        <f t="shared" si="150"/>
        <v/>
      </c>
      <c r="N980" s="19" t="str">
        <f t="shared" si="157"/>
        <v/>
      </c>
      <c r="O980" s="9" t="str">
        <f t="shared" si="155"/>
        <v/>
      </c>
      <c r="S980" s="2" t="str">
        <f t="shared" si="153"/>
        <v>INDEX</v>
      </c>
      <c r="T980" s="18" t="str">
        <f t="shared" si="151"/>
        <v/>
      </c>
      <c r="V980" s="2" t="str">
        <f t="shared" si="154"/>
        <v>INCIDENTS</v>
      </c>
      <c r="W980" s="16" t="str">
        <f t="shared" si="152"/>
        <v/>
      </c>
    </row>
    <row r="981" spans="2:23" x14ac:dyDescent="0.2">
      <c r="B981" s="59" t="str">
        <f>IF(Collage!B974="","",Collage!B974)</f>
        <v/>
      </c>
      <c r="C981" s="59" t="str">
        <f>IF(Collage!C974="","",Collage!C974)</f>
        <v/>
      </c>
      <c r="D981" s="35" t="str">
        <f>IF(Collage!D974="","",Collage!D974)</f>
        <v/>
      </c>
      <c r="E981" s="29"/>
      <c r="F981" s="10"/>
      <c r="G981" s="11"/>
      <c r="H981" s="13" t="str">
        <f t="shared" si="148"/>
        <v/>
      </c>
      <c r="I981" s="8" t="str">
        <f>IF(B981&lt;&gt;"",SUMIF($V$23:$V$598,V981,$H$23:$H$598)/SUMIF($V$23:$V$598,V981,$O$23:O1556),IF(O981&lt;&gt;"",SUMIF($S$23:$S$598,S981,$H$23:$H$598)/O981,""))</f>
        <v/>
      </c>
      <c r="J981" s="12"/>
      <c r="K981" s="19" t="str">
        <f t="shared" si="156"/>
        <v/>
      </c>
      <c r="L981" s="19" t="str">
        <f t="shared" si="149"/>
        <v/>
      </c>
      <c r="M981" s="19" t="str">
        <f t="shared" si="150"/>
        <v/>
      </c>
      <c r="N981" s="19" t="str">
        <f t="shared" si="157"/>
        <v/>
      </c>
      <c r="O981" s="9" t="str">
        <f t="shared" si="155"/>
        <v/>
      </c>
      <c r="S981" s="2" t="str">
        <f t="shared" si="153"/>
        <v>INDEX</v>
      </c>
      <c r="T981" s="18" t="str">
        <f t="shared" si="151"/>
        <v/>
      </c>
      <c r="V981" s="2" t="str">
        <f t="shared" si="154"/>
        <v>INCIDENTS</v>
      </c>
      <c r="W981" s="16" t="str">
        <f t="shared" si="152"/>
        <v/>
      </c>
    </row>
    <row r="982" spans="2:23" x14ac:dyDescent="0.2">
      <c r="B982" s="59" t="str">
        <f>IF(Collage!B975="","",Collage!B975)</f>
        <v/>
      </c>
      <c r="C982" s="59" t="str">
        <f>IF(Collage!C975="","",Collage!C975)</f>
        <v/>
      </c>
      <c r="D982" s="35" t="str">
        <f>IF(Collage!D975="","",Collage!D975)</f>
        <v/>
      </c>
      <c r="E982" s="29"/>
      <c r="F982" s="10"/>
      <c r="G982" s="11"/>
      <c r="H982" s="13" t="str">
        <f t="shared" si="148"/>
        <v/>
      </c>
      <c r="I982" s="8" t="str">
        <f>IF(B982&lt;&gt;"",SUMIF($V$23:$V$598,V982,$H$23:$H$598)/SUMIF($V$23:$V$598,V982,$O$23:O1557),IF(O982&lt;&gt;"",SUMIF($S$23:$S$598,S982,$H$23:$H$598)/O982,""))</f>
        <v/>
      </c>
      <c r="J982" s="12"/>
      <c r="K982" s="19" t="str">
        <f t="shared" si="156"/>
        <v/>
      </c>
      <c r="L982" s="19" t="str">
        <f t="shared" si="149"/>
        <v/>
      </c>
      <c r="M982" s="19" t="str">
        <f t="shared" si="150"/>
        <v/>
      </c>
      <c r="N982" s="19" t="str">
        <f t="shared" si="157"/>
        <v/>
      </c>
      <c r="O982" s="9" t="str">
        <f t="shared" si="155"/>
        <v/>
      </c>
      <c r="S982" s="2" t="str">
        <f t="shared" si="153"/>
        <v>INDEX</v>
      </c>
      <c r="T982" s="18" t="str">
        <f t="shared" si="151"/>
        <v/>
      </c>
      <c r="V982" s="2" t="str">
        <f t="shared" si="154"/>
        <v>INCIDENTS</v>
      </c>
      <c r="W982" s="16" t="str">
        <f t="shared" si="152"/>
        <v/>
      </c>
    </row>
    <row r="983" spans="2:23" x14ac:dyDescent="0.2">
      <c r="B983" s="59" t="str">
        <f>IF(Collage!B976="","",Collage!B976)</f>
        <v/>
      </c>
      <c r="C983" s="59" t="str">
        <f>IF(Collage!C976="","",Collage!C976)</f>
        <v/>
      </c>
      <c r="D983" s="35" t="str">
        <f>IF(Collage!D976="","",Collage!D976)</f>
        <v/>
      </c>
      <c r="E983" s="29"/>
      <c r="F983" s="10"/>
      <c r="G983" s="11"/>
      <c r="H983" s="13" t="str">
        <f t="shared" ref="H983:H1000" si="158">IF(D983="","",SUM(N983/3))</f>
        <v/>
      </c>
      <c r="I983" s="8" t="str">
        <f>IF(B983&lt;&gt;"",SUMIF($V$23:$V$598,V983,$H$23:$H$598)/SUMIF($V$23:$V$598,V983,$O$23:O1558),IF(O983&lt;&gt;"",SUMIF($S$23:$S$598,S983,$H$23:$H$598)/O983,""))</f>
        <v/>
      </c>
      <c r="J983" s="12"/>
      <c r="K983" s="19" t="str">
        <f t="shared" si="156"/>
        <v/>
      </c>
      <c r="L983" s="19" t="str">
        <f t="shared" ref="L983:L1000" si="159">IF($D983&lt;&gt;"",IF($F983="X",1,0),"")</f>
        <v/>
      </c>
      <c r="M983" s="19" t="str">
        <f t="shared" ref="M983:M1000" si="160">IF($D983&lt;&gt;"",IF($G983="X",1,0),"")</f>
        <v/>
      </c>
      <c r="N983" s="19" t="str">
        <f t="shared" si="157"/>
        <v/>
      </c>
      <c r="O983" s="9" t="str">
        <f t="shared" si="155"/>
        <v/>
      </c>
      <c r="S983" s="2" t="str">
        <f t="shared" si="153"/>
        <v>INDEX</v>
      </c>
      <c r="T983" s="18" t="str">
        <f t="shared" ref="T983:T1000" si="161">IF(C983&lt;&gt;"",I983,"")</f>
        <v/>
      </c>
      <c r="V983" s="2" t="str">
        <f t="shared" si="154"/>
        <v>INCIDENTS</v>
      </c>
      <c r="W983" s="16" t="str">
        <f t="shared" ref="W983:W1000" si="162">IF(B983&lt;&gt;"",I983,"")</f>
        <v/>
      </c>
    </row>
    <row r="984" spans="2:23" x14ac:dyDescent="0.2">
      <c r="B984" s="59" t="str">
        <f>IF(Collage!B977="","",Collage!B977)</f>
        <v/>
      </c>
      <c r="C984" s="59" t="str">
        <f>IF(Collage!C977="","",Collage!C977)</f>
        <v/>
      </c>
      <c r="D984" s="35" t="str">
        <f>IF(Collage!D977="","",Collage!D977)</f>
        <v/>
      </c>
      <c r="E984" s="29"/>
      <c r="F984" s="10"/>
      <c r="G984" s="11"/>
      <c r="H984" s="13" t="str">
        <f t="shared" si="158"/>
        <v/>
      </c>
      <c r="I984" s="8" t="str">
        <f>IF(B984&lt;&gt;"",SUMIF($V$23:$V$598,V984,$H$23:$H$598)/SUMIF($V$23:$V$598,V984,$O$23:O1559),IF(O984&lt;&gt;"",SUMIF($S$23:$S$598,S984,$H$23:$H$598)/O984,""))</f>
        <v/>
      </c>
      <c r="J984" s="12"/>
      <c r="K984" s="19" t="str">
        <f t="shared" si="156"/>
        <v/>
      </c>
      <c r="L984" s="19" t="str">
        <f t="shared" si="159"/>
        <v/>
      </c>
      <c r="M984" s="19" t="str">
        <f t="shared" si="160"/>
        <v/>
      </c>
      <c r="N984" s="19" t="str">
        <f t="shared" si="157"/>
        <v/>
      </c>
      <c r="O984" s="9" t="str">
        <f t="shared" si="155"/>
        <v/>
      </c>
      <c r="S984" s="2" t="str">
        <f t="shared" ref="S984:S1000" si="163">IF(C984&lt;&gt;"",C984,IF(V984=V983,S983,""))</f>
        <v>INDEX</v>
      </c>
      <c r="T984" s="18" t="str">
        <f t="shared" si="161"/>
        <v/>
      </c>
      <c r="V984" s="2" t="str">
        <f t="shared" ref="V984:V1000" si="164">IF(B984="",V983,B984)</f>
        <v>INCIDENTS</v>
      </c>
      <c r="W984" s="16" t="str">
        <f t="shared" si="162"/>
        <v/>
      </c>
    </row>
    <row r="985" spans="2:23" x14ac:dyDescent="0.2">
      <c r="B985" s="59" t="str">
        <f>IF(Collage!B978="","",Collage!B978)</f>
        <v/>
      </c>
      <c r="C985" s="59" t="str">
        <f>IF(Collage!C978="","",Collage!C978)</f>
        <v/>
      </c>
      <c r="D985" s="35" t="str">
        <f>IF(Collage!D978="","",Collage!D978)</f>
        <v/>
      </c>
      <c r="E985" s="29"/>
      <c r="F985" s="10"/>
      <c r="G985" s="11"/>
      <c r="H985" s="13" t="str">
        <f t="shared" si="158"/>
        <v/>
      </c>
      <c r="I985" s="8" t="str">
        <f>IF(B985&lt;&gt;"",SUMIF($V$23:$V$598,V985,$H$23:$H$598)/SUMIF($V$23:$V$598,V985,$O$23:O1560),IF(O985&lt;&gt;"",SUMIF($S$23:$S$598,S985,$H$23:$H$598)/O985,""))</f>
        <v/>
      </c>
      <c r="J985" s="12"/>
      <c r="K985" s="19" t="str">
        <f t="shared" si="156"/>
        <v/>
      </c>
      <c r="L985" s="19" t="str">
        <f t="shared" si="159"/>
        <v/>
      </c>
      <c r="M985" s="19" t="str">
        <f t="shared" si="160"/>
        <v/>
      </c>
      <c r="N985" s="19" t="str">
        <f t="shared" si="157"/>
        <v/>
      </c>
      <c r="O985" s="9" t="str">
        <f t="shared" ref="O985:O1000" si="165">IF(C985="","",IF(S984&lt;&gt;S985,SUMPRODUCT((D985:D1461&lt;&gt;"")*(S985:S1461=S985)),""))</f>
        <v/>
      </c>
      <c r="S985" s="2" t="str">
        <f t="shared" si="163"/>
        <v>INDEX</v>
      </c>
      <c r="T985" s="18" t="str">
        <f t="shared" si="161"/>
        <v/>
      </c>
      <c r="V985" s="2" t="str">
        <f t="shared" si="164"/>
        <v>INCIDENTS</v>
      </c>
      <c r="W985" s="16" t="str">
        <f t="shared" si="162"/>
        <v/>
      </c>
    </row>
    <row r="986" spans="2:23" x14ac:dyDescent="0.2">
      <c r="B986" s="59" t="str">
        <f>IF(Collage!B979="","",Collage!B979)</f>
        <v/>
      </c>
      <c r="C986" s="59" t="str">
        <f>IF(Collage!C979="","",Collage!C979)</f>
        <v/>
      </c>
      <c r="D986" s="35" t="str">
        <f>IF(Collage!D979="","",Collage!D979)</f>
        <v/>
      </c>
      <c r="E986" s="29"/>
      <c r="F986" s="10"/>
      <c r="G986" s="11"/>
      <c r="H986" s="13" t="str">
        <f t="shared" si="158"/>
        <v/>
      </c>
      <c r="I986" s="8" t="str">
        <f>IF(B986&lt;&gt;"",SUMIF($V$23:$V$598,V986,$H$23:$H$598)/SUMIF($V$23:$V$598,V986,$O$23:O1561),IF(O986&lt;&gt;"",SUMIF($S$23:$S$598,S986,$H$23:$H$598)/O986,""))</f>
        <v/>
      </c>
      <c r="J986" s="12"/>
      <c r="K986" s="19" t="str">
        <f t="shared" si="156"/>
        <v/>
      </c>
      <c r="L986" s="19" t="str">
        <f t="shared" si="159"/>
        <v/>
      </c>
      <c r="M986" s="19" t="str">
        <f t="shared" si="160"/>
        <v/>
      </c>
      <c r="N986" s="19" t="str">
        <f t="shared" si="157"/>
        <v/>
      </c>
      <c r="O986" s="9" t="str">
        <f t="shared" si="165"/>
        <v/>
      </c>
      <c r="S986" s="2" t="str">
        <f t="shared" si="163"/>
        <v>INDEX</v>
      </c>
      <c r="T986" s="18" t="str">
        <f t="shared" si="161"/>
        <v/>
      </c>
      <c r="V986" s="2" t="str">
        <f t="shared" si="164"/>
        <v>INCIDENTS</v>
      </c>
      <c r="W986" s="16" t="str">
        <f t="shared" si="162"/>
        <v/>
      </c>
    </row>
    <row r="987" spans="2:23" x14ac:dyDescent="0.2">
      <c r="B987" s="59" t="str">
        <f>IF(Collage!B980="","",Collage!B980)</f>
        <v/>
      </c>
      <c r="C987" s="59" t="str">
        <f>IF(Collage!C980="","",Collage!C980)</f>
        <v/>
      </c>
      <c r="D987" s="35" t="str">
        <f>IF(Collage!D980="","",Collage!D980)</f>
        <v/>
      </c>
      <c r="E987" s="29"/>
      <c r="F987" s="10"/>
      <c r="G987" s="11"/>
      <c r="H987" s="13" t="str">
        <f t="shared" si="158"/>
        <v/>
      </c>
      <c r="I987" s="8" t="str">
        <f>IF(B987&lt;&gt;"",SUMIF($V$23:$V$598,V987,$H$23:$H$598)/SUMIF($V$23:$V$598,V987,$O$23:O1562),IF(O987&lt;&gt;"",SUMIF($S$23:$S$598,S987,$H$23:$H$598)/O987,""))</f>
        <v/>
      </c>
      <c r="J987" s="12"/>
      <c r="K987" s="19" t="str">
        <f t="shared" si="156"/>
        <v/>
      </c>
      <c r="L987" s="19" t="str">
        <f t="shared" si="159"/>
        <v/>
      </c>
      <c r="M987" s="19" t="str">
        <f t="shared" si="160"/>
        <v/>
      </c>
      <c r="N987" s="19" t="str">
        <f t="shared" si="157"/>
        <v/>
      </c>
      <c r="O987" s="9" t="str">
        <f t="shared" si="165"/>
        <v/>
      </c>
      <c r="S987" s="2" t="str">
        <f t="shared" si="163"/>
        <v>INDEX</v>
      </c>
      <c r="T987" s="18" t="str">
        <f t="shared" si="161"/>
        <v/>
      </c>
      <c r="V987" s="2" t="str">
        <f t="shared" si="164"/>
        <v>INCIDENTS</v>
      </c>
      <c r="W987" s="16" t="str">
        <f t="shared" si="162"/>
        <v/>
      </c>
    </row>
    <row r="988" spans="2:23" x14ac:dyDescent="0.2">
      <c r="B988" s="59" t="str">
        <f>IF(Collage!B981="","",Collage!B981)</f>
        <v/>
      </c>
      <c r="C988" s="59" t="str">
        <f>IF(Collage!C981="","",Collage!C981)</f>
        <v/>
      </c>
      <c r="D988" s="35" t="str">
        <f>IF(Collage!D981="","",Collage!D981)</f>
        <v/>
      </c>
      <c r="E988" s="29"/>
      <c r="F988" s="10"/>
      <c r="G988" s="11"/>
      <c r="H988" s="13" t="str">
        <f t="shared" si="158"/>
        <v/>
      </c>
      <c r="I988" s="8" t="str">
        <f>IF(B988&lt;&gt;"",SUMIF($V$23:$V$598,V988,$H$23:$H$598)/SUMIF($V$23:$V$598,V988,$O$23:O1563),IF(O988&lt;&gt;"",SUMIF($S$23:$S$598,S988,$H$23:$H$598)/O988,""))</f>
        <v/>
      </c>
      <c r="J988" s="12"/>
      <c r="K988" s="19" t="str">
        <f t="shared" si="156"/>
        <v/>
      </c>
      <c r="L988" s="19" t="str">
        <f t="shared" si="159"/>
        <v/>
      </c>
      <c r="M988" s="19" t="str">
        <f t="shared" si="160"/>
        <v/>
      </c>
      <c r="N988" s="19" t="str">
        <f t="shared" si="157"/>
        <v/>
      </c>
      <c r="O988" s="9" t="str">
        <f t="shared" si="165"/>
        <v/>
      </c>
      <c r="S988" s="2" t="str">
        <f t="shared" si="163"/>
        <v>INDEX</v>
      </c>
      <c r="T988" s="18" t="str">
        <f t="shared" si="161"/>
        <v/>
      </c>
      <c r="V988" s="2" t="str">
        <f t="shared" si="164"/>
        <v>INCIDENTS</v>
      </c>
      <c r="W988" s="16" t="str">
        <f t="shared" si="162"/>
        <v/>
      </c>
    </row>
    <row r="989" spans="2:23" x14ac:dyDescent="0.2">
      <c r="B989" s="59" t="str">
        <f>IF(Collage!B982="","",Collage!B982)</f>
        <v/>
      </c>
      <c r="C989" s="59" t="str">
        <f>IF(Collage!C982="","",Collage!C982)</f>
        <v/>
      </c>
      <c r="D989" s="35" t="str">
        <f>IF(Collage!D982="","",Collage!D982)</f>
        <v/>
      </c>
      <c r="E989" s="29"/>
      <c r="F989" s="10"/>
      <c r="G989" s="11"/>
      <c r="H989" s="13" t="str">
        <f t="shared" si="158"/>
        <v/>
      </c>
      <c r="I989" s="8" t="str">
        <f>IF(B989&lt;&gt;"",SUMIF($V$23:$V$598,V989,$H$23:$H$598)/SUMIF($V$23:$V$598,V989,$O$23:O1564),IF(O989&lt;&gt;"",SUMIF($S$23:$S$598,S989,$H$23:$H$598)/O989,""))</f>
        <v/>
      </c>
      <c r="J989" s="12"/>
      <c r="K989" s="19" t="str">
        <f t="shared" si="156"/>
        <v/>
      </c>
      <c r="L989" s="19" t="str">
        <f t="shared" si="159"/>
        <v/>
      </c>
      <c r="M989" s="19" t="str">
        <f t="shared" si="160"/>
        <v/>
      </c>
      <c r="N989" s="19" t="str">
        <f t="shared" si="157"/>
        <v/>
      </c>
      <c r="O989" s="9" t="str">
        <f t="shared" si="165"/>
        <v/>
      </c>
      <c r="S989" s="2" t="str">
        <f t="shared" si="163"/>
        <v>INDEX</v>
      </c>
      <c r="T989" s="18" t="str">
        <f t="shared" si="161"/>
        <v/>
      </c>
      <c r="V989" s="2" t="str">
        <f t="shared" si="164"/>
        <v>INCIDENTS</v>
      </c>
      <c r="W989" s="16" t="str">
        <f t="shared" si="162"/>
        <v/>
      </c>
    </row>
    <row r="990" spans="2:23" x14ac:dyDescent="0.2">
      <c r="B990" s="59" t="str">
        <f>IF(Collage!B983="","",Collage!B983)</f>
        <v/>
      </c>
      <c r="C990" s="59" t="str">
        <f>IF(Collage!C983="","",Collage!C983)</f>
        <v/>
      </c>
      <c r="D990" s="35" t="str">
        <f>IF(Collage!D983="","",Collage!D983)</f>
        <v/>
      </c>
      <c r="E990" s="29"/>
      <c r="F990" s="10"/>
      <c r="G990" s="11"/>
      <c r="H990" s="13" t="str">
        <f t="shared" si="158"/>
        <v/>
      </c>
      <c r="I990" s="8" t="str">
        <f>IF(B990&lt;&gt;"",SUMIF($V$23:$V$598,V990,$H$23:$H$598)/SUMIF($V$23:$V$598,V990,$O$23:O1565),IF(O990&lt;&gt;"",SUMIF($S$23:$S$598,S990,$H$23:$H$598)/O990,""))</f>
        <v/>
      </c>
      <c r="J990" s="12"/>
      <c r="K990" s="19" t="str">
        <f t="shared" si="156"/>
        <v/>
      </c>
      <c r="L990" s="19" t="str">
        <f t="shared" si="159"/>
        <v/>
      </c>
      <c r="M990" s="19" t="str">
        <f t="shared" si="160"/>
        <v/>
      </c>
      <c r="N990" s="19" t="str">
        <f t="shared" si="157"/>
        <v/>
      </c>
      <c r="O990" s="9" t="str">
        <f t="shared" si="165"/>
        <v/>
      </c>
      <c r="S990" s="2" t="str">
        <f t="shared" si="163"/>
        <v>INDEX</v>
      </c>
      <c r="T990" s="18" t="str">
        <f t="shared" si="161"/>
        <v/>
      </c>
      <c r="V990" s="2" t="str">
        <f t="shared" si="164"/>
        <v>INCIDENTS</v>
      </c>
      <c r="W990" s="16" t="str">
        <f t="shared" si="162"/>
        <v/>
      </c>
    </row>
    <row r="991" spans="2:23" x14ac:dyDescent="0.2">
      <c r="B991" s="59" t="str">
        <f>IF(Collage!B984="","",Collage!B984)</f>
        <v/>
      </c>
      <c r="C991" s="59" t="str">
        <f>IF(Collage!C984="","",Collage!C984)</f>
        <v/>
      </c>
      <c r="D991" s="35" t="str">
        <f>IF(Collage!D984="","",Collage!D984)</f>
        <v/>
      </c>
      <c r="E991" s="29"/>
      <c r="F991" s="10"/>
      <c r="G991" s="11"/>
      <c r="H991" s="13" t="str">
        <f t="shared" si="158"/>
        <v/>
      </c>
      <c r="I991" s="8" t="str">
        <f>IF(B991&lt;&gt;"",SUMIF($V$23:$V$598,V991,$H$23:$H$598)/SUMIF($V$23:$V$598,V991,$O$23:O1566),IF(O991&lt;&gt;"",SUMIF($S$23:$S$598,S991,$H$23:$H$598)/O991,""))</f>
        <v/>
      </c>
      <c r="J991" s="12"/>
      <c r="K991" s="19" t="str">
        <f t="shared" si="156"/>
        <v/>
      </c>
      <c r="L991" s="19" t="str">
        <f t="shared" si="159"/>
        <v/>
      </c>
      <c r="M991" s="19" t="str">
        <f t="shared" si="160"/>
        <v/>
      </c>
      <c r="N991" s="19" t="str">
        <f t="shared" si="157"/>
        <v/>
      </c>
      <c r="O991" s="9" t="str">
        <f t="shared" si="165"/>
        <v/>
      </c>
      <c r="S991" s="2" t="str">
        <f t="shared" si="163"/>
        <v>INDEX</v>
      </c>
      <c r="T991" s="18" t="str">
        <f t="shared" si="161"/>
        <v/>
      </c>
      <c r="V991" s="2" t="str">
        <f t="shared" si="164"/>
        <v>INCIDENTS</v>
      </c>
      <c r="W991" s="16" t="str">
        <f t="shared" si="162"/>
        <v/>
      </c>
    </row>
    <row r="992" spans="2:23" x14ac:dyDescent="0.2">
      <c r="B992" s="59" t="str">
        <f>IF(Collage!B985="","",Collage!B985)</f>
        <v/>
      </c>
      <c r="C992" s="59" t="str">
        <f>IF(Collage!C985="","",Collage!C985)</f>
        <v/>
      </c>
      <c r="D992" s="35" t="str">
        <f>IF(Collage!D985="","",Collage!D985)</f>
        <v/>
      </c>
      <c r="E992" s="29"/>
      <c r="F992" s="10"/>
      <c r="G992" s="11"/>
      <c r="H992" s="13" t="str">
        <f t="shared" si="158"/>
        <v/>
      </c>
      <c r="I992" s="8" t="str">
        <f>IF(B992&lt;&gt;"",SUMIF($V$23:$V$598,V992,$H$23:$H$598)/SUMIF($V$23:$V$598,V992,$O$23:O1567),IF(O992&lt;&gt;"",SUMIF($S$23:$S$598,S992,$H$23:$H$598)/O992,""))</f>
        <v/>
      </c>
      <c r="J992" s="12"/>
      <c r="K992" s="19" t="str">
        <f t="shared" si="156"/>
        <v/>
      </c>
      <c r="L992" s="19" t="str">
        <f t="shared" si="159"/>
        <v/>
      </c>
      <c r="M992" s="19" t="str">
        <f t="shared" si="160"/>
        <v/>
      </c>
      <c r="N992" s="19" t="str">
        <f t="shared" si="157"/>
        <v/>
      </c>
      <c r="O992" s="9" t="str">
        <f t="shared" si="165"/>
        <v/>
      </c>
      <c r="S992" s="2" t="str">
        <f t="shared" si="163"/>
        <v>INDEX</v>
      </c>
      <c r="T992" s="18" t="str">
        <f t="shared" si="161"/>
        <v/>
      </c>
      <c r="V992" s="2" t="str">
        <f t="shared" si="164"/>
        <v>INCIDENTS</v>
      </c>
      <c r="W992" s="16" t="str">
        <f t="shared" si="162"/>
        <v/>
      </c>
    </row>
    <row r="993" spans="2:23" x14ac:dyDescent="0.2">
      <c r="B993" s="59" t="str">
        <f>IF(Collage!B986="","",Collage!B986)</f>
        <v/>
      </c>
      <c r="C993" s="59" t="str">
        <f>IF(Collage!C986="","",Collage!C986)</f>
        <v/>
      </c>
      <c r="D993" s="35" t="str">
        <f>IF(Collage!D986="","",Collage!D986)</f>
        <v/>
      </c>
      <c r="E993" s="29"/>
      <c r="F993" s="10"/>
      <c r="G993" s="11"/>
      <c r="H993" s="13" t="str">
        <f t="shared" si="158"/>
        <v/>
      </c>
      <c r="I993" s="8" t="str">
        <f>IF(B993&lt;&gt;"",SUMIF($V$23:$V$598,V993,$H$23:$H$598)/SUMIF($V$23:$V$598,V993,$O$23:O1568),IF(O993&lt;&gt;"",SUMIF($S$23:$S$598,S993,$H$23:$H$598)/O993,""))</f>
        <v/>
      </c>
      <c r="J993" s="12"/>
      <c r="K993" s="19" t="str">
        <f t="shared" si="156"/>
        <v/>
      </c>
      <c r="L993" s="19" t="str">
        <f t="shared" si="159"/>
        <v/>
      </c>
      <c r="M993" s="19" t="str">
        <f t="shared" si="160"/>
        <v/>
      </c>
      <c r="N993" s="19" t="str">
        <f t="shared" si="157"/>
        <v/>
      </c>
      <c r="O993" s="9" t="str">
        <f t="shared" si="165"/>
        <v/>
      </c>
      <c r="S993" s="2" t="str">
        <f t="shared" si="163"/>
        <v>INDEX</v>
      </c>
      <c r="T993" s="18" t="str">
        <f t="shared" si="161"/>
        <v/>
      </c>
      <c r="V993" s="2" t="str">
        <f t="shared" si="164"/>
        <v>INCIDENTS</v>
      </c>
      <c r="W993" s="16" t="str">
        <f t="shared" si="162"/>
        <v/>
      </c>
    </row>
    <row r="994" spans="2:23" x14ac:dyDescent="0.2">
      <c r="B994" s="59" t="str">
        <f>IF(Collage!B987="","",Collage!B987)</f>
        <v/>
      </c>
      <c r="C994" s="59" t="str">
        <f>IF(Collage!C987="","",Collage!C987)</f>
        <v/>
      </c>
      <c r="D994" s="35" t="str">
        <f>IF(Collage!D987="","",Collage!D987)</f>
        <v/>
      </c>
      <c r="E994" s="29"/>
      <c r="F994" s="10"/>
      <c r="G994" s="11"/>
      <c r="H994" s="13" t="str">
        <f t="shared" si="158"/>
        <v/>
      </c>
      <c r="I994" s="8" t="str">
        <f>IF(B994&lt;&gt;"",SUMIF($V$23:$V$598,V994,$H$23:$H$598)/SUMIF($V$23:$V$598,V994,$O$23:O1569),IF(O994&lt;&gt;"",SUMIF($S$23:$S$598,S994,$H$23:$H$598)/O994,""))</f>
        <v/>
      </c>
      <c r="J994" s="12"/>
      <c r="K994" s="19" t="str">
        <f t="shared" si="156"/>
        <v/>
      </c>
      <c r="L994" s="19" t="str">
        <f t="shared" si="159"/>
        <v/>
      </c>
      <c r="M994" s="19" t="str">
        <f t="shared" si="160"/>
        <v/>
      </c>
      <c r="N994" s="19" t="str">
        <f t="shared" si="157"/>
        <v/>
      </c>
      <c r="O994" s="9" t="str">
        <f t="shared" si="165"/>
        <v/>
      </c>
      <c r="S994" s="2" t="str">
        <f t="shared" si="163"/>
        <v>INDEX</v>
      </c>
      <c r="T994" s="18" t="str">
        <f t="shared" si="161"/>
        <v/>
      </c>
      <c r="V994" s="2" t="str">
        <f t="shared" si="164"/>
        <v>INCIDENTS</v>
      </c>
      <c r="W994" s="16" t="str">
        <f t="shared" si="162"/>
        <v/>
      </c>
    </row>
    <row r="995" spans="2:23" x14ac:dyDescent="0.2">
      <c r="B995" s="59" t="str">
        <f>IF(Collage!B988="","",Collage!B988)</f>
        <v/>
      </c>
      <c r="C995" s="59" t="str">
        <f>IF(Collage!C988="","",Collage!C988)</f>
        <v/>
      </c>
      <c r="D995" s="35" t="str">
        <f>IF(Collage!D988="","",Collage!D988)</f>
        <v/>
      </c>
      <c r="E995" s="29"/>
      <c r="F995" s="10"/>
      <c r="G995" s="11"/>
      <c r="H995" s="13" t="str">
        <f t="shared" si="158"/>
        <v/>
      </c>
      <c r="I995" s="8" t="str">
        <f>IF(B995&lt;&gt;"",SUMIF($V$23:$V$598,V995,$H$23:$H$598)/SUMIF($V$23:$V$598,V995,$O$23:O1570),IF(O995&lt;&gt;"",SUMIF($S$23:$S$598,S995,$H$23:$H$598)/O995,""))</f>
        <v/>
      </c>
      <c r="J995" s="12"/>
      <c r="K995" s="19" t="str">
        <f t="shared" si="156"/>
        <v/>
      </c>
      <c r="L995" s="19" t="str">
        <f t="shared" si="159"/>
        <v/>
      </c>
      <c r="M995" s="19" t="str">
        <f t="shared" si="160"/>
        <v/>
      </c>
      <c r="N995" s="19" t="str">
        <f t="shared" si="157"/>
        <v/>
      </c>
      <c r="O995" s="9" t="str">
        <f t="shared" si="165"/>
        <v/>
      </c>
      <c r="S995" s="2" t="str">
        <f t="shared" si="163"/>
        <v>INDEX</v>
      </c>
      <c r="T995" s="18" t="str">
        <f t="shared" si="161"/>
        <v/>
      </c>
      <c r="V995" s="2" t="str">
        <f t="shared" si="164"/>
        <v>INCIDENTS</v>
      </c>
      <c r="W995" s="16" t="str">
        <f t="shared" si="162"/>
        <v/>
      </c>
    </row>
    <row r="996" spans="2:23" x14ac:dyDescent="0.2">
      <c r="B996" s="59" t="str">
        <f>IF(Collage!B989="","",Collage!B989)</f>
        <v/>
      </c>
      <c r="C996" s="59" t="str">
        <f>IF(Collage!C989="","",Collage!C989)</f>
        <v/>
      </c>
      <c r="D996" s="35" t="str">
        <f>IF(Collage!D989="","",Collage!D989)</f>
        <v/>
      </c>
      <c r="E996" s="29"/>
      <c r="F996" s="10"/>
      <c r="G996" s="11"/>
      <c r="H996" s="13" t="str">
        <f t="shared" si="158"/>
        <v/>
      </c>
      <c r="I996" s="8" t="str">
        <f>IF(B996&lt;&gt;"",SUMIF($V$23:$V$598,V996,$H$23:$H$598)/SUMIF($V$23:$V$598,V996,$O$23:O1571),IF(O996&lt;&gt;"",SUMIF($S$23:$S$598,S996,$H$23:$H$598)/O996,""))</f>
        <v/>
      </c>
      <c r="J996" s="12"/>
      <c r="K996" s="19" t="str">
        <f t="shared" ref="K996:K1000" si="166">IF(D996&lt;&gt;"",IF(E996="X",1,0),"")</f>
        <v/>
      </c>
      <c r="L996" s="19" t="str">
        <f t="shared" si="159"/>
        <v/>
      </c>
      <c r="M996" s="19" t="str">
        <f t="shared" si="160"/>
        <v/>
      </c>
      <c r="N996" s="19" t="str">
        <f t="shared" ref="N996:N1000" si="167">IF(D996&lt;&gt;"",SUM(K996:M996),IF(O996&lt;&gt;"","Procédures :",""))</f>
        <v/>
      </c>
      <c r="O996" s="9" t="str">
        <f t="shared" si="165"/>
        <v/>
      </c>
      <c r="S996" s="2" t="str">
        <f t="shared" si="163"/>
        <v>INDEX</v>
      </c>
      <c r="T996" s="18" t="str">
        <f t="shared" si="161"/>
        <v/>
      </c>
      <c r="V996" s="2" t="str">
        <f t="shared" si="164"/>
        <v>INCIDENTS</v>
      </c>
      <c r="W996" s="16" t="str">
        <f t="shared" si="162"/>
        <v/>
      </c>
    </row>
    <row r="997" spans="2:23" x14ac:dyDescent="0.2">
      <c r="B997" s="59" t="str">
        <f>IF(Collage!B990="","",Collage!B990)</f>
        <v/>
      </c>
      <c r="C997" s="59" t="str">
        <f>IF(Collage!C990="","",Collage!C990)</f>
        <v/>
      </c>
      <c r="D997" s="35" t="str">
        <f>IF(Collage!D990="","",Collage!D990)</f>
        <v/>
      </c>
      <c r="E997" s="29"/>
      <c r="F997" s="10"/>
      <c r="G997" s="11"/>
      <c r="H997" s="13" t="str">
        <f t="shared" si="158"/>
        <v/>
      </c>
      <c r="I997" s="8" t="str">
        <f>IF(B997&lt;&gt;"",SUMIF($V$23:$V$598,V997,$H$23:$H$598)/SUMIF($V$23:$V$598,V997,$O$23:O1572),IF(O997&lt;&gt;"",SUMIF($S$23:$S$598,S997,$H$23:$H$598)/O997,""))</f>
        <v/>
      </c>
      <c r="J997" s="12"/>
      <c r="K997" s="19" t="str">
        <f t="shared" si="166"/>
        <v/>
      </c>
      <c r="L997" s="19" t="str">
        <f t="shared" si="159"/>
        <v/>
      </c>
      <c r="M997" s="19" t="str">
        <f t="shared" si="160"/>
        <v/>
      </c>
      <c r="N997" s="19" t="str">
        <f t="shared" si="167"/>
        <v/>
      </c>
      <c r="O997" s="9" t="str">
        <f t="shared" si="165"/>
        <v/>
      </c>
      <c r="S997" s="2" t="str">
        <f t="shared" si="163"/>
        <v>INDEX</v>
      </c>
      <c r="T997" s="18" t="str">
        <f t="shared" si="161"/>
        <v/>
      </c>
      <c r="V997" s="2" t="str">
        <f t="shared" si="164"/>
        <v>INCIDENTS</v>
      </c>
      <c r="W997" s="16" t="str">
        <f t="shared" si="162"/>
        <v/>
      </c>
    </row>
    <row r="998" spans="2:23" x14ac:dyDescent="0.2">
      <c r="B998" s="59" t="str">
        <f>IF(Collage!B991="","",Collage!B991)</f>
        <v/>
      </c>
      <c r="C998" s="59" t="str">
        <f>IF(Collage!C991="","",Collage!C991)</f>
        <v/>
      </c>
      <c r="D998" s="35" t="str">
        <f>IF(Collage!D991="","",Collage!D991)</f>
        <v/>
      </c>
      <c r="E998" s="29"/>
      <c r="F998" s="10"/>
      <c r="G998" s="11"/>
      <c r="H998" s="13" t="str">
        <f t="shared" si="158"/>
        <v/>
      </c>
      <c r="I998" s="8" t="str">
        <f>IF(B998&lt;&gt;"",SUMIF($V$23:$V$598,V998,$H$23:$H$598)/SUMIF($V$23:$V$598,V998,$O$23:O1573),IF(O998&lt;&gt;"",SUMIF($S$23:$S$598,S998,$H$23:$H$598)/O998,""))</f>
        <v/>
      </c>
      <c r="J998" s="12"/>
      <c r="K998" s="19" t="str">
        <f t="shared" si="166"/>
        <v/>
      </c>
      <c r="L998" s="19" t="str">
        <f t="shared" si="159"/>
        <v/>
      </c>
      <c r="M998" s="19" t="str">
        <f t="shared" si="160"/>
        <v/>
      </c>
      <c r="N998" s="19" t="str">
        <f t="shared" si="167"/>
        <v/>
      </c>
      <c r="O998" s="9" t="str">
        <f t="shared" si="165"/>
        <v/>
      </c>
      <c r="S998" s="2" t="str">
        <f t="shared" si="163"/>
        <v>INDEX</v>
      </c>
      <c r="T998" s="18" t="str">
        <f t="shared" si="161"/>
        <v/>
      </c>
      <c r="V998" s="2" t="str">
        <f t="shared" si="164"/>
        <v>INCIDENTS</v>
      </c>
      <c r="W998" s="16" t="str">
        <f t="shared" si="162"/>
        <v/>
      </c>
    </row>
    <row r="999" spans="2:23" x14ac:dyDescent="0.2">
      <c r="B999" s="59" t="str">
        <f>IF(Collage!B992="","",Collage!B992)</f>
        <v/>
      </c>
      <c r="C999" s="59" t="str">
        <f>IF(Collage!C992="","",Collage!C992)</f>
        <v/>
      </c>
      <c r="D999" s="35" t="str">
        <f>IF(Collage!D992="","",Collage!D992)</f>
        <v/>
      </c>
      <c r="E999" s="29"/>
      <c r="F999" s="10"/>
      <c r="G999" s="11"/>
      <c r="H999" s="13" t="str">
        <f t="shared" si="158"/>
        <v/>
      </c>
      <c r="I999" s="8" t="str">
        <f>IF(B999&lt;&gt;"",SUMIF($V$23:$V$598,V999,$H$23:$H$598)/SUMIF($V$23:$V$598,V999,$O$23:O1574),IF(O999&lt;&gt;"",SUMIF($S$23:$S$598,S999,$H$23:$H$598)/O999,""))</f>
        <v/>
      </c>
      <c r="J999" s="12"/>
      <c r="K999" s="19" t="str">
        <f t="shared" si="166"/>
        <v/>
      </c>
      <c r="L999" s="19" t="str">
        <f t="shared" si="159"/>
        <v/>
      </c>
      <c r="M999" s="19" t="str">
        <f t="shared" si="160"/>
        <v/>
      </c>
      <c r="N999" s="19" t="str">
        <f t="shared" si="167"/>
        <v/>
      </c>
      <c r="O999" s="9" t="str">
        <f t="shared" si="165"/>
        <v/>
      </c>
      <c r="S999" s="2" t="str">
        <f t="shared" si="163"/>
        <v>INDEX</v>
      </c>
      <c r="T999" s="18" t="str">
        <f t="shared" si="161"/>
        <v/>
      </c>
      <c r="V999" s="2" t="str">
        <f t="shared" si="164"/>
        <v>INCIDENTS</v>
      </c>
      <c r="W999" s="16" t="str">
        <f t="shared" si="162"/>
        <v/>
      </c>
    </row>
    <row r="1000" spans="2:23" x14ac:dyDescent="0.2">
      <c r="B1000" s="59" t="str">
        <f>IF(Collage!B993="","",Collage!B993)</f>
        <v/>
      </c>
      <c r="C1000" s="59" t="str">
        <f>IF(Collage!C993="","",Collage!C993)</f>
        <v/>
      </c>
      <c r="D1000" s="35" t="str">
        <f>IF(Collage!D993="","",Collage!D993)</f>
        <v/>
      </c>
      <c r="E1000" s="29"/>
      <c r="F1000" s="10"/>
      <c r="G1000" s="11"/>
      <c r="H1000" s="13" t="str">
        <f t="shared" si="158"/>
        <v/>
      </c>
      <c r="I1000" s="8" t="str">
        <f>IF(B1000&lt;&gt;"",SUMIF($V$23:$V$598,V1000,$H$23:$H$598)/SUMIF($V$23:$V$598,V1000,$O$23:O1575),IF(O1000&lt;&gt;"",SUMIF($S$23:$S$598,S1000,$H$23:$H$598)/O1000,""))</f>
        <v/>
      </c>
      <c r="J1000" s="12"/>
      <c r="K1000" s="19" t="str">
        <f t="shared" si="166"/>
        <v/>
      </c>
      <c r="L1000" s="19" t="str">
        <f t="shared" si="159"/>
        <v/>
      </c>
      <c r="M1000" s="19" t="str">
        <f t="shared" si="160"/>
        <v/>
      </c>
      <c r="N1000" s="19" t="str">
        <f t="shared" si="167"/>
        <v/>
      </c>
      <c r="O1000" s="9" t="str">
        <f t="shared" si="165"/>
        <v/>
      </c>
      <c r="S1000" s="2" t="str">
        <f t="shared" si="163"/>
        <v>INDEX</v>
      </c>
      <c r="T1000" s="18" t="str">
        <f t="shared" si="161"/>
        <v/>
      </c>
      <c r="V1000" s="2" t="str">
        <f t="shared" si="164"/>
        <v>INCIDENTS</v>
      </c>
      <c r="W1000" s="16" t="str">
        <f t="shared" si="162"/>
        <v/>
      </c>
    </row>
  </sheetData>
  <mergeCells count="18">
    <mergeCell ref="E6:G6"/>
    <mergeCell ref="B21:B22"/>
    <mergeCell ref="C21:C22"/>
    <mergeCell ref="D21:D22"/>
    <mergeCell ref="E21:E22"/>
    <mergeCell ref="F21:F22"/>
    <mergeCell ref="B2:C2"/>
    <mergeCell ref="E2:I4"/>
    <mergeCell ref="K2:Q4"/>
    <mergeCell ref="B3:C3"/>
    <mergeCell ref="B4:C4"/>
    <mergeCell ref="K21:O22"/>
    <mergeCell ref="K7:M8"/>
    <mergeCell ref="N7:O8"/>
    <mergeCell ref="P7:Q9"/>
    <mergeCell ref="G21:G22"/>
    <mergeCell ref="H21:H22"/>
    <mergeCell ref="I21:I22"/>
  </mergeCells>
  <conditionalFormatting sqref="H23:H1000">
    <cfRule type="cellIs" dxfId="19" priority="7" stopIfTrue="1" operator="equal">
      <formula>1</formula>
    </cfRule>
    <cfRule type="cellIs" dxfId="18" priority="8" stopIfTrue="1" operator="equal">
      <formula>0</formula>
    </cfRule>
    <cfRule type="cellIs" dxfId="17" priority="9" stopIfTrue="1" operator="greaterThanOrEqual">
      <formula>0.66</formula>
    </cfRule>
    <cfRule type="cellIs" dxfId="16" priority="10" stopIfTrue="1" operator="greaterThanOrEqual">
      <formula>0.1</formula>
    </cfRule>
  </conditionalFormatting>
  <conditionalFormatting sqref="H23:H1000">
    <cfRule type="containsBlanks" dxfId="15" priority="6">
      <formula>LEN(TRIM(H23))=0</formula>
    </cfRule>
  </conditionalFormatting>
  <conditionalFormatting sqref="B23:H1000">
    <cfRule type="expression" dxfId="14" priority="5">
      <formula>IF($C23&lt;&gt;"",TRUE,FALSE)</formula>
    </cfRule>
  </conditionalFormatting>
  <conditionalFormatting sqref="I23:I1000 K23:O1000">
    <cfRule type="expression" dxfId="13" priority="4">
      <formula>IF($C23&lt;&gt;"",TRUE,FALSE)</formula>
    </cfRule>
  </conditionalFormatting>
  <conditionalFormatting sqref="B23:I1000 K23:O1000">
    <cfRule type="expression" dxfId="12" priority="3">
      <formula>IF($B23&lt;&gt;"",TRUE,FALSE)</formula>
    </cfRule>
  </conditionalFormatting>
  <conditionalFormatting sqref="B23:O1000">
    <cfRule type="expression" dxfId="11" priority="1">
      <formula>IF(AND($D23="",$I23="",$D22="",$I22="",$D21="",$I21=""),TRUE,FALSE)</formula>
    </cfRule>
    <cfRule type="expression" dxfId="10" priority="2">
      <formula>IF(AND($D23="",$I23="",$D22="",$I22=""),TRUE,FALSE)</formula>
    </cfRule>
  </conditionalFormatting>
  <dataValidations count="2">
    <dataValidation type="list" allowBlank="1" showInputMessage="1" showErrorMessage="1" sqref="E6:G6" xr:uid="{00000000-0002-0000-0600-000000000000}">
      <formula1>$K$10:$K$18</formula1>
    </dataValidation>
    <dataValidation type="list" allowBlank="1" showInputMessage="1" showErrorMessage="1" sqref="E23:G1000" xr:uid="{00000000-0002-0000-0600-000001000000}">
      <formula1>check</formula1>
    </dataValidation>
  </dataValidations>
  <pageMargins left="0.11811023622047244" right="0.11811023622047244" top="0.19685039370078741" bottom="0.19685039370078741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outon 5">
              <controlPr defaultSize="0" print="0" autoFill="0" autoPict="0" macro="[0]!RefreshTableauGraphique">
                <anchor moveWithCells="1" sizeWithCells="1">
                  <from>
                    <xdr:col>3</xdr:col>
                    <xdr:colOff>5267325</xdr:colOff>
                    <xdr:row>5</xdr:row>
                    <xdr:rowOff>0</xdr:rowOff>
                  </from>
                  <to>
                    <xdr:col>3</xdr:col>
                    <xdr:colOff>6248400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B1:AA1000"/>
  <sheetViews>
    <sheetView showGridLines="0" zoomScaleNormal="100" workbookViewId="0">
      <selection activeCell="D29" sqref="D29"/>
    </sheetView>
  </sheetViews>
  <sheetFormatPr baseColWidth="10" defaultColWidth="11.42578125" defaultRowHeight="11.25" x14ac:dyDescent="0.2"/>
  <cols>
    <col min="1" max="1" width="4.28515625" style="2" customWidth="1"/>
    <col min="2" max="2" width="13.85546875" style="3" customWidth="1"/>
    <col min="3" max="3" width="19.7109375" style="3" bestFit="1" customWidth="1"/>
    <col min="4" max="4" width="94" style="7" customWidth="1"/>
    <col min="5" max="8" width="9.42578125" style="3" customWidth="1"/>
    <col min="9" max="9" width="9.42578125" style="20" customWidth="1"/>
    <col min="10" max="10" width="4.28515625" style="2" customWidth="1"/>
    <col min="11" max="15" width="11.42578125" style="3" customWidth="1"/>
    <col min="16" max="18" width="11.42578125" style="2" customWidth="1"/>
    <col min="19" max="19" width="9.28515625" style="2" customWidth="1"/>
    <col min="20" max="22" width="11.42578125" style="2" customWidth="1"/>
    <col min="23" max="23" width="11.42578125" style="3" customWidth="1"/>
    <col min="24" max="27" width="11.42578125" style="2" customWidth="1"/>
    <col min="28" max="16384" width="11.42578125" style="2"/>
  </cols>
  <sheetData>
    <row r="1" spans="2:27" ht="18.75" customHeight="1" x14ac:dyDescent="0.2">
      <c r="D1" s="84" t="str">
        <f ca="1">MID(CELL("nomfichier",D2),FIND("]",CELL("nomfichier",D2))+1,20)</f>
        <v>José CCCCC</v>
      </c>
      <c r="I1" s="3"/>
      <c r="J1" s="3"/>
      <c r="P1" s="3"/>
      <c r="Q1" s="3"/>
      <c r="S1" s="3"/>
      <c r="T1" s="3"/>
      <c r="U1" s="3"/>
      <c r="V1" s="3"/>
      <c r="X1" s="3"/>
      <c r="Y1" s="3"/>
      <c r="Z1" s="3"/>
      <c r="AA1" s="3"/>
    </row>
    <row r="2" spans="2:27" s="4" customFormat="1" ht="20.100000000000001" customHeight="1" x14ac:dyDescent="0.2">
      <c r="B2" s="201" t="s">
        <v>8</v>
      </c>
      <c r="C2" s="202"/>
      <c r="D2" s="57" t="str">
        <f ca="1">RIGHT(D1,LEN(D1)-FIND(" ",D1))</f>
        <v>CCCCC</v>
      </c>
      <c r="E2" s="203"/>
      <c r="F2" s="204"/>
      <c r="G2" s="204"/>
      <c r="H2" s="204"/>
      <c r="I2" s="205"/>
      <c r="K2" s="230" t="s">
        <v>20</v>
      </c>
      <c r="L2" s="231"/>
      <c r="M2" s="231"/>
      <c r="N2" s="231"/>
      <c r="O2" s="231"/>
      <c r="P2" s="231"/>
      <c r="Q2" s="232"/>
      <c r="R2" s="2"/>
      <c r="W2" s="17"/>
    </row>
    <row r="3" spans="2:27" s="4" customFormat="1" ht="20.100000000000001" customHeight="1" x14ac:dyDescent="0.2">
      <c r="B3" s="201" t="s">
        <v>9</v>
      </c>
      <c r="C3" s="202"/>
      <c r="D3" s="58" t="str">
        <f ca="1">LEFT(D1,FIND(" ",D1)-1)</f>
        <v>José</v>
      </c>
      <c r="E3" s="206"/>
      <c r="F3" s="207"/>
      <c r="G3" s="207"/>
      <c r="H3" s="207"/>
      <c r="I3" s="208"/>
      <c r="K3" s="233"/>
      <c r="L3" s="234"/>
      <c r="M3" s="234"/>
      <c r="N3" s="234"/>
      <c r="O3" s="234"/>
      <c r="P3" s="234"/>
      <c r="Q3" s="235"/>
      <c r="R3" s="2"/>
      <c r="W3" s="17"/>
    </row>
    <row r="4" spans="2:27" s="4" customFormat="1" ht="20.100000000000001" customHeight="1" x14ac:dyDescent="0.2">
      <c r="B4" s="201" t="s">
        <v>10</v>
      </c>
      <c r="C4" s="202"/>
      <c r="D4" s="6"/>
      <c r="E4" s="209"/>
      <c r="F4" s="210"/>
      <c r="G4" s="210"/>
      <c r="H4" s="210"/>
      <c r="I4" s="211"/>
      <c r="K4" s="236"/>
      <c r="L4" s="237"/>
      <c r="M4" s="237"/>
      <c r="N4" s="237"/>
      <c r="O4" s="237"/>
      <c r="P4" s="237"/>
      <c r="Q4" s="238"/>
      <c r="R4" s="2"/>
    </row>
    <row r="5" spans="2:27" ht="12" customHeight="1" thickBot="1" x14ac:dyDescent="0.25">
      <c r="I5" s="15"/>
      <c r="L5" s="5"/>
      <c r="N5" s="5"/>
    </row>
    <row r="6" spans="2:27" ht="20.45" customHeight="1" thickBot="1" x14ac:dyDescent="0.25">
      <c r="E6" s="212" t="s">
        <v>56</v>
      </c>
      <c r="F6" s="213"/>
      <c r="G6" s="214"/>
      <c r="I6" s="15"/>
      <c r="L6" s="5"/>
      <c r="N6" s="5"/>
    </row>
    <row r="7" spans="2:27" ht="15.75" customHeight="1" x14ac:dyDescent="0.2">
      <c r="I7" s="15"/>
      <c r="K7" s="247" t="s">
        <v>18</v>
      </c>
      <c r="L7" s="248"/>
      <c r="M7" s="249"/>
      <c r="N7" s="253" t="s">
        <v>30</v>
      </c>
      <c r="O7" s="254"/>
      <c r="P7" s="224" t="s">
        <v>17</v>
      </c>
      <c r="Q7" s="225"/>
    </row>
    <row r="8" spans="2:27" ht="15.75" customHeight="1" x14ac:dyDescent="0.2">
      <c r="I8" s="15"/>
      <c r="K8" s="250"/>
      <c r="L8" s="251"/>
      <c r="M8" s="252"/>
      <c r="N8" s="255"/>
      <c r="O8" s="256"/>
      <c r="P8" s="226"/>
      <c r="Q8" s="227"/>
      <c r="V8" s="16"/>
    </row>
    <row r="9" spans="2:27" ht="15.75" customHeight="1" x14ac:dyDescent="0.2">
      <c r="I9" s="15"/>
      <c r="K9" s="73" t="s">
        <v>0</v>
      </c>
      <c r="L9" s="74" t="s">
        <v>15</v>
      </c>
      <c r="M9" s="75" t="s">
        <v>16</v>
      </c>
      <c r="N9" s="72" t="s">
        <v>1</v>
      </c>
      <c r="O9" s="72" t="s">
        <v>28</v>
      </c>
      <c r="P9" s="228"/>
      <c r="Q9" s="229"/>
      <c r="V9" s="2" t="s">
        <v>27</v>
      </c>
      <c r="W9" s="3" t="s">
        <v>19</v>
      </c>
      <c r="X9" s="3" t="s">
        <v>28</v>
      </c>
    </row>
    <row r="10" spans="2:27" ht="15.75" customHeight="1" x14ac:dyDescent="0.25">
      <c r="I10" s="15"/>
      <c r="J10" s="87">
        <f ca="1">IFERROR(L10*100,"")</f>
        <v>40.909090909090921</v>
      </c>
      <c r="K10" s="76" t="str">
        <f ca="1">IF(ISERROR(S10),"",S10)</f>
        <v>PRESTATION</v>
      </c>
      <c r="L10" s="77">
        <f ca="1">IF(ISERROR(T10),"",T10)</f>
        <v>0.40909090909090917</v>
      </c>
      <c r="M10" s="77">
        <f t="shared" ref="M10:M19" ca="1" si="0">IF(L10="","",$Q$19-L10)</f>
        <v>0.59090909090909083</v>
      </c>
      <c r="N10" s="71" t="str">
        <f>IF(W10="","",W10)</f>
        <v>CONTEXTE</v>
      </c>
      <c r="O10" s="70">
        <f>IF(X10="","",X10)</f>
        <v>0</v>
      </c>
      <c r="P10" s="61" t="s">
        <v>15</v>
      </c>
      <c r="Q10" s="62">
        <f ca="1">SUM(L10:L19)/(COUNTA(K10:K19)-COUNTIF(K10:K19,""))</f>
        <v>0.39647190735945026</v>
      </c>
      <c r="S10" s="2" t="str">
        <f t="array" aca="1" ref="S10" ca="1">INDEX($B$23:$B$498,SMALL(IF($B$23:$B$498&lt;&gt;"",ROW(INDIRECT("1:"&amp;ROWS($B$23:$B$498)))),ROWS($1:1)))</f>
        <v>PRESTATION</v>
      </c>
      <c r="T10" s="16">
        <f t="array" aca="1" ref="T10" ca="1">INDEX($W$23:$W$598,SMALL(IF($W$23:$W$598&lt;&gt;"",ROW(INDIRECT("1:"&amp;ROWS($W$23:$W$598)))),ROWS($1:1)))</f>
        <v>0.40909090909090917</v>
      </c>
      <c r="V10" s="7" t="s">
        <v>56</v>
      </c>
      <c r="W10" s="7" t="s">
        <v>57</v>
      </c>
      <c r="X10" s="5">
        <v>0</v>
      </c>
      <c r="Y10" s="16"/>
      <c r="Z10"/>
    </row>
    <row r="11" spans="2:27" ht="15.75" customHeight="1" x14ac:dyDescent="0.2">
      <c r="I11" s="15"/>
      <c r="J11" s="87">
        <f t="shared" ref="J11:J19" ca="1" si="1">IFERROR(L11*100,"")</f>
        <v>60.869565217391283</v>
      </c>
      <c r="K11" s="76" t="str">
        <f t="shared" ref="K11:L19" ca="1" si="2">IF(ISERROR(S11),"",S11)</f>
        <v>OUTILLAGE</v>
      </c>
      <c r="L11" s="77">
        <f t="shared" ca="1" si="2"/>
        <v>0.60869565217391286</v>
      </c>
      <c r="M11" s="77">
        <f t="shared" ca="1" si="0"/>
        <v>0.39130434782608714</v>
      </c>
      <c r="N11" s="71" t="str">
        <f t="shared" ref="N11:O19" si="3">IF(W11="","",W11)</f>
        <v>DELIVERY</v>
      </c>
      <c r="O11" s="70">
        <f t="shared" si="3"/>
        <v>0</v>
      </c>
      <c r="P11" s="78" t="s">
        <v>16</v>
      </c>
      <c r="Q11" s="79">
        <f ca="1">Q19-Q10</f>
        <v>0.60352809264054974</v>
      </c>
      <c r="S11" s="2" t="str">
        <f t="array" aca="1" ref="S11" ca="1">INDEX($B$23:$B$498,SMALL(IF($B$23:$B$498&lt;&gt;"",ROW(INDIRECT("1:"&amp;ROWS($B$23:$B$498)))),ROWS($1:2)))</f>
        <v>OUTILLAGE</v>
      </c>
      <c r="T11" s="16">
        <f t="array" aca="1" ref="T11" ca="1">INDEX($W$23:$W$598,SMALL(IF($W$23:$W$598&lt;&gt;"",ROW(INDIRECT("1:"&amp;ROWS($W$23:$W$598)))),ROWS($1:2)))</f>
        <v>0.60869565217391286</v>
      </c>
      <c r="V11" s="7" t="s">
        <v>56</v>
      </c>
      <c r="W11" s="7" t="s">
        <v>58</v>
      </c>
      <c r="X11" s="5">
        <v>0</v>
      </c>
      <c r="Y11" s="16"/>
    </row>
    <row r="12" spans="2:27" ht="15.75" customHeight="1" x14ac:dyDescent="0.2">
      <c r="I12" s="15"/>
      <c r="J12" s="87">
        <f t="shared" ca="1" si="1"/>
        <v>46.099290780141843</v>
      </c>
      <c r="K12" s="76" t="str">
        <f t="shared" ca="1" si="2"/>
        <v>CONTRÔLES</v>
      </c>
      <c r="L12" s="77">
        <f t="shared" ca="1" si="2"/>
        <v>0.46099290780141844</v>
      </c>
      <c r="M12" s="77">
        <f t="shared" ca="1" si="0"/>
        <v>0.53900709219858156</v>
      </c>
      <c r="N12" s="71" t="str">
        <f t="shared" si="3"/>
        <v>PROCESS</v>
      </c>
      <c r="O12" s="70">
        <f t="shared" si="3"/>
        <v>0</v>
      </c>
      <c r="P12" s="82"/>
      <c r="Q12" s="83"/>
      <c r="S12" s="2" t="str">
        <f t="array" aca="1" ref="S12" ca="1">INDEX($B$23:$B$498,SMALL(IF($B$23:$B$498&lt;&gt;"",ROW(INDIRECT("1:"&amp;ROWS($B$23:$B$498)))),ROWS($1:3)))</f>
        <v>CONTRÔLES</v>
      </c>
      <c r="T12" s="16">
        <f t="array" aca="1" ref="T12" ca="1">INDEX($W$23:$W$598,SMALL(IF($W$23:$W$598&lt;&gt;"",ROW(INDIRECT("1:"&amp;ROWS($W$23:$W$598)))),ROWS($1:3)))</f>
        <v>0.46099290780141844</v>
      </c>
      <c r="V12" s="7" t="s">
        <v>56</v>
      </c>
      <c r="W12" s="7" t="s">
        <v>59</v>
      </c>
      <c r="X12" s="5">
        <v>0</v>
      </c>
      <c r="Y12" s="16"/>
    </row>
    <row r="13" spans="2:27" ht="15.75" customHeight="1" x14ac:dyDescent="0.2">
      <c r="I13" s="15"/>
      <c r="J13" s="87">
        <f t="shared" ca="1" si="1"/>
        <v>21.383647798742139</v>
      </c>
      <c r="K13" s="76" t="str">
        <f t="shared" ca="1" si="2"/>
        <v>DEMANDES</v>
      </c>
      <c r="L13" s="77">
        <f t="shared" ca="1" si="2"/>
        <v>0.21383647798742139</v>
      </c>
      <c r="M13" s="77">
        <f t="shared" ca="1" si="0"/>
        <v>0.78616352201257866</v>
      </c>
      <c r="N13" s="71" t="str">
        <f t="shared" si="3"/>
        <v/>
      </c>
      <c r="O13" s="70" t="str">
        <f t="shared" si="3"/>
        <v/>
      </c>
      <c r="P13" s="82"/>
      <c r="Q13" s="83"/>
      <c r="S13" s="2" t="str">
        <f t="array" aca="1" ref="S13" ca="1">INDEX($B$23:$B$498,SMALL(IF($B$23:$B$498&lt;&gt;"",ROW(INDIRECT("1:"&amp;ROWS($B$23:$B$498)))),ROWS($1:4)))</f>
        <v>DEMANDES</v>
      </c>
      <c r="T13" s="16">
        <f t="array" aca="1" ref="T13" ca="1">INDEX($W$23:$W$598,SMALL(IF($W$23:$W$598&lt;&gt;"",ROW(INDIRECT("1:"&amp;ROWS($W$23:$W$598)))),ROWS($1:4)))</f>
        <v>0.21383647798742139</v>
      </c>
      <c r="V13" s="7"/>
      <c r="W13" s="7"/>
      <c r="X13" s="5"/>
      <c r="Y13" s="16"/>
    </row>
    <row r="14" spans="2:27" ht="15.75" customHeight="1" x14ac:dyDescent="0.2">
      <c r="I14" s="15"/>
      <c r="J14" s="87">
        <f t="shared" ca="1" si="1"/>
        <v>28.974358974358967</v>
      </c>
      <c r="K14" s="76" t="str">
        <f t="shared" ca="1" si="2"/>
        <v>INCIDENTS</v>
      </c>
      <c r="L14" s="77">
        <f t="shared" ca="1" si="2"/>
        <v>0.28974358974358966</v>
      </c>
      <c r="M14" s="77">
        <f t="shared" ca="1" si="0"/>
        <v>0.7102564102564104</v>
      </c>
      <c r="N14" s="71" t="str">
        <f t="shared" si="3"/>
        <v/>
      </c>
      <c r="O14" s="70" t="str">
        <f t="shared" si="3"/>
        <v/>
      </c>
      <c r="P14" s="82"/>
      <c r="Q14" s="83"/>
      <c r="S14" s="2" t="str">
        <f t="array" aca="1" ref="S14" ca="1">INDEX($B$23:$B$498,SMALL(IF($B$23:$B$498&lt;&gt;"",ROW(INDIRECT("1:"&amp;ROWS($B$23:$B$498)))),ROWS($1:5)))</f>
        <v>INCIDENTS</v>
      </c>
      <c r="T14" s="16">
        <f t="array" aca="1" ref="T14" ca="1">INDEX($W$23:$W$598,SMALL(IF($W$23:$W$598&lt;&gt;"",ROW(INDIRECT("1:"&amp;ROWS($W$23:$W$598)))),ROWS($1:5)))</f>
        <v>0.28974358974358966</v>
      </c>
      <c r="V14" s="7"/>
      <c r="W14" s="7"/>
      <c r="X14" s="5"/>
      <c r="Y14" s="16"/>
    </row>
    <row r="15" spans="2:27" ht="15.75" customHeight="1" x14ac:dyDescent="0.2">
      <c r="I15" s="15"/>
      <c r="J15" s="87" t="str">
        <f t="shared" ca="1" si="1"/>
        <v/>
      </c>
      <c r="K15" s="76" t="str">
        <f t="shared" ca="1" si="2"/>
        <v/>
      </c>
      <c r="L15" s="77" t="str">
        <f t="shared" ca="1" si="2"/>
        <v/>
      </c>
      <c r="M15" s="77" t="str">
        <f t="shared" ca="1" si="0"/>
        <v/>
      </c>
      <c r="N15" s="71" t="str">
        <f t="shared" si="3"/>
        <v/>
      </c>
      <c r="O15" s="70" t="str">
        <f t="shared" si="3"/>
        <v/>
      </c>
      <c r="P15" s="82"/>
      <c r="Q15" s="83"/>
      <c r="S15" s="2" t="e">
        <f t="array" aca="1" ref="S15" ca="1">INDEX($B$23:$B$498,SMALL(IF($B$23:$B$498&lt;&gt;"",ROW(INDIRECT("1:"&amp;ROWS($B$23:$B$498)))),ROWS($1:7)))</f>
        <v>#NUM!</v>
      </c>
      <c r="T15" s="16" t="e">
        <f t="array" aca="1" ref="T15" ca="1">INDEX($W$23:$W$598,SMALL(IF($W$23:$W$598&lt;&gt;"",ROW(INDIRECT("1:"&amp;ROWS($W$23:$W$598)))),ROWS($1:7)))</f>
        <v>#NUM!</v>
      </c>
      <c r="X15" s="3"/>
    </row>
    <row r="16" spans="2:27" ht="15.75" customHeight="1" x14ac:dyDescent="0.2">
      <c r="I16" s="15"/>
      <c r="J16" s="87" t="str">
        <f t="shared" ca="1" si="1"/>
        <v/>
      </c>
      <c r="K16" s="76" t="str">
        <f t="shared" ca="1" si="2"/>
        <v/>
      </c>
      <c r="L16" s="77" t="str">
        <f t="shared" ca="1" si="2"/>
        <v/>
      </c>
      <c r="M16" s="77" t="str">
        <f t="shared" ca="1" si="0"/>
        <v/>
      </c>
      <c r="N16" s="71" t="str">
        <f t="shared" si="3"/>
        <v/>
      </c>
      <c r="O16" s="70" t="str">
        <f t="shared" si="3"/>
        <v/>
      </c>
      <c r="P16" s="82"/>
      <c r="Q16" s="83"/>
      <c r="S16" s="2" t="e">
        <f t="array" aca="1" ref="S16" ca="1">INDEX($B$23:$B$498,SMALL(IF($B$23:$B$498&lt;&gt;"",ROW(INDIRECT("1:"&amp;ROWS($B$23:$B$498)))),ROWS($1:8)))</f>
        <v>#NUM!</v>
      </c>
      <c r="T16" s="16" t="e">
        <f t="array" aca="1" ref="T16" ca="1">INDEX($W$23:$W$598,SMALL(IF($W$23:$W$598&lt;&gt;"",ROW(INDIRECT("1:"&amp;ROWS($W$23:$W$598)))),ROWS($1:8)))</f>
        <v>#NUM!</v>
      </c>
      <c r="X16" s="16"/>
      <c r="Y16" s="16"/>
    </row>
    <row r="17" spans="2:27" ht="15.75" customHeight="1" x14ac:dyDescent="0.2">
      <c r="I17" s="15"/>
      <c r="J17" s="87" t="str">
        <f t="shared" ca="1" si="1"/>
        <v/>
      </c>
      <c r="K17" s="76" t="str">
        <f t="shared" ca="1" si="2"/>
        <v/>
      </c>
      <c r="L17" s="77" t="str">
        <f t="shared" ca="1" si="2"/>
        <v/>
      </c>
      <c r="M17" s="77" t="str">
        <f t="shared" ca="1" si="0"/>
        <v/>
      </c>
      <c r="N17" s="71" t="str">
        <f t="shared" si="3"/>
        <v/>
      </c>
      <c r="O17" s="70" t="str">
        <f t="shared" si="3"/>
        <v/>
      </c>
      <c r="P17" s="68"/>
      <c r="Q17" s="69"/>
      <c r="S17" s="2" t="e">
        <f t="array" aca="1" ref="S17" ca="1">INDEX($B$23:$B$498,SMALL(IF($B$23:$B$498&lt;&gt;"",ROW(INDIRECT("1:"&amp;ROWS($B$23:$B$498)))),ROWS($1:9)))</f>
        <v>#NUM!</v>
      </c>
      <c r="T17" s="16" t="e">
        <f t="array" aca="1" ref="T17" ca="1">INDEX($W$23:$W$598,SMALL(IF($W$23:$W$598&lt;&gt;"",ROW(INDIRECT("1:"&amp;ROWS($W$23:$W$598)))),ROWS($1:9)))</f>
        <v>#NUM!</v>
      </c>
      <c r="X17" s="16"/>
      <c r="Y17" s="16"/>
    </row>
    <row r="18" spans="2:27" ht="15.75" customHeight="1" x14ac:dyDescent="0.2">
      <c r="I18" s="15"/>
      <c r="J18" s="87" t="str">
        <f t="shared" ca="1" si="1"/>
        <v/>
      </c>
      <c r="K18" s="76" t="str">
        <f t="shared" ca="1" si="2"/>
        <v/>
      </c>
      <c r="L18" s="77" t="str">
        <f t="shared" ca="1" si="2"/>
        <v/>
      </c>
      <c r="M18" s="77" t="str">
        <f t="shared" ca="1" si="0"/>
        <v/>
      </c>
      <c r="N18" s="71" t="str">
        <f t="shared" si="3"/>
        <v/>
      </c>
      <c r="O18" s="70" t="str">
        <f t="shared" si="3"/>
        <v/>
      </c>
      <c r="P18" s="68"/>
      <c r="Q18" s="69"/>
      <c r="S18" s="2" t="e">
        <f t="array" aca="1" ref="S18" ca="1">INDEX($B$23:$B$498,SMALL(IF($B$23:$B$498&lt;&gt;"",ROW(INDIRECT("1:"&amp;ROWS($B$23:$B$498)))),ROWS($1:10)))</f>
        <v>#NUM!</v>
      </c>
      <c r="T18" s="16" t="e">
        <f t="array" aca="1" ref="T18" ca="1">INDEX($W$23:$W$598,SMALL(IF($W$23:$W$598&lt;&gt;"",ROW(INDIRECT("1:"&amp;ROWS($W$23:$W$598)))),ROWS($1:10)))</f>
        <v>#NUM!</v>
      </c>
      <c r="X18" s="16"/>
      <c r="Y18" s="16"/>
    </row>
    <row r="19" spans="2:27" ht="15.75" customHeight="1" x14ac:dyDescent="0.2">
      <c r="I19" s="15"/>
      <c r="J19" s="87" t="str">
        <f t="shared" ca="1" si="1"/>
        <v/>
      </c>
      <c r="K19" s="76" t="str">
        <f t="shared" ca="1" si="2"/>
        <v/>
      </c>
      <c r="L19" s="77" t="str">
        <f t="shared" ca="1" si="2"/>
        <v/>
      </c>
      <c r="M19" s="77" t="str">
        <f t="shared" ca="1" si="0"/>
        <v/>
      </c>
      <c r="N19" s="71" t="str">
        <f t="shared" si="3"/>
        <v/>
      </c>
      <c r="O19" s="70" t="str">
        <f t="shared" si="3"/>
        <v/>
      </c>
      <c r="P19" s="80" t="s">
        <v>21</v>
      </c>
      <c r="Q19" s="81">
        <v>1</v>
      </c>
      <c r="S19" s="2" t="e">
        <f t="array" aca="1" ref="S19" ca="1">INDEX($B$23:$B$498,SMALL(IF($B$23:$B$498&lt;&gt;"",ROW(INDIRECT("1:"&amp;ROWS($B$23:$B$498)))),ROWS($1:11)))</f>
        <v>#NUM!</v>
      </c>
      <c r="T19" s="16" t="e">
        <f t="array" aca="1" ref="T19" ca="1">INDEX($W$23:$W$598,SMALL(IF($W$23:$W$598&lt;&gt;"",ROW(INDIRECT("1:"&amp;ROWS($W$23:$W$598)))),ROWS($1:11)))</f>
        <v>#NUM!</v>
      </c>
      <c r="X19" s="16"/>
      <c r="Y19" s="16"/>
    </row>
    <row r="20" spans="2:27" ht="12" customHeight="1" x14ac:dyDescent="0.2">
      <c r="B20" s="15"/>
      <c r="I20" s="15"/>
    </row>
    <row r="21" spans="2:27" ht="20.100000000000001" customHeight="1" x14ac:dyDescent="0.2">
      <c r="B21" s="215" t="s">
        <v>0</v>
      </c>
      <c r="C21" s="217" t="s">
        <v>1</v>
      </c>
      <c r="D21" s="217" t="s">
        <v>6</v>
      </c>
      <c r="E21" s="220" t="s">
        <v>3</v>
      </c>
      <c r="F21" s="222" t="s">
        <v>4</v>
      </c>
      <c r="G21" s="220" t="s">
        <v>5</v>
      </c>
      <c r="H21" s="245" t="s">
        <v>12</v>
      </c>
      <c r="I21" s="220" t="s">
        <v>13</v>
      </c>
      <c r="K21" s="239" t="s">
        <v>14</v>
      </c>
      <c r="L21" s="240"/>
      <c r="M21" s="240"/>
      <c r="N21" s="240"/>
      <c r="O21" s="241"/>
      <c r="U21" s="16"/>
    </row>
    <row r="22" spans="2:27" ht="20.100000000000001" customHeight="1" x14ac:dyDescent="0.2">
      <c r="B22" s="216"/>
      <c r="C22" s="218"/>
      <c r="D22" s="219"/>
      <c r="E22" s="221"/>
      <c r="F22" s="223"/>
      <c r="G22" s="221"/>
      <c r="H22" s="246"/>
      <c r="I22" s="221"/>
      <c r="J22" s="14"/>
      <c r="K22" s="242"/>
      <c r="L22" s="243"/>
      <c r="M22" s="243"/>
      <c r="N22" s="243"/>
      <c r="O22" s="244"/>
      <c r="S22" s="63" t="s">
        <v>1</v>
      </c>
      <c r="V22" s="63" t="s">
        <v>0</v>
      </c>
      <c r="Y22" s="2" t="s">
        <v>0</v>
      </c>
      <c r="Z22" s="3" t="s">
        <v>1</v>
      </c>
      <c r="AA22" s="3" t="s">
        <v>29</v>
      </c>
    </row>
    <row r="23" spans="2:27" ht="12.6" customHeight="1" x14ac:dyDescent="0.2">
      <c r="B23" s="59" t="str">
        <f>IF(Collage!B16="","",Collage!B16)</f>
        <v>PRESTATION</v>
      </c>
      <c r="C23" s="59" t="str">
        <f>IF(Collage!C16="","",Collage!C16)</f>
        <v/>
      </c>
      <c r="D23" s="36" t="str">
        <f>IF(Collage!D16="","",Collage!D16)</f>
        <v/>
      </c>
      <c r="E23" s="30"/>
      <c r="F23" s="31"/>
      <c r="G23" s="32"/>
      <c r="H23" s="33" t="str">
        <f t="shared" ref="H23:H86" si="4">IF(D23="","",SUM(N23/3))</f>
        <v/>
      </c>
      <c r="I23" s="34">
        <f>IF(B23&lt;&gt;"",SUMIF($V$23:$V$598,V23,$H$23:$H$598)/SUMIF($V$23:$V$598,V23,$O$23:O598),IF(O23&lt;&gt;"",SUMIF($S$23:$S$598,S23,$H$23:$H$598)/O23,""))</f>
        <v>0.40909090909090917</v>
      </c>
      <c r="J23" s="12"/>
      <c r="K23" s="19" t="str">
        <f t="shared" ref="K23:K34" si="5">IF(D23&lt;&gt;"",IF(E23="X",1,0),"")</f>
        <v/>
      </c>
      <c r="L23" s="19" t="str">
        <f t="shared" ref="L23:L86" si="6">IF($D23&lt;&gt;"",IF($F23="X",1,0),"")</f>
        <v/>
      </c>
      <c r="M23" s="19" t="str">
        <f t="shared" ref="M23:M86" si="7">IF($D23&lt;&gt;"",IF($G23="X",1,0),"")</f>
        <v/>
      </c>
      <c r="N23" s="19" t="str">
        <f t="shared" ref="N23:N34" si="8">IF(D23&lt;&gt;"",SUM(K23:M23),IF(O23&lt;&gt;"","Procédures :",""))</f>
        <v/>
      </c>
      <c r="O23" s="9" t="str">
        <f>IF(C23="","",IF(V22&lt;&gt;S23,SUMPRODUCT((D23:D198&lt;&gt;"")*(S23:S500=S23)),""))</f>
        <v/>
      </c>
      <c r="S23" s="2" t="str">
        <f>IF(C23&lt;&gt;"",C23,IF(V23=U22,V22,""))</f>
        <v/>
      </c>
      <c r="T23" s="18" t="str">
        <f t="shared" ref="T23:T86" si="9">IF(C23&lt;&gt;"",I23,"")</f>
        <v/>
      </c>
      <c r="V23" s="2" t="str">
        <f>B23</f>
        <v>PRESTATION</v>
      </c>
      <c r="W23" s="16">
        <f t="shared" ref="W23:W86" si="10">IF(B23&lt;&gt;"",I23,"")</f>
        <v>0.40909090909090917</v>
      </c>
      <c r="Y23" s="2" t="str">
        <f ca="1">VLOOKUP(Z23,S$23:V$598,4,FALSE)</f>
        <v>PRESTATION</v>
      </c>
      <c r="Z23" s="2" t="str">
        <f t="array" aca="1" ref="Z23" ca="1">INDEX($C$23:$C$598,SMALL(IF($C$23:$C$598&lt;&gt;"",ROW(INDIRECT("1:"&amp;ROWS($C$23:$C$598)))),ROWS($1:1)))</f>
        <v>CONTEXTE</v>
      </c>
      <c r="AA23" s="16">
        <f t="array" aca="1" ref="AA23" ca="1">INDEX($T$23:$T$598,SMALL(IF($T$23:$T$598&lt;&gt;"",ROW(INDIRECT("1:"&amp;ROWS($T$23:$T$598)))),ROWS($1:1)))</f>
        <v>0.66666666666666663</v>
      </c>
    </row>
    <row r="24" spans="2:27" ht="12.6" customHeight="1" x14ac:dyDescent="0.2">
      <c r="B24" s="59" t="str">
        <f>IF(Collage!B17="","",Collage!B17)</f>
        <v/>
      </c>
      <c r="C24" s="59" t="str">
        <f>IF(Collage!C17="","",Collage!C17)</f>
        <v>CONTEXTE</v>
      </c>
      <c r="D24" s="35" t="str">
        <f>IF(Collage!D17="","",Collage!D17)</f>
        <v/>
      </c>
      <c r="E24" s="29"/>
      <c r="F24" s="10"/>
      <c r="G24" s="11"/>
      <c r="H24" s="13" t="str">
        <f t="shared" si="4"/>
        <v/>
      </c>
      <c r="I24" s="8">
        <f>IF(B24&lt;&gt;"",SUMIF($V$23:$V$598,V24,$H$23:$H$598)/SUMIF($V$23:$V$598,V24,$O$23:O599),IF(O24&lt;&gt;"",SUMIF($S$23:$S$598,S24,$H$23:$H$598)/O24,""))</f>
        <v>0.66666666666666663</v>
      </c>
      <c r="J24" s="12"/>
      <c r="K24" s="19" t="str">
        <f t="shared" si="5"/>
        <v/>
      </c>
      <c r="L24" s="19" t="str">
        <f t="shared" si="6"/>
        <v/>
      </c>
      <c r="M24" s="19" t="str">
        <f t="shared" si="7"/>
        <v/>
      </c>
      <c r="N24" s="19" t="str">
        <f t="shared" si="8"/>
        <v>Procédures :</v>
      </c>
      <c r="O24" s="9">
        <f>IF(C24="","",IF(S23&lt;&gt;S24,SUMPRODUCT((D24:D500&lt;&gt;"")*(S24:S500=S24)),""))</f>
        <v>6</v>
      </c>
      <c r="S24" s="2" t="str">
        <f t="shared" ref="S24:S87" si="11">IF(C24&lt;&gt;"",C24,IF(V24=V23,S23,""))</f>
        <v>CONTEXTE</v>
      </c>
      <c r="T24" s="18">
        <f t="shared" si="9"/>
        <v>0.66666666666666663</v>
      </c>
      <c r="V24" s="2" t="str">
        <f t="shared" ref="V24:V87" si="12">IF(B24="",V23,B24)</f>
        <v>PRESTATION</v>
      </c>
      <c r="W24" s="16" t="str">
        <f t="shared" si="10"/>
        <v/>
      </c>
      <c r="Y24" s="2" t="str">
        <f t="shared" ref="Y24:Y87" ca="1" si="13">VLOOKUP(Z24,S$23:V$598,4,FALSE)</f>
        <v>PRESTATION</v>
      </c>
      <c r="Z24" s="2" t="str">
        <f t="array" aca="1" ref="Z24" ca="1">INDEX($C$23:$C$598,SMALL(IF($C$23:$C$598&lt;&gt;"",ROW(INDIRECT("1:"&amp;ROWS($C$23:$C$598)))),ROWS($1:2)))</f>
        <v>DELIVERY</v>
      </c>
      <c r="AA24" s="16">
        <f t="array" aca="1" ref="AA24" ca="1">INDEX($T$23:$T$598,SMALL(IF($T$23:$T$598&lt;&gt;"",ROW(INDIRECT("1:"&amp;ROWS($T$23:$T$598)))),ROWS($1:2)))</f>
        <v>0.58333333333333326</v>
      </c>
    </row>
    <row r="25" spans="2:27" ht="12.6" customHeight="1" x14ac:dyDescent="0.2">
      <c r="B25" s="59" t="str">
        <f>IF(Collage!B18="","",Collage!B18)</f>
        <v/>
      </c>
      <c r="C25" s="59" t="str">
        <f>IF(Collage!C18="","",Collage!C18)</f>
        <v/>
      </c>
      <c r="D25" s="60" t="str">
        <f>IF(Collage!D18="","",Collage!D18)</f>
        <v/>
      </c>
      <c r="E25" s="29"/>
      <c r="F25" s="10"/>
      <c r="G25" s="11"/>
      <c r="H25" s="13" t="str">
        <f t="shared" si="4"/>
        <v/>
      </c>
      <c r="I25" s="8" t="str">
        <f>IF(B25&lt;&gt;"",SUMIF($V$23:$V$598,V25,$H$23:$H$598)/SUMIF($V$23:$V$598,V25,$O$23:O600),IF(O25&lt;&gt;"",SUMIF($S$23:$S$598,S25,$H$23:$H$598)/O25,""))</f>
        <v/>
      </c>
      <c r="J25" s="12"/>
      <c r="K25" s="19" t="str">
        <f t="shared" si="5"/>
        <v/>
      </c>
      <c r="L25" s="19" t="str">
        <f t="shared" si="6"/>
        <v/>
      </c>
      <c r="M25" s="19" t="str">
        <f t="shared" si="7"/>
        <v/>
      </c>
      <c r="N25" s="19" t="str">
        <f t="shared" si="8"/>
        <v/>
      </c>
      <c r="O25" s="9" t="str">
        <f t="shared" ref="O25:O88" si="14">IF(C25="","",IF(S24&lt;&gt;S25,SUMPRODUCT((D25:D501&lt;&gt;"")*(S25:S501=S25)),""))</f>
        <v/>
      </c>
      <c r="S25" s="2" t="str">
        <f t="shared" si="11"/>
        <v>CONTEXTE</v>
      </c>
      <c r="T25" s="18" t="str">
        <f t="shared" si="9"/>
        <v/>
      </c>
      <c r="V25" s="2" t="str">
        <f t="shared" si="12"/>
        <v>PRESTATION</v>
      </c>
      <c r="W25" s="16" t="str">
        <f t="shared" si="10"/>
        <v/>
      </c>
      <c r="Y25" s="2" t="str">
        <f t="shared" ca="1" si="13"/>
        <v>PRESTATION</v>
      </c>
      <c r="Z25" s="2" t="str">
        <f t="array" aca="1" ref="Z25" ca="1">INDEX($C$23:$C$598,SMALL(IF($C$23:$C$598&lt;&gt;"",ROW(INDIRECT("1:"&amp;ROWS($C$23:$C$598)))),ROWS($1:3)))</f>
        <v>PROCESS</v>
      </c>
      <c r="AA25" s="16">
        <f t="array" aca="1" ref="AA25" ca="1">INDEX($T$23:$T$598,SMALL(IF($T$23:$T$598&lt;&gt;"",ROW(INDIRECT("1:"&amp;ROWS($T$23:$T$598)))),ROWS($1:3)))</f>
        <v>4.1666666666666664E-2</v>
      </c>
    </row>
    <row r="26" spans="2:27" ht="12.6" customHeight="1" x14ac:dyDescent="0.2">
      <c r="B26" s="59" t="str">
        <f>IF(Collage!B19="","",Collage!B19)</f>
        <v/>
      </c>
      <c r="C26" s="59" t="str">
        <f>IF(Collage!C19="","",Collage!C19)</f>
        <v/>
      </c>
      <c r="D26" s="60" t="str">
        <f>IF(Collage!D19="","",Collage!D19)</f>
        <v>info 1</v>
      </c>
      <c r="E26" s="29" t="s">
        <v>2</v>
      </c>
      <c r="F26" s="11" t="s">
        <v>2</v>
      </c>
      <c r="G26" s="11" t="s">
        <v>2</v>
      </c>
      <c r="H26" s="13">
        <f t="shared" si="4"/>
        <v>1</v>
      </c>
      <c r="I26" s="8" t="str">
        <f>IF(B26&lt;&gt;"",SUMIF($V$23:$V$598,V26,$H$23:$H$598)/SUMIF($V$23:$V$598,V26,$O$23:O601),IF(O26&lt;&gt;"",SUMIF($S$23:$S$598,S26,$H$23:$H$598)/O26,""))</f>
        <v/>
      </c>
      <c r="J26" s="12"/>
      <c r="K26" s="19">
        <f t="shared" si="5"/>
        <v>1</v>
      </c>
      <c r="L26" s="19">
        <f t="shared" si="6"/>
        <v>1</v>
      </c>
      <c r="M26" s="19">
        <f t="shared" si="7"/>
        <v>1</v>
      </c>
      <c r="N26" s="19">
        <f t="shared" si="8"/>
        <v>3</v>
      </c>
      <c r="O26" s="9" t="str">
        <f t="shared" si="14"/>
        <v/>
      </c>
      <c r="S26" s="2" t="str">
        <f t="shared" si="11"/>
        <v>CONTEXTE</v>
      </c>
      <c r="T26" s="18" t="str">
        <f t="shared" si="9"/>
        <v/>
      </c>
      <c r="V26" s="2" t="str">
        <f t="shared" si="12"/>
        <v>PRESTATION</v>
      </c>
      <c r="W26" s="16" t="str">
        <f t="shared" si="10"/>
        <v/>
      </c>
      <c r="Y26" s="2" t="str">
        <f t="shared" ca="1" si="13"/>
        <v>OUTILLAGE</v>
      </c>
      <c r="Z26" s="2" t="str">
        <f t="array" aca="1" ref="Z26" ca="1">INDEX($C$23:$C$598,SMALL(IF($C$23:$C$598&lt;&gt;"",ROW(INDIRECT("1:"&amp;ROWS($C$23:$C$598)))),ROWS($1:4)))</f>
        <v>EXPLOITATION</v>
      </c>
      <c r="AA26" s="16">
        <f t="array" aca="1" ref="AA26" ca="1">INDEX($T$23:$T$598,SMALL(IF($T$23:$T$598&lt;&gt;"",ROW(INDIRECT("1:"&amp;ROWS($T$23:$T$598)))),ROWS($1:4)))</f>
        <v>0.95238095238095233</v>
      </c>
    </row>
    <row r="27" spans="2:27" ht="12.6" customHeight="1" x14ac:dyDescent="0.2">
      <c r="B27" s="59" t="str">
        <f>IF(Collage!B20="","",Collage!B20)</f>
        <v/>
      </c>
      <c r="C27" s="59" t="str">
        <f>IF(Collage!C20="","",Collage!C20)</f>
        <v/>
      </c>
      <c r="D27" s="60" t="str">
        <f>IF(Collage!D20="","",Collage!D20)</f>
        <v>info 2</v>
      </c>
      <c r="E27" s="29" t="s">
        <v>2</v>
      </c>
      <c r="F27" s="11" t="s">
        <v>2</v>
      </c>
      <c r="G27" s="11" t="s">
        <v>2</v>
      </c>
      <c r="H27" s="13">
        <f t="shared" si="4"/>
        <v>1</v>
      </c>
      <c r="I27" s="8" t="str">
        <f>IF(B27&lt;&gt;"",SUMIF($V$23:$V$598,V27,$H$23:$H$598)/SUMIF($V$23:$V$598,V27,$O$23:O602),IF(O27&lt;&gt;"",SUMIF($S$23:$S$598,S27,$H$23:$H$598)/O27,""))</f>
        <v/>
      </c>
      <c r="J27" s="12"/>
      <c r="K27" s="19">
        <f t="shared" si="5"/>
        <v>1</v>
      </c>
      <c r="L27" s="19">
        <f t="shared" si="6"/>
        <v>1</v>
      </c>
      <c r="M27" s="19">
        <f t="shared" si="7"/>
        <v>1</v>
      </c>
      <c r="N27" s="19">
        <f t="shared" si="8"/>
        <v>3</v>
      </c>
      <c r="O27" s="9" t="str">
        <f t="shared" si="14"/>
        <v/>
      </c>
      <c r="S27" s="2" t="str">
        <f t="shared" si="11"/>
        <v>CONTEXTE</v>
      </c>
      <c r="T27" s="18" t="str">
        <f t="shared" si="9"/>
        <v/>
      </c>
      <c r="V27" s="2" t="str">
        <f t="shared" si="12"/>
        <v>PRESTATION</v>
      </c>
      <c r="W27" s="16" t="str">
        <f t="shared" si="10"/>
        <v/>
      </c>
      <c r="Y27" s="2" t="str">
        <f t="shared" ca="1" si="13"/>
        <v>OUTILLAGE</v>
      </c>
      <c r="Z27" s="2" t="str">
        <f t="array" aca="1" ref="Z27" ca="1">INDEX($C$23:$C$598,SMALL(IF($C$23:$C$598&lt;&gt;"",ROW(INDIRECT("1:"&amp;ROWS($C$23:$C$598)))),ROWS($1:5)))</f>
        <v>ADMINISTRATION</v>
      </c>
      <c r="AA27" s="16">
        <f t="array" aca="1" ref="AA27" ca="1">INDEX($T$23:$T$598,SMALL(IF($T$23:$T$598&lt;&gt;"",ROW(INDIRECT("1:"&amp;ROWS($T$23:$T$598)))),ROWS($1:5)))</f>
        <v>0.42857142857142849</v>
      </c>
    </row>
    <row r="28" spans="2:27" ht="12.6" customHeight="1" x14ac:dyDescent="0.2">
      <c r="B28" s="59" t="str">
        <f>IF(Collage!B21="","",Collage!B21)</f>
        <v/>
      </c>
      <c r="C28" s="59" t="str">
        <f>IF(Collage!C21="","",Collage!C21)</f>
        <v/>
      </c>
      <c r="D28" s="60" t="str">
        <f>IF(Collage!D21="","",Collage!D21)</f>
        <v>info 3</v>
      </c>
      <c r="E28" s="29" t="s">
        <v>2</v>
      </c>
      <c r="F28" s="11" t="s">
        <v>2</v>
      </c>
      <c r="G28" s="11" t="s">
        <v>2</v>
      </c>
      <c r="H28" s="13">
        <f t="shared" si="4"/>
        <v>1</v>
      </c>
      <c r="I28" s="8" t="str">
        <f>IF(B28&lt;&gt;"",SUMIF($V$23:$V$598,V28,$H$23:$H$598)/SUMIF($V$23:$V$598,V28,$O$23:O603),IF(O28&lt;&gt;"",SUMIF($S$23:$S$598,S28,$H$23:$H$598)/O28,""))</f>
        <v/>
      </c>
      <c r="J28" s="12"/>
      <c r="K28" s="19">
        <f t="shared" si="5"/>
        <v>1</v>
      </c>
      <c r="L28" s="19">
        <f t="shared" si="6"/>
        <v>1</v>
      </c>
      <c r="M28" s="19">
        <f t="shared" si="7"/>
        <v>1</v>
      </c>
      <c r="N28" s="19">
        <f t="shared" si="8"/>
        <v>3</v>
      </c>
      <c r="O28" s="9" t="str">
        <f t="shared" si="14"/>
        <v/>
      </c>
      <c r="S28" s="2" t="str">
        <f t="shared" si="11"/>
        <v>CONTEXTE</v>
      </c>
      <c r="T28" s="18" t="str">
        <f t="shared" si="9"/>
        <v/>
      </c>
      <c r="V28" s="2" t="str">
        <f t="shared" si="12"/>
        <v>PRESTATION</v>
      </c>
      <c r="W28" s="16" t="str">
        <f t="shared" si="10"/>
        <v/>
      </c>
      <c r="Y28" s="2" t="str">
        <f t="shared" ca="1" si="13"/>
        <v>OUTILLAGE</v>
      </c>
      <c r="Z28" s="2" t="str">
        <f t="array" aca="1" ref="Z28" ca="1">INDEX($C$23:$C$598,SMALL(IF($C$23:$C$598&lt;&gt;"",ROW(INDIRECT("1:"&amp;ROWS($C$23:$C$598)))),ROWS($1:6)))</f>
        <v>METIER</v>
      </c>
      <c r="AA28" s="16">
        <f t="array" aca="1" ref="AA28" ca="1">INDEX($T$23:$T$598,SMALL(IF($T$23:$T$598&lt;&gt;"",ROW(INDIRECT("1:"&amp;ROWS($T$23:$T$598)))),ROWS($1:6)))</f>
        <v>0.48148148148148145</v>
      </c>
    </row>
    <row r="29" spans="2:27" ht="12.6" customHeight="1" x14ac:dyDescent="0.2">
      <c r="B29" s="59" t="str">
        <f>IF(Collage!B22="","",Collage!B22)</f>
        <v/>
      </c>
      <c r="C29" s="59" t="str">
        <f>IF(Collage!C22="","",Collage!C22)</f>
        <v/>
      </c>
      <c r="D29" s="60" t="str">
        <f>IF(Collage!D22="","",Collage!D22)</f>
        <v>info 4</v>
      </c>
      <c r="E29" s="29"/>
      <c r="F29" s="11"/>
      <c r="G29" s="11"/>
      <c r="H29" s="13">
        <f t="shared" si="4"/>
        <v>0</v>
      </c>
      <c r="I29" s="8" t="str">
        <f>IF(B29&lt;&gt;"",SUMIF($V$23:$V$598,V29,$H$23:$H$598)/SUMIF($V$23:$V$598,V29,$O$23:O604),IF(O29&lt;&gt;"",SUMIF($S$23:$S$598,S29,$H$23:$H$598)/O29,""))</f>
        <v/>
      </c>
      <c r="J29" s="12"/>
      <c r="K29" s="19">
        <f t="shared" si="5"/>
        <v>0</v>
      </c>
      <c r="L29" s="19">
        <f t="shared" si="6"/>
        <v>0</v>
      </c>
      <c r="M29" s="19">
        <f t="shared" si="7"/>
        <v>0</v>
      </c>
      <c r="N29" s="19">
        <f t="shared" si="8"/>
        <v>0</v>
      </c>
      <c r="O29" s="9" t="str">
        <f t="shared" si="14"/>
        <v/>
      </c>
      <c r="S29" s="2" t="str">
        <f t="shared" si="11"/>
        <v>CONTEXTE</v>
      </c>
      <c r="T29" s="18" t="str">
        <f t="shared" si="9"/>
        <v/>
      </c>
      <c r="V29" s="2" t="str">
        <f t="shared" si="12"/>
        <v>PRESTATION</v>
      </c>
      <c r="W29" s="16" t="str">
        <f t="shared" si="10"/>
        <v/>
      </c>
      <c r="Y29" s="2" t="str">
        <f t="shared" ca="1" si="13"/>
        <v>CONTRÔLES</v>
      </c>
      <c r="Z29" s="2" t="str">
        <f t="array" aca="1" ref="Z29" ca="1">INDEX($C$23:$C$598,SMALL(IF($C$23:$C$598&lt;&gt;"",ROW(INDIRECT("1:"&amp;ROWS($C$23:$C$598)))),ROWS($1:7)))</f>
        <v>DOLLARU</v>
      </c>
      <c r="AA29" s="16">
        <f t="array" aca="1" ref="AA29" ca="1">INDEX($T$23:$T$598,SMALL(IF($T$23:$T$598&lt;&gt;"",ROW(INDIRECT("1:"&amp;ROWS($T$23:$T$598)))),ROWS($1:7)))</f>
        <v>0.44444444444444442</v>
      </c>
    </row>
    <row r="30" spans="2:27" ht="12.6" customHeight="1" x14ac:dyDescent="0.2">
      <c r="B30" s="59" t="str">
        <f>IF(Collage!B23="","",Collage!B23)</f>
        <v/>
      </c>
      <c r="C30" s="59" t="str">
        <f>IF(Collage!C23="","",Collage!C23)</f>
        <v/>
      </c>
      <c r="D30" s="60" t="str">
        <f>IF(Collage!D23="","",Collage!D23)</f>
        <v>info 5</v>
      </c>
      <c r="E30" s="29"/>
      <c r="F30" s="11"/>
      <c r="G30" s="11"/>
      <c r="H30" s="13">
        <f t="shared" si="4"/>
        <v>0</v>
      </c>
      <c r="I30" s="8" t="str">
        <f>IF(B30&lt;&gt;"",SUMIF($V$23:$V$598,V30,$H$23:$H$598)/SUMIF($V$23:$V$598,V30,$O$23:O605),IF(O30&lt;&gt;"",SUMIF($S$23:$S$598,S30,$H$23:$H$598)/O30,""))</f>
        <v/>
      </c>
      <c r="J30" s="12"/>
      <c r="K30" s="19">
        <f t="shared" si="5"/>
        <v>0</v>
      </c>
      <c r="L30" s="19">
        <f t="shared" si="6"/>
        <v>0</v>
      </c>
      <c r="M30" s="19">
        <f t="shared" si="7"/>
        <v>0</v>
      </c>
      <c r="N30" s="19">
        <f t="shared" si="8"/>
        <v>0</v>
      </c>
      <c r="O30" s="9" t="str">
        <f t="shared" si="14"/>
        <v/>
      </c>
      <c r="S30" s="2" t="str">
        <f t="shared" si="11"/>
        <v>CONTEXTE</v>
      </c>
      <c r="T30" s="18" t="str">
        <f t="shared" si="9"/>
        <v/>
      </c>
      <c r="V30" s="2" t="str">
        <f t="shared" si="12"/>
        <v>PRESTATION</v>
      </c>
      <c r="W30" s="16" t="str">
        <f t="shared" si="10"/>
        <v/>
      </c>
      <c r="Y30" s="2" t="str">
        <f t="shared" ca="1" si="13"/>
        <v>CONTRÔLES</v>
      </c>
      <c r="Z30" s="2" t="str">
        <f t="array" aca="1" ref="Z30" ca="1">INDEX($C$23:$C$598,SMALL(IF($C$23:$C$598&lt;&gt;"",ROW(INDIRECT("1:"&amp;ROWS($C$23:$C$598)))),ROWS($1:8)))</f>
        <v>APPLICATIF</v>
      </c>
      <c r="AA30" s="16">
        <f t="array" aca="1" ref="AA30" ca="1">INDEX($T$23:$T$598,SMALL(IF($T$23:$T$598&lt;&gt;"",ROW(INDIRECT("1:"&amp;ROWS($T$23:$T$598)))),ROWS($1:8)))</f>
        <v>0.5714285714285714</v>
      </c>
    </row>
    <row r="31" spans="2:27" ht="12.6" customHeight="1" x14ac:dyDescent="0.2">
      <c r="B31" s="59" t="str">
        <f>IF(Collage!B24="","",Collage!B24)</f>
        <v/>
      </c>
      <c r="C31" s="59" t="str">
        <f>IF(Collage!C24="","",Collage!C24)</f>
        <v/>
      </c>
      <c r="D31" s="60" t="str">
        <f>IF(Collage!D24="","",Collage!D24)</f>
        <v>info 6</v>
      </c>
      <c r="E31" s="29" t="s">
        <v>2</v>
      </c>
      <c r="F31" s="11" t="s">
        <v>2</v>
      </c>
      <c r="G31" s="11" t="s">
        <v>2</v>
      </c>
      <c r="H31" s="13">
        <f t="shared" si="4"/>
        <v>1</v>
      </c>
      <c r="I31" s="8" t="str">
        <f>IF(B31&lt;&gt;"",SUMIF($V$23:$V$598,V31,$H$23:$H$598)/SUMIF($V$23:$V$598,V31,$O$23:O606),IF(O31&lt;&gt;"",SUMIF($S$23:$S$598,S31,$H$23:$H$598)/O31,""))</f>
        <v/>
      </c>
      <c r="J31" s="12"/>
      <c r="K31" s="19">
        <f t="shared" si="5"/>
        <v>1</v>
      </c>
      <c r="L31" s="19">
        <f t="shared" si="6"/>
        <v>1</v>
      </c>
      <c r="M31" s="19">
        <f t="shared" si="7"/>
        <v>1</v>
      </c>
      <c r="N31" s="19">
        <f t="shared" si="8"/>
        <v>3</v>
      </c>
      <c r="O31" s="9" t="str">
        <f t="shared" si="14"/>
        <v/>
      </c>
      <c r="S31" s="2" t="str">
        <f t="shared" si="11"/>
        <v>CONTEXTE</v>
      </c>
      <c r="T31" s="18" t="str">
        <f t="shared" si="9"/>
        <v/>
      </c>
      <c r="V31" s="2" t="str">
        <f t="shared" si="12"/>
        <v>PRESTATION</v>
      </c>
      <c r="W31" s="16" t="str">
        <f t="shared" si="10"/>
        <v/>
      </c>
      <c r="Y31" s="2" t="str">
        <f t="shared" ca="1" si="13"/>
        <v>CONTRÔLES</v>
      </c>
      <c r="Z31" s="2" t="str">
        <f t="array" aca="1" ref="Z31" ca="1">INDEX($C$23:$C$598,SMALL(IF($C$23:$C$598&lt;&gt;"",ROW(INDIRECT("1:"&amp;ROWS($C$23:$C$598)))),ROWS($1:9)))</f>
        <v>SAUVEGARDE</v>
      </c>
      <c r="AA31" s="16">
        <f t="array" aca="1" ref="AA31" ca="1">INDEX($T$23:$T$598,SMALL(IF($T$23:$T$598&lt;&gt;"",ROW(INDIRECT("1:"&amp;ROWS($T$23:$T$598)))),ROWS($1:9)))</f>
        <v>0.36666666666666664</v>
      </c>
    </row>
    <row r="32" spans="2:27" ht="12.6" customHeight="1" x14ac:dyDescent="0.2">
      <c r="B32" s="59" t="str">
        <f>IF(Collage!B25="","",Collage!B25)</f>
        <v/>
      </c>
      <c r="C32" s="59" t="str">
        <f>IF(Collage!C25="","",Collage!C25)</f>
        <v/>
      </c>
      <c r="D32" s="60" t="str">
        <f>IF(Collage!D25="","",Collage!D25)</f>
        <v/>
      </c>
      <c r="E32" s="29"/>
      <c r="F32" s="11"/>
      <c r="G32" s="11"/>
      <c r="H32" s="13" t="str">
        <f t="shared" si="4"/>
        <v/>
      </c>
      <c r="I32" s="8" t="str">
        <f>IF(B32&lt;&gt;"",SUMIF($V$23:$V$598,V32,$H$23:$H$598)/SUMIF($V$23:$V$598,V32,$O$23:O607),IF(O32&lt;&gt;"",SUMIF($S$23:$S$598,S32,$H$23:$H$598)/O32,""))</f>
        <v/>
      </c>
      <c r="J32" s="12"/>
      <c r="K32" s="19" t="str">
        <f t="shared" si="5"/>
        <v/>
      </c>
      <c r="L32" s="19" t="str">
        <f t="shared" si="6"/>
        <v/>
      </c>
      <c r="M32" s="19" t="str">
        <f t="shared" si="7"/>
        <v/>
      </c>
      <c r="N32" s="19" t="str">
        <f t="shared" si="8"/>
        <v/>
      </c>
      <c r="O32" s="9" t="str">
        <f t="shared" si="14"/>
        <v/>
      </c>
      <c r="S32" s="2" t="str">
        <f t="shared" si="11"/>
        <v>CONTEXTE</v>
      </c>
      <c r="T32" s="18" t="str">
        <f t="shared" si="9"/>
        <v/>
      </c>
      <c r="V32" s="2" t="str">
        <f t="shared" si="12"/>
        <v>PRESTATION</v>
      </c>
      <c r="W32" s="16" t="str">
        <f t="shared" si="10"/>
        <v/>
      </c>
      <c r="Y32" s="2" t="str">
        <f t="shared" ca="1" si="13"/>
        <v>CONTRÔLES</v>
      </c>
      <c r="Z32" s="2" t="str">
        <f t="array" aca="1" ref="Z32" ca="1">INDEX($C$23:$C$598,SMALL(IF($C$23:$C$598&lt;&gt;"",ROW(INDIRECT("1:"&amp;ROWS($C$23:$C$598)))),ROWS($1:10)))</f>
        <v>VMS</v>
      </c>
      <c r="AA32" s="16">
        <f t="array" aca="1" ref="AA32" ca="1">INDEX($T$23:$T$598,SMALL(IF($T$23:$T$598&lt;&gt;"",ROW(INDIRECT("1:"&amp;ROWS($T$23:$T$598)))),ROWS($1:10)))</f>
        <v>0.66666666666666663</v>
      </c>
    </row>
    <row r="33" spans="2:27" ht="12.6" customHeight="1" x14ac:dyDescent="0.2">
      <c r="B33" s="59" t="str">
        <f>IF(Collage!B26="","",Collage!B26)</f>
        <v/>
      </c>
      <c r="C33" s="59" t="str">
        <f>IF(Collage!C26="","",Collage!C26)</f>
        <v>DELIVERY</v>
      </c>
      <c r="D33" s="60" t="str">
        <f>IF(Collage!D26="","",Collage!D26)</f>
        <v/>
      </c>
      <c r="E33" s="29"/>
      <c r="F33" s="11"/>
      <c r="G33" s="11"/>
      <c r="H33" s="13" t="str">
        <f t="shared" si="4"/>
        <v/>
      </c>
      <c r="I33" s="8">
        <f>IF(B33&lt;&gt;"",SUMIF($V$23:$V$598,V33,$H$23:$H$598)/SUMIF($V$23:$V$598,V33,$O$23:O608),IF(O33&lt;&gt;"",SUMIF($S$23:$S$598,S33,$H$23:$H$598)/O33,""))</f>
        <v>0.58333333333333326</v>
      </c>
      <c r="J33" s="12"/>
      <c r="K33" s="19" t="str">
        <f t="shared" si="5"/>
        <v/>
      </c>
      <c r="L33" s="19" t="str">
        <f t="shared" si="6"/>
        <v/>
      </c>
      <c r="M33" s="19" t="str">
        <f t="shared" si="7"/>
        <v/>
      </c>
      <c r="N33" s="19" t="str">
        <f t="shared" si="8"/>
        <v>Procédures :</v>
      </c>
      <c r="O33" s="9">
        <f t="shared" si="14"/>
        <v>8</v>
      </c>
      <c r="S33" s="2" t="str">
        <f t="shared" si="11"/>
        <v>DELIVERY</v>
      </c>
      <c r="T33" s="18">
        <f t="shared" si="9"/>
        <v>0.58333333333333326</v>
      </c>
      <c r="V33" s="2" t="str">
        <f t="shared" si="12"/>
        <v>PRESTATION</v>
      </c>
      <c r="W33" s="16" t="str">
        <f t="shared" si="10"/>
        <v/>
      </c>
      <c r="Y33" s="2" t="str">
        <f t="shared" ca="1" si="13"/>
        <v>CONTRÔLES</v>
      </c>
      <c r="Z33" s="2" t="str">
        <f t="array" aca="1" ref="Z33" ca="1">INDEX($C$23:$C$598,SMALL(IF($C$23:$C$598&lt;&gt;"",ROW(INDIRECT("1:"&amp;ROWS($C$23:$C$598)))),ROWS($1:11)))</f>
        <v>SUPERVISION</v>
      </c>
      <c r="AA33" s="16">
        <f t="array" aca="1" ref="AA33" ca="1">INDEX($T$23:$T$598,SMALL(IF($T$23:$T$598&lt;&gt;"",ROW(INDIRECT("1:"&amp;ROWS($T$23:$T$598)))),ROWS($1:11)))</f>
        <v>0.46666666666666662</v>
      </c>
    </row>
    <row r="34" spans="2:27" ht="12.6" customHeight="1" x14ac:dyDescent="0.2">
      <c r="B34" s="59" t="str">
        <f>IF(Collage!B27="","",Collage!B27)</f>
        <v/>
      </c>
      <c r="C34" s="59" t="str">
        <f>IF(Collage!C27="","",Collage!C27)</f>
        <v/>
      </c>
      <c r="D34" s="60" t="str">
        <f>IF(Collage!D27="","",Collage!D27)</f>
        <v/>
      </c>
      <c r="E34" s="29"/>
      <c r="F34" s="10"/>
      <c r="G34" s="11"/>
      <c r="H34" s="13" t="str">
        <f t="shared" si="4"/>
        <v/>
      </c>
      <c r="I34" s="8" t="str">
        <f>IF(B34&lt;&gt;"",SUMIF($V$23:$V$598,V34,$H$23:$H$598)/SUMIF($V$23:$V$598,V34,$O$23:O609),IF(O34&lt;&gt;"",SUMIF($S$23:$S$598,S34,$H$23:$H$598)/O34,""))</f>
        <v/>
      </c>
      <c r="J34" s="12"/>
      <c r="K34" s="19" t="str">
        <f t="shared" si="5"/>
        <v/>
      </c>
      <c r="L34" s="19" t="str">
        <f t="shared" si="6"/>
        <v/>
      </c>
      <c r="M34" s="19" t="str">
        <f t="shared" si="7"/>
        <v/>
      </c>
      <c r="N34" s="19" t="str">
        <f t="shared" si="8"/>
        <v/>
      </c>
      <c r="O34" s="9" t="str">
        <f t="shared" si="14"/>
        <v/>
      </c>
      <c r="S34" s="2" t="str">
        <f t="shared" si="11"/>
        <v>DELIVERY</v>
      </c>
      <c r="T34" s="18" t="str">
        <f t="shared" si="9"/>
        <v/>
      </c>
      <c r="V34" s="2" t="str">
        <f t="shared" si="12"/>
        <v>PRESTATION</v>
      </c>
      <c r="W34" s="16" t="str">
        <f t="shared" si="10"/>
        <v/>
      </c>
      <c r="Y34" s="2" t="str">
        <f t="shared" ca="1" si="13"/>
        <v>CONTRÔLES</v>
      </c>
      <c r="Z34" s="2" t="str">
        <f t="array" aca="1" ref="Z34" ca="1">INDEX($C$23:$C$598,SMALL(IF($C$23:$C$598&lt;&gt;"",ROW(INDIRECT("1:"&amp;ROWS($C$23:$C$598)))),ROWS($1:12)))</f>
        <v>AUTRE</v>
      </c>
      <c r="AA34" s="16">
        <f t="array" aca="1" ref="AA34" ca="1">INDEX($T$23:$T$598,SMALL(IF($T$23:$T$598&lt;&gt;"",ROW(INDIRECT("1:"&amp;ROWS($T$23:$T$598)))),ROWS($1:12)))</f>
        <v>0.38095238095238093</v>
      </c>
    </row>
    <row r="35" spans="2:27" ht="12.6" customHeight="1" x14ac:dyDescent="0.2">
      <c r="B35" s="59" t="str">
        <f>IF(Collage!B28="","",Collage!B28)</f>
        <v/>
      </c>
      <c r="C35" s="59" t="str">
        <f>IF(Collage!C28="","",Collage!C28)</f>
        <v/>
      </c>
      <c r="D35" s="60" t="str">
        <f>IF(Collage!D28="","",Collage!D28)</f>
        <v>Info 7</v>
      </c>
      <c r="E35" s="29"/>
      <c r="F35" s="10"/>
      <c r="G35" s="11"/>
      <c r="H35" s="13">
        <f t="shared" si="4"/>
        <v>0</v>
      </c>
      <c r="I35" s="8" t="str">
        <f>IF(B35&lt;&gt;"",SUMIF($V$23:$V$598,V35,$H$23:$H$598)/SUMIF($V$23:$V$598,V35,$O$23:O610),IF(O35&lt;&gt;"",SUMIF($S$23:$S$598,S35,$H$23:$H$598)/O35,""))</f>
        <v/>
      </c>
      <c r="J35" s="12"/>
      <c r="K35" s="19">
        <f>IF(D35&lt;&gt;"",IF(E35="X",1,0),"")</f>
        <v>0</v>
      </c>
      <c r="L35" s="19">
        <f t="shared" si="6"/>
        <v>0</v>
      </c>
      <c r="M35" s="19">
        <f t="shared" si="7"/>
        <v>0</v>
      </c>
      <c r="N35" s="19">
        <f>IF(D35&lt;&gt;"",SUM(K35:M35),IF(O35&lt;&gt;"","Procédures :",""))</f>
        <v>0</v>
      </c>
      <c r="O35" s="9" t="str">
        <f t="shared" si="14"/>
        <v/>
      </c>
      <c r="S35" s="2" t="str">
        <f t="shared" si="11"/>
        <v>DELIVERY</v>
      </c>
      <c r="T35" s="18" t="str">
        <f t="shared" si="9"/>
        <v/>
      </c>
      <c r="V35" s="2" t="str">
        <f t="shared" si="12"/>
        <v>PRESTATION</v>
      </c>
      <c r="W35" s="16" t="str">
        <f t="shared" si="10"/>
        <v/>
      </c>
      <c r="Y35" s="2" t="str">
        <f t="shared" ca="1" si="13"/>
        <v>CONTRÔLES</v>
      </c>
      <c r="Z35" s="2" t="str">
        <f t="array" aca="1" ref="Z35" ca="1">INDEX($C$23:$C$598,SMALL(IF($C$23:$C$598&lt;&gt;"",ROW(INDIRECT("1:"&amp;ROWS($C$23:$C$598)))),ROWS($1:13)))</f>
        <v>REPORTING</v>
      </c>
      <c r="AA35" s="16">
        <f t="array" aca="1" ref="AA35" ca="1">INDEX($T$23:$T$598,SMALL(IF($T$23:$T$598&lt;&gt;"",ROW(INDIRECT("1:"&amp;ROWS($T$23:$T$598)))),ROWS($1:13)))</f>
        <v>0.44444444444444442</v>
      </c>
    </row>
    <row r="36" spans="2:27" ht="12.6" customHeight="1" x14ac:dyDescent="0.2">
      <c r="B36" s="59" t="str">
        <f>IF(Collage!B29="","",Collage!B29)</f>
        <v/>
      </c>
      <c r="C36" s="59" t="str">
        <f>IF(Collage!C29="","",Collage!C29)</f>
        <v/>
      </c>
      <c r="D36" s="60" t="str">
        <f>IF(Collage!D29="","",Collage!D29)</f>
        <v>Info 8</v>
      </c>
      <c r="E36" s="29" t="s">
        <v>2</v>
      </c>
      <c r="F36" s="10" t="s">
        <v>2</v>
      </c>
      <c r="G36" s="11"/>
      <c r="H36" s="13">
        <f t="shared" si="4"/>
        <v>0.66666666666666663</v>
      </c>
      <c r="I36" s="8" t="str">
        <f>IF(B36&lt;&gt;"",SUMIF($V$23:$V$598,V36,$H$23:$H$598)/SUMIF($V$23:$V$598,V36,$O$23:O611),IF(O36&lt;&gt;"",SUMIF($S$23:$S$598,S36,$H$23:$H$598)/O36,""))</f>
        <v/>
      </c>
      <c r="J36" s="12"/>
      <c r="K36" s="19">
        <f t="shared" ref="K36:K99" si="15">IF(D36&lt;&gt;"",IF(E36="X",1,0),"")</f>
        <v>1</v>
      </c>
      <c r="L36" s="19">
        <f t="shared" si="6"/>
        <v>1</v>
      </c>
      <c r="M36" s="19">
        <f t="shared" si="7"/>
        <v>0</v>
      </c>
      <c r="N36" s="19">
        <f t="shared" ref="N36:N99" si="16">IF(D36&lt;&gt;"",SUM(K36:M36),IF(O36&lt;&gt;"","Procédures :",""))</f>
        <v>2</v>
      </c>
      <c r="O36" s="9" t="str">
        <f t="shared" si="14"/>
        <v/>
      </c>
      <c r="S36" s="2" t="str">
        <f t="shared" si="11"/>
        <v>DELIVERY</v>
      </c>
      <c r="T36" s="18" t="str">
        <f t="shared" si="9"/>
        <v/>
      </c>
      <c r="V36" s="2" t="str">
        <f t="shared" si="12"/>
        <v>PRESTATION</v>
      </c>
      <c r="W36" s="16" t="str">
        <f t="shared" si="10"/>
        <v/>
      </c>
      <c r="Y36" s="2" t="str">
        <f t="shared" ca="1" si="13"/>
        <v>DEMANDES</v>
      </c>
      <c r="Z36" s="2" t="str">
        <f t="array" aca="1" ref="Z36" ca="1">INDEX($C$23:$C$598,SMALL(IF($C$23:$C$598&lt;&gt;"",ROW(INDIRECT("1:"&amp;ROWS($C$23:$C$598)))),ROWS($1:14)))</f>
        <v>- ORACLE -</v>
      </c>
      <c r="AA36" s="16">
        <f t="array" aca="1" ref="AA36" ca="1">INDEX($T$23:$T$598,SMALL(IF($T$23:$T$598&lt;&gt;"",ROW(INDIRECT("1:"&amp;ROWS($T$23:$T$598)))),ROWS($1:14)))</f>
        <v>0.66666666666666663</v>
      </c>
    </row>
    <row r="37" spans="2:27" ht="12.6" customHeight="1" x14ac:dyDescent="0.2">
      <c r="B37" s="59" t="str">
        <f>IF(Collage!B30="","",Collage!B30)</f>
        <v/>
      </c>
      <c r="C37" s="59" t="str">
        <f>IF(Collage!C30="","",Collage!C30)</f>
        <v/>
      </c>
      <c r="D37" s="60" t="str">
        <f>IF(Collage!D30="","",Collage!D30)</f>
        <v>Info 9</v>
      </c>
      <c r="E37" s="29" t="s">
        <v>2</v>
      </c>
      <c r="F37" s="11" t="s">
        <v>2</v>
      </c>
      <c r="G37" s="11" t="s">
        <v>2</v>
      </c>
      <c r="H37" s="13">
        <f t="shared" si="4"/>
        <v>1</v>
      </c>
      <c r="I37" s="8" t="str">
        <f>IF(B37&lt;&gt;"",SUMIF($V$23:$V$598,V37,$H$23:$H$598)/SUMIF($V$23:$V$598,V37,$O$23:O612),IF(O37&lt;&gt;"",SUMIF($S$23:$S$598,S37,$H$23:$H$598)/O37,""))</f>
        <v/>
      </c>
      <c r="J37" s="12"/>
      <c r="K37" s="19">
        <f t="shared" si="15"/>
        <v>1</v>
      </c>
      <c r="L37" s="19">
        <f t="shared" si="6"/>
        <v>1</v>
      </c>
      <c r="M37" s="19">
        <f t="shared" si="7"/>
        <v>1</v>
      </c>
      <c r="N37" s="19">
        <f t="shared" si="16"/>
        <v>3</v>
      </c>
      <c r="O37" s="9" t="str">
        <f t="shared" si="14"/>
        <v/>
      </c>
      <c r="S37" s="2" t="str">
        <f t="shared" si="11"/>
        <v>DELIVERY</v>
      </c>
      <c r="T37" s="18" t="str">
        <f t="shared" si="9"/>
        <v/>
      </c>
      <c r="V37" s="2" t="str">
        <f t="shared" si="12"/>
        <v>PRESTATION</v>
      </c>
      <c r="W37" s="16" t="str">
        <f t="shared" si="10"/>
        <v/>
      </c>
      <c r="Y37" s="2" t="str">
        <f t="shared" ca="1" si="13"/>
        <v>DEMANDES</v>
      </c>
      <c r="Z37" s="2" t="str">
        <f t="array" aca="1" ref="Z37" ca="1">INDEX($C$23:$C$598,SMALL(IF($C$23:$C$598&lt;&gt;"",ROW(INDIRECT("1:"&amp;ROWS($C$23:$C$598)))),ROWS($1:15)))</f>
        <v>- DOLLARU -</v>
      </c>
      <c r="AA37" s="16">
        <f t="array" aca="1" ref="AA37" ca="1">INDEX($T$23:$T$598,SMALL(IF($T$23:$T$598&lt;&gt;"",ROW(INDIRECT("1:"&amp;ROWS($T$23:$T$598)))),ROWS($1:15)))</f>
        <v>0.41666666666666663</v>
      </c>
    </row>
    <row r="38" spans="2:27" ht="12.6" customHeight="1" x14ac:dyDescent="0.2">
      <c r="B38" s="59" t="str">
        <f>IF(Collage!B31="","",Collage!B31)</f>
        <v/>
      </c>
      <c r="C38" s="59" t="str">
        <f>IF(Collage!C31="","",Collage!C31)</f>
        <v/>
      </c>
      <c r="D38" s="60" t="str">
        <f>IF(Collage!D31="","",Collage!D31)</f>
        <v>Info 10</v>
      </c>
      <c r="E38" s="29" t="s">
        <v>2</v>
      </c>
      <c r="F38" s="11" t="s">
        <v>2</v>
      </c>
      <c r="G38" s="11" t="s">
        <v>2</v>
      </c>
      <c r="H38" s="13">
        <f t="shared" si="4"/>
        <v>1</v>
      </c>
      <c r="I38" s="8" t="str">
        <f>IF(B38&lt;&gt;"",SUMIF($V$23:$V$598,V38,$H$23:$H$598)/SUMIF($V$23:$V$598,V38,$O$23:O613),IF(O38&lt;&gt;"",SUMIF($S$23:$S$598,S38,$H$23:$H$598)/O38,""))</f>
        <v/>
      </c>
      <c r="J38" s="12"/>
      <c r="K38" s="19">
        <f t="shared" si="15"/>
        <v>1</v>
      </c>
      <c r="L38" s="19">
        <f t="shared" si="6"/>
        <v>1</v>
      </c>
      <c r="M38" s="19">
        <f t="shared" si="7"/>
        <v>1</v>
      </c>
      <c r="N38" s="19">
        <f t="shared" si="16"/>
        <v>3</v>
      </c>
      <c r="O38" s="9" t="str">
        <f t="shared" si="14"/>
        <v/>
      </c>
      <c r="S38" s="2" t="str">
        <f t="shared" si="11"/>
        <v>DELIVERY</v>
      </c>
      <c r="T38" s="18" t="str">
        <f t="shared" si="9"/>
        <v/>
      </c>
      <c r="V38" s="2" t="str">
        <f t="shared" si="12"/>
        <v>PRESTATION</v>
      </c>
      <c r="W38" s="16" t="str">
        <f t="shared" si="10"/>
        <v/>
      </c>
      <c r="Y38" s="2" t="str">
        <f t="shared" ca="1" si="13"/>
        <v>DEMANDES</v>
      </c>
      <c r="Z38" s="2" t="str">
        <f t="array" aca="1" ref="Z38" ca="1">INDEX($C$23:$C$598,SMALL(IF($C$23:$C$598&lt;&gt;"",ROW(INDIRECT("1:"&amp;ROWS($C$23:$C$598)))),ROWS($1:16)))</f>
        <v>- MANIPULATION DE FICHIERS -</v>
      </c>
      <c r="AA38" s="16">
        <f t="array" aca="1" ref="AA38" ca="1">INDEX($T$23:$T$598,SMALL(IF($T$23:$T$598&lt;&gt;"",ROW(INDIRECT("1:"&amp;ROWS($T$23:$T$598)))),ROWS($1:16)))</f>
        <v>0.6</v>
      </c>
    </row>
    <row r="39" spans="2:27" ht="12.6" customHeight="1" x14ac:dyDescent="0.2">
      <c r="B39" s="59" t="str">
        <f>IF(Collage!B32="","",Collage!B32)</f>
        <v/>
      </c>
      <c r="C39" s="59" t="str">
        <f>IF(Collage!C32="","",Collage!C32)</f>
        <v/>
      </c>
      <c r="D39" s="60" t="str">
        <f>IF(Collage!D32="","",Collage!D32)</f>
        <v>Info 11</v>
      </c>
      <c r="E39" s="29"/>
      <c r="F39" s="11"/>
      <c r="G39" s="11"/>
      <c r="H39" s="13">
        <f t="shared" si="4"/>
        <v>0</v>
      </c>
      <c r="I39" s="8" t="str">
        <f>IF(B39&lt;&gt;"",SUMIF($V$23:$V$598,V39,$H$23:$H$598)/SUMIF($V$23:$V$598,V39,$O$23:O614),IF(O39&lt;&gt;"",SUMIF($S$23:$S$598,S39,$H$23:$H$598)/O39,""))</f>
        <v/>
      </c>
      <c r="J39" s="12"/>
      <c r="K39" s="19">
        <f t="shared" si="15"/>
        <v>0</v>
      </c>
      <c r="L39" s="19">
        <f t="shared" si="6"/>
        <v>0</v>
      </c>
      <c r="M39" s="19">
        <f t="shared" si="7"/>
        <v>0</v>
      </c>
      <c r="N39" s="19">
        <f t="shared" si="16"/>
        <v>0</v>
      </c>
      <c r="O39" s="9" t="str">
        <f t="shared" si="14"/>
        <v/>
      </c>
      <c r="S39" s="2" t="str">
        <f t="shared" si="11"/>
        <v>DELIVERY</v>
      </c>
      <c r="T39" s="18" t="str">
        <f t="shared" si="9"/>
        <v/>
      </c>
      <c r="V39" s="2" t="str">
        <f t="shared" si="12"/>
        <v>PRESTATION</v>
      </c>
      <c r="W39" s="16" t="str">
        <f t="shared" si="10"/>
        <v/>
      </c>
      <c r="Y39" s="2" t="str">
        <f t="shared" ca="1" si="13"/>
        <v>DEMANDES</v>
      </c>
      <c r="Z39" s="2" t="str">
        <f t="array" aca="1" ref="Z39" ca="1">INDEX($C$23:$C$598,SMALL(IF($C$23:$C$598&lt;&gt;"",ROW(INDIRECT("1:"&amp;ROWS($C$23:$C$598)))),ROWS($1:17)))</f>
        <v>- SAUVEGARDES -</v>
      </c>
      <c r="AA39" s="16">
        <f t="array" aca="1" ref="AA39" ca="1">INDEX($T$23:$T$598,SMALL(IF($T$23:$T$598&lt;&gt;"",ROW(INDIRECT("1:"&amp;ROWS($T$23:$T$598)))),ROWS($1:17)))</f>
        <v>0.15151515151515149</v>
      </c>
    </row>
    <row r="40" spans="2:27" ht="12.6" customHeight="1" x14ac:dyDescent="0.2">
      <c r="B40" s="59" t="str">
        <f>IF(Collage!B33="","",Collage!B33)</f>
        <v/>
      </c>
      <c r="C40" s="59" t="str">
        <f>IF(Collage!C33="","",Collage!C33)</f>
        <v/>
      </c>
      <c r="D40" s="60" t="str">
        <f>IF(Collage!D33="","",Collage!D33)</f>
        <v>Info 12</v>
      </c>
      <c r="E40" s="29"/>
      <c r="F40" s="11"/>
      <c r="G40" s="11"/>
      <c r="H40" s="13">
        <f t="shared" si="4"/>
        <v>0</v>
      </c>
      <c r="I40" s="8" t="str">
        <f>IF(B40&lt;&gt;"",SUMIF($V$23:$V$598,V40,$H$23:$H$598)/SUMIF($V$23:$V$598,V40,$O$23:O615),IF(O40&lt;&gt;"",SUMIF($S$23:$S$598,S40,$H$23:$H$598)/O40,""))</f>
        <v/>
      </c>
      <c r="J40" s="12"/>
      <c r="K40" s="19">
        <f t="shared" si="15"/>
        <v>0</v>
      </c>
      <c r="L40" s="19">
        <f t="shared" si="6"/>
        <v>0</v>
      </c>
      <c r="M40" s="19">
        <f t="shared" si="7"/>
        <v>0</v>
      </c>
      <c r="N40" s="19">
        <f t="shared" si="16"/>
        <v>0</v>
      </c>
      <c r="O40" s="9" t="str">
        <f t="shared" si="14"/>
        <v/>
      </c>
      <c r="S40" s="2" t="str">
        <f t="shared" si="11"/>
        <v>DELIVERY</v>
      </c>
      <c r="T40" s="18" t="str">
        <f t="shared" si="9"/>
        <v/>
      </c>
      <c r="V40" s="2" t="str">
        <f t="shared" si="12"/>
        <v>PRESTATION</v>
      </c>
      <c r="W40" s="16" t="str">
        <f t="shared" si="10"/>
        <v/>
      </c>
      <c r="Y40" s="2" t="str">
        <f t="shared" ca="1" si="13"/>
        <v>DEMANDES</v>
      </c>
      <c r="Z40" s="2" t="str">
        <f t="array" aca="1" ref="Z40" ca="1">INDEX($C$23:$C$598,SMALL(IF($C$23:$C$598&lt;&gt;"",ROW(INDIRECT("1:"&amp;ROWS($C$23:$C$598)))),ROWS($1:18)))</f>
        <v>- MEP -</v>
      </c>
      <c r="AA40" s="16">
        <f t="array" aca="1" ref="AA40" ca="1">INDEX($T$23:$T$598,SMALL(IF($T$23:$T$598&lt;&gt;"",ROW(INDIRECT("1:"&amp;ROWS($T$23:$T$598)))),ROWS($1:18)))</f>
        <v>0.16666666666666666</v>
      </c>
    </row>
    <row r="41" spans="2:27" ht="12.6" customHeight="1" x14ac:dyDescent="0.2">
      <c r="B41" s="59" t="str">
        <f>IF(Collage!B34="","",Collage!B34)</f>
        <v/>
      </c>
      <c r="C41" s="59" t="str">
        <f>IF(Collage!C34="","",Collage!C34)</f>
        <v/>
      </c>
      <c r="D41" s="60" t="str">
        <f>IF(Collage!D34="","",Collage!D34)</f>
        <v>Info 13</v>
      </c>
      <c r="E41" s="29" t="s">
        <v>2</v>
      </c>
      <c r="F41" s="11" t="s">
        <v>2</v>
      </c>
      <c r="G41" s="11" t="s">
        <v>2</v>
      </c>
      <c r="H41" s="13">
        <f t="shared" si="4"/>
        <v>1</v>
      </c>
      <c r="I41" s="8" t="str">
        <f>IF(B41&lt;&gt;"",SUMIF($V$23:$V$598,V41,$H$23:$H$598)/SUMIF($V$23:$V$598,V41,$O$23:O616),IF(O41&lt;&gt;"",SUMIF($S$23:$S$598,S41,$H$23:$H$598)/O41,""))</f>
        <v/>
      </c>
      <c r="J41" s="12"/>
      <c r="K41" s="19">
        <f t="shared" si="15"/>
        <v>1</v>
      </c>
      <c r="L41" s="19">
        <f t="shared" si="6"/>
        <v>1</v>
      </c>
      <c r="M41" s="19">
        <f t="shared" si="7"/>
        <v>1</v>
      </c>
      <c r="N41" s="19">
        <f t="shared" si="16"/>
        <v>3</v>
      </c>
      <c r="O41" s="9" t="str">
        <f t="shared" si="14"/>
        <v/>
      </c>
      <c r="S41" s="2" t="str">
        <f t="shared" si="11"/>
        <v>DELIVERY</v>
      </c>
      <c r="T41" s="18" t="str">
        <f t="shared" si="9"/>
        <v/>
      </c>
      <c r="V41" s="2" t="str">
        <f t="shared" si="12"/>
        <v>PRESTATION</v>
      </c>
      <c r="W41" s="16" t="str">
        <f t="shared" si="10"/>
        <v/>
      </c>
      <c r="Y41" s="2" t="str">
        <f t="shared" ca="1" si="13"/>
        <v>DEMANDES</v>
      </c>
      <c r="Z41" s="2" t="str">
        <f t="array" aca="1" ref="Z41" ca="1">INDEX($C$23:$C$598,SMALL(IF($C$23:$C$598&lt;&gt;"",ROW(INDIRECT("1:"&amp;ROWS($C$23:$C$598)))),ROWS($1:19)))</f>
        <v>- APPLICATIF -</v>
      </c>
      <c r="AA41" s="16">
        <f t="array" aca="1" ref="AA41" ca="1">INDEX($T$23:$T$598,SMALL(IF($T$23:$T$598&lt;&gt;"",ROW(INDIRECT("1:"&amp;ROWS($T$23:$T$598)))),ROWS($1:19)))</f>
        <v>7.8431372549019607E-2</v>
      </c>
    </row>
    <row r="42" spans="2:27" ht="12.6" customHeight="1" x14ac:dyDescent="0.2">
      <c r="B42" s="59" t="str">
        <f>IF(Collage!B35="","",Collage!B35)</f>
        <v/>
      </c>
      <c r="C42" s="59" t="str">
        <f>IF(Collage!C35="","",Collage!C35)</f>
        <v/>
      </c>
      <c r="D42" s="60" t="str">
        <f>IF(Collage!D35="","",Collage!D35)</f>
        <v>Info 14</v>
      </c>
      <c r="E42" s="29" t="s">
        <v>2</v>
      </c>
      <c r="F42" s="11" t="s">
        <v>2</v>
      </c>
      <c r="G42" s="11" t="s">
        <v>2</v>
      </c>
      <c r="H42" s="13">
        <f t="shared" si="4"/>
        <v>1</v>
      </c>
      <c r="I42" s="8" t="str">
        <f>IF(B42&lt;&gt;"",SUMIF($V$23:$V$598,V42,$H$23:$H$598)/SUMIF($V$23:$V$598,V42,$O$23:O617),IF(O42&lt;&gt;"",SUMIF($S$23:$S$598,S42,$H$23:$H$598)/O42,""))</f>
        <v/>
      </c>
      <c r="J42" s="12"/>
      <c r="K42" s="19">
        <f t="shared" si="15"/>
        <v>1</v>
      </c>
      <c r="L42" s="19">
        <f t="shared" si="6"/>
        <v>1</v>
      </c>
      <c r="M42" s="19">
        <f t="shared" si="7"/>
        <v>1</v>
      </c>
      <c r="N42" s="19">
        <f t="shared" si="16"/>
        <v>3</v>
      </c>
      <c r="O42" s="9" t="str">
        <f t="shared" si="14"/>
        <v/>
      </c>
      <c r="S42" s="2" t="str">
        <f t="shared" si="11"/>
        <v>DELIVERY</v>
      </c>
      <c r="T42" s="18" t="str">
        <f t="shared" si="9"/>
        <v/>
      </c>
      <c r="V42" s="2" t="str">
        <f t="shared" si="12"/>
        <v>PRESTATION</v>
      </c>
      <c r="W42" s="16" t="str">
        <f t="shared" si="10"/>
        <v/>
      </c>
      <c r="Y42" s="2" t="str">
        <f t="shared" ca="1" si="13"/>
        <v>DEMANDES</v>
      </c>
      <c r="Z42" s="2" t="str">
        <f t="array" aca="1" ref="Z42" ca="1">INDEX($C$23:$C$598,SMALL(IF($C$23:$C$598&lt;&gt;"",ROW(INDIRECT("1:"&amp;ROWS($C$23:$C$598)))),ROWS($1:20)))</f>
        <v>- VMWARE -</v>
      </c>
      <c r="AA42" s="16">
        <f t="array" aca="1" ref="AA42" ca="1">INDEX($T$23:$T$598,SMALL(IF($T$23:$T$598&lt;&gt;"",ROW(INDIRECT("1:"&amp;ROWS($T$23:$T$598)))),ROWS($1:20)))</f>
        <v>0.33333333333333331</v>
      </c>
    </row>
    <row r="43" spans="2:27" ht="12.6" customHeight="1" x14ac:dyDescent="0.2">
      <c r="B43" s="59" t="str">
        <f>IF(Collage!B36="","",Collage!B36)</f>
        <v/>
      </c>
      <c r="C43" s="59" t="str">
        <f>IF(Collage!C36="","",Collage!C36)</f>
        <v/>
      </c>
      <c r="D43" s="60" t="str">
        <f>IF(Collage!D36="","",Collage!D36)</f>
        <v/>
      </c>
      <c r="E43" s="29"/>
      <c r="F43" s="11"/>
      <c r="G43" s="11"/>
      <c r="H43" s="13" t="str">
        <f t="shared" si="4"/>
        <v/>
      </c>
      <c r="I43" s="8" t="str">
        <f>IF(B43&lt;&gt;"",SUMIF($V$23:$V$598,V43,$H$23:$H$598)/SUMIF($V$23:$V$598,V43,$O$23:O618),IF(O43&lt;&gt;"",SUMIF($S$23:$S$598,S43,$H$23:$H$598)/O43,""))</f>
        <v/>
      </c>
      <c r="J43" s="12"/>
      <c r="K43" s="19" t="str">
        <f t="shared" si="15"/>
        <v/>
      </c>
      <c r="L43" s="19" t="str">
        <f t="shared" si="6"/>
        <v/>
      </c>
      <c r="M43" s="19" t="str">
        <f t="shared" si="7"/>
        <v/>
      </c>
      <c r="N43" s="19" t="str">
        <f t="shared" si="16"/>
        <v/>
      </c>
      <c r="O43" s="9" t="str">
        <f t="shared" si="14"/>
        <v/>
      </c>
      <c r="S43" s="2" t="str">
        <f t="shared" si="11"/>
        <v>DELIVERY</v>
      </c>
      <c r="T43" s="18" t="str">
        <f t="shared" si="9"/>
        <v/>
      </c>
      <c r="V43" s="2" t="str">
        <f t="shared" si="12"/>
        <v>PRESTATION</v>
      </c>
      <c r="W43" s="16" t="str">
        <f t="shared" si="10"/>
        <v/>
      </c>
      <c r="Y43" s="2" t="str">
        <f t="shared" ca="1" si="13"/>
        <v>DEMANDES</v>
      </c>
      <c r="Z43" s="2" t="str">
        <f t="array" aca="1" ref="Z43" ca="1">INDEX($C$23:$C$598,SMALL(IF($C$23:$C$598&lt;&gt;"",ROW(INDIRECT("1:"&amp;ROWS($C$23:$C$598)))),ROWS($1:21)))</f>
        <v>- AUTRE -</v>
      </c>
      <c r="AA43" s="16">
        <f t="array" aca="1" ref="AA43" ca="1">INDEX($T$23:$T$598,SMALL(IF($T$23:$T$598&lt;&gt;"",ROW(INDIRECT("1:"&amp;ROWS($T$23:$T$598)))),ROWS($1:21)))</f>
        <v>0.17333333333333331</v>
      </c>
    </row>
    <row r="44" spans="2:27" ht="12.6" customHeight="1" x14ac:dyDescent="0.2">
      <c r="B44" s="59" t="str">
        <f>IF(Collage!B37="","",Collage!B37)</f>
        <v/>
      </c>
      <c r="C44" s="59" t="str">
        <f>IF(Collage!C37="","",Collage!C37)</f>
        <v>PROCESS</v>
      </c>
      <c r="D44" s="60" t="str">
        <f>IF(Collage!D37="","",Collage!D37)</f>
        <v/>
      </c>
      <c r="E44" s="29"/>
      <c r="F44" s="11"/>
      <c r="G44" s="11"/>
      <c r="H44" s="13" t="str">
        <f t="shared" si="4"/>
        <v/>
      </c>
      <c r="I44" s="8">
        <f>IF(B44&lt;&gt;"",SUMIF($V$23:$V$598,V44,$H$23:$H$598)/SUMIF($V$23:$V$598,V44,$O$23:O619),IF(O44&lt;&gt;"",SUMIF($S$23:$S$598,S44,$H$23:$H$598)/O44,""))</f>
        <v>4.1666666666666664E-2</v>
      </c>
      <c r="J44" s="12"/>
      <c r="K44" s="19" t="str">
        <f t="shared" si="15"/>
        <v/>
      </c>
      <c r="L44" s="19" t="str">
        <f t="shared" si="6"/>
        <v/>
      </c>
      <c r="M44" s="19" t="str">
        <f t="shared" si="7"/>
        <v/>
      </c>
      <c r="N44" s="19" t="str">
        <f t="shared" si="16"/>
        <v>Procédures :</v>
      </c>
      <c r="O44" s="9">
        <f t="shared" si="14"/>
        <v>8</v>
      </c>
      <c r="S44" s="2" t="str">
        <f t="shared" si="11"/>
        <v>PROCESS</v>
      </c>
      <c r="T44" s="18">
        <f t="shared" si="9"/>
        <v>4.1666666666666664E-2</v>
      </c>
      <c r="V44" s="2" t="str">
        <f t="shared" si="12"/>
        <v>PRESTATION</v>
      </c>
      <c r="W44" s="16" t="str">
        <f t="shared" si="10"/>
        <v/>
      </c>
      <c r="Y44" s="2" t="str">
        <f t="shared" ca="1" si="13"/>
        <v>INCIDENTS</v>
      </c>
      <c r="Z44" s="2" t="str">
        <f t="array" aca="1" ref="Z44" ca="1">INDEX($C$23:$C$598,SMALL(IF($C$23:$C$598&lt;&gt;"",ROW(INDIRECT("1:"&amp;ROWS($C$23:$C$598)))),ROWS($1:22)))</f>
        <v>CITRIX</v>
      </c>
      <c r="AA44" s="16">
        <f t="array" aca="1" ref="AA44" ca="1">INDEX($T$23:$T$598,SMALL(IF($T$23:$T$598&lt;&gt;"",ROW(INDIRECT("1:"&amp;ROWS($T$23:$T$598)))),ROWS($1:22)))</f>
        <v>0</v>
      </c>
    </row>
    <row r="45" spans="2:27" ht="12.6" customHeight="1" x14ac:dyDescent="0.2">
      <c r="B45" s="59" t="str">
        <f>IF(Collage!B38="","",Collage!B38)</f>
        <v/>
      </c>
      <c r="C45" s="59" t="str">
        <f>IF(Collage!C38="","",Collage!C38)</f>
        <v/>
      </c>
      <c r="D45" s="60" t="str">
        <f>IF(Collage!D38="","",Collage!D38)</f>
        <v/>
      </c>
      <c r="E45" s="29"/>
      <c r="F45" s="11"/>
      <c r="G45" s="11"/>
      <c r="H45" s="13" t="str">
        <f t="shared" si="4"/>
        <v/>
      </c>
      <c r="I45" s="8" t="str">
        <f>IF(B45&lt;&gt;"",SUMIF($V$23:$V$598,V45,$H$23:$H$598)/SUMIF($V$23:$V$598,V45,$O$23:O620),IF(O45&lt;&gt;"",SUMIF($S$23:$S$598,S45,$H$23:$H$598)/O45,""))</f>
        <v/>
      </c>
      <c r="J45" s="12"/>
      <c r="K45" s="19" t="str">
        <f t="shared" si="15"/>
        <v/>
      </c>
      <c r="L45" s="19" t="str">
        <f t="shared" si="6"/>
        <v/>
      </c>
      <c r="M45" s="19" t="str">
        <f t="shared" si="7"/>
        <v/>
      </c>
      <c r="N45" s="19" t="str">
        <f t="shared" si="16"/>
        <v/>
      </c>
      <c r="O45" s="9" t="str">
        <f t="shared" si="14"/>
        <v/>
      </c>
      <c r="S45" s="2" t="str">
        <f t="shared" si="11"/>
        <v>PROCESS</v>
      </c>
      <c r="T45" s="18" t="str">
        <f t="shared" si="9"/>
        <v/>
      </c>
      <c r="V45" s="2" t="str">
        <f t="shared" si="12"/>
        <v>PRESTATION</v>
      </c>
      <c r="W45" s="16" t="str">
        <f t="shared" si="10"/>
        <v/>
      </c>
      <c r="Y45" s="2" t="str">
        <f t="shared" ca="1" si="13"/>
        <v>INCIDENTS</v>
      </c>
      <c r="Z45" s="2" t="str">
        <f t="array" aca="1" ref="Z45" ca="1">INDEX($C$23:$C$598,SMALL(IF($C$23:$C$598&lt;&gt;"",ROW(INDIRECT("1:"&amp;ROWS($C$23:$C$598)))),ROWS($1:23)))</f>
        <v>ORA - ORACLE</v>
      </c>
      <c r="AA45" s="16">
        <f t="array" aca="1" ref="AA45" ca="1">INDEX($T$23:$T$598,SMALL(IF($T$23:$T$598&lt;&gt;"",ROW(INDIRECT("1:"&amp;ROWS($T$23:$T$598)))),ROWS($1:23)))</f>
        <v>0.42469135802469088</v>
      </c>
    </row>
    <row r="46" spans="2:27" ht="12.6" customHeight="1" x14ac:dyDescent="0.2">
      <c r="B46" s="59" t="str">
        <f>IF(Collage!B39="","",Collage!B39)</f>
        <v/>
      </c>
      <c r="C46" s="59" t="str">
        <f>IF(Collage!C39="","",Collage!C39)</f>
        <v/>
      </c>
      <c r="D46" s="60" t="str">
        <f>IF(Collage!D39="","",Collage!D39)</f>
        <v>Info 15</v>
      </c>
      <c r="E46" s="29"/>
      <c r="F46" s="11"/>
      <c r="G46" s="11"/>
      <c r="H46" s="13">
        <f t="shared" si="4"/>
        <v>0</v>
      </c>
      <c r="I46" s="8" t="str">
        <f>IF(B46&lt;&gt;"",SUMIF($V$23:$V$598,V46,$H$23:$H$598)/SUMIF($V$23:$V$598,V46,$O$23:O621),IF(O46&lt;&gt;"",SUMIF($S$23:$S$598,S46,$H$23:$H$598)/O46,""))</f>
        <v/>
      </c>
      <c r="J46" s="12"/>
      <c r="K46" s="19">
        <f t="shared" si="15"/>
        <v>0</v>
      </c>
      <c r="L46" s="19">
        <f t="shared" si="6"/>
        <v>0</v>
      </c>
      <c r="M46" s="19">
        <f t="shared" si="7"/>
        <v>0</v>
      </c>
      <c r="N46" s="19">
        <f t="shared" si="16"/>
        <v>0</v>
      </c>
      <c r="O46" s="9" t="str">
        <f t="shared" si="14"/>
        <v/>
      </c>
      <c r="S46" s="2" t="str">
        <f t="shared" si="11"/>
        <v>PROCESS</v>
      </c>
      <c r="T46" s="18" t="str">
        <f t="shared" si="9"/>
        <v/>
      </c>
      <c r="V46" s="2" t="str">
        <f t="shared" si="12"/>
        <v>PRESTATION</v>
      </c>
      <c r="W46" s="16" t="str">
        <f t="shared" si="10"/>
        <v/>
      </c>
      <c r="Y46" s="2" t="str">
        <f t="shared" ca="1" si="13"/>
        <v>INCIDENTS</v>
      </c>
      <c r="Z46" s="2" t="str">
        <f t="array" aca="1" ref="Z46" ca="1">INDEX($C$23:$C$598,SMALL(IF($C$23:$C$598&lt;&gt;"",ROW(INDIRECT("1:"&amp;ROWS($C$23:$C$598)))),ROWS($1:24)))</f>
        <v>ORD - DOLLARU</v>
      </c>
      <c r="AA46" s="16">
        <f t="array" aca="1" ref="AA46" ca="1">INDEX($T$23:$T$598,SMALL(IF($T$23:$T$598&lt;&gt;"",ROW(INDIRECT("1:"&amp;ROWS($T$23:$T$598)))),ROWS($1:24)))</f>
        <v>0.23728813559322026</v>
      </c>
    </row>
    <row r="47" spans="2:27" ht="12.6" customHeight="1" x14ac:dyDescent="0.2">
      <c r="B47" s="59" t="str">
        <f>IF(Collage!B40="","",Collage!B40)</f>
        <v/>
      </c>
      <c r="C47" s="59" t="str">
        <f>IF(Collage!C40="","",Collage!C40)</f>
        <v/>
      </c>
      <c r="D47" s="60" t="str">
        <f>IF(Collage!D40="","",Collage!D40)</f>
        <v>Info 16</v>
      </c>
      <c r="E47" s="29"/>
      <c r="F47" s="11"/>
      <c r="G47" s="11"/>
      <c r="H47" s="13">
        <f t="shared" si="4"/>
        <v>0</v>
      </c>
      <c r="I47" s="8" t="str">
        <f>IF(B47&lt;&gt;"",SUMIF($V$23:$V$598,V47,$H$23:$H$598)/SUMIF($V$23:$V$598,V47,$O$23:O622),IF(O47&lt;&gt;"",SUMIF($S$23:$S$598,S47,$H$23:$H$598)/O47,""))</f>
        <v/>
      </c>
      <c r="J47" s="12"/>
      <c r="K47" s="19">
        <f t="shared" si="15"/>
        <v>0</v>
      </c>
      <c r="L47" s="19">
        <f t="shared" si="6"/>
        <v>0</v>
      </c>
      <c r="M47" s="19">
        <f t="shared" si="7"/>
        <v>0</v>
      </c>
      <c r="N47" s="19">
        <f t="shared" si="16"/>
        <v>0</v>
      </c>
      <c r="O47" s="9" t="str">
        <f t="shared" si="14"/>
        <v/>
      </c>
      <c r="S47" s="2" t="str">
        <f t="shared" si="11"/>
        <v>PROCESS</v>
      </c>
      <c r="T47" s="18" t="str">
        <f t="shared" si="9"/>
        <v/>
      </c>
      <c r="V47" s="2" t="str">
        <f t="shared" si="12"/>
        <v>PRESTATION</v>
      </c>
      <c r="W47" s="16" t="str">
        <f t="shared" si="10"/>
        <v/>
      </c>
      <c r="Y47" s="2" t="str">
        <f t="shared" ca="1" si="13"/>
        <v>INCIDENTS</v>
      </c>
      <c r="Z47" s="2" t="str">
        <f t="array" aca="1" ref="Z47" ca="1">INDEX($C$23:$C$598,SMALL(IF($C$23:$C$598&lt;&gt;"",ROW(INDIRECT("1:"&amp;ROWS($C$23:$C$598)))),ROWS($1:25)))</f>
        <v>SAUVEGARDES</v>
      </c>
      <c r="AA47" s="16">
        <f t="array" aca="1" ref="AA47" ca="1">INDEX($T$23:$T$598,SMALL(IF($T$23:$T$598&lt;&gt;"",ROW(INDIRECT("1:"&amp;ROWS($T$23:$T$598)))),ROWS($1:25)))</f>
        <v>0.26666666666666666</v>
      </c>
    </row>
    <row r="48" spans="2:27" ht="12.6" customHeight="1" x14ac:dyDescent="0.2">
      <c r="B48" s="59" t="str">
        <f>IF(Collage!B41="","",Collage!B41)</f>
        <v/>
      </c>
      <c r="C48" s="59" t="str">
        <f>IF(Collage!C41="","",Collage!C41)</f>
        <v/>
      </c>
      <c r="D48" s="60" t="str">
        <f>IF(Collage!D41="","",Collage!D41)</f>
        <v>Info 17</v>
      </c>
      <c r="E48" s="29"/>
      <c r="F48" s="11"/>
      <c r="G48" s="11"/>
      <c r="H48" s="13">
        <f t="shared" si="4"/>
        <v>0</v>
      </c>
      <c r="I48" s="8" t="str">
        <f>IF(B48&lt;&gt;"",SUMIF($V$23:$V$598,V48,$H$23:$H$598)/SUMIF($V$23:$V$598,V48,$O$23:O623),IF(O48&lt;&gt;"",SUMIF($S$23:$S$598,S48,$H$23:$H$598)/O48,""))</f>
        <v/>
      </c>
      <c r="J48" s="12"/>
      <c r="K48" s="19">
        <f t="shared" si="15"/>
        <v>0</v>
      </c>
      <c r="L48" s="19">
        <f t="shared" si="6"/>
        <v>0</v>
      </c>
      <c r="M48" s="19">
        <f t="shared" si="7"/>
        <v>0</v>
      </c>
      <c r="N48" s="19">
        <f t="shared" si="16"/>
        <v>0</v>
      </c>
      <c r="O48" s="9" t="str">
        <f t="shared" si="14"/>
        <v/>
      </c>
      <c r="S48" s="2" t="str">
        <f t="shared" si="11"/>
        <v>PROCESS</v>
      </c>
      <c r="T48" s="18" t="str">
        <f t="shared" si="9"/>
        <v/>
      </c>
      <c r="V48" s="2" t="str">
        <f t="shared" si="12"/>
        <v>PRESTATION</v>
      </c>
      <c r="W48" s="16" t="str">
        <f t="shared" si="10"/>
        <v/>
      </c>
      <c r="Y48" s="2" t="str">
        <f t="shared" ca="1" si="13"/>
        <v>INCIDENTS</v>
      </c>
      <c r="Z48" s="2" t="str">
        <f t="array" aca="1" ref="Z48" ca="1">INDEX($C$23:$C$598,SMALL(IF($C$23:$C$598&lt;&gt;"",ROW(INDIRECT("1:"&amp;ROWS($C$23:$C$598)))),ROWS($1:26)))</f>
        <v>-VMS-</v>
      </c>
      <c r="AA48" s="16">
        <f t="array" aca="1" ref="AA48" ca="1">INDEX($T$23:$T$598,SMALL(IF($T$23:$T$598&lt;&gt;"",ROW(INDIRECT("1:"&amp;ROWS($T$23:$T$598)))),ROWS($1:26)))</f>
        <v>7.407407407407407E-2</v>
      </c>
    </row>
    <row r="49" spans="2:27" ht="12.6" customHeight="1" x14ac:dyDescent="0.2">
      <c r="B49" s="59" t="str">
        <f>IF(Collage!B42="","",Collage!B42)</f>
        <v/>
      </c>
      <c r="C49" s="59" t="str">
        <f>IF(Collage!C42="","",Collage!C42)</f>
        <v/>
      </c>
      <c r="D49" s="60" t="str">
        <f>IF(Collage!D42="","",Collage!D42)</f>
        <v>Info 18</v>
      </c>
      <c r="E49" s="29"/>
      <c r="F49" s="10"/>
      <c r="G49" s="11"/>
      <c r="H49" s="13">
        <f t="shared" si="4"/>
        <v>0</v>
      </c>
      <c r="I49" s="8" t="str">
        <f>IF(B49&lt;&gt;"",SUMIF($V$23:$V$598,V49,$H$23:$H$598)/SUMIF($V$23:$V$598,V49,$O$23:O624),IF(O49&lt;&gt;"",SUMIF($S$23:$S$598,S49,$H$23:$H$598)/O49,""))</f>
        <v/>
      </c>
      <c r="J49" s="12"/>
      <c r="K49" s="19">
        <f t="shared" si="15"/>
        <v>0</v>
      </c>
      <c r="L49" s="19">
        <f t="shared" si="6"/>
        <v>0</v>
      </c>
      <c r="M49" s="19">
        <f t="shared" si="7"/>
        <v>0</v>
      </c>
      <c r="N49" s="19">
        <f t="shared" si="16"/>
        <v>0</v>
      </c>
      <c r="O49" s="9" t="str">
        <f t="shared" si="14"/>
        <v/>
      </c>
      <c r="S49" s="2" t="str">
        <f t="shared" si="11"/>
        <v>PROCESS</v>
      </c>
      <c r="T49" s="18" t="str">
        <f t="shared" si="9"/>
        <v/>
      </c>
      <c r="V49" s="2" t="str">
        <f t="shared" si="12"/>
        <v>PRESTATION</v>
      </c>
      <c r="W49" s="16" t="str">
        <f t="shared" si="10"/>
        <v/>
      </c>
      <c r="Y49" s="2" t="str">
        <f t="shared" ca="1" si="13"/>
        <v>INCIDENTS</v>
      </c>
      <c r="Z49" s="2" t="str">
        <f t="array" aca="1" ref="Z49" ca="1">INDEX($C$23:$C$598,SMALL(IF($C$23:$C$598&lt;&gt;"",ROW(INDIRECT("1:"&amp;ROWS($C$23:$C$598)))),ROWS($1:27)))</f>
        <v>INDEX</v>
      </c>
      <c r="AA49" s="16">
        <f t="array" aca="1" ref="AA49" ca="1">INDEX($T$23:$T$598,SMALL(IF($T$23:$T$598&lt;&gt;"",ROW(INDIRECT("1:"&amp;ROWS($T$23:$T$598)))),ROWS($1:27)))</f>
        <v>4.5454545454545456E-2</v>
      </c>
    </row>
    <row r="50" spans="2:27" ht="12.6" customHeight="1" x14ac:dyDescent="0.2">
      <c r="B50" s="59" t="str">
        <f>IF(Collage!B43="","",Collage!B43)</f>
        <v/>
      </c>
      <c r="C50" s="59" t="str">
        <f>IF(Collage!C43="","",Collage!C43)</f>
        <v/>
      </c>
      <c r="D50" s="60" t="str">
        <f>IF(Collage!D43="","",Collage!D43)</f>
        <v>Info 19</v>
      </c>
      <c r="E50" s="29"/>
      <c r="F50" s="10"/>
      <c r="G50" s="11"/>
      <c r="H50" s="13">
        <f t="shared" si="4"/>
        <v>0</v>
      </c>
      <c r="I50" s="8" t="str">
        <f>IF(B50&lt;&gt;"",SUMIF($V$23:$V$598,V50,$H$23:$H$598)/SUMIF($V$23:$V$598,V50,$O$23:O625),IF(O50&lt;&gt;"",SUMIF($S$23:$S$598,S50,$H$23:$H$598)/O50,""))</f>
        <v/>
      </c>
      <c r="J50" s="12"/>
      <c r="K50" s="19">
        <f t="shared" si="15"/>
        <v>0</v>
      </c>
      <c r="L50" s="19">
        <f t="shared" si="6"/>
        <v>0</v>
      </c>
      <c r="M50" s="19">
        <f t="shared" si="7"/>
        <v>0</v>
      </c>
      <c r="N50" s="19">
        <f t="shared" si="16"/>
        <v>0</v>
      </c>
      <c r="O50" s="9" t="str">
        <f t="shared" si="14"/>
        <v/>
      </c>
      <c r="S50" s="2" t="str">
        <f t="shared" si="11"/>
        <v>PROCESS</v>
      </c>
      <c r="T50" s="18" t="str">
        <f t="shared" si="9"/>
        <v/>
      </c>
      <c r="V50" s="2" t="str">
        <f t="shared" si="12"/>
        <v>PRESTATION</v>
      </c>
      <c r="W50" s="16" t="str">
        <f t="shared" si="10"/>
        <v/>
      </c>
      <c r="Y50" s="2" t="e">
        <f t="shared" ca="1" si="13"/>
        <v>#NUM!</v>
      </c>
      <c r="Z50" s="2" t="e">
        <f t="array" aca="1" ref="Z50" ca="1">INDEX($C$23:$C$598,SMALL(IF($C$23:$C$598&lt;&gt;"",ROW(INDIRECT("1:"&amp;ROWS($C$23:$C$598)))),ROWS($1:28)))</f>
        <v>#NUM!</v>
      </c>
      <c r="AA50" s="16" t="e">
        <f t="array" aca="1" ref="AA50" ca="1">INDEX($T$23:$T$598,SMALL(IF($T$23:$T$598&lt;&gt;"",ROW(INDIRECT("1:"&amp;ROWS($T$23:$T$598)))),ROWS($1:28)))</f>
        <v>#NUM!</v>
      </c>
    </row>
    <row r="51" spans="2:27" ht="12.6" customHeight="1" x14ac:dyDescent="0.2">
      <c r="B51" s="59" t="str">
        <f>IF(Collage!B44="","",Collage!B44)</f>
        <v/>
      </c>
      <c r="C51" s="59" t="str">
        <f>IF(Collage!C44="","",Collage!C44)</f>
        <v/>
      </c>
      <c r="D51" s="60" t="str">
        <f>IF(Collage!D44="","",Collage!D44)</f>
        <v>Info 20</v>
      </c>
      <c r="E51" s="29"/>
      <c r="F51" s="10"/>
      <c r="G51" s="11"/>
      <c r="H51" s="13">
        <f t="shared" si="4"/>
        <v>0</v>
      </c>
      <c r="I51" s="8" t="str">
        <f>IF(B51&lt;&gt;"",SUMIF($V$23:$V$598,V51,$H$23:$H$598)/SUMIF($V$23:$V$598,V51,$O$23:O626),IF(O51&lt;&gt;"",SUMIF($S$23:$S$598,S51,$H$23:$H$598)/O51,""))</f>
        <v/>
      </c>
      <c r="J51" s="12"/>
      <c r="K51" s="19">
        <f t="shared" si="15"/>
        <v>0</v>
      </c>
      <c r="L51" s="19">
        <f t="shared" si="6"/>
        <v>0</v>
      </c>
      <c r="M51" s="19">
        <f t="shared" si="7"/>
        <v>0</v>
      </c>
      <c r="N51" s="19">
        <f t="shared" si="16"/>
        <v>0</v>
      </c>
      <c r="O51" s="9" t="str">
        <f t="shared" si="14"/>
        <v/>
      </c>
      <c r="S51" s="2" t="str">
        <f t="shared" si="11"/>
        <v>PROCESS</v>
      </c>
      <c r="T51" s="18" t="str">
        <f t="shared" si="9"/>
        <v/>
      </c>
      <c r="V51" s="2" t="str">
        <f t="shared" si="12"/>
        <v>PRESTATION</v>
      </c>
      <c r="W51" s="16" t="str">
        <f t="shared" si="10"/>
        <v/>
      </c>
      <c r="Y51" s="2" t="e">
        <f t="shared" ca="1" si="13"/>
        <v>#NUM!</v>
      </c>
      <c r="Z51" s="2" t="e">
        <f t="array" aca="1" ref="Z51" ca="1">INDEX($C$23:$C$598,SMALL(IF($C$23:$C$598&lt;&gt;"",ROW(INDIRECT("1:"&amp;ROWS($C$23:$C$598)))),ROWS($1:29)))</f>
        <v>#NUM!</v>
      </c>
      <c r="AA51" s="16" t="e">
        <f t="array" aca="1" ref="AA51" ca="1">INDEX($T$23:$T$598,SMALL(IF($T$23:$T$598&lt;&gt;"",ROW(INDIRECT("1:"&amp;ROWS($T$23:$T$598)))),ROWS($1:29)))</f>
        <v>#NUM!</v>
      </c>
    </row>
    <row r="52" spans="2:27" ht="12.6" customHeight="1" x14ac:dyDescent="0.2">
      <c r="B52" s="59" t="str">
        <f>IF(Collage!B45="","",Collage!B45)</f>
        <v/>
      </c>
      <c r="C52" s="59" t="str">
        <f>IF(Collage!C45="","",Collage!C45)</f>
        <v/>
      </c>
      <c r="D52" s="60" t="str">
        <f>IF(Collage!D45="","",Collage!D45)</f>
        <v>Info 21</v>
      </c>
      <c r="E52" s="29" t="s">
        <v>2</v>
      </c>
      <c r="F52" s="10"/>
      <c r="G52" s="11"/>
      <c r="H52" s="13">
        <f t="shared" si="4"/>
        <v>0.33333333333333331</v>
      </c>
      <c r="I52" s="8" t="str">
        <f>IF(B52&lt;&gt;"",SUMIF($V$23:$V$598,V52,$H$23:$H$598)/SUMIF($V$23:$V$598,V52,$O$23:O627),IF(O52&lt;&gt;"",SUMIF($S$23:$S$598,S52,$H$23:$H$598)/O52,""))</f>
        <v/>
      </c>
      <c r="J52" s="12"/>
      <c r="K52" s="19">
        <f t="shared" si="15"/>
        <v>1</v>
      </c>
      <c r="L52" s="19">
        <f t="shared" si="6"/>
        <v>0</v>
      </c>
      <c r="M52" s="19">
        <f t="shared" si="7"/>
        <v>0</v>
      </c>
      <c r="N52" s="19">
        <f t="shared" si="16"/>
        <v>1</v>
      </c>
      <c r="O52" s="9" t="str">
        <f t="shared" si="14"/>
        <v/>
      </c>
      <c r="S52" s="2" t="str">
        <f t="shared" si="11"/>
        <v>PROCESS</v>
      </c>
      <c r="T52" s="18" t="str">
        <f t="shared" si="9"/>
        <v/>
      </c>
      <c r="V52" s="2" t="str">
        <f t="shared" si="12"/>
        <v>PRESTATION</v>
      </c>
      <c r="W52" s="16" t="str">
        <f t="shared" si="10"/>
        <v/>
      </c>
      <c r="Y52" s="2" t="e">
        <f t="shared" ca="1" si="13"/>
        <v>#NUM!</v>
      </c>
      <c r="Z52" s="2" t="e">
        <f t="array" aca="1" ref="Z52" ca="1">INDEX($C$23:$C$598,SMALL(IF($C$23:$C$598&lt;&gt;"",ROW(INDIRECT("1:"&amp;ROWS($C$23:$C$598)))),ROWS($1:30)))</f>
        <v>#NUM!</v>
      </c>
      <c r="AA52" s="16" t="e">
        <f t="array" aca="1" ref="AA52" ca="1">INDEX($T$23:$T$598,SMALL(IF($T$23:$T$598&lt;&gt;"",ROW(INDIRECT("1:"&amp;ROWS($T$23:$T$598)))),ROWS($1:30)))</f>
        <v>#NUM!</v>
      </c>
    </row>
    <row r="53" spans="2:27" ht="12.6" customHeight="1" x14ac:dyDescent="0.2">
      <c r="B53" s="59" t="str">
        <f>IF(Collage!B46="","",Collage!B46)</f>
        <v/>
      </c>
      <c r="C53" s="59" t="str">
        <f>IF(Collage!C46="","",Collage!C46)</f>
        <v/>
      </c>
      <c r="D53" s="60" t="str">
        <f>IF(Collage!D46="","",Collage!D46)</f>
        <v>Info 22</v>
      </c>
      <c r="E53" s="29"/>
      <c r="F53" s="10"/>
      <c r="G53" s="11"/>
      <c r="H53" s="13">
        <f t="shared" si="4"/>
        <v>0</v>
      </c>
      <c r="I53" s="8" t="str">
        <f>IF(B53&lt;&gt;"",SUMIF($V$23:$V$598,V53,$H$23:$H$598)/SUMIF($V$23:$V$598,V53,$O$23:O628),IF(O53&lt;&gt;"",SUMIF($S$23:$S$598,S53,$H$23:$H$598)/O53,""))</f>
        <v/>
      </c>
      <c r="J53" s="12"/>
      <c r="K53" s="19">
        <f t="shared" si="15"/>
        <v>0</v>
      </c>
      <c r="L53" s="19">
        <f t="shared" si="6"/>
        <v>0</v>
      </c>
      <c r="M53" s="19">
        <f t="shared" si="7"/>
        <v>0</v>
      </c>
      <c r="N53" s="19">
        <f t="shared" si="16"/>
        <v>0</v>
      </c>
      <c r="O53" s="9" t="str">
        <f t="shared" si="14"/>
        <v/>
      </c>
      <c r="S53" s="2" t="str">
        <f t="shared" si="11"/>
        <v>PROCESS</v>
      </c>
      <c r="T53" s="18" t="str">
        <f t="shared" si="9"/>
        <v/>
      </c>
      <c r="V53" s="2" t="str">
        <f t="shared" si="12"/>
        <v>PRESTATION</v>
      </c>
      <c r="W53" s="16" t="str">
        <f t="shared" si="10"/>
        <v/>
      </c>
      <c r="Y53" s="2" t="e">
        <f t="shared" ca="1" si="13"/>
        <v>#NUM!</v>
      </c>
      <c r="Z53" s="2" t="e">
        <f t="array" aca="1" ref="Z53" ca="1">INDEX($C$23:$C$598,SMALL(IF($C$23:$C$598&lt;&gt;"",ROW(INDIRECT("1:"&amp;ROWS($C$23:$C$598)))),ROWS($1:31)))</f>
        <v>#NUM!</v>
      </c>
      <c r="AA53" s="16" t="e">
        <f t="array" aca="1" ref="AA53" ca="1">INDEX($T$23:$T$598,SMALL(IF($T$23:$T$598&lt;&gt;"",ROW(INDIRECT("1:"&amp;ROWS($T$23:$T$598)))),ROWS($1:31)))</f>
        <v>#NUM!</v>
      </c>
    </row>
    <row r="54" spans="2:27" ht="12.6" customHeight="1" x14ac:dyDescent="0.2">
      <c r="B54" s="59" t="str">
        <f>IF(Collage!B47="","",Collage!B47)</f>
        <v/>
      </c>
      <c r="C54" s="59" t="str">
        <f>IF(Collage!C47="","",Collage!C47)</f>
        <v/>
      </c>
      <c r="D54" s="60" t="str">
        <f>IF(Collage!D47="","",Collage!D47)</f>
        <v/>
      </c>
      <c r="E54" s="29"/>
      <c r="F54" s="10"/>
      <c r="G54" s="11"/>
      <c r="H54" s="13" t="str">
        <f t="shared" si="4"/>
        <v/>
      </c>
      <c r="I54" s="8" t="str">
        <f>IF(B54&lt;&gt;"",SUMIF($V$23:$V$598,V54,$H$23:$H$598)/SUMIF($V$23:$V$598,V54,$O$23:O629),IF(O54&lt;&gt;"",SUMIF($S$23:$S$598,S54,$H$23:$H$598)/O54,""))</f>
        <v/>
      </c>
      <c r="J54" s="12"/>
      <c r="K54" s="19" t="str">
        <f t="shared" si="15"/>
        <v/>
      </c>
      <c r="L54" s="19" t="str">
        <f t="shared" si="6"/>
        <v/>
      </c>
      <c r="M54" s="19" t="str">
        <f t="shared" si="7"/>
        <v/>
      </c>
      <c r="N54" s="19" t="str">
        <f t="shared" si="16"/>
        <v/>
      </c>
      <c r="O54" s="9" t="str">
        <f t="shared" si="14"/>
        <v/>
      </c>
      <c r="S54" s="2" t="str">
        <f t="shared" si="11"/>
        <v>PROCESS</v>
      </c>
      <c r="T54" s="18" t="str">
        <f t="shared" si="9"/>
        <v/>
      </c>
      <c r="V54" s="2" t="str">
        <f t="shared" si="12"/>
        <v>PRESTATION</v>
      </c>
      <c r="W54" s="16" t="str">
        <f t="shared" si="10"/>
        <v/>
      </c>
      <c r="Y54" s="2" t="e">
        <f t="shared" ca="1" si="13"/>
        <v>#NUM!</v>
      </c>
      <c r="Z54" s="2" t="e">
        <f t="array" aca="1" ref="Z54" ca="1">INDEX($C$23:$C$598,SMALL(IF($C$23:$C$598&lt;&gt;"",ROW(INDIRECT("1:"&amp;ROWS($C$23:$C$598)))),ROWS($1:32)))</f>
        <v>#NUM!</v>
      </c>
      <c r="AA54" s="16" t="e">
        <f t="array" aca="1" ref="AA54" ca="1">INDEX($T$23:$T$598,SMALL(IF($T$23:$T$598&lt;&gt;"",ROW(INDIRECT("1:"&amp;ROWS($T$23:$T$598)))),ROWS($1:32)))</f>
        <v>#NUM!</v>
      </c>
    </row>
    <row r="55" spans="2:27" ht="12.6" customHeight="1" x14ac:dyDescent="0.2">
      <c r="B55" s="59" t="str">
        <f>IF(Collage!B48="","",Collage!B48)</f>
        <v>OUTILLAGE</v>
      </c>
      <c r="C55" s="59" t="str">
        <f>IF(Collage!C48="","",Collage!C48)</f>
        <v/>
      </c>
      <c r="D55" s="60" t="str">
        <f>IF(Collage!D48="","",Collage!D48)</f>
        <v/>
      </c>
      <c r="E55" s="29"/>
      <c r="F55" s="10"/>
      <c r="G55" s="11"/>
      <c r="H55" s="13" t="str">
        <f t="shared" si="4"/>
        <v/>
      </c>
      <c r="I55" s="8">
        <f>IF(B55&lt;&gt;"",SUMIF($V$23:$V$598,V55,$H$23:$H$598)/SUMIF($V$23:$V$598,V55,$O$23:O630),IF(O55&lt;&gt;"",SUMIF($S$23:$S$598,S55,$H$23:$H$598)/O55,""))</f>
        <v>0.60869565217391286</v>
      </c>
      <c r="J55" s="12"/>
      <c r="K55" s="19" t="str">
        <f t="shared" si="15"/>
        <v/>
      </c>
      <c r="L55" s="19" t="str">
        <f t="shared" si="6"/>
        <v/>
      </c>
      <c r="M55" s="19" t="str">
        <f t="shared" si="7"/>
        <v/>
      </c>
      <c r="N55" s="19" t="str">
        <f t="shared" si="16"/>
        <v/>
      </c>
      <c r="O55" s="9" t="str">
        <f t="shared" si="14"/>
        <v/>
      </c>
      <c r="S55" s="2" t="str">
        <f t="shared" si="11"/>
        <v/>
      </c>
      <c r="T55" s="18" t="str">
        <f t="shared" si="9"/>
        <v/>
      </c>
      <c r="V55" s="2" t="str">
        <f t="shared" si="12"/>
        <v>OUTILLAGE</v>
      </c>
      <c r="W55" s="16">
        <f t="shared" si="10"/>
        <v>0.60869565217391286</v>
      </c>
      <c r="Y55" s="2" t="e">
        <f t="shared" ca="1" si="13"/>
        <v>#NUM!</v>
      </c>
      <c r="Z55" s="2" t="e">
        <f t="array" aca="1" ref="Z55" ca="1">INDEX($C$23:$C$598,SMALL(IF($C$23:$C$598&lt;&gt;"",ROW(INDIRECT("1:"&amp;ROWS($C$23:$C$598)))),ROWS($1:33)))</f>
        <v>#NUM!</v>
      </c>
      <c r="AA55" s="16" t="e">
        <f t="array" aca="1" ref="AA55" ca="1">INDEX($T$23:$T$598,SMALL(IF($T$23:$T$598&lt;&gt;"",ROW(INDIRECT("1:"&amp;ROWS($T$23:$T$598)))),ROWS($1:33)))</f>
        <v>#NUM!</v>
      </c>
    </row>
    <row r="56" spans="2:27" ht="12.6" customHeight="1" x14ac:dyDescent="0.2">
      <c r="B56" s="59" t="str">
        <f>IF(Collage!B49="","",Collage!B49)</f>
        <v/>
      </c>
      <c r="C56" s="59" t="str">
        <f>IF(Collage!C49="","",Collage!C49)</f>
        <v>EXPLOITATION</v>
      </c>
      <c r="D56" s="60" t="str">
        <f>IF(Collage!D49="","",Collage!D49)</f>
        <v/>
      </c>
      <c r="E56" s="29"/>
      <c r="F56" s="10"/>
      <c r="G56" s="11"/>
      <c r="H56" s="13" t="str">
        <f t="shared" si="4"/>
        <v/>
      </c>
      <c r="I56" s="8">
        <f>IF(B56&lt;&gt;"",SUMIF($V$23:$V$598,V56,$H$23:$H$598)/SUMIF($V$23:$V$598,V56,$O$23:O631),IF(O56&lt;&gt;"",SUMIF($S$23:$S$598,S56,$H$23:$H$598)/O56,""))</f>
        <v>0.95238095238095233</v>
      </c>
      <c r="J56" s="12"/>
      <c r="K56" s="19" t="str">
        <f t="shared" si="15"/>
        <v/>
      </c>
      <c r="L56" s="19" t="str">
        <f t="shared" si="6"/>
        <v/>
      </c>
      <c r="M56" s="19" t="str">
        <f t="shared" si="7"/>
        <v/>
      </c>
      <c r="N56" s="19" t="str">
        <f t="shared" si="16"/>
        <v>Procédures :</v>
      </c>
      <c r="O56" s="9">
        <f t="shared" si="14"/>
        <v>7</v>
      </c>
      <c r="S56" s="2" t="str">
        <f t="shared" si="11"/>
        <v>EXPLOITATION</v>
      </c>
      <c r="T56" s="18">
        <f t="shared" si="9"/>
        <v>0.95238095238095233</v>
      </c>
      <c r="V56" s="2" t="str">
        <f t="shared" si="12"/>
        <v>OUTILLAGE</v>
      </c>
      <c r="W56" s="16" t="str">
        <f t="shared" si="10"/>
        <v/>
      </c>
      <c r="Y56" s="2" t="e">
        <f t="shared" ca="1" si="13"/>
        <v>#NUM!</v>
      </c>
      <c r="Z56" s="2" t="e">
        <f t="array" aca="1" ref="Z56" ca="1">INDEX($C$23:$C$598,SMALL(IF($C$23:$C$598&lt;&gt;"",ROW(INDIRECT("1:"&amp;ROWS($C$23:$C$598)))),ROWS($1:34)))</f>
        <v>#NUM!</v>
      </c>
      <c r="AA56" s="16" t="e">
        <f t="array" aca="1" ref="AA56" ca="1">INDEX($T$23:$T$598,SMALL(IF($T$23:$T$598&lt;&gt;"",ROW(INDIRECT("1:"&amp;ROWS($T$23:$T$598)))),ROWS($1:34)))</f>
        <v>#NUM!</v>
      </c>
    </row>
    <row r="57" spans="2:27" ht="12.6" customHeight="1" x14ac:dyDescent="0.2">
      <c r="B57" s="59" t="str">
        <f>IF(Collage!B50="","",Collage!B50)</f>
        <v/>
      </c>
      <c r="C57" s="59" t="str">
        <f>IF(Collage!C50="","",Collage!C50)</f>
        <v/>
      </c>
      <c r="D57" s="60" t="str">
        <f>IF(Collage!D50="","",Collage!D50)</f>
        <v/>
      </c>
      <c r="E57" s="29"/>
      <c r="F57" s="10"/>
      <c r="G57" s="11"/>
      <c r="H57" s="13" t="str">
        <f t="shared" si="4"/>
        <v/>
      </c>
      <c r="I57" s="8" t="str">
        <f>IF(B57&lt;&gt;"",SUMIF($V$23:$V$598,V57,$H$23:$H$598)/SUMIF($V$23:$V$598,V57,$O$23:O632),IF(O57&lt;&gt;"",SUMIF($S$23:$S$598,S57,$H$23:$H$598)/O57,""))</f>
        <v/>
      </c>
      <c r="J57" s="12"/>
      <c r="K57" s="19" t="str">
        <f t="shared" si="15"/>
        <v/>
      </c>
      <c r="L57" s="19" t="str">
        <f t="shared" si="6"/>
        <v/>
      </c>
      <c r="M57" s="19" t="str">
        <f t="shared" si="7"/>
        <v/>
      </c>
      <c r="N57" s="19" t="str">
        <f t="shared" si="16"/>
        <v/>
      </c>
      <c r="O57" s="9" t="str">
        <f t="shared" si="14"/>
        <v/>
      </c>
      <c r="S57" s="2" t="str">
        <f t="shared" si="11"/>
        <v>EXPLOITATION</v>
      </c>
      <c r="T57" s="18" t="str">
        <f t="shared" si="9"/>
        <v/>
      </c>
      <c r="V57" s="2" t="str">
        <f t="shared" si="12"/>
        <v>OUTILLAGE</v>
      </c>
      <c r="W57" s="16" t="str">
        <f t="shared" si="10"/>
        <v/>
      </c>
      <c r="Y57" s="2" t="e">
        <f t="shared" ca="1" si="13"/>
        <v>#NUM!</v>
      </c>
      <c r="Z57" s="2" t="e">
        <f t="array" aca="1" ref="Z57" ca="1">INDEX($C$23:$C$598,SMALL(IF($C$23:$C$598&lt;&gt;"",ROW(INDIRECT("1:"&amp;ROWS($C$23:$C$598)))),ROWS($1:35)))</f>
        <v>#NUM!</v>
      </c>
      <c r="AA57" s="16" t="e">
        <f t="array" aca="1" ref="AA57" ca="1">INDEX($T$23:$T$598,SMALL(IF($T$23:$T$598&lt;&gt;"",ROW(INDIRECT("1:"&amp;ROWS($T$23:$T$598)))),ROWS($1:35)))</f>
        <v>#NUM!</v>
      </c>
    </row>
    <row r="58" spans="2:27" ht="12.6" customHeight="1" x14ac:dyDescent="0.2">
      <c r="B58" s="59" t="str">
        <f>IF(Collage!B51="","",Collage!B51)</f>
        <v/>
      </c>
      <c r="C58" s="59" t="str">
        <f>IF(Collage!C51="","",Collage!C51)</f>
        <v/>
      </c>
      <c r="D58" s="60" t="str">
        <f>IF(Collage!D51="","",Collage!D51)</f>
        <v>Outil 1</v>
      </c>
      <c r="E58" s="29" t="s">
        <v>2</v>
      </c>
      <c r="F58" s="10" t="s">
        <v>2</v>
      </c>
      <c r="G58" s="11" t="s">
        <v>2</v>
      </c>
      <c r="H58" s="13">
        <f t="shared" si="4"/>
        <v>1</v>
      </c>
      <c r="I58" s="8" t="str">
        <f>IF(B58&lt;&gt;"",SUMIF($V$23:$V$598,V58,$H$23:$H$598)/SUMIF($V$23:$V$598,V58,$O$23:O633),IF(O58&lt;&gt;"",SUMIF($S$23:$S$598,S58,$H$23:$H$598)/O58,""))</f>
        <v/>
      </c>
      <c r="J58" s="12"/>
      <c r="K58" s="19">
        <f t="shared" si="15"/>
        <v>1</v>
      </c>
      <c r="L58" s="19">
        <f t="shared" si="6"/>
        <v>1</v>
      </c>
      <c r="M58" s="19">
        <f t="shared" si="7"/>
        <v>1</v>
      </c>
      <c r="N58" s="19">
        <f t="shared" si="16"/>
        <v>3</v>
      </c>
      <c r="O58" s="9" t="str">
        <f t="shared" si="14"/>
        <v/>
      </c>
      <c r="S58" s="2" t="str">
        <f t="shared" si="11"/>
        <v>EXPLOITATION</v>
      </c>
      <c r="T58" s="18" t="str">
        <f t="shared" si="9"/>
        <v/>
      </c>
      <c r="V58" s="2" t="str">
        <f t="shared" si="12"/>
        <v>OUTILLAGE</v>
      </c>
      <c r="W58" s="16" t="str">
        <f t="shared" si="10"/>
        <v/>
      </c>
      <c r="Y58" s="2" t="e">
        <f t="shared" ca="1" si="13"/>
        <v>#NUM!</v>
      </c>
      <c r="Z58" s="2" t="e">
        <f t="array" aca="1" ref="Z58" ca="1">INDEX($C$23:$C$598,SMALL(IF($C$23:$C$598&lt;&gt;"",ROW(INDIRECT("1:"&amp;ROWS($C$23:$C$598)))),ROWS($1:36)))</f>
        <v>#NUM!</v>
      </c>
      <c r="AA58" s="16" t="e">
        <f t="array" aca="1" ref="AA58" ca="1">INDEX($T$23:$T$598,SMALL(IF($T$23:$T$598&lt;&gt;"",ROW(INDIRECT("1:"&amp;ROWS($T$23:$T$598)))),ROWS($1:36)))</f>
        <v>#NUM!</v>
      </c>
    </row>
    <row r="59" spans="2:27" ht="12.6" customHeight="1" x14ac:dyDescent="0.2">
      <c r="B59" s="59" t="str">
        <f>IF(Collage!B52="","",Collage!B52)</f>
        <v/>
      </c>
      <c r="C59" s="59" t="str">
        <f>IF(Collage!C52="","",Collage!C52)</f>
        <v/>
      </c>
      <c r="D59" s="60" t="str">
        <f>IF(Collage!D52="","",Collage!D52)</f>
        <v>Outil 2</v>
      </c>
      <c r="E59" s="29" t="s">
        <v>2</v>
      </c>
      <c r="F59" s="10" t="s">
        <v>2</v>
      </c>
      <c r="G59" s="11" t="s">
        <v>2</v>
      </c>
      <c r="H59" s="13">
        <f t="shared" si="4"/>
        <v>1</v>
      </c>
      <c r="I59" s="8" t="str">
        <f>IF(B59&lt;&gt;"",SUMIF($V$23:$V$598,V59,$H$23:$H$598)/SUMIF($V$23:$V$598,V59,$O$23:O634),IF(O59&lt;&gt;"",SUMIF($S$23:$S$598,S59,$H$23:$H$598)/O59,""))</f>
        <v/>
      </c>
      <c r="J59" s="12"/>
      <c r="K59" s="19">
        <f t="shared" si="15"/>
        <v>1</v>
      </c>
      <c r="L59" s="19">
        <f t="shared" si="6"/>
        <v>1</v>
      </c>
      <c r="M59" s="19">
        <f t="shared" si="7"/>
        <v>1</v>
      </c>
      <c r="N59" s="19">
        <f t="shared" si="16"/>
        <v>3</v>
      </c>
      <c r="O59" s="9" t="str">
        <f t="shared" si="14"/>
        <v/>
      </c>
      <c r="S59" s="2" t="str">
        <f t="shared" si="11"/>
        <v>EXPLOITATION</v>
      </c>
      <c r="T59" s="18" t="str">
        <f t="shared" si="9"/>
        <v/>
      </c>
      <c r="V59" s="2" t="str">
        <f t="shared" si="12"/>
        <v>OUTILLAGE</v>
      </c>
      <c r="W59" s="16" t="str">
        <f t="shared" si="10"/>
        <v/>
      </c>
      <c r="Y59" s="2" t="e">
        <f t="shared" ca="1" si="13"/>
        <v>#NUM!</v>
      </c>
      <c r="Z59" s="2" t="e">
        <f t="array" aca="1" ref="Z59" ca="1">INDEX($C$23:$C$598,SMALL(IF($C$23:$C$598&lt;&gt;"",ROW(INDIRECT("1:"&amp;ROWS($C$23:$C$598)))),ROWS($1:37)))</f>
        <v>#NUM!</v>
      </c>
      <c r="AA59" s="16" t="e">
        <f t="array" aca="1" ref="AA59" ca="1">INDEX($T$23:$T$598,SMALL(IF($T$23:$T$598&lt;&gt;"",ROW(INDIRECT("1:"&amp;ROWS($T$23:$T$598)))),ROWS($1:37)))</f>
        <v>#NUM!</v>
      </c>
    </row>
    <row r="60" spans="2:27" ht="12.6" customHeight="1" x14ac:dyDescent="0.2">
      <c r="B60" s="59" t="str">
        <f>IF(Collage!B53="","",Collage!B53)</f>
        <v/>
      </c>
      <c r="C60" s="59" t="str">
        <f>IF(Collage!C53="","",Collage!C53)</f>
        <v/>
      </c>
      <c r="D60" s="60" t="str">
        <f>IF(Collage!D53="","",Collage!D53)</f>
        <v>Outil 3</v>
      </c>
      <c r="E60" s="29" t="s">
        <v>2</v>
      </c>
      <c r="F60" s="10" t="s">
        <v>2</v>
      </c>
      <c r="G60" s="11"/>
      <c r="H60" s="13">
        <f t="shared" si="4"/>
        <v>0.66666666666666663</v>
      </c>
      <c r="I60" s="8" t="str">
        <f>IF(B60&lt;&gt;"",SUMIF($V$23:$V$598,V60,$H$23:$H$598)/SUMIF($V$23:$V$598,V60,$O$23:O635),IF(O60&lt;&gt;"",SUMIF($S$23:$S$598,S60,$H$23:$H$598)/O60,""))</f>
        <v/>
      </c>
      <c r="J60" s="12"/>
      <c r="K60" s="19">
        <f t="shared" si="15"/>
        <v>1</v>
      </c>
      <c r="L60" s="19">
        <f t="shared" si="6"/>
        <v>1</v>
      </c>
      <c r="M60" s="19">
        <f t="shared" si="7"/>
        <v>0</v>
      </c>
      <c r="N60" s="19">
        <f t="shared" si="16"/>
        <v>2</v>
      </c>
      <c r="O60" s="9" t="str">
        <f t="shared" si="14"/>
        <v/>
      </c>
      <c r="S60" s="2" t="str">
        <f t="shared" si="11"/>
        <v>EXPLOITATION</v>
      </c>
      <c r="T60" s="18" t="str">
        <f t="shared" si="9"/>
        <v/>
      </c>
      <c r="V60" s="2" t="str">
        <f t="shared" si="12"/>
        <v>OUTILLAGE</v>
      </c>
      <c r="W60" s="16" t="str">
        <f t="shared" si="10"/>
        <v/>
      </c>
      <c r="Y60" s="2" t="e">
        <f t="shared" ca="1" si="13"/>
        <v>#NUM!</v>
      </c>
      <c r="Z60" s="2" t="e">
        <f t="array" aca="1" ref="Z60" ca="1">INDEX($C$23:$C$598,SMALL(IF($C$23:$C$598&lt;&gt;"",ROW(INDIRECT("1:"&amp;ROWS($C$23:$C$598)))),ROWS($1:38)))</f>
        <v>#NUM!</v>
      </c>
      <c r="AA60" s="16" t="e">
        <f t="array" aca="1" ref="AA60" ca="1">INDEX($T$23:$T$598,SMALL(IF($T$23:$T$598&lt;&gt;"",ROW(INDIRECT("1:"&amp;ROWS($T$23:$T$598)))),ROWS($1:38)))</f>
        <v>#NUM!</v>
      </c>
    </row>
    <row r="61" spans="2:27" ht="12.6" customHeight="1" x14ac:dyDescent="0.2">
      <c r="B61" s="59" t="str">
        <f>IF(Collage!B54="","",Collage!B54)</f>
        <v/>
      </c>
      <c r="C61" s="59" t="str">
        <f>IF(Collage!C54="","",Collage!C54)</f>
        <v/>
      </c>
      <c r="D61" s="60" t="str">
        <f>IF(Collage!D54="","",Collage!D54)</f>
        <v>Outil 4</v>
      </c>
      <c r="E61" s="29" t="s">
        <v>2</v>
      </c>
      <c r="F61" s="10" t="s">
        <v>2</v>
      </c>
      <c r="G61" s="11" t="s">
        <v>2</v>
      </c>
      <c r="H61" s="13">
        <f t="shared" si="4"/>
        <v>1</v>
      </c>
      <c r="I61" s="8" t="str">
        <f>IF(B61&lt;&gt;"",SUMIF($V$23:$V$598,V61,$H$23:$H$598)/SUMIF($V$23:$V$598,V61,$O$23:O636),IF(O61&lt;&gt;"",SUMIF($S$23:$S$598,S61,$H$23:$H$598)/O61,""))</f>
        <v/>
      </c>
      <c r="J61" s="12"/>
      <c r="K61" s="19">
        <f t="shared" si="15"/>
        <v>1</v>
      </c>
      <c r="L61" s="19">
        <f t="shared" si="6"/>
        <v>1</v>
      </c>
      <c r="M61" s="19">
        <f t="shared" si="7"/>
        <v>1</v>
      </c>
      <c r="N61" s="19">
        <f t="shared" si="16"/>
        <v>3</v>
      </c>
      <c r="O61" s="9" t="str">
        <f t="shared" si="14"/>
        <v/>
      </c>
      <c r="S61" s="2" t="str">
        <f t="shared" si="11"/>
        <v>EXPLOITATION</v>
      </c>
      <c r="T61" s="18" t="str">
        <f t="shared" si="9"/>
        <v/>
      </c>
      <c r="V61" s="2" t="str">
        <f t="shared" si="12"/>
        <v>OUTILLAGE</v>
      </c>
      <c r="W61" s="16" t="str">
        <f t="shared" si="10"/>
        <v/>
      </c>
      <c r="Y61" s="2" t="e">
        <f t="shared" ca="1" si="13"/>
        <v>#NUM!</v>
      </c>
      <c r="Z61" s="2" t="e">
        <f t="array" aca="1" ref="Z61" ca="1">INDEX($C$23:$C$598,SMALL(IF($C$23:$C$598&lt;&gt;"",ROW(INDIRECT("1:"&amp;ROWS($C$23:$C$598)))),ROWS($1:39)))</f>
        <v>#NUM!</v>
      </c>
      <c r="AA61" s="16" t="e">
        <f t="array" aca="1" ref="AA61" ca="1">INDEX($T$23:$T$598,SMALL(IF($T$23:$T$598&lt;&gt;"",ROW(INDIRECT("1:"&amp;ROWS($T$23:$T$598)))),ROWS($1:39)))</f>
        <v>#NUM!</v>
      </c>
    </row>
    <row r="62" spans="2:27" ht="12.6" customHeight="1" x14ac:dyDescent="0.2">
      <c r="B62" s="59" t="str">
        <f>IF(Collage!B55="","",Collage!B55)</f>
        <v/>
      </c>
      <c r="C62" s="59" t="str">
        <f>IF(Collage!C55="","",Collage!C55)</f>
        <v/>
      </c>
      <c r="D62" s="60" t="str">
        <f>IF(Collage!D55="","",Collage!D55)</f>
        <v>Outil 5</v>
      </c>
      <c r="E62" s="29" t="s">
        <v>2</v>
      </c>
      <c r="F62" s="10" t="s">
        <v>2</v>
      </c>
      <c r="G62" s="11" t="s">
        <v>2</v>
      </c>
      <c r="H62" s="13">
        <f t="shared" si="4"/>
        <v>1</v>
      </c>
      <c r="I62" s="8" t="str">
        <f>IF(B62&lt;&gt;"",SUMIF($V$23:$V$598,V62,$H$23:$H$598)/SUMIF($V$23:$V$598,V62,$O$23:O637),IF(O62&lt;&gt;"",SUMIF($S$23:$S$598,S62,$H$23:$H$598)/O62,""))</f>
        <v/>
      </c>
      <c r="J62" s="12"/>
      <c r="K62" s="19">
        <f t="shared" si="15"/>
        <v>1</v>
      </c>
      <c r="L62" s="19">
        <f t="shared" si="6"/>
        <v>1</v>
      </c>
      <c r="M62" s="19">
        <f t="shared" si="7"/>
        <v>1</v>
      </c>
      <c r="N62" s="19">
        <f t="shared" si="16"/>
        <v>3</v>
      </c>
      <c r="O62" s="9" t="str">
        <f t="shared" si="14"/>
        <v/>
      </c>
      <c r="S62" s="2" t="str">
        <f t="shared" si="11"/>
        <v>EXPLOITATION</v>
      </c>
      <c r="T62" s="18" t="str">
        <f t="shared" si="9"/>
        <v/>
      </c>
      <c r="V62" s="2" t="str">
        <f t="shared" si="12"/>
        <v>OUTILLAGE</v>
      </c>
      <c r="W62" s="16" t="str">
        <f t="shared" si="10"/>
        <v/>
      </c>
      <c r="Y62" s="2" t="e">
        <f t="shared" ca="1" si="13"/>
        <v>#NUM!</v>
      </c>
      <c r="Z62" s="2" t="e">
        <f t="array" aca="1" ref="Z62" ca="1">INDEX($C$23:$C$598,SMALL(IF($C$23:$C$598&lt;&gt;"",ROW(INDIRECT("1:"&amp;ROWS($C$23:$C$598)))),ROWS($1:40)))</f>
        <v>#NUM!</v>
      </c>
      <c r="AA62" s="16" t="e">
        <f t="array" aca="1" ref="AA62" ca="1">INDEX($T$23:$T$598,SMALL(IF($T$23:$T$598&lt;&gt;"",ROW(INDIRECT("1:"&amp;ROWS($T$23:$T$598)))),ROWS($1:40)))</f>
        <v>#NUM!</v>
      </c>
    </row>
    <row r="63" spans="2:27" ht="12.6" customHeight="1" x14ac:dyDescent="0.2">
      <c r="B63" s="59" t="str">
        <f>IF(Collage!B56="","",Collage!B56)</f>
        <v/>
      </c>
      <c r="C63" s="59" t="str">
        <f>IF(Collage!C56="","",Collage!C56)</f>
        <v/>
      </c>
      <c r="D63" s="60" t="str">
        <f>IF(Collage!D56="","",Collage!D56)</f>
        <v>Outil 6</v>
      </c>
      <c r="E63" s="29" t="s">
        <v>2</v>
      </c>
      <c r="F63" s="10" t="s">
        <v>2</v>
      </c>
      <c r="G63" s="11" t="s">
        <v>2</v>
      </c>
      <c r="H63" s="13">
        <f t="shared" si="4"/>
        <v>1</v>
      </c>
      <c r="I63" s="8" t="str">
        <f>IF(B63&lt;&gt;"",SUMIF($V$23:$V$598,V63,$H$23:$H$598)/SUMIF($V$23:$V$598,V63,$O$23:O638),IF(O63&lt;&gt;"",SUMIF($S$23:$S$598,S63,$H$23:$H$598)/O63,""))</f>
        <v/>
      </c>
      <c r="J63" s="12"/>
      <c r="K63" s="19">
        <f t="shared" si="15"/>
        <v>1</v>
      </c>
      <c r="L63" s="19">
        <f t="shared" si="6"/>
        <v>1</v>
      </c>
      <c r="M63" s="19">
        <f t="shared" si="7"/>
        <v>1</v>
      </c>
      <c r="N63" s="19">
        <f t="shared" si="16"/>
        <v>3</v>
      </c>
      <c r="O63" s="9" t="str">
        <f t="shared" si="14"/>
        <v/>
      </c>
      <c r="S63" s="2" t="str">
        <f t="shared" si="11"/>
        <v>EXPLOITATION</v>
      </c>
      <c r="T63" s="18" t="str">
        <f t="shared" si="9"/>
        <v/>
      </c>
      <c r="V63" s="2" t="str">
        <f t="shared" si="12"/>
        <v>OUTILLAGE</v>
      </c>
      <c r="W63" s="16" t="str">
        <f t="shared" si="10"/>
        <v/>
      </c>
      <c r="Y63" s="2" t="e">
        <f t="shared" ca="1" si="13"/>
        <v>#NUM!</v>
      </c>
      <c r="Z63" s="2" t="e">
        <f t="array" aca="1" ref="Z63" ca="1">INDEX($C$23:$C$598,SMALL(IF($C$23:$C$598&lt;&gt;"",ROW(INDIRECT("1:"&amp;ROWS($C$23:$C$598)))),ROWS($1:41)))</f>
        <v>#NUM!</v>
      </c>
      <c r="AA63" s="16" t="e">
        <f t="array" aca="1" ref="AA63" ca="1">INDEX($T$23:$T$598,SMALL(IF($T$23:$T$598&lt;&gt;"",ROW(INDIRECT("1:"&amp;ROWS($T$23:$T$598)))),ROWS($1:41)))</f>
        <v>#NUM!</v>
      </c>
    </row>
    <row r="64" spans="2:27" ht="12.6" customHeight="1" x14ac:dyDescent="0.2">
      <c r="B64" s="59" t="str">
        <f>IF(Collage!B57="","",Collage!B57)</f>
        <v/>
      </c>
      <c r="C64" s="59" t="str">
        <f>IF(Collage!C57="","",Collage!C57)</f>
        <v/>
      </c>
      <c r="D64" s="60" t="str">
        <f>IF(Collage!D57="","",Collage!D57)</f>
        <v>Outil 7</v>
      </c>
      <c r="E64" s="29" t="s">
        <v>2</v>
      </c>
      <c r="F64" s="10" t="s">
        <v>2</v>
      </c>
      <c r="G64" s="11" t="s">
        <v>2</v>
      </c>
      <c r="H64" s="13">
        <f t="shared" si="4"/>
        <v>1</v>
      </c>
      <c r="I64" s="8" t="str">
        <f>IF(B64&lt;&gt;"",SUMIF($V$23:$V$598,V64,$H$23:$H$598)/SUMIF($V$23:$V$598,V64,$O$23:O639),IF(O64&lt;&gt;"",SUMIF($S$23:$S$598,S64,$H$23:$H$598)/O64,""))</f>
        <v/>
      </c>
      <c r="J64" s="12"/>
      <c r="K64" s="19">
        <f t="shared" si="15"/>
        <v>1</v>
      </c>
      <c r="L64" s="19">
        <f t="shared" si="6"/>
        <v>1</v>
      </c>
      <c r="M64" s="19">
        <f t="shared" si="7"/>
        <v>1</v>
      </c>
      <c r="N64" s="19">
        <f t="shared" si="16"/>
        <v>3</v>
      </c>
      <c r="O64" s="9" t="str">
        <f t="shared" si="14"/>
        <v/>
      </c>
      <c r="S64" s="2" t="str">
        <f t="shared" si="11"/>
        <v>EXPLOITATION</v>
      </c>
      <c r="T64" s="18" t="str">
        <f t="shared" si="9"/>
        <v/>
      </c>
      <c r="V64" s="2" t="str">
        <f t="shared" si="12"/>
        <v>OUTILLAGE</v>
      </c>
      <c r="W64" s="16" t="str">
        <f t="shared" si="10"/>
        <v/>
      </c>
      <c r="Y64" s="2" t="e">
        <f t="shared" ca="1" si="13"/>
        <v>#NUM!</v>
      </c>
      <c r="Z64" s="2" t="e">
        <f t="array" aca="1" ref="Z64" ca="1">INDEX($C$23:$C$598,SMALL(IF($C$23:$C$598&lt;&gt;"",ROW(INDIRECT("1:"&amp;ROWS($C$23:$C$598)))),ROWS($1:42)))</f>
        <v>#NUM!</v>
      </c>
      <c r="AA64" s="16" t="e">
        <f t="array" aca="1" ref="AA64" ca="1">INDEX($T$23:$T$598,SMALL(IF($T$23:$T$598&lt;&gt;"",ROW(INDIRECT("1:"&amp;ROWS($T$23:$T$598)))),ROWS($1:42)))</f>
        <v>#NUM!</v>
      </c>
    </row>
    <row r="65" spans="2:27" ht="12.6" customHeight="1" x14ac:dyDescent="0.2">
      <c r="B65" s="59" t="str">
        <f>IF(Collage!B58="","",Collage!B58)</f>
        <v/>
      </c>
      <c r="C65" s="59" t="str">
        <f>IF(Collage!C58="","",Collage!C58)</f>
        <v/>
      </c>
      <c r="D65" s="60" t="str">
        <f>IF(Collage!D58="","",Collage!D58)</f>
        <v/>
      </c>
      <c r="E65" s="29"/>
      <c r="F65" s="10"/>
      <c r="G65" s="11"/>
      <c r="H65" s="13" t="str">
        <f t="shared" si="4"/>
        <v/>
      </c>
      <c r="I65" s="8" t="str">
        <f>IF(B65&lt;&gt;"",SUMIF($V$23:$V$598,V65,$H$23:$H$598)/SUMIF($V$23:$V$598,V65,$O$23:O640),IF(O65&lt;&gt;"",SUMIF($S$23:$S$598,S65,$H$23:$H$598)/O65,""))</f>
        <v/>
      </c>
      <c r="J65" s="12"/>
      <c r="K65" s="19" t="str">
        <f t="shared" si="15"/>
        <v/>
      </c>
      <c r="L65" s="19" t="str">
        <f t="shared" si="6"/>
        <v/>
      </c>
      <c r="M65" s="19" t="str">
        <f t="shared" si="7"/>
        <v/>
      </c>
      <c r="N65" s="19" t="str">
        <f t="shared" si="16"/>
        <v/>
      </c>
      <c r="O65" s="9" t="str">
        <f t="shared" si="14"/>
        <v/>
      </c>
      <c r="S65" s="2" t="str">
        <f t="shared" si="11"/>
        <v>EXPLOITATION</v>
      </c>
      <c r="T65" s="18" t="str">
        <f t="shared" si="9"/>
        <v/>
      </c>
      <c r="V65" s="2" t="str">
        <f t="shared" si="12"/>
        <v>OUTILLAGE</v>
      </c>
      <c r="W65" s="16" t="str">
        <f t="shared" si="10"/>
        <v/>
      </c>
      <c r="Y65" s="2" t="e">
        <f t="shared" ca="1" si="13"/>
        <v>#NUM!</v>
      </c>
      <c r="Z65" s="2" t="e">
        <f t="array" aca="1" ref="Z65" ca="1">INDEX($C$23:$C$598,SMALL(IF($C$23:$C$598&lt;&gt;"",ROW(INDIRECT("1:"&amp;ROWS($C$23:$C$598)))),ROWS($1:43)))</f>
        <v>#NUM!</v>
      </c>
      <c r="AA65" s="16" t="e">
        <f t="array" aca="1" ref="AA65" ca="1">INDEX($T$23:$T$598,SMALL(IF($T$23:$T$598&lt;&gt;"",ROW(INDIRECT("1:"&amp;ROWS($T$23:$T$598)))),ROWS($1:43)))</f>
        <v>#NUM!</v>
      </c>
    </row>
    <row r="66" spans="2:27" ht="12.6" customHeight="1" x14ac:dyDescent="0.2">
      <c r="B66" s="59" t="str">
        <f>IF(Collage!B59="","",Collage!B59)</f>
        <v/>
      </c>
      <c r="C66" s="59" t="str">
        <f>IF(Collage!C59="","",Collage!C59)</f>
        <v>ADMINISTRATION</v>
      </c>
      <c r="D66" s="60" t="str">
        <f>IF(Collage!D59="","",Collage!D59)</f>
        <v/>
      </c>
      <c r="E66" s="29"/>
      <c r="F66" s="10"/>
      <c r="G66" s="11"/>
      <c r="H66" s="13" t="str">
        <f t="shared" si="4"/>
        <v/>
      </c>
      <c r="I66" s="8">
        <f>IF(B66&lt;&gt;"",SUMIF($V$23:$V$598,V66,$H$23:$H$598)/SUMIF($V$23:$V$598,V66,$O$23:O641),IF(O66&lt;&gt;"",SUMIF($S$23:$S$598,S66,$H$23:$H$598)/O66,""))</f>
        <v>0.42857142857142849</v>
      </c>
      <c r="J66" s="12"/>
      <c r="K66" s="19" t="str">
        <f t="shared" si="15"/>
        <v/>
      </c>
      <c r="L66" s="19" t="str">
        <f t="shared" si="6"/>
        <v/>
      </c>
      <c r="M66" s="19" t="str">
        <f t="shared" si="7"/>
        <v/>
      </c>
      <c r="N66" s="19" t="str">
        <f t="shared" si="16"/>
        <v>Procédures :</v>
      </c>
      <c r="O66" s="9">
        <f t="shared" si="14"/>
        <v>7</v>
      </c>
      <c r="S66" s="2" t="str">
        <f t="shared" si="11"/>
        <v>ADMINISTRATION</v>
      </c>
      <c r="T66" s="18">
        <f t="shared" si="9"/>
        <v>0.42857142857142849</v>
      </c>
      <c r="V66" s="2" t="str">
        <f t="shared" si="12"/>
        <v>OUTILLAGE</v>
      </c>
      <c r="W66" s="16" t="str">
        <f t="shared" si="10"/>
        <v/>
      </c>
      <c r="Y66" s="2" t="e">
        <f t="shared" ca="1" si="13"/>
        <v>#NUM!</v>
      </c>
      <c r="Z66" s="2" t="e">
        <f t="array" aca="1" ref="Z66" ca="1">INDEX($C$23:$C$598,SMALL(IF($C$23:$C$598&lt;&gt;"",ROW(INDIRECT("1:"&amp;ROWS($C$23:$C$598)))),ROWS($1:44)))</f>
        <v>#NUM!</v>
      </c>
      <c r="AA66" s="16" t="e">
        <f t="array" aca="1" ref="AA66" ca="1">INDEX($T$23:$T$598,SMALL(IF($T$23:$T$598&lt;&gt;"",ROW(INDIRECT("1:"&amp;ROWS($T$23:$T$598)))),ROWS($1:44)))</f>
        <v>#NUM!</v>
      </c>
    </row>
    <row r="67" spans="2:27" ht="12.6" customHeight="1" x14ac:dyDescent="0.2">
      <c r="B67" s="59" t="str">
        <f>IF(Collage!B60="","",Collage!B60)</f>
        <v/>
      </c>
      <c r="C67" s="59" t="str">
        <f>IF(Collage!C60="","",Collage!C60)</f>
        <v/>
      </c>
      <c r="D67" s="60" t="str">
        <f>IF(Collage!D60="","",Collage!D60)</f>
        <v/>
      </c>
      <c r="E67" s="29"/>
      <c r="F67" s="10"/>
      <c r="G67" s="11"/>
      <c r="H67" s="13" t="str">
        <f t="shared" si="4"/>
        <v/>
      </c>
      <c r="I67" s="8" t="str">
        <f>IF(B67&lt;&gt;"",SUMIF($V$23:$V$598,V67,$H$23:$H$598)/SUMIF($V$23:$V$598,V67,$O$23:O642),IF(O67&lt;&gt;"",SUMIF($S$23:$S$598,S67,$H$23:$H$598)/O67,""))</f>
        <v/>
      </c>
      <c r="J67" s="12"/>
      <c r="K67" s="19" t="str">
        <f t="shared" si="15"/>
        <v/>
      </c>
      <c r="L67" s="19" t="str">
        <f t="shared" si="6"/>
        <v/>
      </c>
      <c r="M67" s="19" t="str">
        <f t="shared" si="7"/>
        <v/>
      </c>
      <c r="N67" s="19" t="str">
        <f t="shared" si="16"/>
        <v/>
      </c>
      <c r="O67" s="9" t="str">
        <f t="shared" si="14"/>
        <v/>
      </c>
      <c r="S67" s="2" t="str">
        <f t="shared" si="11"/>
        <v>ADMINISTRATION</v>
      </c>
      <c r="T67" s="18" t="str">
        <f t="shared" si="9"/>
        <v/>
      </c>
      <c r="V67" s="2" t="str">
        <f t="shared" si="12"/>
        <v>OUTILLAGE</v>
      </c>
      <c r="W67" s="16" t="str">
        <f t="shared" si="10"/>
        <v/>
      </c>
      <c r="Y67" s="2" t="e">
        <f t="shared" ca="1" si="13"/>
        <v>#NUM!</v>
      </c>
      <c r="Z67" s="2" t="e">
        <f t="array" aca="1" ref="Z67" ca="1">INDEX($C$23:$C$598,SMALL(IF($C$23:$C$598&lt;&gt;"",ROW(INDIRECT("1:"&amp;ROWS($C$23:$C$598)))),ROWS($1:45)))</f>
        <v>#NUM!</v>
      </c>
      <c r="AA67" s="16" t="e">
        <f t="array" aca="1" ref="AA67" ca="1">INDEX($T$23:$T$598,SMALL(IF($T$23:$T$598&lt;&gt;"",ROW(INDIRECT("1:"&amp;ROWS($T$23:$T$598)))),ROWS($1:45)))</f>
        <v>#NUM!</v>
      </c>
    </row>
    <row r="68" spans="2:27" ht="12.6" customHeight="1" x14ac:dyDescent="0.2">
      <c r="B68" s="59" t="str">
        <f>IF(Collage!B61="","",Collage!B61)</f>
        <v/>
      </c>
      <c r="C68" s="59" t="str">
        <f>IF(Collage!C61="","",Collage!C61)</f>
        <v/>
      </c>
      <c r="D68" s="60" t="str">
        <f>IF(Collage!D61="","",Collage!D61)</f>
        <v>Outil 8</v>
      </c>
      <c r="E68" s="29" t="s">
        <v>2</v>
      </c>
      <c r="F68" s="10" t="s">
        <v>2</v>
      </c>
      <c r="G68" s="11"/>
      <c r="H68" s="13">
        <f t="shared" si="4"/>
        <v>0.66666666666666663</v>
      </c>
      <c r="I68" s="8" t="str">
        <f>IF(B68&lt;&gt;"",SUMIF($V$23:$V$598,V68,$H$23:$H$598)/SUMIF($V$23:$V$598,V68,$O$23:O643),IF(O68&lt;&gt;"",SUMIF($S$23:$S$598,S68,$H$23:$H$598)/O68,""))</f>
        <v/>
      </c>
      <c r="J68" s="12"/>
      <c r="K68" s="19">
        <f t="shared" si="15"/>
        <v>1</v>
      </c>
      <c r="L68" s="19">
        <f t="shared" si="6"/>
        <v>1</v>
      </c>
      <c r="M68" s="19">
        <f t="shared" si="7"/>
        <v>0</v>
      </c>
      <c r="N68" s="19">
        <f t="shared" si="16"/>
        <v>2</v>
      </c>
      <c r="O68" s="9" t="str">
        <f t="shared" si="14"/>
        <v/>
      </c>
      <c r="S68" s="2" t="str">
        <f t="shared" si="11"/>
        <v>ADMINISTRATION</v>
      </c>
      <c r="T68" s="18" t="str">
        <f t="shared" si="9"/>
        <v/>
      </c>
      <c r="V68" s="2" t="str">
        <f t="shared" si="12"/>
        <v>OUTILLAGE</v>
      </c>
      <c r="W68" s="16" t="str">
        <f t="shared" si="10"/>
        <v/>
      </c>
      <c r="Y68" s="2" t="e">
        <f t="shared" ca="1" si="13"/>
        <v>#NUM!</v>
      </c>
      <c r="Z68" s="2" t="e">
        <f t="array" aca="1" ref="Z68" ca="1">INDEX($C$23:$C$598,SMALL(IF($C$23:$C$598&lt;&gt;"",ROW(INDIRECT("1:"&amp;ROWS($C$23:$C$598)))),ROWS($1:46)))</f>
        <v>#NUM!</v>
      </c>
      <c r="AA68" s="16" t="e">
        <f t="array" aca="1" ref="AA68" ca="1">INDEX($T$23:$T$598,SMALL(IF($T$23:$T$598&lt;&gt;"",ROW(INDIRECT("1:"&amp;ROWS($T$23:$T$598)))),ROWS($1:46)))</f>
        <v>#NUM!</v>
      </c>
    </row>
    <row r="69" spans="2:27" ht="12.6" customHeight="1" x14ac:dyDescent="0.2">
      <c r="B69" s="59" t="str">
        <f>IF(Collage!B62="","",Collage!B62)</f>
        <v/>
      </c>
      <c r="C69" s="59" t="str">
        <f>IF(Collage!C62="","",Collage!C62)</f>
        <v/>
      </c>
      <c r="D69" s="60" t="str">
        <f>IF(Collage!D62="","",Collage!D62)</f>
        <v>Outil 9</v>
      </c>
      <c r="E69" s="29" t="s">
        <v>2</v>
      </c>
      <c r="F69" s="10"/>
      <c r="G69" s="11"/>
      <c r="H69" s="13">
        <f t="shared" si="4"/>
        <v>0.33333333333333331</v>
      </c>
      <c r="I69" s="8" t="str">
        <f>IF(B69&lt;&gt;"",SUMIF($V$23:$V$598,V69,$H$23:$H$598)/SUMIF($V$23:$V$598,V69,$O$23:O644),IF(O69&lt;&gt;"",SUMIF($S$23:$S$598,S69,$H$23:$H$598)/O69,""))</f>
        <v/>
      </c>
      <c r="J69" s="12"/>
      <c r="K69" s="19">
        <f t="shared" si="15"/>
        <v>1</v>
      </c>
      <c r="L69" s="19">
        <f t="shared" si="6"/>
        <v>0</v>
      </c>
      <c r="M69" s="19">
        <f t="shared" si="7"/>
        <v>0</v>
      </c>
      <c r="N69" s="19">
        <f t="shared" si="16"/>
        <v>1</v>
      </c>
      <c r="O69" s="9" t="str">
        <f t="shared" si="14"/>
        <v/>
      </c>
      <c r="S69" s="2" t="str">
        <f t="shared" si="11"/>
        <v>ADMINISTRATION</v>
      </c>
      <c r="T69" s="18" t="str">
        <f t="shared" si="9"/>
        <v/>
      </c>
      <c r="V69" s="2" t="str">
        <f t="shared" si="12"/>
        <v>OUTILLAGE</v>
      </c>
      <c r="W69" s="16" t="str">
        <f t="shared" si="10"/>
        <v/>
      </c>
      <c r="Y69" s="2" t="e">
        <f t="shared" ca="1" si="13"/>
        <v>#NUM!</v>
      </c>
      <c r="Z69" s="2" t="e">
        <f t="array" aca="1" ref="Z69" ca="1">INDEX($C$23:$C$598,SMALL(IF($C$23:$C$598&lt;&gt;"",ROW(INDIRECT("1:"&amp;ROWS($C$23:$C$598)))),ROWS($1:47)))</f>
        <v>#NUM!</v>
      </c>
      <c r="AA69" s="16" t="e">
        <f t="array" aca="1" ref="AA69" ca="1">INDEX($T$23:$T$598,SMALL(IF($T$23:$T$598&lt;&gt;"",ROW(INDIRECT("1:"&amp;ROWS($T$23:$T$598)))),ROWS($1:47)))</f>
        <v>#NUM!</v>
      </c>
    </row>
    <row r="70" spans="2:27" ht="12.6" customHeight="1" x14ac:dyDescent="0.2">
      <c r="B70" s="59" t="str">
        <f>IF(Collage!B63="","",Collage!B63)</f>
        <v/>
      </c>
      <c r="C70" s="59" t="str">
        <f>IF(Collage!C63="","",Collage!C63)</f>
        <v/>
      </c>
      <c r="D70" s="60" t="str">
        <f>IF(Collage!D63="","",Collage!D63)</f>
        <v>Outil 10</v>
      </c>
      <c r="E70" s="29" t="s">
        <v>2</v>
      </c>
      <c r="F70" s="10" t="s">
        <v>2</v>
      </c>
      <c r="G70" s="11"/>
      <c r="H70" s="13">
        <f t="shared" si="4"/>
        <v>0.66666666666666663</v>
      </c>
      <c r="I70" s="8" t="str">
        <f>IF(B70&lt;&gt;"",SUMIF($V$23:$V$598,V70,$H$23:$H$598)/SUMIF($V$23:$V$598,V70,$O$23:O645),IF(O70&lt;&gt;"",SUMIF($S$23:$S$598,S70,$H$23:$H$598)/O70,""))</f>
        <v/>
      </c>
      <c r="J70" s="12"/>
      <c r="K70" s="19">
        <f t="shared" si="15"/>
        <v>1</v>
      </c>
      <c r="L70" s="19">
        <f t="shared" si="6"/>
        <v>1</v>
      </c>
      <c r="M70" s="19">
        <f t="shared" si="7"/>
        <v>0</v>
      </c>
      <c r="N70" s="19">
        <f t="shared" si="16"/>
        <v>2</v>
      </c>
      <c r="O70" s="9" t="str">
        <f t="shared" si="14"/>
        <v/>
      </c>
      <c r="S70" s="2" t="str">
        <f t="shared" si="11"/>
        <v>ADMINISTRATION</v>
      </c>
      <c r="T70" s="18" t="str">
        <f t="shared" si="9"/>
        <v/>
      </c>
      <c r="V70" s="2" t="str">
        <f t="shared" si="12"/>
        <v>OUTILLAGE</v>
      </c>
      <c r="W70" s="16" t="str">
        <f t="shared" si="10"/>
        <v/>
      </c>
      <c r="Y70" s="2" t="e">
        <f t="shared" ca="1" si="13"/>
        <v>#NUM!</v>
      </c>
      <c r="Z70" s="2" t="e">
        <f t="array" aca="1" ref="Z70" ca="1">INDEX($C$23:$C$598,SMALL(IF($C$23:$C$598&lt;&gt;"",ROW(INDIRECT("1:"&amp;ROWS($C$23:$C$598)))),ROWS($1:48)))</f>
        <v>#NUM!</v>
      </c>
      <c r="AA70" s="16" t="e">
        <f t="array" aca="1" ref="AA70" ca="1">INDEX($T$23:$T$598,SMALL(IF($T$23:$T$598&lt;&gt;"",ROW(INDIRECT("1:"&amp;ROWS($T$23:$T$598)))),ROWS($1:48)))</f>
        <v>#NUM!</v>
      </c>
    </row>
    <row r="71" spans="2:27" ht="12.6" customHeight="1" x14ac:dyDescent="0.2">
      <c r="B71" s="59" t="str">
        <f>IF(Collage!B64="","",Collage!B64)</f>
        <v/>
      </c>
      <c r="C71" s="59" t="str">
        <f>IF(Collage!C64="","",Collage!C64)</f>
        <v/>
      </c>
      <c r="D71" s="60" t="str">
        <f>IF(Collage!D64="","",Collage!D64)</f>
        <v>Outil 11</v>
      </c>
      <c r="E71" s="29" t="s">
        <v>2</v>
      </c>
      <c r="F71" s="10" t="s">
        <v>2</v>
      </c>
      <c r="G71" s="11"/>
      <c r="H71" s="13">
        <f t="shared" si="4"/>
        <v>0.66666666666666663</v>
      </c>
      <c r="I71" s="8" t="str">
        <f>IF(B71&lt;&gt;"",SUMIF($V$23:$V$598,V71,$H$23:$H$598)/SUMIF($V$23:$V$598,V71,$O$23:O646),IF(O71&lt;&gt;"",SUMIF($S$23:$S$598,S71,$H$23:$H$598)/O71,""))</f>
        <v/>
      </c>
      <c r="J71" s="12"/>
      <c r="K71" s="19">
        <f t="shared" si="15"/>
        <v>1</v>
      </c>
      <c r="L71" s="19">
        <f t="shared" si="6"/>
        <v>1</v>
      </c>
      <c r="M71" s="19">
        <f t="shared" si="7"/>
        <v>0</v>
      </c>
      <c r="N71" s="19">
        <f t="shared" si="16"/>
        <v>2</v>
      </c>
      <c r="O71" s="9" t="str">
        <f t="shared" si="14"/>
        <v/>
      </c>
      <c r="S71" s="2" t="str">
        <f t="shared" si="11"/>
        <v>ADMINISTRATION</v>
      </c>
      <c r="T71" s="18" t="str">
        <f t="shared" si="9"/>
        <v/>
      </c>
      <c r="V71" s="2" t="str">
        <f t="shared" si="12"/>
        <v>OUTILLAGE</v>
      </c>
      <c r="W71" s="16" t="str">
        <f t="shared" si="10"/>
        <v/>
      </c>
      <c r="Y71" s="2" t="e">
        <f t="shared" ca="1" si="13"/>
        <v>#NUM!</v>
      </c>
      <c r="Z71" s="2" t="e">
        <f t="array" aca="1" ref="Z71" ca="1">INDEX($C$23:$C$598,SMALL(IF($C$23:$C$598&lt;&gt;"",ROW(INDIRECT("1:"&amp;ROWS($C$23:$C$598)))),ROWS($1:49)))</f>
        <v>#NUM!</v>
      </c>
      <c r="AA71" s="16" t="e">
        <f t="array" aca="1" ref="AA71" ca="1">INDEX($T$23:$T$598,SMALL(IF($T$23:$T$598&lt;&gt;"",ROW(INDIRECT("1:"&amp;ROWS($T$23:$T$598)))),ROWS($1:49)))</f>
        <v>#NUM!</v>
      </c>
    </row>
    <row r="72" spans="2:27" ht="12.6" customHeight="1" x14ac:dyDescent="0.2">
      <c r="B72" s="59" t="str">
        <f>IF(Collage!B65="","",Collage!B65)</f>
        <v/>
      </c>
      <c r="C72" s="59" t="str">
        <f>IF(Collage!C65="","",Collage!C65)</f>
        <v/>
      </c>
      <c r="D72" s="60" t="str">
        <f>IF(Collage!D65="","",Collage!D65)</f>
        <v>Outil 12</v>
      </c>
      <c r="E72" s="29" t="s">
        <v>2</v>
      </c>
      <c r="F72" s="10" t="s">
        <v>2</v>
      </c>
      <c r="G72" s="11"/>
      <c r="H72" s="13">
        <f t="shared" si="4"/>
        <v>0.66666666666666663</v>
      </c>
      <c r="I72" s="8" t="str">
        <f>IF(B72&lt;&gt;"",SUMIF($V$23:$V$598,V72,$H$23:$H$598)/SUMIF($V$23:$V$598,V72,$O$23:O647),IF(O72&lt;&gt;"",SUMIF($S$23:$S$598,S72,$H$23:$H$598)/O72,""))</f>
        <v/>
      </c>
      <c r="J72" s="12"/>
      <c r="K72" s="19">
        <f t="shared" si="15"/>
        <v>1</v>
      </c>
      <c r="L72" s="19">
        <f t="shared" si="6"/>
        <v>1</v>
      </c>
      <c r="M72" s="19">
        <f t="shared" si="7"/>
        <v>0</v>
      </c>
      <c r="N72" s="19">
        <f t="shared" si="16"/>
        <v>2</v>
      </c>
      <c r="O72" s="9" t="str">
        <f t="shared" si="14"/>
        <v/>
      </c>
      <c r="S72" s="2" t="str">
        <f t="shared" si="11"/>
        <v>ADMINISTRATION</v>
      </c>
      <c r="T72" s="18" t="str">
        <f t="shared" si="9"/>
        <v/>
      </c>
      <c r="V72" s="2" t="str">
        <f t="shared" si="12"/>
        <v>OUTILLAGE</v>
      </c>
      <c r="W72" s="16" t="str">
        <f t="shared" si="10"/>
        <v/>
      </c>
      <c r="Y72" s="2" t="e">
        <f t="shared" ca="1" si="13"/>
        <v>#NUM!</v>
      </c>
      <c r="Z72" s="2" t="e">
        <f t="array" aca="1" ref="Z72" ca="1">INDEX($C$23:$C$598,SMALL(IF($C$23:$C$598&lt;&gt;"",ROW(INDIRECT("1:"&amp;ROWS($C$23:$C$598)))),ROWS($1:50)))</f>
        <v>#NUM!</v>
      </c>
      <c r="AA72" s="16" t="e">
        <f t="array" aca="1" ref="AA72" ca="1">INDEX($T$23:$T$598,SMALL(IF($T$23:$T$598&lt;&gt;"",ROW(INDIRECT("1:"&amp;ROWS($T$23:$T$598)))),ROWS($1:50)))</f>
        <v>#NUM!</v>
      </c>
    </row>
    <row r="73" spans="2:27" ht="12.6" customHeight="1" x14ac:dyDescent="0.2">
      <c r="B73" s="59" t="str">
        <f>IF(Collage!B66="","",Collage!B66)</f>
        <v/>
      </c>
      <c r="C73" s="59" t="str">
        <f>IF(Collage!C66="","",Collage!C66)</f>
        <v/>
      </c>
      <c r="D73" s="60" t="str">
        <f>IF(Collage!D66="","",Collage!D66)</f>
        <v>Outil 13</v>
      </c>
      <c r="E73" s="29"/>
      <c r="F73" s="10"/>
      <c r="G73" s="11"/>
      <c r="H73" s="13">
        <f t="shared" si="4"/>
        <v>0</v>
      </c>
      <c r="I73" s="8" t="str">
        <f>IF(B73&lt;&gt;"",SUMIF($V$23:$V$598,V73,$H$23:$H$598)/SUMIF($V$23:$V$598,V73,$O$23:O648),IF(O73&lt;&gt;"",SUMIF($S$23:$S$598,S73,$H$23:$H$598)/O73,""))</f>
        <v/>
      </c>
      <c r="J73" s="12"/>
      <c r="K73" s="19">
        <f t="shared" si="15"/>
        <v>0</v>
      </c>
      <c r="L73" s="19">
        <f t="shared" si="6"/>
        <v>0</v>
      </c>
      <c r="M73" s="19">
        <f t="shared" si="7"/>
        <v>0</v>
      </c>
      <c r="N73" s="19">
        <f t="shared" si="16"/>
        <v>0</v>
      </c>
      <c r="O73" s="9" t="str">
        <f t="shared" si="14"/>
        <v/>
      </c>
      <c r="S73" s="2" t="str">
        <f t="shared" si="11"/>
        <v>ADMINISTRATION</v>
      </c>
      <c r="T73" s="18" t="str">
        <f t="shared" si="9"/>
        <v/>
      </c>
      <c r="V73" s="2" t="str">
        <f t="shared" si="12"/>
        <v>OUTILLAGE</v>
      </c>
      <c r="W73" s="16" t="str">
        <f t="shared" si="10"/>
        <v/>
      </c>
      <c r="Y73" s="2" t="e">
        <f t="shared" ca="1" si="13"/>
        <v>#NUM!</v>
      </c>
      <c r="Z73" s="2" t="e">
        <f t="array" aca="1" ref="Z73" ca="1">INDEX($C$23:$C$598,SMALL(IF($C$23:$C$598&lt;&gt;"",ROW(INDIRECT("1:"&amp;ROWS($C$23:$C$598)))),ROWS($1:51)))</f>
        <v>#NUM!</v>
      </c>
      <c r="AA73" s="16" t="e">
        <f t="array" aca="1" ref="AA73" ca="1">INDEX($T$23:$T$598,SMALL(IF($T$23:$T$598&lt;&gt;"",ROW(INDIRECT("1:"&amp;ROWS($T$23:$T$598)))),ROWS($1:51)))</f>
        <v>#NUM!</v>
      </c>
    </row>
    <row r="74" spans="2:27" ht="12.6" customHeight="1" x14ac:dyDescent="0.2">
      <c r="B74" s="59" t="str">
        <f>IF(Collage!B67="","",Collage!B67)</f>
        <v/>
      </c>
      <c r="C74" s="59" t="str">
        <f>IF(Collage!C67="","",Collage!C67)</f>
        <v/>
      </c>
      <c r="D74" s="60" t="str">
        <f>IF(Collage!D67="","",Collage!D67)</f>
        <v>Outil 14</v>
      </c>
      <c r="E74" s="29"/>
      <c r="F74" s="10"/>
      <c r="G74" s="11"/>
      <c r="H74" s="13">
        <f t="shared" si="4"/>
        <v>0</v>
      </c>
      <c r="I74" s="8" t="str">
        <f>IF(B74&lt;&gt;"",SUMIF($V$23:$V$598,V74,$H$23:$H$598)/SUMIF($V$23:$V$598,V74,$O$23:O649),IF(O74&lt;&gt;"",SUMIF($S$23:$S$598,S74,$H$23:$H$598)/O74,""))</f>
        <v/>
      </c>
      <c r="J74" s="12"/>
      <c r="K74" s="19">
        <f t="shared" si="15"/>
        <v>0</v>
      </c>
      <c r="L74" s="19">
        <f t="shared" si="6"/>
        <v>0</v>
      </c>
      <c r="M74" s="19">
        <f t="shared" si="7"/>
        <v>0</v>
      </c>
      <c r="N74" s="19">
        <f t="shared" si="16"/>
        <v>0</v>
      </c>
      <c r="O74" s="9" t="str">
        <f t="shared" si="14"/>
        <v/>
      </c>
      <c r="S74" s="2" t="str">
        <f t="shared" si="11"/>
        <v>ADMINISTRATION</v>
      </c>
      <c r="T74" s="18" t="str">
        <f t="shared" si="9"/>
        <v/>
      </c>
      <c r="V74" s="2" t="str">
        <f t="shared" si="12"/>
        <v>OUTILLAGE</v>
      </c>
      <c r="W74" s="16" t="str">
        <f t="shared" si="10"/>
        <v/>
      </c>
      <c r="Y74" s="2" t="e">
        <f t="shared" ca="1" si="13"/>
        <v>#NUM!</v>
      </c>
      <c r="Z74" s="2" t="e">
        <f t="array" aca="1" ref="Z74" ca="1">INDEX($C$23:$C$598,SMALL(IF($C$23:$C$598&lt;&gt;"",ROW(INDIRECT("1:"&amp;ROWS($C$23:$C$598)))),ROWS($1:52)))</f>
        <v>#NUM!</v>
      </c>
      <c r="AA74" s="16" t="e">
        <f t="array" aca="1" ref="AA74" ca="1">INDEX($T$23:$T$598,SMALL(IF($T$23:$T$598&lt;&gt;"",ROW(INDIRECT("1:"&amp;ROWS($T$23:$T$598)))),ROWS($1:52)))</f>
        <v>#NUM!</v>
      </c>
    </row>
    <row r="75" spans="2:27" ht="12.6" customHeight="1" x14ac:dyDescent="0.2">
      <c r="B75" s="59" t="str">
        <f>IF(Collage!B68="","",Collage!B68)</f>
        <v/>
      </c>
      <c r="C75" s="59" t="str">
        <f>IF(Collage!C68="","",Collage!C68)</f>
        <v/>
      </c>
      <c r="D75" s="60" t="str">
        <f>IF(Collage!D68="","",Collage!D68)</f>
        <v/>
      </c>
      <c r="E75" s="29"/>
      <c r="F75" s="10"/>
      <c r="G75" s="11"/>
      <c r="H75" s="13" t="str">
        <f t="shared" si="4"/>
        <v/>
      </c>
      <c r="I75" s="8" t="str">
        <f>IF(B75&lt;&gt;"",SUMIF($V$23:$V$598,V75,$H$23:$H$598)/SUMIF($V$23:$V$598,V75,$O$23:O650),IF(O75&lt;&gt;"",SUMIF($S$23:$S$598,S75,$H$23:$H$598)/O75,""))</f>
        <v/>
      </c>
      <c r="J75" s="12"/>
      <c r="K75" s="19" t="str">
        <f t="shared" si="15"/>
        <v/>
      </c>
      <c r="L75" s="19" t="str">
        <f t="shared" si="6"/>
        <v/>
      </c>
      <c r="M75" s="19" t="str">
        <f t="shared" si="7"/>
        <v/>
      </c>
      <c r="N75" s="19" t="str">
        <f t="shared" si="16"/>
        <v/>
      </c>
      <c r="O75" s="9" t="str">
        <f t="shared" si="14"/>
        <v/>
      </c>
      <c r="S75" s="2" t="str">
        <f t="shared" si="11"/>
        <v>ADMINISTRATION</v>
      </c>
      <c r="T75" s="18" t="str">
        <f t="shared" si="9"/>
        <v/>
      </c>
      <c r="V75" s="2" t="str">
        <f t="shared" si="12"/>
        <v>OUTILLAGE</v>
      </c>
      <c r="W75" s="16" t="str">
        <f t="shared" si="10"/>
        <v/>
      </c>
      <c r="Y75" s="2" t="e">
        <f t="shared" ca="1" si="13"/>
        <v>#NUM!</v>
      </c>
      <c r="Z75" s="2" t="e">
        <f t="array" aca="1" ref="Z75" ca="1">INDEX($C$23:$C$598,SMALL(IF($C$23:$C$598&lt;&gt;"",ROW(INDIRECT("1:"&amp;ROWS($C$23:$C$598)))),ROWS($1:53)))</f>
        <v>#NUM!</v>
      </c>
      <c r="AA75" s="16" t="e">
        <f t="array" aca="1" ref="AA75" ca="1">INDEX($T$23:$T$598,SMALL(IF($T$23:$T$598&lt;&gt;"",ROW(INDIRECT("1:"&amp;ROWS($T$23:$T$598)))),ROWS($1:53)))</f>
        <v>#NUM!</v>
      </c>
    </row>
    <row r="76" spans="2:27" ht="12.6" customHeight="1" x14ac:dyDescent="0.2">
      <c r="B76" s="59" t="str">
        <f>IF(Collage!B69="","",Collage!B69)</f>
        <v/>
      </c>
      <c r="C76" s="59" t="str">
        <f>IF(Collage!C69="","",Collage!C69)</f>
        <v>METIER</v>
      </c>
      <c r="D76" s="60" t="str">
        <f>IF(Collage!D69="","",Collage!D69)</f>
        <v/>
      </c>
      <c r="E76" s="29"/>
      <c r="F76" s="10"/>
      <c r="G76" s="11"/>
      <c r="H76" s="13" t="str">
        <f t="shared" si="4"/>
        <v/>
      </c>
      <c r="I76" s="8">
        <f>IF(B76&lt;&gt;"",SUMIF($V$23:$V$598,V76,$H$23:$H$598)/SUMIF($V$23:$V$598,V76,$O$23:O651),IF(O76&lt;&gt;"",SUMIF($S$23:$S$598,S76,$H$23:$H$598)/O76,""))</f>
        <v>0.48148148148148145</v>
      </c>
      <c r="J76" s="12"/>
      <c r="K76" s="19" t="str">
        <f t="shared" si="15"/>
        <v/>
      </c>
      <c r="L76" s="19" t="str">
        <f t="shared" si="6"/>
        <v/>
      </c>
      <c r="M76" s="19" t="str">
        <f t="shared" si="7"/>
        <v/>
      </c>
      <c r="N76" s="19" t="str">
        <f t="shared" si="16"/>
        <v>Procédures :</v>
      </c>
      <c r="O76" s="9">
        <f t="shared" si="14"/>
        <v>9</v>
      </c>
      <c r="S76" s="2" t="str">
        <f t="shared" si="11"/>
        <v>METIER</v>
      </c>
      <c r="T76" s="18">
        <f t="shared" si="9"/>
        <v>0.48148148148148145</v>
      </c>
      <c r="V76" s="2" t="str">
        <f t="shared" si="12"/>
        <v>OUTILLAGE</v>
      </c>
      <c r="W76" s="16" t="str">
        <f t="shared" si="10"/>
        <v/>
      </c>
      <c r="Y76" s="2" t="e">
        <f t="shared" ca="1" si="13"/>
        <v>#NUM!</v>
      </c>
      <c r="Z76" s="2" t="e">
        <f t="array" aca="1" ref="Z76" ca="1">INDEX($C$23:$C$598,SMALL(IF($C$23:$C$598&lt;&gt;"",ROW(INDIRECT("1:"&amp;ROWS($C$23:$C$598)))),ROWS($1:54)))</f>
        <v>#NUM!</v>
      </c>
      <c r="AA76" s="16" t="e">
        <f t="array" aca="1" ref="AA76" ca="1">INDEX($T$23:$T$598,SMALL(IF($T$23:$T$598&lt;&gt;"",ROW(INDIRECT("1:"&amp;ROWS($T$23:$T$598)))),ROWS($1:54)))</f>
        <v>#NUM!</v>
      </c>
    </row>
    <row r="77" spans="2:27" ht="12.6" customHeight="1" x14ac:dyDescent="0.2">
      <c r="B77" s="59" t="str">
        <f>IF(Collage!B70="","",Collage!B70)</f>
        <v/>
      </c>
      <c r="C77" s="59" t="str">
        <f>IF(Collage!C70="","",Collage!C70)</f>
        <v/>
      </c>
      <c r="D77" s="60" t="str">
        <f>IF(Collage!D70="","",Collage!D70)</f>
        <v/>
      </c>
      <c r="E77" s="29"/>
      <c r="F77" s="10"/>
      <c r="G77" s="11"/>
      <c r="H77" s="13" t="str">
        <f t="shared" si="4"/>
        <v/>
      </c>
      <c r="I77" s="8" t="str">
        <f>IF(B77&lt;&gt;"",SUMIF($V$23:$V$598,V77,$H$23:$H$598)/SUMIF($V$23:$V$598,V77,$O$23:O652),IF(O77&lt;&gt;"",SUMIF($S$23:$S$598,S77,$H$23:$H$598)/O77,""))</f>
        <v/>
      </c>
      <c r="J77" s="12"/>
      <c r="K77" s="19" t="str">
        <f t="shared" si="15"/>
        <v/>
      </c>
      <c r="L77" s="19" t="str">
        <f t="shared" si="6"/>
        <v/>
      </c>
      <c r="M77" s="19" t="str">
        <f t="shared" si="7"/>
        <v/>
      </c>
      <c r="N77" s="19" t="str">
        <f t="shared" si="16"/>
        <v/>
      </c>
      <c r="O77" s="9" t="str">
        <f t="shared" si="14"/>
        <v/>
      </c>
      <c r="S77" s="2" t="str">
        <f t="shared" si="11"/>
        <v>METIER</v>
      </c>
      <c r="T77" s="18" t="str">
        <f t="shared" si="9"/>
        <v/>
      </c>
      <c r="V77" s="2" t="str">
        <f t="shared" si="12"/>
        <v>OUTILLAGE</v>
      </c>
      <c r="W77" s="16" t="str">
        <f t="shared" si="10"/>
        <v/>
      </c>
      <c r="Y77" s="2" t="e">
        <f t="shared" ca="1" si="13"/>
        <v>#NUM!</v>
      </c>
      <c r="Z77" s="2" t="e">
        <f t="array" aca="1" ref="Z77" ca="1">INDEX($C$23:$C$598,SMALL(IF($C$23:$C$598&lt;&gt;"",ROW(INDIRECT("1:"&amp;ROWS($C$23:$C$598)))),ROWS($1:55)))</f>
        <v>#NUM!</v>
      </c>
      <c r="AA77" s="16" t="e">
        <f t="array" aca="1" ref="AA77" ca="1">INDEX($T$23:$T$598,SMALL(IF($T$23:$T$598&lt;&gt;"",ROW(INDIRECT("1:"&amp;ROWS($T$23:$T$598)))),ROWS($1:55)))</f>
        <v>#NUM!</v>
      </c>
    </row>
    <row r="78" spans="2:27" ht="12.6" customHeight="1" x14ac:dyDescent="0.2">
      <c r="B78" s="59" t="str">
        <f>IF(Collage!B71="","",Collage!B71)</f>
        <v/>
      </c>
      <c r="C78" s="59" t="str">
        <f>IF(Collage!C71="","",Collage!C71)</f>
        <v/>
      </c>
      <c r="D78" s="60" t="str">
        <f>IF(Collage!D71="","",Collage!D71)</f>
        <v>Outil 15</v>
      </c>
      <c r="E78" s="29" t="s">
        <v>2</v>
      </c>
      <c r="F78" s="10" t="s">
        <v>2</v>
      </c>
      <c r="G78" s="11"/>
      <c r="H78" s="13">
        <f t="shared" si="4"/>
        <v>0.66666666666666663</v>
      </c>
      <c r="I78" s="8" t="str">
        <f>IF(B78&lt;&gt;"",SUMIF($V$23:$V$598,V78,$H$23:$H$598)/SUMIF($V$23:$V$598,V78,$O$23:O653),IF(O78&lt;&gt;"",SUMIF($S$23:$S$598,S78,$H$23:$H$598)/O78,""))</f>
        <v/>
      </c>
      <c r="J78" s="12"/>
      <c r="K78" s="19">
        <f t="shared" si="15"/>
        <v>1</v>
      </c>
      <c r="L78" s="19">
        <f t="shared" si="6"/>
        <v>1</v>
      </c>
      <c r="M78" s="19">
        <f t="shared" si="7"/>
        <v>0</v>
      </c>
      <c r="N78" s="19">
        <f t="shared" si="16"/>
        <v>2</v>
      </c>
      <c r="O78" s="9" t="str">
        <f t="shared" si="14"/>
        <v/>
      </c>
      <c r="S78" s="2" t="str">
        <f t="shared" si="11"/>
        <v>METIER</v>
      </c>
      <c r="T78" s="18" t="str">
        <f t="shared" si="9"/>
        <v/>
      </c>
      <c r="V78" s="2" t="str">
        <f t="shared" si="12"/>
        <v>OUTILLAGE</v>
      </c>
      <c r="W78" s="16" t="str">
        <f t="shared" si="10"/>
        <v/>
      </c>
      <c r="Y78" s="2" t="e">
        <f t="shared" ca="1" si="13"/>
        <v>#NUM!</v>
      </c>
      <c r="Z78" s="2" t="e">
        <f t="array" aca="1" ref="Z78" ca="1">INDEX($C$23:$C$598,SMALL(IF($C$23:$C$598&lt;&gt;"",ROW(INDIRECT("1:"&amp;ROWS($C$23:$C$598)))),ROWS($1:56)))</f>
        <v>#NUM!</v>
      </c>
      <c r="AA78" s="16" t="e">
        <f t="array" aca="1" ref="AA78" ca="1">INDEX($T$23:$T$598,SMALL(IF($T$23:$T$598&lt;&gt;"",ROW(INDIRECT("1:"&amp;ROWS($T$23:$T$598)))),ROWS($1:56)))</f>
        <v>#NUM!</v>
      </c>
    </row>
    <row r="79" spans="2:27" ht="12.6" customHeight="1" x14ac:dyDescent="0.2">
      <c r="B79" s="59" t="str">
        <f>IF(Collage!B72="","",Collage!B72)</f>
        <v/>
      </c>
      <c r="C79" s="59" t="str">
        <f>IF(Collage!C72="","",Collage!C72)</f>
        <v/>
      </c>
      <c r="D79" s="60" t="str">
        <f>IF(Collage!D72="","",Collage!D72)</f>
        <v>Outil 16</v>
      </c>
      <c r="E79" s="29" t="s">
        <v>2</v>
      </c>
      <c r="F79" s="10" t="s">
        <v>2</v>
      </c>
      <c r="G79" s="11"/>
      <c r="H79" s="13">
        <f t="shared" si="4"/>
        <v>0.66666666666666663</v>
      </c>
      <c r="I79" s="8" t="str">
        <f>IF(B79&lt;&gt;"",SUMIF($V$23:$V$598,V79,$H$23:$H$598)/SUMIF($V$23:$V$598,V79,$O$23:O654),IF(O79&lt;&gt;"",SUMIF($S$23:$S$598,S79,$H$23:$H$598)/O79,""))</f>
        <v/>
      </c>
      <c r="J79" s="12"/>
      <c r="K79" s="19">
        <f t="shared" si="15"/>
        <v>1</v>
      </c>
      <c r="L79" s="19">
        <f t="shared" si="6"/>
        <v>1</v>
      </c>
      <c r="M79" s="19">
        <f t="shared" si="7"/>
        <v>0</v>
      </c>
      <c r="N79" s="19">
        <f t="shared" si="16"/>
        <v>2</v>
      </c>
      <c r="O79" s="9" t="str">
        <f t="shared" si="14"/>
        <v/>
      </c>
      <c r="S79" s="2" t="str">
        <f t="shared" si="11"/>
        <v>METIER</v>
      </c>
      <c r="T79" s="18" t="str">
        <f t="shared" si="9"/>
        <v/>
      </c>
      <c r="V79" s="2" t="str">
        <f t="shared" si="12"/>
        <v>OUTILLAGE</v>
      </c>
      <c r="W79" s="16" t="str">
        <f t="shared" si="10"/>
        <v/>
      </c>
      <c r="Y79" s="2" t="e">
        <f t="shared" ca="1" si="13"/>
        <v>#NUM!</v>
      </c>
      <c r="Z79" s="2" t="e">
        <f t="array" aca="1" ref="Z79" ca="1">INDEX($C$23:$C$598,SMALL(IF($C$23:$C$598&lt;&gt;"",ROW(INDIRECT("1:"&amp;ROWS($C$23:$C$598)))),ROWS($1:57)))</f>
        <v>#NUM!</v>
      </c>
      <c r="AA79" s="16" t="e">
        <f t="array" aca="1" ref="AA79" ca="1">INDEX($T$23:$T$598,SMALL(IF($T$23:$T$598&lt;&gt;"",ROW(INDIRECT("1:"&amp;ROWS($T$23:$T$598)))),ROWS($1:57)))</f>
        <v>#NUM!</v>
      </c>
    </row>
    <row r="80" spans="2:27" ht="12.6" customHeight="1" x14ac:dyDescent="0.2">
      <c r="B80" s="59" t="str">
        <f>IF(Collage!B73="","",Collage!B73)</f>
        <v/>
      </c>
      <c r="C80" s="59" t="str">
        <f>IF(Collage!C73="","",Collage!C73)</f>
        <v/>
      </c>
      <c r="D80" s="60" t="str">
        <f>IF(Collage!D73="","",Collage!D73)</f>
        <v>Outil 17</v>
      </c>
      <c r="E80" s="29" t="s">
        <v>2</v>
      </c>
      <c r="F80" s="10" t="s">
        <v>2</v>
      </c>
      <c r="G80" s="11"/>
      <c r="H80" s="13">
        <f t="shared" si="4"/>
        <v>0.66666666666666663</v>
      </c>
      <c r="I80" s="8" t="str">
        <f>IF(B80&lt;&gt;"",SUMIF($V$23:$V$598,V80,$H$23:$H$598)/SUMIF($V$23:$V$598,V80,$O$23:O655),IF(O80&lt;&gt;"",SUMIF($S$23:$S$598,S80,$H$23:$H$598)/O80,""))</f>
        <v/>
      </c>
      <c r="J80" s="12"/>
      <c r="K80" s="19">
        <f t="shared" si="15"/>
        <v>1</v>
      </c>
      <c r="L80" s="19">
        <f t="shared" si="6"/>
        <v>1</v>
      </c>
      <c r="M80" s="19">
        <f t="shared" si="7"/>
        <v>0</v>
      </c>
      <c r="N80" s="19">
        <f t="shared" si="16"/>
        <v>2</v>
      </c>
      <c r="O80" s="9" t="str">
        <f t="shared" si="14"/>
        <v/>
      </c>
      <c r="S80" s="2" t="str">
        <f t="shared" si="11"/>
        <v>METIER</v>
      </c>
      <c r="T80" s="18" t="str">
        <f t="shared" si="9"/>
        <v/>
      </c>
      <c r="V80" s="2" t="str">
        <f t="shared" si="12"/>
        <v>OUTILLAGE</v>
      </c>
      <c r="W80" s="16" t="str">
        <f t="shared" si="10"/>
        <v/>
      </c>
      <c r="Y80" s="2" t="e">
        <f t="shared" ca="1" si="13"/>
        <v>#NUM!</v>
      </c>
      <c r="Z80" s="2" t="e">
        <f t="array" aca="1" ref="Z80" ca="1">INDEX($C$23:$C$598,SMALL(IF($C$23:$C$598&lt;&gt;"",ROW(INDIRECT("1:"&amp;ROWS($C$23:$C$598)))),ROWS($1:58)))</f>
        <v>#NUM!</v>
      </c>
      <c r="AA80" s="16" t="e">
        <f t="array" aca="1" ref="AA80" ca="1">INDEX($T$23:$T$598,SMALL(IF($T$23:$T$598&lt;&gt;"",ROW(INDIRECT("1:"&amp;ROWS($T$23:$T$598)))),ROWS($1:58)))</f>
        <v>#NUM!</v>
      </c>
    </row>
    <row r="81" spans="2:27" ht="12.6" customHeight="1" x14ac:dyDescent="0.2">
      <c r="B81" s="59" t="str">
        <f>IF(Collage!B74="","",Collage!B74)</f>
        <v/>
      </c>
      <c r="C81" s="59" t="str">
        <f>IF(Collage!C74="","",Collage!C74)</f>
        <v/>
      </c>
      <c r="D81" s="60" t="str">
        <f>IF(Collage!D74="","",Collage!D74)</f>
        <v>Outil 18</v>
      </c>
      <c r="E81" s="29" t="s">
        <v>2</v>
      </c>
      <c r="F81" s="10" t="s">
        <v>2</v>
      </c>
      <c r="G81" s="11"/>
      <c r="H81" s="13">
        <f t="shared" si="4"/>
        <v>0.66666666666666663</v>
      </c>
      <c r="I81" s="8" t="str">
        <f>IF(B81&lt;&gt;"",SUMIF($V$23:$V$598,V81,$H$23:$H$598)/SUMIF($V$23:$V$598,V81,$O$23:O656),IF(O81&lt;&gt;"",SUMIF($S$23:$S$598,S81,$H$23:$H$598)/O81,""))</f>
        <v/>
      </c>
      <c r="J81" s="12"/>
      <c r="K81" s="19">
        <f t="shared" si="15"/>
        <v>1</v>
      </c>
      <c r="L81" s="19">
        <f t="shared" si="6"/>
        <v>1</v>
      </c>
      <c r="M81" s="19">
        <f t="shared" si="7"/>
        <v>0</v>
      </c>
      <c r="N81" s="19">
        <f t="shared" si="16"/>
        <v>2</v>
      </c>
      <c r="O81" s="9" t="str">
        <f t="shared" si="14"/>
        <v/>
      </c>
      <c r="S81" s="2" t="str">
        <f t="shared" si="11"/>
        <v>METIER</v>
      </c>
      <c r="T81" s="18" t="str">
        <f t="shared" si="9"/>
        <v/>
      </c>
      <c r="V81" s="2" t="str">
        <f t="shared" si="12"/>
        <v>OUTILLAGE</v>
      </c>
      <c r="W81" s="16" t="str">
        <f t="shared" si="10"/>
        <v/>
      </c>
      <c r="Y81" s="2" t="e">
        <f t="shared" ca="1" si="13"/>
        <v>#NUM!</v>
      </c>
      <c r="Z81" s="2" t="e">
        <f t="array" aca="1" ref="Z81" ca="1">INDEX($C$23:$C$598,SMALL(IF($C$23:$C$598&lt;&gt;"",ROW(INDIRECT("1:"&amp;ROWS($C$23:$C$598)))),ROWS($1:59)))</f>
        <v>#NUM!</v>
      </c>
      <c r="AA81" s="16" t="e">
        <f t="array" aca="1" ref="AA81" ca="1">INDEX($T$23:$T$598,SMALL(IF($T$23:$T$598&lt;&gt;"",ROW(INDIRECT("1:"&amp;ROWS($T$23:$T$598)))),ROWS($1:59)))</f>
        <v>#NUM!</v>
      </c>
    </row>
    <row r="82" spans="2:27" ht="12.6" customHeight="1" x14ac:dyDescent="0.2">
      <c r="B82" s="59" t="str">
        <f>IF(Collage!B75="","",Collage!B75)</f>
        <v/>
      </c>
      <c r="C82" s="59" t="str">
        <f>IF(Collage!C75="","",Collage!C75)</f>
        <v/>
      </c>
      <c r="D82" s="60" t="str">
        <f>IF(Collage!D75="","",Collage!D75)</f>
        <v>Outil 19</v>
      </c>
      <c r="E82" s="29" t="s">
        <v>2</v>
      </c>
      <c r="F82" s="10" t="s">
        <v>2</v>
      </c>
      <c r="G82" s="11"/>
      <c r="H82" s="13">
        <f t="shared" si="4"/>
        <v>0.66666666666666663</v>
      </c>
      <c r="I82" s="8" t="str">
        <f>IF(B82&lt;&gt;"",SUMIF($V$23:$V$598,V82,$H$23:$H$598)/SUMIF($V$23:$V$598,V82,$O$23:O657),IF(O82&lt;&gt;"",SUMIF($S$23:$S$598,S82,$H$23:$H$598)/O82,""))</f>
        <v/>
      </c>
      <c r="J82" s="12"/>
      <c r="K82" s="19">
        <f t="shared" si="15"/>
        <v>1</v>
      </c>
      <c r="L82" s="19">
        <f t="shared" si="6"/>
        <v>1</v>
      </c>
      <c r="M82" s="19">
        <f t="shared" si="7"/>
        <v>0</v>
      </c>
      <c r="N82" s="19">
        <f t="shared" si="16"/>
        <v>2</v>
      </c>
      <c r="O82" s="9" t="str">
        <f t="shared" si="14"/>
        <v/>
      </c>
      <c r="S82" s="2" t="str">
        <f t="shared" si="11"/>
        <v>METIER</v>
      </c>
      <c r="T82" s="18" t="str">
        <f t="shared" si="9"/>
        <v/>
      </c>
      <c r="V82" s="2" t="str">
        <f t="shared" si="12"/>
        <v>OUTILLAGE</v>
      </c>
      <c r="W82" s="16" t="str">
        <f t="shared" si="10"/>
        <v/>
      </c>
      <c r="Y82" s="2" t="e">
        <f t="shared" ca="1" si="13"/>
        <v>#NUM!</v>
      </c>
      <c r="Z82" s="2" t="e">
        <f t="array" aca="1" ref="Z82" ca="1">INDEX($C$23:$C$598,SMALL(IF($C$23:$C$598&lt;&gt;"",ROW(INDIRECT("1:"&amp;ROWS($C$23:$C$598)))),ROWS($1:60)))</f>
        <v>#NUM!</v>
      </c>
      <c r="AA82" s="16" t="e">
        <f t="array" aca="1" ref="AA82" ca="1">INDEX($T$23:$T$598,SMALL(IF($T$23:$T$598&lt;&gt;"",ROW(INDIRECT("1:"&amp;ROWS($T$23:$T$598)))),ROWS($1:60)))</f>
        <v>#NUM!</v>
      </c>
    </row>
    <row r="83" spans="2:27" ht="12.6" customHeight="1" x14ac:dyDescent="0.2">
      <c r="B83" s="59" t="str">
        <f>IF(Collage!B76="","",Collage!B76)</f>
        <v/>
      </c>
      <c r="C83" s="59" t="str">
        <f>IF(Collage!C76="","",Collage!C76)</f>
        <v/>
      </c>
      <c r="D83" s="60" t="str">
        <f>IF(Collage!D76="","",Collage!D76)</f>
        <v>Outil 20</v>
      </c>
      <c r="E83" s="29" t="s">
        <v>2</v>
      </c>
      <c r="F83" s="10"/>
      <c r="G83" s="11"/>
      <c r="H83" s="13">
        <f t="shared" si="4"/>
        <v>0.33333333333333331</v>
      </c>
      <c r="I83" s="8" t="str">
        <f>IF(B83&lt;&gt;"",SUMIF($V$23:$V$598,V83,$H$23:$H$598)/SUMIF($V$23:$V$598,V83,$O$23:O658),IF(O83&lt;&gt;"",SUMIF($S$23:$S$598,S83,$H$23:$H$598)/O83,""))</f>
        <v/>
      </c>
      <c r="J83" s="12"/>
      <c r="K83" s="19">
        <f t="shared" si="15"/>
        <v>1</v>
      </c>
      <c r="L83" s="19">
        <f t="shared" si="6"/>
        <v>0</v>
      </c>
      <c r="M83" s="19">
        <f t="shared" si="7"/>
        <v>0</v>
      </c>
      <c r="N83" s="19">
        <f t="shared" si="16"/>
        <v>1</v>
      </c>
      <c r="O83" s="9" t="str">
        <f t="shared" si="14"/>
        <v/>
      </c>
      <c r="S83" s="2" t="str">
        <f t="shared" si="11"/>
        <v>METIER</v>
      </c>
      <c r="T83" s="18" t="str">
        <f t="shared" si="9"/>
        <v/>
      </c>
      <c r="V83" s="2" t="str">
        <f t="shared" si="12"/>
        <v>OUTILLAGE</v>
      </c>
      <c r="W83" s="16" t="str">
        <f t="shared" si="10"/>
        <v/>
      </c>
      <c r="Y83" s="2" t="e">
        <f t="shared" ca="1" si="13"/>
        <v>#NUM!</v>
      </c>
      <c r="Z83" s="2" t="e">
        <f t="array" aca="1" ref="Z83" ca="1">INDEX($C$23:$C$598,SMALL(IF($C$23:$C$598&lt;&gt;"",ROW(INDIRECT("1:"&amp;ROWS($C$23:$C$598)))),ROWS($1:61)))</f>
        <v>#NUM!</v>
      </c>
      <c r="AA83" s="16" t="e">
        <f t="array" aca="1" ref="AA83" ca="1">INDEX($T$23:$T$598,SMALL(IF($T$23:$T$598&lt;&gt;"",ROW(INDIRECT("1:"&amp;ROWS($T$23:$T$598)))),ROWS($1:61)))</f>
        <v>#NUM!</v>
      </c>
    </row>
    <row r="84" spans="2:27" ht="12.6" customHeight="1" x14ac:dyDescent="0.2">
      <c r="B84" s="59" t="str">
        <f>IF(Collage!B77="","",Collage!B77)</f>
        <v/>
      </c>
      <c r="C84" s="59" t="str">
        <f>IF(Collage!C77="","",Collage!C77)</f>
        <v/>
      </c>
      <c r="D84" s="60" t="str">
        <f>IF(Collage!D77="","",Collage!D77)</f>
        <v>Outil 21</v>
      </c>
      <c r="E84" s="29"/>
      <c r="F84" s="10"/>
      <c r="G84" s="11"/>
      <c r="H84" s="13">
        <f t="shared" si="4"/>
        <v>0</v>
      </c>
      <c r="I84" s="8" t="str">
        <f>IF(B84&lt;&gt;"",SUMIF($V$23:$V$598,V84,$H$23:$H$598)/SUMIF($V$23:$V$598,V84,$O$23:O659),IF(O84&lt;&gt;"",SUMIF($S$23:$S$598,S84,$H$23:$H$598)/O84,""))</f>
        <v/>
      </c>
      <c r="J84" s="12"/>
      <c r="K84" s="19">
        <f t="shared" si="15"/>
        <v>0</v>
      </c>
      <c r="L84" s="19">
        <f t="shared" si="6"/>
        <v>0</v>
      </c>
      <c r="M84" s="19">
        <f t="shared" si="7"/>
        <v>0</v>
      </c>
      <c r="N84" s="19">
        <f t="shared" si="16"/>
        <v>0</v>
      </c>
      <c r="O84" s="9" t="str">
        <f t="shared" si="14"/>
        <v/>
      </c>
      <c r="S84" s="2" t="str">
        <f t="shared" si="11"/>
        <v>METIER</v>
      </c>
      <c r="T84" s="18" t="str">
        <f t="shared" si="9"/>
        <v/>
      </c>
      <c r="V84" s="2" t="str">
        <f t="shared" si="12"/>
        <v>OUTILLAGE</v>
      </c>
      <c r="W84" s="16" t="str">
        <f t="shared" si="10"/>
        <v/>
      </c>
      <c r="Y84" s="2" t="e">
        <f t="shared" ca="1" si="13"/>
        <v>#NUM!</v>
      </c>
      <c r="Z84" s="2" t="e">
        <f t="array" aca="1" ref="Z84" ca="1">INDEX($C$23:$C$598,SMALL(IF($C$23:$C$598&lt;&gt;"",ROW(INDIRECT("1:"&amp;ROWS($C$23:$C$598)))),ROWS($1:62)))</f>
        <v>#NUM!</v>
      </c>
      <c r="AA84" s="16" t="e">
        <f t="array" aca="1" ref="AA84" ca="1">INDEX($T$23:$T$598,SMALL(IF($T$23:$T$598&lt;&gt;"",ROW(INDIRECT("1:"&amp;ROWS($T$23:$T$598)))),ROWS($1:62)))</f>
        <v>#NUM!</v>
      </c>
    </row>
    <row r="85" spans="2:27" ht="12.6" customHeight="1" x14ac:dyDescent="0.2">
      <c r="B85" s="59" t="str">
        <f>IF(Collage!B78="","",Collage!B78)</f>
        <v/>
      </c>
      <c r="C85" s="59" t="str">
        <f>IF(Collage!C78="","",Collage!C78)</f>
        <v/>
      </c>
      <c r="D85" s="60" t="str">
        <f>IF(Collage!D78="","",Collage!D78)</f>
        <v>Outil 22</v>
      </c>
      <c r="E85" s="29" t="s">
        <v>2</v>
      </c>
      <c r="F85" s="10" t="s">
        <v>2</v>
      </c>
      <c r="G85" s="11"/>
      <c r="H85" s="13">
        <f t="shared" si="4"/>
        <v>0.66666666666666663</v>
      </c>
      <c r="I85" s="8" t="str">
        <f>IF(B85&lt;&gt;"",SUMIF($V$23:$V$598,V85,$H$23:$H$598)/SUMIF($V$23:$V$598,V85,$O$23:O660),IF(O85&lt;&gt;"",SUMIF($S$23:$S$598,S85,$H$23:$H$598)/O85,""))</f>
        <v/>
      </c>
      <c r="J85" s="12"/>
      <c r="K85" s="19">
        <f t="shared" si="15"/>
        <v>1</v>
      </c>
      <c r="L85" s="19">
        <f t="shared" si="6"/>
        <v>1</v>
      </c>
      <c r="M85" s="19">
        <f t="shared" si="7"/>
        <v>0</v>
      </c>
      <c r="N85" s="19">
        <f t="shared" si="16"/>
        <v>2</v>
      </c>
      <c r="O85" s="9" t="str">
        <f t="shared" si="14"/>
        <v/>
      </c>
      <c r="S85" s="2" t="str">
        <f t="shared" si="11"/>
        <v>METIER</v>
      </c>
      <c r="T85" s="18" t="str">
        <f t="shared" si="9"/>
        <v/>
      </c>
      <c r="V85" s="2" t="str">
        <f t="shared" si="12"/>
        <v>OUTILLAGE</v>
      </c>
      <c r="W85" s="16" t="str">
        <f t="shared" si="10"/>
        <v/>
      </c>
      <c r="Y85" s="2" t="e">
        <f t="shared" ca="1" si="13"/>
        <v>#NUM!</v>
      </c>
      <c r="Z85" s="2" t="e">
        <f t="array" aca="1" ref="Z85" ca="1">INDEX($C$23:$C$598,SMALL(IF($C$23:$C$598&lt;&gt;"",ROW(INDIRECT("1:"&amp;ROWS($C$23:$C$598)))),ROWS($1:63)))</f>
        <v>#NUM!</v>
      </c>
      <c r="AA85" s="16" t="e">
        <f t="array" aca="1" ref="AA85" ca="1">INDEX($T$23:$T$598,SMALL(IF($T$23:$T$598&lt;&gt;"",ROW(INDIRECT("1:"&amp;ROWS($T$23:$T$598)))),ROWS($1:63)))</f>
        <v>#NUM!</v>
      </c>
    </row>
    <row r="86" spans="2:27" ht="12.6" customHeight="1" x14ac:dyDescent="0.2">
      <c r="B86" s="59" t="str">
        <f>IF(Collage!B79="","",Collage!B79)</f>
        <v/>
      </c>
      <c r="C86" s="59" t="str">
        <f>IF(Collage!C79="","",Collage!C79)</f>
        <v/>
      </c>
      <c r="D86" s="60" t="str">
        <f>IF(Collage!D79="","",Collage!D79)</f>
        <v>Outil 23</v>
      </c>
      <c r="E86" s="29"/>
      <c r="F86" s="10"/>
      <c r="G86" s="11"/>
      <c r="H86" s="13">
        <f t="shared" si="4"/>
        <v>0</v>
      </c>
      <c r="I86" s="8" t="str">
        <f>IF(B86&lt;&gt;"",SUMIF($V$23:$V$598,V86,$H$23:$H$598)/SUMIF($V$23:$V$598,V86,$O$23:O661),IF(O86&lt;&gt;"",SUMIF($S$23:$S$598,S86,$H$23:$H$598)/O86,""))</f>
        <v/>
      </c>
      <c r="J86" s="12"/>
      <c r="K86" s="19">
        <f t="shared" si="15"/>
        <v>0</v>
      </c>
      <c r="L86" s="19">
        <f t="shared" si="6"/>
        <v>0</v>
      </c>
      <c r="M86" s="19">
        <f t="shared" si="7"/>
        <v>0</v>
      </c>
      <c r="N86" s="19">
        <f t="shared" si="16"/>
        <v>0</v>
      </c>
      <c r="O86" s="9" t="str">
        <f t="shared" si="14"/>
        <v/>
      </c>
      <c r="S86" s="2" t="str">
        <f t="shared" si="11"/>
        <v>METIER</v>
      </c>
      <c r="T86" s="18" t="str">
        <f t="shared" si="9"/>
        <v/>
      </c>
      <c r="V86" s="2" t="str">
        <f t="shared" si="12"/>
        <v>OUTILLAGE</v>
      </c>
      <c r="W86" s="16" t="str">
        <f t="shared" si="10"/>
        <v/>
      </c>
      <c r="Y86" s="2" t="e">
        <f t="shared" ca="1" si="13"/>
        <v>#NUM!</v>
      </c>
      <c r="Z86" s="2" t="e">
        <f t="array" aca="1" ref="Z86" ca="1">INDEX($C$23:$C$598,SMALL(IF($C$23:$C$598&lt;&gt;"",ROW(INDIRECT("1:"&amp;ROWS($C$23:$C$598)))),ROWS($1:64)))</f>
        <v>#NUM!</v>
      </c>
      <c r="AA86" s="16" t="e">
        <f t="array" aca="1" ref="AA86" ca="1">INDEX($T$23:$T$598,SMALL(IF($T$23:$T$598&lt;&gt;"",ROW(INDIRECT("1:"&amp;ROWS($T$23:$T$598)))),ROWS($1:64)))</f>
        <v>#NUM!</v>
      </c>
    </row>
    <row r="87" spans="2:27" ht="12.6" customHeight="1" x14ac:dyDescent="0.2">
      <c r="B87" s="59" t="str">
        <f>IF(Collage!B80="","",Collage!B80)</f>
        <v/>
      </c>
      <c r="C87" s="59" t="str">
        <f>IF(Collage!C80="","",Collage!C80)</f>
        <v/>
      </c>
      <c r="D87" s="60" t="str">
        <f>IF(Collage!D80="","",Collage!D80)</f>
        <v/>
      </c>
      <c r="E87" s="29"/>
      <c r="F87" s="10"/>
      <c r="G87" s="11"/>
      <c r="H87" s="13" t="str">
        <f t="shared" ref="H87:H150" si="17">IF(D87="","",SUM(N87/3))</f>
        <v/>
      </c>
      <c r="I87" s="8" t="str">
        <f>IF(B87&lt;&gt;"",SUMIF($V$23:$V$598,V87,$H$23:$H$598)/SUMIF($V$23:$V$598,V87,$O$23:O662),IF(O87&lt;&gt;"",SUMIF($S$23:$S$598,S87,$H$23:$H$598)/O87,""))</f>
        <v/>
      </c>
      <c r="J87" s="12"/>
      <c r="K87" s="19" t="str">
        <f t="shared" si="15"/>
        <v/>
      </c>
      <c r="L87" s="19" t="str">
        <f t="shared" ref="L87:L150" si="18">IF($D87&lt;&gt;"",IF($F87="X",1,0),"")</f>
        <v/>
      </c>
      <c r="M87" s="19" t="str">
        <f t="shared" ref="M87:M150" si="19">IF($D87&lt;&gt;"",IF($G87="X",1,0),"")</f>
        <v/>
      </c>
      <c r="N87" s="19" t="str">
        <f t="shared" si="16"/>
        <v/>
      </c>
      <c r="O87" s="9" t="str">
        <f t="shared" si="14"/>
        <v/>
      </c>
      <c r="S87" s="2" t="str">
        <f t="shared" si="11"/>
        <v>METIER</v>
      </c>
      <c r="T87" s="18" t="str">
        <f t="shared" ref="T87:T150" si="20">IF(C87&lt;&gt;"",I87,"")</f>
        <v/>
      </c>
      <c r="V87" s="2" t="str">
        <f t="shared" si="12"/>
        <v>OUTILLAGE</v>
      </c>
      <c r="W87" s="16" t="str">
        <f t="shared" ref="W87:W150" si="21">IF(B87&lt;&gt;"",I87,"")</f>
        <v/>
      </c>
      <c r="Y87" s="2" t="e">
        <f t="shared" ca="1" si="13"/>
        <v>#NUM!</v>
      </c>
      <c r="Z87" s="2" t="e">
        <f t="array" aca="1" ref="Z87" ca="1">INDEX($C$23:$C$598,SMALL(IF($C$23:$C$598&lt;&gt;"",ROW(INDIRECT("1:"&amp;ROWS($C$23:$C$598)))),ROWS($1:65)))</f>
        <v>#NUM!</v>
      </c>
      <c r="AA87" s="16" t="e">
        <f t="array" aca="1" ref="AA87" ca="1">INDEX($T$23:$T$598,SMALL(IF($T$23:$T$598&lt;&gt;"",ROW(INDIRECT("1:"&amp;ROWS($T$23:$T$598)))),ROWS($1:65)))</f>
        <v>#NUM!</v>
      </c>
    </row>
    <row r="88" spans="2:27" ht="12.6" customHeight="1" x14ac:dyDescent="0.2">
      <c r="B88" s="59" t="str">
        <f>IF(Collage!B81="","",Collage!B81)</f>
        <v>CONTRÔLES</v>
      </c>
      <c r="C88" s="59" t="str">
        <f>IF(Collage!C81="","",Collage!C81)</f>
        <v/>
      </c>
      <c r="D88" s="60" t="str">
        <f>IF(Collage!D81="","",Collage!D81)</f>
        <v/>
      </c>
      <c r="E88" s="29"/>
      <c r="F88" s="10"/>
      <c r="G88" s="11"/>
      <c r="H88" s="13" t="str">
        <f t="shared" si="17"/>
        <v/>
      </c>
      <c r="I88" s="8">
        <f>IF(B88&lt;&gt;"",SUMIF($V$23:$V$598,V88,$H$23:$H$598)/SUMIF($V$23:$V$598,V88,$O$23:O663),IF(O88&lt;&gt;"",SUMIF($S$23:$S$598,S88,$H$23:$H$598)/O88,""))</f>
        <v>0.46099290780141844</v>
      </c>
      <c r="J88" s="12"/>
      <c r="K88" s="19" t="str">
        <f t="shared" si="15"/>
        <v/>
      </c>
      <c r="L88" s="19" t="str">
        <f t="shared" si="18"/>
        <v/>
      </c>
      <c r="M88" s="19" t="str">
        <f t="shared" si="19"/>
        <v/>
      </c>
      <c r="N88" s="19" t="str">
        <f t="shared" si="16"/>
        <v/>
      </c>
      <c r="O88" s="9" t="str">
        <f t="shared" si="14"/>
        <v/>
      </c>
      <c r="S88" s="2" t="str">
        <f t="shared" ref="S88:S151" si="22">IF(C88&lt;&gt;"",C88,IF(V88=V87,S87,""))</f>
        <v/>
      </c>
      <c r="T88" s="18" t="str">
        <f t="shared" si="20"/>
        <v/>
      </c>
      <c r="V88" s="2" t="str">
        <f t="shared" ref="V88:V151" si="23">IF(B88="",V87,B88)</f>
        <v>CONTRÔLES</v>
      </c>
      <c r="W88" s="16">
        <f t="shared" si="21"/>
        <v>0.46099290780141844</v>
      </c>
      <c r="Y88" s="2" t="e">
        <f t="shared" ref="Y88:Y98" ca="1" si="24">VLOOKUP(Z88,S$23:V$598,4,FALSE)</f>
        <v>#NUM!</v>
      </c>
      <c r="Z88" s="2" t="e">
        <f t="array" aca="1" ref="Z88" ca="1">INDEX($C$23:$C$598,SMALL(IF($C$23:$C$598&lt;&gt;"",ROW(INDIRECT("1:"&amp;ROWS($C$23:$C$598)))),ROWS($1:66)))</f>
        <v>#NUM!</v>
      </c>
      <c r="AA88" s="16" t="e">
        <f t="array" aca="1" ref="AA88" ca="1">INDEX($T$23:$T$598,SMALL(IF($T$23:$T$598&lt;&gt;"",ROW(INDIRECT("1:"&amp;ROWS($T$23:$T$598)))),ROWS($1:66)))</f>
        <v>#NUM!</v>
      </c>
    </row>
    <row r="89" spans="2:27" ht="12.6" customHeight="1" x14ac:dyDescent="0.2">
      <c r="B89" s="59" t="str">
        <f>IF(Collage!B82="","",Collage!B82)</f>
        <v/>
      </c>
      <c r="C89" s="59" t="str">
        <f>IF(Collage!C82="","",Collage!C82)</f>
        <v>DOLLARU</v>
      </c>
      <c r="D89" s="60" t="str">
        <f>IF(Collage!D82="","",Collage!D82)</f>
        <v/>
      </c>
      <c r="E89" s="29"/>
      <c r="F89" s="10"/>
      <c r="G89" s="11"/>
      <c r="H89" s="13" t="str">
        <f t="shared" si="17"/>
        <v/>
      </c>
      <c r="I89" s="8">
        <f>IF(B89&lt;&gt;"",SUMIF($V$23:$V$598,V89,$H$23:$H$598)/SUMIF($V$23:$V$598,V89,$O$23:O664),IF(O89&lt;&gt;"",SUMIF($S$23:$S$598,S89,$H$23:$H$598)/O89,""))</f>
        <v>0.44444444444444442</v>
      </c>
      <c r="J89" s="12"/>
      <c r="K89" s="19" t="str">
        <f t="shared" si="15"/>
        <v/>
      </c>
      <c r="L89" s="19" t="str">
        <f t="shared" si="18"/>
        <v/>
      </c>
      <c r="M89" s="19" t="str">
        <f t="shared" si="19"/>
        <v/>
      </c>
      <c r="N89" s="19" t="str">
        <f t="shared" si="16"/>
        <v>Procédures :</v>
      </c>
      <c r="O89" s="9">
        <f t="shared" ref="O89:O152" si="25">IF(C89="","",IF(S88&lt;&gt;S89,SUMPRODUCT((D89:D565&lt;&gt;"")*(S89:S565=S89)),""))</f>
        <v>3</v>
      </c>
      <c r="S89" s="2" t="str">
        <f t="shared" si="22"/>
        <v>DOLLARU</v>
      </c>
      <c r="T89" s="18">
        <f t="shared" si="20"/>
        <v>0.44444444444444442</v>
      </c>
      <c r="V89" s="2" t="str">
        <f t="shared" si="23"/>
        <v>CONTRÔLES</v>
      </c>
      <c r="W89" s="16" t="str">
        <f t="shared" si="21"/>
        <v/>
      </c>
      <c r="Y89" s="2" t="e">
        <f t="shared" ca="1" si="24"/>
        <v>#NUM!</v>
      </c>
      <c r="Z89" s="2" t="e">
        <f t="array" aca="1" ref="Z89" ca="1">INDEX($C$23:$C$598,SMALL(IF($C$23:$C$598&lt;&gt;"",ROW(INDIRECT("1:"&amp;ROWS($C$23:$C$598)))),ROWS($1:67)))</f>
        <v>#NUM!</v>
      </c>
      <c r="AA89" s="16" t="e">
        <f t="array" aca="1" ref="AA89" ca="1">INDEX($T$23:$T$598,SMALL(IF($T$23:$T$598&lt;&gt;"",ROW(INDIRECT("1:"&amp;ROWS($T$23:$T$598)))),ROWS($1:67)))</f>
        <v>#NUM!</v>
      </c>
    </row>
    <row r="90" spans="2:27" ht="12.6" customHeight="1" x14ac:dyDescent="0.2">
      <c r="B90" s="59" t="str">
        <f>IF(Collage!B83="","",Collage!B83)</f>
        <v/>
      </c>
      <c r="C90" s="59" t="str">
        <f>IF(Collage!C83="","",Collage!C83)</f>
        <v/>
      </c>
      <c r="D90" s="60" t="str">
        <f>IF(Collage!D83="","",Collage!D83)</f>
        <v/>
      </c>
      <c r="E90" s="29"/>
      <c r="F90" s="10"/>
      <c r="G90" s="11"/>
      <c r="H90" s="13" t="str">
        <f t="shared" si="17"/>
        <v/>
      </c>
      <c r="I90" s="8" t="str">
        <f>IF(B90&lt;&gt;"",SUMIF($V$23:$V$598,V90,$H$23:$H$598)/SUMIF($V$23:$V$598,V90,$O$23:O665),IF(O90&lt;&gt;"",SUMIF($S$23:$S$598,S90,$H$23:$H$598)/O90,""))</f>
        <v/>
      </c>
      <c r="J90" s="12"/>
      <c r="K90" s="19" t="str">
        <f t="shared" si="15"/>
        <v/>
      </c>
      <c r="L90" s="19" t="str">
        <f t="shared" si="18"/>
        <v/>
      </c>
      <c r="M90" s="19" t="str">
        <f t="shared" si="19"/>
        <v/>
      </c>
      <c r="N90" s="19" t="str">
        <f t="shared" si="16"/>
        <v/>
      </c>
      <c r="O90" s="9" t="str">
        <f t="shared" si="25"/>
        <v/>
      </c>
      <c r="S90" s="2" t="str">
        <f t="shared" si="22"/>
        <v>DOLLARU</v>
      </c>
      <c r="T90" s="18" t="str">
        <f t="shared" si="20"/>
        <v/>
      </c>
      <c r="V90" s="2" t="str">
        <f t="shared" si="23"/>
        <v>CONTRÔLES</v>
      </c>
      <c r="W90" s="16" t="str">
        <f t="shared" si="21"/>
        <v/>
      </c>
      <c r="Y90" s="2" t="e">
        <f t="shared" ca="1" si="24"/>
        <v>#NUM!</v>
      </c>
      <c r="Z90" s="2" t="e">
        <f t="array" aca="1" ref="Z90" ca="1">INDEX($C$23:$C$598,SMALL(IF($C$23:$C$598&lt;&gt;"",ROW(INDIRECT("1:"&amp;ROWS($C$23:$C$598)))),ROWS($1:68)))</f>
        <v>#NUM!</v>
      </c>
      <c r="AA90" s="16" t="e">
        <f t="array" aca="1" ref="AA90" ca="1">INDEX($T$23:$T$598,SMALL(IF($T$23:$T$598&lt;&gt;"",ROW(INDIRECT("1:"&amp;ROWS($T$23:$T$598)))),ROWS($1:68)))</f>
        <v>#NUM!</v>
      </c>
    </row>
    <row r="91" spans="2:27" ht="12.6" customHeight="1" x14ac:dyDescent="0.2">
      <c r="B91" s="59" t="str">
        <f>IF(Collage!B84="","",Collage!B84)</f>
        <v/>
      </c>
      <c r="C91" s="59" t="str">
        <f>IF(Collage!C84="","",Collage!C84)</f>
        <v/>
      </c>
      <c r="D91" s="60" t="str">
        <f>IF(Collage!D84="","",Collage!D84)</f>
        <v>Contrôle 1</v>
      </c>
      <c r="E91" s="29"/>
      <c r="F91" s="10"/>
      <c r="G91" s="11"/>
      <c r="H91" s="13">
        <f t="shared" si="17"/>
        <v>0</v>
      </c>
      <c r="I91" s="8" t="str">
        <f>IF(B91&lt;&gt;"",SUMIF($V$23:$V$598,V91,$H$23:$H$598)/SUMIF($V$23:$V$598,V91,$O$23:O666),IF(O91&lt;&gt;"",SUMIF($S$23:$S$598,S91,$H$23:$H$598)/O91,""))</f>
        <v/>
      </c>
      <c r="J91" s="12"/>
      <c r="K91" s="19">
        <f t="shared" si="15"/>
        <v>0</v>
      </c>
      <c r="L91" s="19">
        <f t="shared" si="18"/>
        <v>0</v>
      </c>
      <c r="M91" s="19">
        <f t="shared" si="19"/>
        <v>0</v>
      </c>
      <c r="N91" s="19">
        <f t="shared" si="16"/>
        <v>0</v>
      </c>
      <c r="O91" s="9" t="str">
        <f t="shared" si="25"/>
        <v/>
      </c>
      <c r="S91" s="2" t="str">
        <f t="shared" si="22"/>
        <v>DOLLARU</v>
      </c>
      <c r="T91" s="18" t="str">
        <f t="shared" si="20"/>
        <v/>
      </c>
      <c r="V91" s="2" t="str">
        <f t="shared" si="23"/>
        <v>CONTRÔLES</v>
      </c>
      <c r="W91" s="16" t="str">
        <f t="shared" si="21"/>
        <v/>
      </c>
      <c r="Y91" s="2" t="e">
        <f t="shared" ca="1" si="24"/>
        <v>#NUM!</v>
      </c>
      <c r="Z91" s="2" t="e">
        <f t="array" aca="1" ref="Z91" ca="1">INDEX($C$23:$C$598,SMALL(IF($C$23:$C$598&lt;&gt;"",ROW(INDIRECT("1:"&amp;ROWS($C$23:$C$598)))),ROWS($1:69)))</f>
        <v>#NUM!</v>
      </c>
      <c r="AA91" s="16" t="e">
        <f t="array" aca="1" ref="AA91" ca="1">INDEX($T$23:$T$598,SMALL(IF($T$23:$T$598&lt;&gt;"",ROW(INDIRECT("1:"&amp;ROWS($T$23:$T$598)))),ROWS($1:69)))</f>
        <v>#NUM!</v>
      </c>
    </row>
    <row r="92" spans="2:27" ht="12.6" customHeight="1" x14ac:dyDescent="0.2">
      <c r="B92" s="59" t="str">
        <f>IF(Collage!B85="","",Collage!B85)</f>
        <v/>
      </c>
      <c r="C92" s="59" t="str">
        <f>IF(Collage!C85="","",Collage!C85)</f>
        <v/>
      </c>
      <c r="D92" s="60" t="str">
        <f>IF(Collage!D85="","",Collage!D85)</f>
        <v>Contrôle 2</v>
      </c>
      <c r="E92" s="29" t="s">
        <v>2</v>
      </c>
      <c r="F92" s="10" t="s">
        <v>2</v>
      </c>
      <c r="G92" s="11"/>
      <c r="H92" s="13">
        <f t="shared" si="17"/>
        <v>0.66666666666666663</v>
      </c>
      <c r="I92" s="8" t="str">
        <f>IF(B92&lt;&gt;"",SUMIF($V$23:$V$598,V92,$H$23:$H$598)/SUMIF($V$23:$V$598,V92,$O$23:O667),IF(O92&lt;&gt;"",SUMIF($S$23:$S$598,S92,$H$23:$H$598)/O92,""))</f>
        <v/>
      </c>
      <c r="J92" s="12"/>
      <c r="K92" s="19">
        <f t="shared" si="15"/>
        <v>1</v>
      </c>
      <c r="L92" s="19">
        <f t="shared" si="18"/>
        <v>1</v>
      </c>
      <c r="M92" s="19">
        <f t="shared" si="19"/>
        <v>0</v>
      </c>
      <c r="N92" s="19">
        <f t="shared" si="16"/>
        <v>2</v>
      </c>
      <c r="O92" s="9" t="str">
        <f t="shared" si="25"/>
        <v/>
      </c>
      <c r="S92" s="2" t="str">
        <f t="shared" si="22"/>
        <v>DOLLARU</v>
      </c>
      <c r="T92" s="18" t="str">
        <f t="shared" si="20"/>
        <v/>
      </c>
      <c r="V92" s="2" t="str">
        <f t="shared" si="23"/>
        <v>CONTRÔLES</v>
      </c>
      <c r="W92" s="16" t="str">
        <f t="shared" si="21"/>
        <v/>
      </c>
      <c r="Y92" s="2" t="e">
        <f t="shared" ca="1" si="24"/>
        <v>#NUM!</v>
      </c>
      <c r="Z92" s="2" t="e">
        <f t="array" aca="1" ref="Z92" ca="1">INDEX($C$23:$C$598,SMALL(IF($C$23:$C$598&lt;&gt;"",ROW(INDIRECT("1:"&amp;ROWS($C$23:$C$598)))),ROWS($1:70)))</f>
        <v>#NUM!</v>
      </c>
      <c r="AA92" s="16" t="e">
        <f t="array" aca="1" ref="AA92" ca="1">INDEX($T$23:$T$598,SMALL(IF($T$23:$T$598&lt;&gt;"",ROW(INDIRECT("1:"&amp;ROWS($T$23:$T$598)))),ROWS($1:70)))</f>
        <v>#NUM!</v>
      </c>
    </row>
    <row r="93" spans="2:27" ht="12.6" customHeight="1" x14ac:dyDescent="0.2">
      <c r="B93" s="59" t="str">
        <f>IF(Collage!B86="","",Collage!B86)</f>
        <v/>
      </c>
      <c r="C93" s="59" t="str">
        <f>IF(Collage!C86="","",Collage!C86)</f>
        <v/>
      </c>
      <c r="D93" s="60" t="str">
        <f>IF(Collage!D86="","",Collage!D86)</f>
        <v>Contrôle 3</v>
      </c>
      <c r="E93" s="29" t="s">
        <v>2</v>
      </c>
      <c r="F93" s="10" t="s">
        <v>2</v>
      </c>
      <c r="G93" s="11"/>
      <c r="H93" s="13">
        <f t="shared" si="17"/>
        <v>0.66666666666666663</v>
      </c>
      <c r="I93" s="8" t="str">
        <f>IF(B93&lt;&gt;"",SUMIF($V$23:$V$598,V93,$H$23:$H$598)/SUMIF($V$23:$V$598,V93,$O$23:O668),IF(O93&lt;&gt;"",SUMIF($S$23:$S$598,S93,$H$23:$H$598)/O93,""))</f>
        <v/>
      </c>
      <c r="J93" s="12"/>
      <c r="K93" s="19">
        <f t="shared" si="15"/>
        <v>1</v>
      </c>
      <c r="L93" s="19">
        <f t="shared" si="18"/>
        <v>1</v>
      </c>
      <c r="M93" s="19">
        <f t="shared" si="19"/>
        <v>0</v>
      </c>
      <c r="N93" s="19">
        <f t="shared" si="16"/>
        <v>2</v>
      </c>
      <c r="O93" s="9" t="str">
        <f t="shared" si="25"/>
        <v/>
      </c>
      <c r="S93" s="2" t="str">
        <f t="shared" si="22"/>
        <v>DOLLARU</v>
      </c>
      <c r="T93" s="18" t="str">
        <f t="shared" si="20"/>
        <v/>
      </c>
      <c r="V93" s="2" t="str">
        <f t="shared" si="23"/>
        <v>CONTRÔLES</v>
      </c>
      <c r="W93" s="16" t="str">
        <f t="shared" si="21"/>
        <v/>
      </c>
      <c r="Y93" s="2" t="e">
        <f t="shared" ca="1" si="24"/>
        <v>#NUM!</v>
      </c>
      <c r="Z93" s="2" t="e">
        <f t="array" aca="1" ref="Z93" ca="1">INDEX($C$23:$C$598,SMALL(IF($C$23:$C$598&lt;&gt;"",ROW(INDIRECT("1:"&amp;ROWS($C$23:$C$598)))),ROWS($1:71)))</f>
        <v>#NUM!</v>
      </c>
      <c r="AA93" s="16" t="e">
        <f t="array" aca="1" ref="AA93" ca="1">INDEX($T$23:$T$598,SMALL(IF($T$23:$T$598&lt;&gt;"",ROW(INDIRECT("1:"&amp;ROWS($T$23:$T$598)))),ROWS($1:71)))</f>
        <v>#NUM!</v>
      </c>
    </row>
    <row r="94" spans="2:27" ht="12.6" customHeight="1" x14ac:dyDescent="0.2">
      <c r="B94" s="59" t="str">
        <f>IF(Collage!B87="","",Collage!B87)</f>
        <v/>
      </c>
      <c r="C94" s="59" t="str">
        <f>IF(Collage!C87="","",Collage!C87)</f>
        <v/>
      </c>
      <c r="D94" s="60" t="str">
        <f>IF(Collage!D87="","",Collage!D87)</f>
        <v/>
      </c>
      <c r="E94" s="29"/>
      <c r="F94" s="10"/>
      <c r="G94" s="11"/>
      <c r="H94" s="13" t="str">
        <f t="shared" si="17"/>
        <v/>
      </c>
      <c r="I94" s="8" t="str">
        <f>IF(B94&lt;&gt;"",SUMIF($V$23:$V$598,V94,$H$23:$H$598)/SUMIF($V$23:$V$598,V94,$O$23:O669),IF(O94&lt;&gt;"",SUMIF($S$23:$S$598,S94,$H$23:$H$598)/O94,""))</f>
        <v/>
      </c>
      <c r="J94" s="12"/>
      <c r="K94" s="19" t="str">
        <f t="shared" si="15"/>
        <v/>
      </c>
      <c r="L94" s="19" t="str">
        <f t="shared" si="18"/>
        <v/>
      </c>
      <c r="M94" s="19" t="str">
        <f t="shared" si="19"/>
        <v/>
      </c>
      <c r="N94" s="19" t="str">
        <f t="shared" si="16"/>
        <v/>
      </c>
      <c r="O94" s="9" t="str">
        <f t="shared" si="25"/>
        <v/>
      </c>
      <c r="S94" s="2" t="str">
        <f t="shared" si="22"/>
        <v>DOLLARU</v>
      </c>
      <c r="T94" s="18" t="str">
        <f t="shared" si="20"/>
        <v/>
      </c>
      <c r="V94" s="2" t="str">
        <f t="shared" si="23"/>
        <v>CONTRÔLES</v>
      </c>
      <c r="W94" s="16" t="str">
        <f t="shared" si="21"/>
        <v/>
      </c>
      <c r="Y94" s="2" t="e">
        <f t="shared" ca="1" si="24"/>
        <v>#NUM!</v>
      </c>
      <c r="Z94" s="2" t="e">
        <f t="array" aca="1" ref="Z94" ca="1">INDEX($C$23:$C$598,SMALL(IF($C$23:$C$598&lt;&gt;"",ROW(INDIRECT("1:"&amp;ROWS($C$23:$C$598)))),ROWS($1:72)))</f>
        <v>#NUM!</v>
      </c>
      <c r="AA94" s="16" t="e">
        <f t="array" aca="1" ref="AA94" ca="1">INDEX($T$23:$T$598,SMALL(IF($T$23:$T$598&lt;&gt;"",ROW(INDIRECT("1:"&amp;ROWS($T$23:$T$598)))),ROWS($1:72)))</f>
        <v>#NUM!</v>
      </c>
    </row>
    <row r="95" spans="2:27" ht="12.6" customHeight="1" x14ac:dyDescent="0.2">
      <c r="B95" s="59" t="str">
        <f>IF(Collage!B88="","",Collage!B88)</f>
        <v/>
      </c>
      <c r="C95" s="59" t="str">
        <f>IF(Collage!C88="","",Collage!C88)</f>
        <v>APPLICATIF</v>
      </c>
      <c r="D95" s="60" t="str">
        <f>IF(Collage!D88="","",Collage!D88)</f>
        <v/>
      </c>
      <c r="E95" s="29"/>
      <c r="F95" s="10"/>
      <c r="G95" s="11"/>
      <c r="H95" s="13" t="str">
        <f t="shared" si="17"/>
        <v/>
      </c>
      <c r="I95" s="8">
        <f>IF(B95&lt;&gt;"",SUMIF($V$23:$V$598,V95,$H$23:$H$598)/SUMIF($V$23:$V$598,V95,$O$23:O670),IF(O95&lt;&gt;"",SUMIF($S$23:$S$598,S95,$H$23:$H$598)/O95,""))</f>
        <v>0.5714285714285714</v>
      </c>
      <c r="J95" s="12"/>
      <c r="K95" s="19" t="str">
        <f t="shared" si="15"/>
        <v/>
      </c>
      <c r="L95" s="19" t="str">
        <f t="shared" si="18"/>
        <v/>
      </c>
      <c r="M95" s="19" t="str">
        <f t="shared" si="19"/>
        <v/>
      </c>
      <c r="N95" s="19" t="str">
        <f t="shared" si="16"/>
        <v>Procédures :</v>
      </c>
      <c r="O95" s="9">
        <f t="shared" si="25"/>
        <v>7</v>
      </c>
      <c r="S95" s="2" t="str">
        <f t="shared" si="22"/>
        <v>APPLICATIF</v>
      </c>
      <c r="T95" s="18">
        <f t="shared" si="20"/>
        <v>0.5714285714285714</v>
      </c>
      <c r="V95" s="2" t="str">
        <f t="shared" si="23"/>
        <v>CONTRÔLES</v>
      </c>
      <c r="W95" s="16" t="str">
        <f t="shared" si="21"/>
        <v/>
      </c>
      <c r="Y95" s="2" t="e">
        <f t="shared" ca="1" si="24"/>
        <v>#NUM!</v>
      </c>
      <c r="Z95" s="2" t="e">
        <f t="array" aca="1" ref="Z95" ca="1">INDEX($C$23:$C$598,SMALL(IF($C$23:$C$598&lt;&gt;"",ROW(INDIRECT("1:"&amp;ROWS($C$23:$C$598)))),ROWS($1:73)))</f>
        <v>#NUM!</v>
      </c>
      <c r="AA95" s="16" t="e">
        <f t="array" aca="1" ref="AA95" ca="1">INDEX($T$23:$T$598,SMALL(IF($T$23:$T$598&lt;&gt;"",ROW(INDIRECT("1:"&amp;ROWS($T$23:$T$598)))),ROWS($1:73)))</f>
        <v>#NUM!</v>
      </c>
    </row>
    <row r="96" spans="2:27" ht="12.6" customHeight="1" x14ac:dyDescent="0.2">
      <c r="B96" s="59" t="str">
        <f>IF(Collage!B89="","",Collage!B89)</f>
        <v/>
      </c>
      <c r="C96" s="59" t="str">
        <f>IF(Collage!C89="","",Collage!C89)</f>
        <v/>
      </c>
      <c r="D96" s="60" t="str">
        <f>IF(Collage!D89="","",Collage!D89)</f>
        <v/>
      </c>
      <c r="E96" s="29"/>
      <c r="F96" s="10"/>
      <c r="G96" s="11"/>
      <c r="H96" s="13" t="str">
        <f t="shared" si="17"/>
        <v/>
      </c>
      <c r="I96" s="8" t="str">
        <f>IF(B96&lt;&gt;"",SUMIF($V$23:$V$598,V96,$H$23:$H$598)/SUMIF($V$23:$V$598,V96,$O$23:O671),IF(O96&lt;&gt;"",SUMIF($S$23:$S$598,S96,$H$23:$H$598)/O96,""))</f>
        <v/>
      </c>
      <c r="J96" s="12"/>
      <c r="K96" s="19" t="str">
        <f t="shared" si="15"/>
        <v/>
      </c>
      <c r="L96" s="19" t="str">
        <f t="shared" si="18"/>
        <v/>
      </c>
      <c r="M96" s="19" t="str">
        <f t="shared" si="19"/>
        <v/>
      </c>
      <c r="N96" s="19" t="str">
        <f t="shared" si="16"/>
        <v/>
      </c>
      <c r="O96" s="9" t="str">
        <f t="shared" si="25"/>
        <v/>
      </c>
      <c r="S96" s="2" t="str">
        <f t="shared" si="22"/>
        <v>APPLICATIF</v>
      </c>
      <c r="T96" s="18" t="str">
        <f t="shared" si="20"/>
        <v/>
      </c>
      <c r="V96" s="2" t="str">
        <f t="shared" si="23"/>
        <v>CONTRÔLES</v>
      </c>
      <c r="W96" s="16" t="str">
        <f t="shared" si="21"/>
        <v/>
      </c>
      <c r="Y96" s="2" t="e">
        <f t="shared" ca="1" si="24"/>
        <v>#NUM!</v>
      </c>
      <c r="Z96" s="2" t="e">
        <f t="array" aca="1" ref="Z96" ca="1">INDEX($C$23:$C$598,SMALL(IF($C$23:$C$598&lt;&gt;"",ROW(INDIRECT("1:"&amp;ROWS($C$23:$C$598)))),ROWS($1:74)))</f>
        <v>#NUM!</v>
      </c>
      <c r="AA96" s="16" t="e">
        <f t="array" aca="1" ref="AA96" ca="1">INDEX($T$23:$T$598,SMALL(IF($T$23:$T$598&lt;&gt;"",ROW(INDIRECT("1:"&amp;ROWS($T$23:$T$598)))),ROWS($1:74)))</f>
        <v>#NUM!</v>
      </c>
    </row>
    <row r="97" spans="2:27" ht="12.6" customHeight="1" x14ac:dyDescent="0.2">
      <c r="B97" s="59" t="str">
        <f>IF(Collage!B90="","",Collage!B90)</f>
        <v/>
      </c>
      <c r="C97" s="59" t="str">
        <f>IF(Collage!C90="","",Collage!C90)</f>
        <v/>
      </c>
      <c r="D97" s="60" t="str">
        <f>IF(Collage!D90="","",Collage!D90)</f>
        <v>Contrôle 4</v>
      </c>
      <c r="E97" s="29" t="s">
        <v>2</v>
      </c>
      <c r="F97" s="10" t="s">
        <v>2</v>
      </c>
      <c r="G97" s="11"/>
      <c r="H97" s="13">
        <f t="shared" si="17"/>
        <v>0.66666666666666663</v>
      </c>
      <c r="I97" s="8" t="str">
        <f>IF(B97&lt;&gt;"",SUMIF($V$23:$V$598,V97,$H$23:$H$598)/SUMIF($V$23:$V$598,V97,$O$23:O672),IF(O97&lt;&gt;"",SUMIF($S$23:$S$598,S97,$H$23:$H$598)/O97,""))</f>
        <v/>
      </c>
      <c r="J97" s="12"/>
      <c r="K97" s="19">
        <f t="shared" si="15"/>
        <v>1</v>
      </c>
      <c r="L97" s="19">
        <f t="shared" si="18"/>
        <v>1</v>
      </c>
      <c r="M97" s="19">
        <f t="shared" si="19"/>
        <v>0</v>
      </c>
      <c r="N97" s="19">
        <f t="shared" si="16"/>
        <v>2</v>
      </c>
      <c r="O97" s="9" t="str">
        <f t="shared" si="25"/>
        <v/>
      </c>
      <c r="S97" s="2" t="str">
        <f t="shared" si="22"/>
        <v>APPLICATIF</v>
      </c>
      <c r="T97" s="18" t="str">
        <f t="shared" si="20"/>
        <v/>
      </c>
      <c r="V97" s="2" t="str">
        <f t="shared" si="23"/>
        <v>CONTRÔLES</v>
      </c>
      <c r="W97" s="16" t="str">
        <f t="shared" si="21"/>
        <v/>
      </c>
      <c r="Y97" s="2" t="e">
        <f t="shared" ca="1" si="24"/>
        <v>#NUM!</v>
      </c>
      <c r="Z97" s="2" t="e">
        <f t="array" aca="1" ref="Z97" ca="1">INDEX($C$23:$C$598,SMALL(IF($C$23:$C$598&lt;&gt;"",ROW(INDIRECT("1:"&amp;ROWS($C$23:$C$598)))),ROWS($1:75)))</f>
        <v>#NUM!</v>
      </c>
      <c r="AA97" s="16" t="e">
        <f t="array" aca="1" ref="AA97" ca="1">INDEX($T$23:$T$598,SMALL(IF($T$23:$T$598&lt;&gt;"",ROW(INDIRECT("1:"&amp;ROWS($T$23:$T$598)))),ROWS($1:75)))</f>
        <v>#NUM!</v>
      </c>
    </row>
    <row r="98" spans="2:27" ht="12.6" customHeight="1" x14ac:dyDescent="0.2">
      <c r="B98" s="59" t="str">
        <f>IF(Collage!B91="","",Collage!B91)</f>
        <v/>
      </c>
      <c r="C98" s="59" t="str">
        <f>IF(Collage!C91="","",Collage!C91)</f>
        <v/>
      </c>
      <c r="D98" s="60" t="str">
        <f>IF(Collage!D91="","",Collage!D91)</f>
        <v>Contrôle 5</v>
      </c>
      <c r="E98" s="29" t="s">
        <v>2</v>
      </c>
      <c r="F98" s="10" t="s">
        <v>2</v>
      </c>
      <c r="G98" s="11"/>
      <c r="H98" s="13">
        <f t="shared" si="17"/>
        <v>0.66666666666666663</v>
      </c>
      <c r="I98" s="8" t="str">
        <f>IF(B98&lt;&gt;"",SUMIF($V$23:$V$598,V98,$H$23:$H$598)/SUMIF($V$23:$V$598,V98,$O$23:O673),IF(O98&lt;&gt;"",SUMIF($S$23:$S$598,S98,$H$23:$H$598)/O98,""))</f>
        <v/>
      </c>
      <c r="J98" s="12"/>
      <c r="K98" s="19">
        <f t="shared" si="15"/>
        <v>1</v>
      </c>
      <c r="L98" s="19">
        <f t="shared" si="18"/>
        <v>1</v>
      </c>
      <c r="M98" s="19">
        <f t="shared" si="19"/>
        <v>0</v>
      </c>
      <c r="N98" s="19">
        <f t="shared" si="16"/>
        <v>2</v>
      </c>
      <c r="O98" s="9" t="str">
        <f t="shared" si="25"/>
        <v/>
      </c>
      <c r="S98" s="2" t="str">
        <f t="shared" si="22"/>
        <v>APPLICATIF</v>
      </c>
      <c r="T98" s="18" t="str">
        <f t="shared" si="20"/>
        <v/>
      </c>
      <c r="V98" s="2" t="str">
        <f t="shared" si="23"/>
        <v>CONTRÔLES</v>
      </c>
      <c r="W98" s="16" t="str">
        <f t="shared" si="21"/>
        <v/>
      </c>
      <c r="Y98" s="2" t="e">
        <f t="shared" ca="1" si="24"/>
        <v>#NUM!</v>
      </c>
      <c r="Z98" s="2" t="e">
        <f t="array" aca="1" ref="Z98" ca="1">INDEX($C$23:$C$598,SMALL(IF($C$23:$C$598&lt;&gt;"",ROW(INDIRECT("1:"&amp;ROWS($C$23:$C$598)))),ROWS($1:76)))</f>
        <v>#NUM!</v>
      </c>
      <c r="AA98" s="16" t="e">
        <f t="array" aca="1" ref="AA98" ca="1">INDEX($T$23:$T$598,SMALL(IF($T$23:$T$598&lt;&gt;"",ROW(INDIRECT("1:"&amp;ROWS($T$23:$T$598)))),ROWS($1:76)))</f>
        <v>#NUM!</v>
      </c>
    </row>
    <row r="99" spans="2:27" ht="12.6" customHeight="1" x14ac:dyDescent="0.2">
      <c r="B99" s="59" t="str">
        <f>IF(Collage!B92="","",Collage!B92)</f>
        <v/>
      </c>
      <c r="C99" s="59" t="str">
        <f>IF(Collage!C92="","",Collage!C92)</f>
        <v/>
      </c>
      <c r="D99" s="60" t="str">
        <f>IF(Collage!D92="","",Collage!D92)</f>
        <v>Contrôle 6</v>
      </c>
      <c r="E99" s="29" t="s">
        <v>2</v>
      </c>
      <c r="F99" s="10" t="s">
        <v>2</v>
      </c>
      <c r="G99" s="11"/>
      <c r="H99" s="13">
        <f t="shared" si="17"/>
        <v>0.66666666666666663</v>
      </c>
      <c r="I99" s="8" t="str">
        <f>IF(B99&lt;&gt;"",SUMIF($V$23:$V$598,V99,$H$23:$H$598)/SUMIF($V$23:$V$598,V99,$O$23:O674),IF(O99&lt;&gt;"",SUMIF($S$23:$S$598,S99,$H$23:$H$598)/O99,""))</f>
        <v/>
      </c>
      <c r="J99" s="12"/>
      <c r="K99" s="19">
        <f t="shared" si="15"/>
        <v>1</v>
      </c>
      <c r="L99" s="19">
        <f t="shared" si="18"/>
        <v>1</v>
      </c>
      <c r="M99" s="19">
        <f t="shared" si="19"/>
        <v>0</v>
      </c>
      <c r="N99" s="19">
        <f t="shared" si="16"/>
        <v>2</v>
      </c>
      <c r="O99" s="9" t="str">
        <f t="shared" si="25"/>
        <v/>
      </c>
      <c r="S99" s="2" t="str">
        <f t="shared" si="22"/>
        <v>APPLICATIF</v>
      </c>
      <c r="T99" s="18" t="str">
        <f t="shared" si="20"/>
        <v/>
      </c>
      <c r="V99" s="2" t="str">
        <f t="shared" si="23"/>
        <v>CONTRÔLES</v>
      </c>
      <c r="W99" s="16" t="str">
        <f t="shared" si="21"/>
        <v/>
      </c>
    </row>
    <row r="100" spans="2:27" ht="12.6" customHeight="1" x14ac:dyDescent="0.2">
      <c r="B100" s="59" t="str">
        <f>IF(Collage!B93="","",Collage!B93)</f>
        <v/>
      </c>
      <c r="C100" s="59" t="str">
        <f>IF(Collage!C93="","",Collage!C93)</f>
        <v/>
      </c>
      <c r="D100" s="60" t="str">
        <f>IF(Collage!D93="","",Collage!D93)</f>
        <v>Contrôle 7</v>
      </c>
      <c r="E100" s="29" t="s">
        <v>2</v>
      </c>
      <c r="F100" s="10" t="s">
        <v>2</v>
      </c>
      <c r="G100" s="11"/>
      <c r="H100" s="13">
        <f t="shared" si="17"/>
        <v>0.66666666666666663</v>
      </c>
      <c r="I100" s="8" t="str">
        <f>IF(B100&lt;&gt;"",SUMIF($V$23:$V$598,V100,$H$23:$H$598)/SUMIF($V$23:$V$598,V100,$O$23:O675),IF(O100&lt;&gt;"",SUMIF($S$23:$S$598,S100,$H$23:$H$598)/O100,""))</f>
        <v/>
      </c>
      <c r="J100" s="12"/>
      <c r="K100" s="19">
        <f t="shared" ref="K100:K163" si="26">IF(D100&lt;&gt;"",IF(E100="X",1,0),"")</f>
        <v>1</v>
      </c>
      <c r="L100" s="19">
        <f t="shared" si="18"/>
        <v>1</v>
      </c>
      <c r="M100" s="19">
        <f t="shared" si="19"/>
        <v>0</v>
      </c>
      <c r="N100" s="19">
        <f t="shared" ref="N100:N163" si="27">IF(D100&lt;&gt;"",SUM(K100:M100),IF(O100&lt;&gt;"","Procédures :",""))</f>
        <v>2</v>
      </c>
      <c r="O100" s="9" t="str">
        <f t="shared" si="25"/>
        <v/>
      </c>
      <c r="S100" s="2" t="str">
        <f t="shared" si="22"/>
        <v>APPLICATIF</v>
      </c>
      <c r="T100" s="18" t="str">
        <f t="shared" si="20"/>
        <v/>
      </c>
      <c r="V100" s="2" t="str">
        <f t="shared" si="23"/>
        <v>CONTRÔLES</v>
      </c>
      <c r="W100" s="16" t="str">
        <f t="shared" si="21"/>
        <v/>
      </c>
    </row>
    <row r="101" spans="2:27" ht="12.6" customHeight="1" x14ac:dyDescent="0.2">
      <c r="B101" s="59" t="str">
        <f>IF(Collage!B94="","",Collage!B94)</f>
        <v/>
      </c>
      <c r="C101" s="59" t="str">
        <f>IF(Collage!C94="","",Collage!C94)</f>
        <v/>
      </c>
      <c r="D101" s="60" t="str">
        <f>IF(Collage!D94="","",Collage!D94)</f>
        <v>Contrôle 8</v>
      </c>
      <c r="E101" s="29" t="s">
        <v>2</v>
      </c>
      <c r="F101" s="10"/>
      <c r="G101" s="11"/>
      <c r="H101" s="13">
        <f t="shared" si="17"/>
        <v>0.33333333333333331</v>
      </c>
      <c r="I101" s="8" t="str">
        <f>IF(B101&lt;&gt;"",SUMIF($V$23:$V$598,V101,$H$23:$H$598)/SUMIF($V$23:$V$598,V101,$O$23:O676),IF(O101&lt;&gt;"",SUMIF($S$23:$S$598,S101,$H$23:$H$598)/O101,""))</f>
        <v/>
      </c>
      <c r="J101" s="12"/>
      <c r="K101" s="19">
        <f t="shared" si="26"/>
        <v>1</v>
      </c>
      <c r="L101" s="19">
        <f t="shared" si="18"/>
        <v>0</v>
      </c>
      <c r="M101" s="19">
        <f t="shared" si="19"/>
        <v>0</v>
      </c>
      <c r="N101" s="19">
        <f t="shared" si="27"/>
        <v>1</v>
      </c>
      <c r="O101" s="9" t="str">
        <f t="shared" si="25"/>
        <v/>
      </c>
      <c r="S101" s="2" t="str">
        <f t="shared" si="22"/>
        <v>APPLICATIF</v>
      </c>
      <c r="T101" s="18" t="str">
        <f t="shared" si="20"/>
        <v/>
      </c>
      <c r="V101" s="2" t="str">
        <f t="shared" si="23"/>
        <v>CONTRÔLES</v>
      </c>
      <c r="W101" s="16" t="str">
        <f t="shared" si="21"/>
        <v/>
      </c>
    </row>
    <row r="102" spans="2:27" ht="12.6" customHeight="1" x14ac:dyDescent="0.2">
      <c r="B102" s="59" t="str">
        <f>IF(Collage!B95="","",Collage!B95)</f>
        <v/>
      </c>
      <c r="C102" s="59" t="str">
        <f>IF(Collage!C95="","",Collage!C95)</f>
        <v/>
      </c>
      <c r="D102" s="60" t="str">
        <f>IF(Collage!D95="","",Collage!D95)</f>
        <v>Contrôle 9</v>
      </c>
      <c r="E102" s="29" t="s">
        <v>2</v>
      </c>
      <c r="F102" s="10"/>
      <c r="G102" s="11"/>
      <c r="H102" s="13">
        <f t="shared" si="17"/>
        <v>0.33333333333333331</v>
      </c>
      <c r="I102" s="8" t="str">
        <f>IF(B102&lt;&gt;"",SUMIF($V$23:$V$598,V102,$H$23:$H$598)/SUMIF($V$23:$V$598,V102,$O$23:O677),IF(O102&lt;&gt;"",SUMIF($S$23:$S$598,S102,$H$23:$H$598)/O102,""))</f>
        <v/>
      </c>
      <c r="J102" s="12"/>
      <c r="K102" s="19">
        <f t="shared" si="26"/>
        <v>1</v>
      </c>
      <c r="L102" s="19">
        <f t="shared" si="18"/>
        <v>0</v>
      </c>
      <c r="M102" s="19">
        <f t="shared" si="19"/>
        <v>0</v>
      </c>
      <c r="N102" s="19">
        <f t="shared" si="27"/>
        <v>1</v>
      </c>
      <c r="O102" s="9" t="str">
        <f t="shared" si="25"/>
        <v/>
      </c>
      <c r="S102" s="2" t="str">
        <f t="shared" si="22"/>
        <v>APPLICATIF</v>
      </c>
      <c r="T102" s="18" t="str">
        <f t="shared" si="20"/>
        <v/>
      </c>
      <c r="V102" s="2" t="str">
        <f t="shared" si="23"/>
        <v>CONTRÔLES</v>
      </c>
      <c r="W102" s="16" t="str">
        <f t="shared" si="21"/>
        <v/>
      </c>
    </row>
    <row r="103" spans="2:27" ht="12.6" customHeight="1" x14ac:dyDescent="0.2">
      <c r="B103" s="59" t="str">
        <f>IF(Collage!B96="","",Collage!B96)</f>
        <v/>
      </c>
      <c r="C103" s="59" t="str">
        <f>IF(Collage!C96="","",Collage!C96)</f>
        <v/>
      </c>
      <c r="D103" s="60" t="str">
        <f>IF(Collage!D96="","",Collage!D96)</f>
        <v>Contrôle 10</v>
      </c>
      <c r="E103" s="29" t="s">
        <v>2</v>
      </c>
      <c r="F103" s="10" t="s">
        <v>2</v>
      </c>
      <c r="G103" s="11"/>
      <c r="H103" s="13">
        <f t="shared" si="17"/>
        <v>0.66666666666666663</v>
      </c>
      <c r="I103" s="8" t="str">
        <f>IF(B103&lt;&gt;"",SUMIF($V$23:$V$598,V103,$H$23:$H$598)/SUMIF($V$23:$V$598,V103,$O$23:O678),IF(O103&lt;&gt;"",SUMIF($S$23:$S$598,S103,$H$23:$H$598)/O103,""))</f>
        <v/>
      </c>
      <c r="J103" s="12"/>
      <c r="K103" s="19">
        <f t="shared" si="26"/>
        <v>1</v>
      </c>
      <c r="L103" s="19">
        <f t="shared" si="18"/>
        <v>1</v>
      </c>
      <c r="M103" s="19">
        <f t="shared" si="19"/>
        <v>0</v>
      </c>
      <c r="N103" s="19">
        <f t="shared" si="27"/>
        <v>2</v>
      </c>
      <c r="O103" s="9" t="str">
        <f t="shared" si="25"/>
        <v/>
      </c>
      <c r="S103" s="2" t="str">
        <f t="shared" si="22"/>
        <v>APPLICATIF</v>
      </c>
      <c r="T103" s="18" t="str">
        <f t="shared" si="20"/>
        <v/>
      </c>
      <c r="V103" s="2" t="str">
        <f t="shared" si="23"/>
        <v>CONTRÔLES</v>
      </c>
      <c r="W103" s="16" t="str">
        <f t="shared" si="21"/>
        <v/>
      </c>
    </row>
    <row r="104" spans="2:27" ht="12.6" customHeight="1" x14ac:dyDescent="0.2">
      <c r="B104" s="59" t="str">
        <f>IF(Collage!B97="","",Collage!B97)</f>
        <v/>
      </c>
      <c r="C104" s="59" t="str">
        <f>IF(Collage!C97="","",Collage!C97)</f>
        <v/>
      </c>
      <c r="D104" s="60" t="str">
        <f>IF(Collage!D97="","",Collage!D97)</f>
        <v/>
      </c>
      <c r="E104" s="29"/>
      <c r="F104" s="10"/>
      <c r="G104" s="11"/>
      <c r="H104" s="13" t="str">
        <f t="shared" si="17"/>
        <v/>
      </c>
      <c r="I104" s="8" t="str">
        <f>IF(B104&lt;&gt;"",SUMIF($V$23:$V$598,V104,$H$23:$H$598)/SUMIF($V$23:$V$598,V104,$O$23:O679),IF(O104&lt;&gt;"",SUMIF($S$23:$S$598,S104,$H$23:$H$598)/O104,""))</f>
        <v/>
      </c>
      <c r="J104" s="12"/>
      <c r="K104" s="19" t="str">
        <f t="shared" si="26"/>
        <v/>
      </c>
      <c r="L104" s="19" t="str">
        <f t="shared" si="18"/>
        <v/>
      </c>
      <c r="M104" s="19" t="str">
        <f t="shared" si="19"/>
        <v/>
      </c>
      <c r="N104" s="19" t="str">
        <f t="shared" si="27"/>
        <v/>
      </c>
      <c r="O104" s="9" t="str">
        <f t="shared" si="25"/>
        <v/>
      </c>
      <c r="S104" s="2" t="str">
        <f t="shared" si="22"/>
        <v>APPLICATIF</v>
      </c>
      <c r="T104" s="18" t="str">
        <f t="shared" si="20"/>
        <v/>
      </c>
      <c r="V104" s="2" t="str">
        <f t="shared" si="23"/>
        <v>CONTRÔLES</v>
      </c>
      <c r="W104" s="16" t="str">
        <f t="shared" si="21"/>
        <v/>
      </c>
    </row>
    <row r="105" spans="2:27" ht="12.6" customHeight="1" x14ac:dyDescent="0.2">
      <c r="B105" s="59" t="str">
        <f>IF(Collage!B98="","",Collage!B98)</f>
        <v/>
      </c>
      <c r="C105" s="59" t="str">
        <f>IF(Collage!C98="","",Collage!C98)</f>
        <v>SAUVEGARDE</v>
      </c>
      <c r="D105" s="60" t="str">
        <f>IF(Collage!D98="","",Collage!D98)</f>
        <v/>
      </c>
      <c r="E105" s="29"/>
      <c r="F105" s="10"/>
      <c r="G105" s="11"/>
      <c r="H105" s="13" t="str">
        <f t="shared" si="17"/>
        <v/>
      </c>
      <c r="I105" s="8">
        <f>IF(B105&lt;&gt;"",SUMIF($V$23:$V$598,V105,$H$23:$H$598)/SUMIF($V$23:$V$598,V105,$O$23:O680),IF(O105&lt;&gt;"",SUMIF($S$23:$S$598,S105,$H$23:$H$598)/O105,""))</f>
        <v>0.36666666666666664</v>
      </c>
      <c r="J105" s="12"/>
      <c r="K105" s="19" t="str">
        <f t="shared" si="26"/>
        <v/>
      </c>
      <c r="L105" s="19" t="str">
        <f t="shared" si="18"/>
        <v/>
      </c>
      <c r="M105" s="19" t="str">
        <f t="shared" si="19"/>
        <v/>
      </c>
      <c r="N105" s="19" t="str">
        <f t="shared" si="27"/>
        <v>Procédures :</v>
      </c>
      <c r="O105" s="9">
        <f t="shared" si="25"/>
        <v>10</v>
      </c>
      <c r="S105" s="2" t="str">
        <f t="shared" si="22"/>
        <v>SAUVEGARDE</v>
      </c>
      <c r="T105" s="18">
        <f t="shared" si="20"/>
        <v>0.36666666666666664</v>
      </c>
      <c r="V105" s="2" t="str">
        <f t="shared" si="23"/>
        <v>CONTRÔLES</v>
      </c>
      <c r="W105" s="16" t="str">
        <f t="shared" si="21"/>
        <v/>
      </c>
    </row>
    <row r="106" spans="2:27" ht="12.6" customHeight="1" x14ac:dyDescent="0.2">
      <c r="B106" s="59" t="str">
        <f>IF(Collage!B99="","",Collage!B99)</f>
        <v/>
      </c>
      <c r="C106" s="59" t="str">
        <f>IF(Collage!C99="","",Collage!C99)</f>
        <v/>
      </c>
      <c r="D106" s="60" t="str">
        <f>IF(Collage!D99="","",Collage!D99)</f>
        <v/>
      </c>
      <c r="E106" s="29"/>
      <c r="F106" s="10"/>
      <c r="G106" s="11"/>
      <c r="H106" s="13" t="str">
        <f t="shared" si="17"/>
        <v/>
      </c>
      <c r="I106" s="8" t="str">
        <f>IF(B106&lt;&gt;"",SUMIF($V$23:$V$598,V106,$H$23:$H$598)/SUMIF($V$23:$V$598,V106,$O$23:O681),IF(O106&lt;&gt;"",SUMIF($S$23:$S$598,S106,$H$23:$H$598)/O106,""))</f>
        <v/>
      </c>
      <c r="J106" s="12"/>
      <c r="K106" s="19" t="str">
        <f t="shared" si="26"/>
        <v/>
      </c>
      <c r="L106" s="19" t="str">
        <f t="shared" si="18"/>
        <v/>
      </c>
      <c r="M106" s="19" t="str">
        <f t="shared" si="19"/>
        <v/>
      </c>
      <c r="N106" s="19" t="str">
        <f t="shared" si="27"/>
        <v/>
      </c>
      <c r="O106" s="9" t="str">
        <f t="shared" si="25"/>
        <v/>
      </c>
      <c r="S106" s="2" t="str">
        <f t="shared" si="22"/>
        <v>SAUVEGARDE</v>
      </c>
      <c r="T106" s="18" t="str">
        <f t="shared" si="20"/>
        <v/>
      </c>
      <c r="V106" s="2" t="str">
        <f t="shared" si="23"/>
        <v>CONTRÔLES</v>
      </c>
      <c r="W106" s="16" t="str">
        <f t="shared" si="21"/>
        <v/>
      </c>
    </row>
    <row r="107" spans="2:27" ht="12.6" customHeight="1" x14ac:dyDescent="0.2">
      <c r="B107" s="59" t="str">
        <f>IF(Collage!B100="","",Collage!B100)</f>
        <v/>
      </c>
      <c r="C107" s="59" t="str">
        <f>IF(Collage!C100="","",Collage!C100)</f>
        <v/>
      </c>
      <c r="D107" s="107" t="str">
        <f>IF(Collage!D100="","",Collage!D100)</f>
        <v>Contrôle 11</v>
      </c>
      <c r="E107" s="29"/>
      <c r="F107" s="10"/>
      <c r="G107" s="11"/>
      <c r="H107" s="13">
        <f t="shared" si="17"/>
        <v>0</v>
      </c>
      <c r="I107" s="8" t="str">
        <f>IF(B107&lt;&gt;"",SUMIF($V$23:$V$598,V107,$H$23:$H$598)/SUMIF($V$23:$V$598,V107,$O$23:O682),IF(O107&lt;&gt;"",SUMIF($S$23:$S$598,S107,$H$23:$H$598)/O107,""))</f>
        <v/>
      </c>
      <c r="J107" s="12"/>
      <c r="K107" s="19">
        <f t="shared" si="26"/>
        <v>0</v>
      </c>
      <c r="L107" s="19">
        <f t="shared" si="18"/>
        <v>0</v>
      </c>
      <c r="M107" s="19">
        <f t="shared" si="19"/>
        <v>0</v>
      </c>
      <c r="N107" s="19">
        <f t="shared" si="27"/>
        <v>0</v>
      </c>
      <c r="O107" s="9" t="str">
        <f t="shared" si="25"/>
        <v/>
      </c>
      <c r="S107" s="2" t="str">
        <f t="shared" si="22"/>
        <v>SAUVEGARDE</v>
      </c>
      <c r="T107" s="18" t="str">
        <f t="shared" si="20"/>
        <v/>
      </c>
      <c r="V107" s="2" t="str">
        <f t="shared" si="23"/>
        <v>CONTRÔLES</v>
      </c>
      <c r="W107" s="16" t="str">
        <f t="shared" si="21"/>
        <v/>
      </c>
    </row>
    <row r="108" spans="2:27" ht="12.6" customHeight="1" x14ac:dyDescent="0.2">
      <c r="B108" s="59" t="str">
        <f>IF(Collage!B101="","",Collage!B101)</f>
        <v/>
      </c>
      <c r="C108" s="59" t="str">
        <f>IF(Collage!C101="","",Collage!C101)</f>
        <v/>
      </c>
      <c r="D108" s="107" t="str">
        <f>IF(Collage!D101="","",Collage!D101)</f>
        <v>Contrôle 12</v>
      </c>
      <c r="E108" s="29"/>
      <c r="F108" s="10"/>
      <c r="G108" s="11"/>
      <c r="H108" s="13">
        <f t="shared" si="17"/>
        <v>0</v>
      </c>
      <c r="I108" s="8" t="str">
        <f>IF(B108&lt;&gt;"",SUMIF($V$23:$V$598,V108,$H$23:$H$598)/SUMIF($V$23:$V$598,V108,$O$23:O683),IF(O108&lt;&gt;"",SUMIF($S$23:$S$598,S108,$H$23:$H$598)/O108,""))</f>
        <v/>
      </c>
      <c r="J108" s="12"/>
      <c r="K108" s="19">
        <f t="shared" si="26"/>
        <v>0</v>
      </c>
      <c r="L108" s="19">
        <f t="shared" si="18"/>
        <v>0</v>
      </c>
      <c r="M108" s="19">
        <f t="shared" si="19"/>
        <v>0</v>
      </c>
      <c r="N108" s="19">
        <f t="shared" si="27"/>
        <v>0</v>
      </c>
      <c r="O108" s="9" t="str">
        <f t="shared" si="25"/>
        <v/>
      </c>
      <c r="S108" s="2" t="str">
        <f t="shared" si="22"/>
        <v>SAUVEGARDE</v>
      </c>
      <c r="T108" s="18" t="str">
        <f t="shared" si="20"/>
        <v/>
      </c>
      <c r="V108" s="2" t="str">
        <f t="shared" si="23"/>
        <v>CONTRÔLES</v>
      </c>
      <c r="W108" s="16" t="str">
        <f t="shared" si="21"/>
        <v/>
      </c>
    </row>
    <row r="109" spans="2:27" ht="12.6" customHeight="1" x14ac:dyDescent="0.2">
      <c r="B109" s="59" t="str">
        <f>IF(Collage!B102="","",Collage!B102)</f>
        <v/>
      </c>
      <c r="C109" s="59" t="str">
        <f>IF(Collage!C102="","",Collage!C102)</f>
        <v/>
      </c>
      <c r="D109" s="107" t="str">
        <f>IF(Collage!D102="","",Collage!D102)</f>
        <v>Contrôle 13</v>
      </c>
      <c r="E109" s="29" t="s">
        <v>2</v>
      </c>
      <c r="F109" s="10" t="s">
        <v>2</v>
      </c>
      <c r="G109" s="11"/>
      <c r="H109" s="13">
        <f t="shared" si="17"/>
        <v>0.66666666666666663</v>
      </c>
      <c r="I109" s="8" t="str">
        <f>IF(B109&lt;&gt;"",SUMIF($V$23:$V$598,V109,$H$23:$H$598)/SUMIF($V$23:$V$598,V109,$O$23:O684),IF(O109&lt;&gt;"",SUMIF($S$23:$S$598,S109,$H$23:$H$598)/O109,""))</f>
        <v/>
      </c>
      <c r="J109" s="12"/>
      <c r="K109" s="19">
        <f t="shared" si="26"/>
        <v>1</v>
      </c>
      <c r="L109" s="19">
        <f t="shared" si="18"/>
        <v>1</v>
      </c>
      <c r="M109" s="19">
        <f t="shared" si="19"/>
        <v>0</v>
      </c>
      <c r="N109" s="19">
        <f t="shared" si="27"/>
        <v>2</v>
      </c>
      <c r="O109" s="9" t="str">
        <f t="shared" si="25"/>
        <v/>
      </c>
      <c r="S109" s="2" t="str">
        <f t="shared" si="22"/>
        <v>SAUVEGARDE</v>
      </c>
      <c r="T109" s="18" t="str">
        <f t="shared" si="20"/>
        <v/>
      </c>
      <c r="V109" s="2" t="str">
        <f t="shared" si="23"/>
        <v>CONTRÔLES</v>
      </c>
      <c r="W109" s="16" t="str">
        <f t="shared" si="21"/>
        <v/>
      </c>
    </row>
    <row r="110" spans="2:27" ht="12.6" customHeight="1" x14ac:dyDescent="0.2">
      <c r="B110" s="59" t="str">
        <f>IF(Collage!B103="","",Collage!B103)</f>
        <v/>
      </c>
      <c r="C110" s="59" t="str">
        <f>IF(Collage!C103="","",Collage!C103)</f>
        <v/>
      </c>
      <c r="D110" s="107" t="str">
        <f>IF(Collage!D103="","",Collage!D103)</f>
        <v>Contrôle 14</v>
      </c>
      <c r="E110" s="29" t="s">
        <v>2</v>
      </c>
      <c r="F110" s="10" t="s">
        <v>2</v>
      </c>
      <c r="G110" s="11"/>
      <c r="H110" s="13">
        <f t="shared" si="17"/>
        <v>0.66666666666666663</v>
      </c>
      <c r="I110" s="8" t="str">
        <f>IF(B110&lt;&gt;"",SUMIF($V$23:$V$598,V110,$H$23:$H$598)/SUMIF($V$23:$V$598,V110,$O$23:O685),IF(O110&lt;&gt;"",SUMIF($S$23:$S$598,S110,$H$23:$H$598)/O110,""))</f>
        <v/>
      </c>
      <c r="J110" s="12"/>
      <c r="K110" s="19">
        <f t="shared" si="26"/>
        <v>1</v>
      </c>
      <c r="L110" s="19">
        <f t="shared" si="18"/>
        <v>1</v>
      </c>
      <c r="M110" s="19">
        <f t="shared" si="19"/>
        <v>0</v>
      </c>
      <c r="N110" s="19">
        <f t="shared" si="27"/>
        <v>2</v>
      </c>
      <c r="O110" s="9" t="str">
        <f t="shared" si="25"/>
        <v/>
      </c>
      <c r="S110" s="2" t="str">
        <f t="shared" si="22"/>
        <v>SAUVEGARDE</v>
      </c>
      <c r="T110" s="18" t="str">
        <f t="shared" si="20"/>
        <v/>
      </c>
      <c r="V110" s="2" t="str">
        <f t="shared" si="23"/>
        <v>CONTRÔLES</v>
      </c>
      <c r="W110" s="16" t="str">
        <f t="shared" si="21"/>
        <v/>
      </c>
    </row>
    <row r="111" spans="2:27" ht="12.6" customHeight="1" x14ac:dyDescent="0.2">
      <c r="B111" s="59" t="str">
        <f>IF(Collage!B104="","",Collage!B104)</f>
        <v/>
      </c>
      <c r="C111" s="59" t="str">
        <f>IF(Collage!C104="","",Collage!C104)</f>
        <v/>
      </c>
      <c r="D111" s="107" t="str">
        <f>IF(Collage!D104="","",Collage!D104)</f>
        <v>Contrôle 15</v>
      </c>
      <c r="E111" s="29" t="s">
        <v>2</v>
      </c>
      <c r="F111" s="10" t="s">
        <v>2</v>
      </c>
      <c r="G111" s="11"/>
      <c r="H111" s="13">
        <f t="shared" si="17"/>
        <v>0.66666666666666663</v>
      </c>
      <c r="I111" s="8" t="str">
        <f>IF(B111&lt;&gt;"",SUMIF($V$23:$V$598,V111,$H$23:$H$598)/SUMIF($V$23:$V$598,V111,$O$23:O686),IF(O111&lt;&gt;"",SUMIF($S$23:$S$598,S111,$H$23:$H$598)/O111,""))</f>
        <v/>
      </c>
      <c r="J111" s="12"/>
      <c r="K111" s="19">
        <f t="shared" si="26"/>
        <v>1</v>
      </c>
      <c r="L111" s="19">
        <f t="shared" si="18"/>
        <v>1</v>
      </c>
      <c r="M111" s="19">
        <f t="shared" si="19"/>
        <v>0</v>
      </c>
      <c r="N111" s="19">
        <f t="shared" si="27"/>
        <v>2</v>
      </c>
      <c r="O111" s="9" t="str">
        <f t="shared" si="25"/>
        <v/>
      </c>
      <c r="S111" s="2" t="str">
        <f t="shared" si="22"/>
        <v>SAUVEGARDE</v>
      </c>
      <c r="T111" s="18" t="str">
        <f t="shared" si="20"/>
        <v/>
      </c>
      <c r="V111" s="2" t="str">
        <f t="shared" si="23"/>
        <v>CONTRÔLES</v>
      </c>
      <c r="W111" s="16" t="str">
        <f t="shared" si="21"/>
        <v/>
      </c>
    </row>
    <row r="112" spans="2:27" ht="12.6" customHeight="1" x14ac:dyDescent="0.2">
      <c r="B112" s="59" t="str">
        <f>IF(Collage!B105="","",Collage!B105)</f>
        <v/>
      </c>
      <c r="C112" s="59" t="str">
        <f>IF(Collage!C105="","",Collage!C105)</f>
        <v/>
      </c>
      <c r="D112" s="107" t="str">
        <f>IF(Collage!D105="","",Collage!D105)</f>
        <v>Contrôle 16</v>
      </c>
      <c r="E112" s="29" t="s">
        <v>2</v>
      </c>
      <c r="F112" s="10" t="s">
        <v>2</v>
      </c>
      <c r="G112" s="11"/>
      <c r="H112" s="13">
        <f t="shared" si="17"/>
        <v>0.66666666666666663</v>
      </c>
      <c r="I112" s="8" t="str">
        <f>IF(B112&lt;&gt;"",SUMIF($V$23:$V$598,V112,$H$23:$H$598)/SUMIF($V$23:$V$598,V112,$O$23:O687),IF(O112&lt;&gt;"",SUMIF($S$23:$S$598,S112,$H$23:$H$598)/O112,""))</f>
        <v/>
      </c>
      <c r="J112" s="12"/>
      <c r="K112" s="19">
        <f t="shared" si="26"/>
        <v>1</v>
      </c>
      <c r="L112" s="19">
        <f t="shared" si="18"/>
        <v>1</v>
      </c>
      <c r="M112" s="19">
        <f t="shared" si="19"/>
        <v>0</v>
      </c>
      <c r="N112" s="19">
        <f t="shared" si="27"/>
        <v>2</v>
      </c>
      <c r="O112" s="9" t="str">
        <f t="shared" si="25"/>
        <v/>
      </c>
      <c r="S112" s="2" t="str">
        <f t="shared" si="22"/>
        <v>SAUVEGARDE</v>
      </c>
      <c r="T112" s="18" t="str">
        <f t="shared" si="20"/>
        <v/>
      </c>
      <c r="V112" s="2" t="str">
        <f t="shared" si="23"/>
        <v>CONTRÔLES</v>
      </c>
      <c r="W112" s="16" t="str">
        <f t="shared" si="21"/>
        <v/>
      </c>
    </row>
    <row r="113" spans="2:23" ht="12.6" customHeight="1" x14ac:dyDescent="0.2">
      <c r="B113" s="59" t="str">
        <f>IF(Collage!B106="","",Collage!B106)</f>
        <v/>
      </c>
      <c r="C113" s="59" t="str">
        <f>IF(Collage!C106="","",Collage!C106)</f>
        <v/>
      </c>
      <c r="D113" s="107" t="str">
        <f>IF(Collage!D106="","",Collage!D106)</f>
        <v>Contrôle 17</v>
      </c>
      <c r="E113" s="29" t="s">
        <v>2</v>
      </c>
      <c r="F113" s="10" t="s">
        <v>2</v>
      </c>
      <c r="G113" s="11"/>
      <c r="H113" s="13">
        <f t="shared" si="17"/>
        <v>0.66666666666666663</v>
      </c>
      <c r="I113" s="8" t="str">
        <f>IF(B113&lt;&gt;"",SUMIF($V$23:$V$598,V113,$H$23:$H$598)/SUMIF($V$23:$V$598,V113,$O$23:O688),IF(O113&lt;&gt;"",SUMIF($S$23:$S$598,S113,$H$23:$H$598)/O113,""))</f>
        <v/>
      </c>
      <c r="J113" s="12"/>
      <c r="K113" s="19">
        <f t="shared" si="26"/>
        <v>1</v>
      </c>
      <c r="L113" s="19">
        <f t="shared" si="18"/>
        <v>1</v>
      </c>
      <c r="M113" s="19">
        <f t="shared" si="19"/>
        <v>0</v>
      </c>
      <c r="N113" s="19">
        <f t="shared" si="27"/>
        <v>2</v>
      </c>
      <c r="O113" s="9" t="str">
        <f t="shared" si="25"/>
        <v/>
      </c>
      <c r="S113" s="2" t="str">
        <f t="shared" si="22"/>
        <v>SAUVEGARDE</v>
      </c>
      <c r="T113" s="18" t="str">
        <f t="shared" si="20"/>
        <v/>
      </c>
      <c r="V113" s="2" t="str">
        <f t="shared" si="23"/>
        <v>CONTRÔLES</v>
      </c>
      <c r="W113" s="16" t="str">
        <f t="shared" si="21"/>
        <v/>
      </c>
    </row>
    <row r="114" spans="2:23" ht="12.6" customHeight="1" x14ac:dyDescent="0.2">
      <c r="B114" s="59" t="str">
        <f>IF(Collage!B107="","",Collage!B107)</f>
        <v/>
      </c>
      <c r="C114" s="59" t="str">
        <f>IF(Collage!C107="","",Collage!C107)</f>
        <v/>
      </c>
      <c r="D114" s="107" t="str">
        <f>IF(Collage!D107="","",Collage!D107)</f>
        <v>Contrôle 18</v>
      </c>
      <c r="E114" s="29" t="s">
        <v>2</v>
      </c>
      <c r="F114" s="10"/>
      <c r="G114" s="11"/>
      <c r="H114" s="13">
        <f t="shared" si="17"/>
        <v>0.33333333333333331</v>
      </c>
      <c r="I114" s="8" t="str">
        <f>IF(B114&lt;&gt;"",SUMIF($V$23:$V$598,V114,$H$23:$H$598)/SUMIF($V$23:$V$598,V114,$O$23:O689),IF(O114&lt;&gt;"",SUMIF($S$23:$S$598,S114,$H$23:$H$598)/O114,""))</f>
        <v/>
      </c>
      <c r="J114" s="12"/>
      <c r="K114" s="19">
        <f t="shared" si="26"/>
        <v>1</v>
      </c>
      <c r="L114" s="19">
        <f t="shared" si="18"/>
        <v>0</v>
      </c>
      <c r="M114" s="19">
        <f t="shared" si="19"/>
        <v>0</v>
      </c>
      <c r="N114" s="19">
        <f t="shared" si="27"/>
        <v>1</v>
      </c>
      <c r="O114" s="9" t="str">
        <f t="shared" si="25"/>
        <v/>
      </c>
      <c r="S114" s="2" t="str">
        <f t="shared" si="22"/>
        <v>SAUVEGARDE</v>
      </c>
      <c r="T114" s="18" t="str">
        <f t="shared" si="20"/>
        <v/>
      </c>
      <c r="V114" s="2" t="str">
        <f t="shared" si="23"/>
        <v>CONTRÔLES</v>
      </c>
      <c r="W114" s="16" t="str">
        <f t="shared" si="21"/>
        <v/>
      </c>
    </row>
    <row r="115" spans="2:23" x14ac:dyDescent="0.2">
      <c r="B115" s="59" t="str">
        <f>IF(Collage!B108="","",Collage!B108)</f>
        <v/>
      </c>
      <c r="C115" s="59" t="str">
        <f>IF(Collage!C108="","",Collage!C108)</f>
        <v/>
      </c>
      <c r="D115" s="108" t="str">
        <f>IF(Collage!D108="","",Collage!D108)</f>
        <v>Contrôle 19</v>
      </c>
      <c r="E115" s="29"/>
      <c r="F115" s="10"/>
      <c r="G115" s="11"/>
      <c r="H115" s="13">
        <f t="shared" si="17"/>
        <v>0</v>
      </c>
      <c r="I115" s="8" t="str">
        <f>IF(B115&lt;&gt;"",SUMIF($V$23:$V$598,V115,$H$23:$H$598)/SUMIF($V$23:$V$598,V115,$O$23:O690),IF(O115&lt;&gt;"",SUMIF($S$23:$S$598,S115,$H$23:$H$598)/O115,""))</f>
        <v/>
      </c>
      <c r="J115" s="12"/>
      <c r="K115" s="19">
        <f t="shared" si="26"/>
        <v>0</v>
      </c>
      <c r="L115" s="19">
        <f t="shared" si="18"/>
        <v>0</v>
      </c>
      <c r="M115" s="19">
        <f t="shared" si="19"/>
        <v>0</v>
      </c>
      <c r="N115" s="19">
        <f t="shared" si="27"/>
        <v>0</v>
      </c>
      <c r="O115" s="9" t="str">
        <f t="shared" si="25"/>
        <v/>
      </c>
      <c r="S115" s="2" t="str">
        <f t="shared" si="22"/>
        <v>SAUVEGARDE</v>
      </c>
      <c r="T115" s="18" t="str">
        <f t="shared" si="20"/>
        <v/>
      </c>
      <c r="V115" s="2" t="str">
        <f t="shared" si="23"/>
        <v>CONTRÔLES</v>
      </c>
      <c r="W115" s="16" t="str">
        <f t="shared" si="21"/>
        <v/>
      </c>
    </row>
    <row r="116" spans="2:23" x14ac:dyDescent="0.2">
      <c r="B116" s="59" t="str">
        <f>IF(Collage!B109="","",Collage!B109)</f>
        <v/>
      </c>
      <c r="C116" s="59" t="str">
        <f>IF(Collage!C109="","",Collage!C109)</f>
        <v/>
      </c>
      <c r="D116" s="108" t="str">
        <f>IF(Collage!D109="","",Collage!D109)</f>
        <v>Contrôle 20</v>
      </c>
      <c r="E116" s="29"/>
      <c r="F116" s="10"/>
      <c r="G116" s="11"/>
      <c r="H116" s="13">
        <f t="shared" si="17"/>
        <v>0</v>
      </c>
      <c r="I116" s="8" t="str">
        <f>IF(B116&lt;&gt;"",SUMIF($V$23:$V$598,V116,$H$23:$H$598)/SUMIF($V$23:$V$598,V116,$O$23:O691),IF(O116&lt;&gt;"",SUMIF($S$23:$S$598,S116,$H$23:$H$598)/O116,""))</f>
        <v/>
      </c>
      <c r="J116" s="12"/>
      <c r="K116" s="19">
        <f t="shared" si="26"/>
        <v>0</v>
      </c>
      <c r="L116" s="19">
        <f t="shared" si="18"/>
        <v>0</v>
      </c>
      <c r="M116" s="19">
        <f t="shared" si="19"/>
        <v>0</v>
      </c>
      <c r="N116" s="19">
        <f t="shared" si="27"/>
        <v>0</v>
      </c>
      <c r="O116" s="9" t="str">
        <f t="shared" si="25"/>
        <v/>
      </c>
      <c r="S116" s="2" t="str">
        <f t="shared" si="22"/>
        <v>SAUVEGARDE</v>
      </c>
      <c r="T116" s="18" t="str">
        <f t="shared" si="20"/>
        <v/>
      </c>
      <c r="V116" s="2" t="str">
        <f t="shared" si="23"/>
        <v>CONTRÔLES</v>
      </c>
      <c r="W116" s="16" t="str">
        <f t="shared" si="21"/>
        <v/>
      </c>
    </row>
    <row r="117" spans="2:23" x14ac:dyDescent="0.2">
      <c r="B117" s="59" t="str">
        <f>IF(Collage!B110="","",Collage!B110)</f>
        <v/>
      </c>
      <c r="C117" s="59" t="str">
        <f>IF(Collage!C110="","",Collage!C110)</f>
        <v/>
      </c>
      <c r="D117" s="108" t="str">
        <f>IF(Collage!D110="","",Collage!D110)</f>
        <v/>
      </c>
      <c r="E117" s="29"/>
      <c r="F117" s="10"/>
      <c r="G117" s="11"/>
      <c r="H117" s="13" t="str">
        <f t="shared" si="17"/>
        <v/>
      </c>
      <c r="I117" s="8" t="str">
        <f>IF(B117&lt;&gt;"",SUMIF($V$23:$V$598,V117,$H$23:$H$598)/SUMIF($V$23:$V$598,V117,$O$23:O692),IF(O117&lt;&gt;"",SUMIF($S$23:$S$598,S117,$H$23:$H$598)/O117,""))</f>
        <v/>
      </c>
      <c r="J117" s="12"/>
      <c r="K117" s="19" t="str">
        <f t="shared" si="26"/>
        <v/>
      </c>
      <c r="L117" s="19" t="str">
        <f t="shared" si="18"/>
        <v/>
      </c>
      <c r="M117" s="19" t="str">
        <f t="shared" si="19"/>
        <v/>
      </c>
      <c r="N117" s="19" t="str">
        <f t="shared" si="27"/>
        <v/>
      </c>
      <c r="O117" s="9" t="str">
        <f t="shared" si="25"/>
        <v/>
      </c>
      <c r="S117" s="2" t="str">
        <f t="shared" si="22"/>
        <v>SAUVEGARDE</v>
      </c>
      <c r="T117" s="18" t="str">
        <f t="shared" si="20"/>
        <v/>
      </c>
      <c r="V117" s="2" t="str">
        <f t="shared" si="23"/>
        <v>CONTRÔLES</v>
      </c>
      <c r="W117" s="16" t="str">
        <f t="shared" si="21"/>
        <v/>
      </c>
    </row>
    <row r="118" spans="2:23" x14ac:dyDescent="0.2">
      <c r="B118" s="59" t="str">
        <f>IF(Collage!B111="","",Collage!B111)</f>
        <v/>
      </c>
      <c r="C118" s="59" t="str">
        <f>IF(Collage!C111="","",Collage!C111)</f>
        <v>VMS</v>
      </c>
      <c r="D118" s="108" t="str">
        <f>IF(Collage!D111="","",Collage!D111)</f>
        <v/>
      </c>
      <c r="E118" s="29"/>
      <c r="F118" s="10"/>
      <c r="G118" s="11"/>
      <c r="H118" s="13" t="str">
        <f t="shared" si="17"/>
        <v/>
      </c>
      <c r="I118" s="8">
        <f>IF(B118&lt;&gt;"",SUMIF($V$23:$V$598,V118,$H$23:$H$598)/SUMIF($V$23:$V$598,V118,$O$23:O693),IF(O118&lt;&gt;"",SUMIF($S$23:$S$598,S118,$H$23:$H$598)/O118,""))</f>
        <v>0.66666666666666663</v>
      </c>
      <c r="J118" s="12"/>
      <c r="K118" s="19" t="str">
        <f t="shared" si="26"/>
        <v/>
      </c>
      <c r="L118" s="19" t="str">
        <f t="shared" si="18"/>
        <v/>
      </c>
      <c r="M118" s="19" t="str">
        <f t="shared" si="19"/>
        <v/>
      </c>
      <c r="N118" s="19" t="str">
        <f t="shared" si="27"/>
        <v>Procédures :</v>
      </c>
      <c r="O118" s="9">
        <f t="shared" si="25"/>
        <v>4</v>
      </c>
      <c r="S118" s="2" t="str">
        <f t="shared" si="22"/>
        <v>VMS</v>
      </c>
      <c r="T118" s="18">
        <f t="shared" si="20"/>
        <v>0.66666666666666663</v>
      </c>
      <c r="V118" s="2" t="str">
        <f t="shared" si="23"/>
        <v>CONTRÔLES</v>
      </c>
      <c r="W118" s="16" t="str">
        <f t="shared" si="21"/>
        <v/>
      </c>
    </row>
    <row r="119" spans="2:23" x14ac:dyDescent="0.2">
      <c r="B119" s="59" t="str">
        <f>IF(Collage!B112="","",Collage!B112)</f>
        <v/>
      </c>
      <c r="C119" s="59" t="str">
        <f>IF(Collage!C112="","",Collage!C112)</f>
        <v/>
      </c>
      <c r="D119" s="108" t="str">
        <f>IF(Collage!D112="","",Collage!D112)</f>
        <v/>
      </c>
      <c r="E119" s="29"/>
      <c r="F119" s="10"/>
      <c r="G119" s="11"/>
      <c r="H119" s="13" t="str">
        <f t="shared" si="17"/>
        <v/>
      </c>
      <c r="I119" s="8" t="str">
        <f>IF(B119&lt;&gt;"",SUMIF($V$23:$V$598,V119,$H$23:$H$598)/SUMIF($V$23:$V$598,V119,$O$23:O694),IF(O119&lt;&gt;"",SUMIF($S$23:$S$598,S119,$H$23:$H$598)/O119,""))</f>
        <v/>
      </c>
      <c r="J119" s="12"/>
      <c r="K119" s="19" t="str">
        <f t="shared" si="26"/>
        <v/>
      </c>
      <c r="L119" s="19" t="str">
        <f t="shared" si="18"/>
        <v/>
      </c>
      <c r="M119" s="19" t="str">
        <f t="shared" si="19"/>
        <v/>
      </c>
      <c r="N119" s="19" t="str">
        <f t="shared" si="27"/>
        <v/>
      </c>
      <c r="O119" s="9" t="str">
        <f t="shared" si="25"/>
        <v/>
      </c>
      <c r="S119" s="2" t="str">
        <f t="shared" si="22"/>
        <v>VMS</v>
      </c>
      <c r="T119" s="18" t="str">
        <f t="shared" si="20"/>
        <v/>
      </c>
      <c r="V119" s="2" t="str">
        <f t="shared" si="23"/>
        <v>CONTRÔLES</v>
      </c>
      <c r="W119" s="16" t="str">
        <f t="shared" si="21"/>
        <v/>
      </c>
    </row>
    <row r="120" spans="2:23" x14ac:dyDescent="0.2">
      <c r="B120" s="59" t="str">
        <f>IF(Collage!B113="","",Collage!B113)</f>
        <v/>
      </c>
      <c r="C120" s="59" t="str">
        <f>IF(Collage!C113="","",Collage!C113)</f>
        <v/>
      </c>
      <c r="D120" s="108" t="str">
        <f>IF(Collage!D113="","",Collage!D113)</f>
        <v>Contrôle 21</v>
      </c>
      <c r="E120" s="29" t="s">
        <v>2</v>
      </c>
      <c r="F120" s="10" t="s">
        <v>2</v>
      </c>
      <c r="G120" s="11"/>
      <c r="H120" s="13">
        <f t="shared" si="17"/>
        <v>0.66666666666666663</v>
      </c>
      <c r="I120" s="8" t="str">
        <f>IF(B120&lt;&gt;"",SUMIF($V$23:$V$598,V120,$H$23:$H$598)/SUMIF($V$23:$V$598,V120,$O$23:O695),IF(O120&lt;&gt;"",SUMIF($S$23:$S$598,S120,$H$23:$H$598)/O120,""))</f>
        <v/>
      </c>
      <c r="J120" s="12"/>
      <c r="K120" s="19">
        <f t="shared" si="26"/>
        <v>1</v>
      </c>
      <c r="L120" s="19">
        <f t="shared" si="18"/>
        <v>1</v>
      </c>
      <c r="M120" s="19">
        <f t="shared" si="19"/>
        <v>0</v>
      </c>
      <c r="N120" s="19">
        <f t="shared" si="27"/>
        <v>2</v>
      </c>
      <c r="O120" s="9" t="str">
        <f t="shared" si="25"/>
        <v/>
      </c>
      <c r="S120" s="2" t="str">
        <f t="shared" si="22"/>
        <v>VMS</v>
      </c>
      <c r="T120" s="18" t="str">
        <f t="shared" si="20"/>
        <v/>
      </c>
      <c r="V120" s="2" t="str">
        <f t="shared" si="23"/>
        <v>CONTRÔLES</v>
      </c>
      <c r="W120" s="16" t="str">
        <f t="shared" si="21"/>
        <v/>
      </c>
    </row>
    <row r="121" spans="2:23" ht="12.6" customHeight="1" x14ac:dyDescent="0.2">
      <c r="B121" s="59" t="str">
        <f>IF(Collage!B114="","",Collage!B114)</f>
        <v/>
      </c>
      <c r="C121" s="59" t="str">
        <f>IF(Collage!C114="","",Collage!C114)</f>
        <v/>
      </c>
      <c r="D121" s="107" t="str">
        <f>IF(Collage!D114="","",Collage!D114)</f>
        <v>Contrôle 22</v>
      </c>
      <c r="E121" s="29" t="s">
        <v>2</v>
      </c>
      <c r="F121" s="10" t="s">
        <v>2</v>
      </c>
      <c r="G121" s="11"/>
      <c r="H121" s="13">
        <f t="shared" si="17"/>
        <v>0.66666666666666663</v>
      </c>
      <c r="I121" s="8" t="str">
        <f>IF(B121&lt;&gt;"",SUMIF($V$23:$V$598,V121,$H$23:$H$598)/SUMIF($V$23:$V$598,V121,$O$23:O696),IF(O121&lt;&gt;"",SUMIF($S$23:$S$598,S121,$H$23:$H$598)/O121,""))</f>
        <v/>
      </c>
      <c r="J121" s="12"/>
      <c r="K121" s="19">
        <f t="shared" si="26"/>
        <v>1</v>
      </c>
      <c r="L121" s="19">
        <f t="shared" si="18"/>
        <v>1</v>
      </c>
      <c r="M121" s="19">
        <f t="shared" si="19"/>
        <v>0</v>
      </c>
      <c r="N121" s="19">
        <f t="shared" si="27"/>
        <v>2</v>
      </c>
      <c r="O121" s="9" t="str">
        <f t="shared" si="25"/>
        <v/>
      </c>
      <c r="S121" s="2" t="str">
        <f t="shared" si="22"/>
        <v>VMS</v>
      </c>
      <c r="T121" s="18" t="str">
        <f t="shared" si="20"/>
        <v/>
      </c>
      <c r="V121" s="2" t="str">
        <f t="shared" si="23"/>
        <v>CONTRÔLES</v>
      </c>
      <c r="W121" s="16" t="str">
        <f t="shared" si="21"/>
        <v/>
      </c>
    </row>
    <row r="122" spans="2:23" ht="12.6" customHeight="1" x14ac:dyDescent="0.2">
      <c r="B122" s="59" t="str">
        <f>IF(Collage!B115="","",Collage!B115)</f>
        <v/>
      </c>
      <c r="C122" s="59" t="str">
        <f>IF(Collage!C115="","",Collage!C115)</f>
        <v/>
      </c>
      <c r="D122" s="107" t="str">
        <f>IF(Collage!D115="","",Collage!D115)</f>
        <v>Contrôle 23</v>
      </c>
      <c r="E122" s="29" t="s">
        <v>2</v>
      </c>
      <c r="F122" s="10" t="s">
        <v>2</v>
      </c>
      <c r="G122" s="11"/>
      <c r="H122" s="13">
        <f t="shared" si="17"/>
        <v>0.66666666666666663</v>
      </c>
      <c r="I122" s="8" t="str">
        <f>IF(B122&lt;&gt;"",SUMIF($V$23:$V$598,V122,$H$23:$H$598)/SUMIF($V$23:$V$598,V122,$O$23:O697),IF(O122&lt;&gt;"",SUMIF($S$23:$S$598,S122,$H$23:$H$598)/O122,""))</f>
        <v/>
      </c>
      <c r="J122" s="12"/>
      <c r="K122" s="19">
        <f t="shared" si="26"/>
        <v>1</v>
      </c>
      <c r="L122" s="19">
        <f t="shared" si="18"/>
        <v>1</v>
      </c>
      <c r="M122" s="19">
        <f t="shared" si="19"/>
        <v>0</v>
      </c>
      <c r="N122" s="19">
        <f t="shared" si="27"/>
        <v>2</v>
      </c>
      <c r="O122" s="9" t="str">
        <f t="shared" si="25"/>
        <v/>
      </c>
      <c r="S122" s="2" t="str">
        <f t="shared" si="22"/>
        <v>VMS</v>
      </c>
      <c r="T122" s="18" t="str">
        <f t="shared" si="20"/>
        <v/>
      </c>
      <c r="V122" s="2" t="str">
        <f t="shared" si="23"/>
        <v>CONTRÔLES</v>
      </c>
      <c r="W122" s="16" t="str">
        <f t="shared" si="21"/>
        <v/>
      </c>
    </row>
    <row r="123" spans="2:23" ht="12.6" customHeight="1" x14ac:dyDescent="0.2">
      <c r="B123" s="59" t="str">
        <f>IF(Collage!B116="","",Collage!B116)</f>
        <v/>
      </c>
      <c r="C123" s="59" t="str">
        <f>IF(Collage!C116="","",Collage!C116)</f>
        <v/>
      </c>
      <c r="D123" s="107" t="str">
        <f>IF(Collage!D116="","",Collage!D116)</f>
        <v>Contrôle 24</v>
      </c>
      <c r="E123" s="29" t="s">
        <v>2</v>
      </c>
      <c r="F123" s="10" t="s">
        <v>2</v>
      </c>
      <c r="G123" s="11"/>
      <c r="H123" s="13">
        <f t="shared" si="17"/>
        <v>0.66666666666666663</v>
      </c>
      <c r="I123" s="8" t="str">
        <f>IF(B123&lt;&gt;"",SUMIF($V$23:$V$598,V123,$H$23:$H$598)/SUMIF($V$23:$V$598,V123,$O$23:O698),IF(O123&lt;&gt;"",SUMIF($S$23:$S$598,S123,$H$23:$H$598)/O123,""))</f>
        <v/>
      </c>
      <c r="J123" s="12"/>
      <c r="K123" s="19">
        <f t="shared" si="26"/>
        <v>1</v>
      </c>
      <c r="L123" s="19">
        <f t="shared" si="18"/>
        <v>1</v>
      </c>
      <c r="M123" s="19">
        <f t="shared" si="19"/>
        <v>0</v>
      </c>
      <c r="N123" s="19">
        <f t="shared" si="27"/>
        <v>2</v>
      </c>
      <c r="O123" s="9" t="str">
        <f t="shared" si="25"/>
        <v/>
      </c>
      <c r="S123" s="2" t="str">
        <f t="shared" si="22"/>
        <v>VMS</v>
      </c>
      <c r="T123" s="18" t="str">
        <f t="shared" si="20"/>
        <v/>
      </c>
      <c r="V123" s="2" t="str">
        <f t="shared" si="23"/>
        <v>CONTRÔLES</v>
      </c>
      <c r="W123" s="16" t="str">
        <f t="shared" si="21"/>
        <v/>
      </c>
    </row>
    <row r="124" spans="2:23" ht="12.6" customHeight="1" x14ac:dyDescent="0.2">
      <c r="B124" s="59" t="str">
        <f>IF(Collage!B117="","",Collage!B117)</f>
        <v/>
      </c>
      <c r="C124" s="59" t="str">
        <f>IF(Collage!C117="","",Collage!C117)</f>
        <v/>
      </c>
      <c r="D124" s="107" t="str">
        <f>IF(Collage!D117="","",Collage!D117)</f>
        <v/>
      </c>
      <c r="E124" s="29"/>
      <c r="F124" s="10"/>
      <c r="G124" s="11"/>
      <c r="H124" s="13" t="str">
        <f t="shared" si="17"/>
        <v/>
      </c>
      <c r="I124" s="8" t="str">
        <f>IF(B124&lt;&gt;"",SUMIF($V$23:$V$598,V124,$H$23:$H$598)/SUMIF($V$23:$V$598,V124,$O$23:O699),IF(O124&lt;&gt;"",SUMIF($S$23:$S$598,S124,$H$23:$H$598)/O124,""))</f>
        <v/>
      </c>
      <c r="J124" s="12"/>
      <c r="K124" s="19" t="str">
        <f t="shared" si="26"/>
        <v/>
      </c>
      <c r="L124" s="19" t="str">
        <f t="shared" si="18"/>
        <v/>
      </c>
      <c r="M124" s="19" t="str">
        <f t="shared" si="19"/>
        <v/>
      </c>
      <c r="N124" s="19" t="str">
        <f t="shared" si="27"/>
        <v/>
      </c>
      <c r="O124" s="9" t="str">
        <f t="shared" si="25"/>
        <v/>
      </c>
      <c r="S124" s="2" t="str">
        <f t="shared" si="22"/>
        <v>VMS</v>
      </c>
      <c r="T124" s="18" t="str">
        <f t="shared" si="20"/>
        <v/>
      </c>
      <c r="V124" s="2" t="str">
        <f t="shared" si="23"/>
        <v>CONTRÔLES</v>
      </c>
      <c r="W124" s="16" t="str">
        <f t="shared" si="21"/>
        <v/>
      </c>
    </row>
    <row r="125" spans="2:23" ht="12.6" customHeight="1" x14ac:dyDescent="0.2">
      <c r="B125" s="59" t="str">
        <f>IF(Collage!B118="","",Collage!B118)</f>
        <v/>
      </c>
      <c r="C125" s="59" t="str">
        <f>IF(Collage!C118="","",Collage!C118)</f>
        <v>SUPERVISION</v>
      </c>
      <c r="D125" s="107" t="str">
        <f>IF(Collage!D118="","",Collage!D118)</f>
        <v/>
      </c>
      <c r="E125" s="29"/>
      <c r="F125" s="10"/>
      <c r="G125" s="11"/>
      <c r="H125" s="13" t="str">
        <f t="shared" si="17"/>
        <v/>
      </c>
      <c r="I125" s="8">
        <f>IF(B125&lt;&gt;"",SUMIF($V$23:$V$598,V125,$H$23:$H$598)/SUMIF($V$23:$V$598,V125,$O$23:O700),IF(O125&lt;&gt;"",SUMIF($S$23:$S$598,S125,$H$23:$H$598)/O125,""))</f>
        <v>0.46666666666666662</v>
      </c>
      <c r="J125" s="12"/>
      <c r="K125" s="19" t="str">
        <f t="shared" si="26"/>
        <v/>
      </c>
      <c r="L125" s="19" t="str">
        <f t="shared" si="18"/>
        <v/>
      </c>
      <c r="M125" s="19" t="str">
        <f t="shared" si="19"/>
        <v/>
      </c>
      <c r="N125" s="19" t="str">
        <f t="shared" si="27"/>
        <v>Procédures :</v>
      </c>
      <c r="O125" s="9">
        <f t="shared" si="25"/>
        <v>10</v>
      </c>
      <c r="S125" s="2" t="str">
        <f t="shared" si="22"/>
        <v>SUPERVISION</v>
      </c>
      <c r="T125" s="18">
        <f t="shared" si="20"/>
        <v>0.46666666666666662</v>
      </c>
      <c r="V125" s="2" t="str">
        <f t="shared" si="23"/>
        <v>CONTRÔLES</v>
      </c>
      <c r="W125" s="16" t="str">
        <f t="shared" si="21"/>
        <v/>
      </c>
    </row>
    <row r="126" spans="2:23" ht="12.6" customHeight="1" x14ac:dyDescent="0.2">
      <c r="B126" s="59" t="str">
        <f>IF(Collage!B119="","",Collage!B119)</f>
        <v/>
      </c>
      <c r="C126" s="59" t="str">
        <f>IF(Collage!C119="","",Collage!C119)</f>
        <v/>
      </c>
      <c r="D126" s="107" t="str">
        <f>IF(Collage!D119="","",Collage!D119)</f>
        <v/>
      </c>
      <c r="E126" s="29"/>
      <c r="F126" s="10"/>
      <c r="G126" s="11"/>
      <c r="H126" s="13" t="str">
        <f t="shared" si="17"/>
        <v/>
      </c>
      <c r="I126" s="8" t="str">
        <f>IF(B126&lt;&gt;"",SUMIF($V$23:$V$598,V126,$H$23:$H$598)/SUMIF($V$23:$V$598,V126,$O$23:O701),IF(O126&lt;&gt;"",SUMIF($S$23:$S$598,S126,$H$23:$H$598)/O126,""))</f>
        <v/>
      </c>
      <c r="J126" s="12"/>
      <c r="K126" s="19" t="str">
        <f t="shared" si="26"/>
        <v/>
      </c>
      <c r="L126" s="19" t="str">
        <f t="shared" si="18"/>
        <v/>
      </c>
      <c r="M126" s="19" t="str">
        <f t="shared" si="19"/>
        <v/>
      </c>
      <c r="N126" s="19" t="str">
        <f t="shared" si="27"/>
        <v/>
      </c>
      <c r="O126" s="9" t="str">
        <f t="shared" si="25"/>
        <v/>
      </c>
      <c r="S126" s="2" t="str">
        <f t="shared" si="22"/>
        <v>SUPERVISION</v>
      </c>
      <c r="T126" s="18" t="str">
        <f t="shared" si="20"/>
        <v/>
      </c>
      <c r="V126" s="2" t="str">
        <f t="shared" si="23"/>
        <v>CONTRÔLES</v>
      </c>
      <c r="W126" s="16" t="str">
        <f t="shared" si="21"/>
        <v/>
      </c>
    </row>
    <row r="127" spans="2:23" ht="12.6" customHeight="1" x14ac:dyDescent="0.2">
      <c r="B127" s="59" t="str">
        <f>IF(Collage!B120="","",Collage!B120)</f>
        <v/>
      </c>
      <c r="C127" s="59" t="str">
        <f>IF(Collage!C120="","",Collage!C120)</f>
        <v/>
      </c>
      <c r="D127" s="107" t="str">
        <f>IF(Collage!D120="","",Collage!D120)</f>
        <v>Contrôle 25</v>
      </c>
      <c r="E127" s="29" t="s">
        <v>2</v>
      </c>
      <c r="F127" s="10"/>
      <c r="G127" s="11"/>
      <c r="H127" s="13">
        <f t="shared" si="17"/>
        <v>0.33333333333333331</v>
      </c>
      <c r="I127" s="8" t="str">
        <f>IF(B127&lt;&gt;"",SUMIF($V$23:$V$598,V127,$H$23:$H$598)/SUMIF($V$23:$V$598,V127,$O$23:O702),IF(O127&lt;&gt;"",SUMIF($S$23:$S$598,S127,$H$23:$H$598)/O127,""))</f>
        <v/>
      </c>
      <c r="J127" s="12"/>
      <c r="K127" s="19">
        <f t="shared" si="26"/>
        <v>1</v>
      </c>
      <c r="L127" s="19">
        <f t="shared" si="18"/>
        <v>0</v>
      </c>
      <c r="M127" s="19">
        <f t="shared" si="19"/>
        <v>0</v>
      </c>
      <c r="N127" s="19">
        <f t="shared" si="27"/>
        <v>1</v>
      </c>
      <c r="O127" s="9" t="str">
        <f t="shared" si="25"/>
        <v/>
      </c>
      <c r="S127" s="2" t="str">
        <f t="shared" si="22"/>
        <v>SUPERVISION</v>
      </c>
      <c r="T127" s="18" t="str">
        <f t="shared" si="20"/>
        <v/>
      </c>
      <c r="V127" s="2" t="str">
        <f t="shared" si="23"/>
        <v>CONTRÔLES</v>
      </c>
      <c r="W127" s="16" t="str">
        <f t="shared" si="21"/>
        <v/>
      </c>
    </row>
    <row r="128" spans="2:23" ht="12.6" customHeight="1" x14ac:dyDescent="0.2">
      <c r="B128" s="59" t="str">
        <f>IF(Collage!B121="","",Collage!B121)</f>
        <v/>
      </c>
      <c r="C128" s="59" t="str">
        <f>IF(Collage!C121="","",Collage!C121)</f>
        <v/>
      </c>
      <c r="D128" s="107" t="str">
        <f>IF(Collage!D121="","",Collage!D121)</f>
        <v>Contrôle 26</v>
      </c>
      <c r="E128" s="29"/>
      <c r="F128" s="10"/>
      <c r="G128" s="11"/>
      <c r="H128" s="13">
        <f t="shared" si="17"/>
        <v>0</v>
      </c>
      <c r="I128" s="8" t="str">
        <f>IF(B128&lt;&gt;"",SUMIF($V$23:$V$598,V128,$H$23:$H$598)/SUMIF($V$23:$V$598,V128,$O$23:O703),IF(O128&lt;&gt;"",SUMIF($S$23:$S$598,S128,$H$23:$H$598)/O128,""))</f>
        <v/>
      </c>
      <c r="J128" s="12"/>
      <c r="K128" s="19">
        <f t="shared" si="26"/>
        <v>0</v>
      </c>
      <c r="L128" s="19">
        <f t="shared" si="18"/>
        <v>0</v>
      </c>
      <c r="M128" s="19">
        <f t="shared" si="19"/>
        <v>0</v>
      </c>
      <c r="N128" s="19">
        <f t="shared" si="27"/>
        <v>0</v>
      </c>
      <c r="O128" s="9" t="str">
        <f t="shared" si="25"/>
        <v/>
      </c>
      <c r="S128" s="2" t="str">
        <f t="shared" si="22"/>
        <v>SUPERVISION</v>
      </c>
      <c r="T128" s="18" t="str">
        <f t="shared" si="20"/>
        <v/>
      </c>
      <c r="V128" s="2" t="str">
        <f t="shared" si="23"/>
        <v>CONTRÔLES</v>
      </c>
      <c r="W128" s="16" t="str">
        <f t="shared" si="21"/>
        <v/>
      </c>
    </row>
    <row r="129" spans="2:23" ht="12.6" customHeight="1" x14ac:dyDescent="0.2">
      <c r="B129" s="59" t="str">
        <f>IF(Collage!B122="","",Collage!B122)</f>
        <v/>
      </c>
      <c r="C129" s="59" t="str">
        <f>IF(Collage!C122="","",Collage!C122)</f>
        <v/>
      </c>
      <c r="D129" s="107" t="str">
        <f>IF(Collage!D122="","",Collage!D122)</f>
        <v>Contrôle 27</v>
      </c>
      <c r="E129" s="29" t="s">
        <v>2</v>
      </c>
      <c r="F129" s="10" t="s">
        <v>2</v>
      </c>
      <c r="G129" s="11"/>
      <c r="H129" s="13">
        <f t="shared" si="17"/>
        <v>0.66666666666666663</v>
      </c>
      <c r="I129" s="8" t="str">
        <f>IF(B129&lt;&gt;"",SUMIF($V$23:$V$598,V129,$H$23:$H$598)/SUMIF($V$23:$V$598,V129,$O$23:O704),IF(O129&lt;&gt;"",SUMIF($S$23:$S$598,S129,$H$23:$H$598)/O129,""))</f>
        <v/>
      </c>
      <c r="J129" s="12"/>
      <c r="K129" s="19">
        <f t="shared" si="26"/>
        <v>1</v>
      </c>
      <c r="L129" s="19">
        <f t="shared" si="18"/>
        <v>1</v>
      </c>
      <c r="M129" s="19">
        <f t="shared" si="19"/>
        <v>0</v>
      </c>
      <c r="N129" s="19">
        <f t="shared" si="27"/>
        <v>2</v>
      </c>
      <c r="O129" s="9" t="str">
        <f t="shared" si="25"/>
        <v/>
      </c>
      <c r="S129" s="2" t="str">
        <f t="shared" si="22"/>
        <v>SUPERVISION</v>
      </c>
      <c r="T129" s="18" t="str">
        <f t="shared" si="20"/>
        <v/>
      </c>
      <c r="V129" s="2" t="str">
        <f t="shared" si="23"/>
        <v>CONTRÔLES</v>
      </c>
      <c r="W129" s="16" t="str">
        <f t="shared" si="21"/>
        <v/>
      </c>
    </row>
    <row r="130" spans="2:23" ht="12.6" customHeight="1" x14ac:dyDescent="0.2">
      <c r="B130" s="59" t="str">
        <f>IF(Collage!B123="","",Collage!B123)</f>
        <v/>
      </c>
      <c r="C130" s="59" t="str">
        <f>IF(Collage!C123="","",Collage!C123)</f>
        <v/>
      </c>
      <c r="D130" s="107" t="str">
        <f>IF(Collage!D123="","",Collage!D123)</f>
        <v>Contrôle 28</v>
      </c>
      <c r="E130" s="29" t="s">
        <v>2</v>
      </c>
      <c r="F130" s="10" t="s">
        <v>2</v>
      </c>
      <c r="G130" s="11"/>
      <c r="H130" s="13">
        <f t="shared" si="17"/>
        <v>0.66666666666666663</v>
      </c>
      <c r="I130" s="8" t="str">
        <f>IF(B130&lt;&gt;"",SUMIF($V$23:$V$598,V130,$H$23:$H$598)/SUMIF($V$23:$V$598,V130,$O$23:O705),IF(O130&lt;&gt;"",SUMIF($S$23:$S$598,S130,$H$23:$H$598)/O130,""))</f>
        <v/>
      </c>
      <c r="J130" s="12"/>
      <c r="K130" s="19">
        <f t="shared" si="26"/>
        <v>1</v>
      </c>
      <c r="L130" s="19">
        <f t="shared" si="18"/>
        <v>1</v>
      </c>
      <c r="M130" s="19">
        <f t="shared" si="19"/>
        <v>0</v>
      </c>
      <c r="N130" s="19">
        <f t="shared" si="27"/>
        <v>2</v>
      </c>
      <c r="O130" s="9" t="str">
        <f t="shared" si="25"/>
        <v/>
      </c>
      <c r="S130" s="2" t="str">
        <f t="shared" si="22"/>
        <v>SUPERVISION</v>
      </c>
      <c r="T130" s="18" t="str">
        <f t="shared" si="20"/>
        <v/>
      </c>
      <c r="V130" s="2" t="str">
        <f t="shared" si="23"/>
        <v>CONTRÔLES</v>
      </c>
      <c r="W130" s="16" t="str">
        <f t="shared" si="21"/>
        <v/>
      </c>
    </row>
    <row r="131" spans="2:23" ht="12.6" customHeight="1" x14ac:dyDescent="0.2">
      <c r="B131" s="59" t="str">
        <f>IF(Collage!B124="","",Collage!B124)</f>
        <v/>
      </c>
      <c r="C131" s="59" t="str">
        <f>IF(Collage!C124="","",Collage!C124)</f>
        <v/>
      </c>
      <c r="D131" s="107" t="str">
        <f>IF(Collage!D124="","",Collage!D124)</f>
        <v>Contrôle 29</v>
      </c>
      <c r="E131" s="29" t="s">
        <v>2</v>
      </c>
      <c r="F131" s="10" t="s">
        <v>2</v>
      </c>
      <c r="G131" s="11"/>
      <c r="H131" s="13">
        <f t="shared" si="17"/>
        <v>0.66666666666666663</v>
      </c>
      <c r="I131" s="8" t="str">
        <f>IF(B131&lt;&gt;"",SUMIF($V$23:$V$598,V131,$H$23:$H$598)/SUMIF($V$23:$V$598,V131,$O$23:O706),IF(O131&lt;&gt;"",SUMIF($S$23:$S$598,S131,$H$23:$H$598)/O131,""))</f>
        <v/>
      </c>
      <c r="J131" s="12"/>
      <c r="K131" s="19">
        <f t="shared" si="26"/>
        <v>1</v>
      </c>
      <c r="L131" s="19">
        <f t="shared" si="18"/>
        <v>1</v>
      </c>
      <c r="M131" s="19">
        <f t="shared" si="19"/>
        <v>0</v>
      </c>
      <c r="N131" s="19">
        <f t="shared" si="27"/>
        <v>2</v>
      </c>
      <c r="O131" s="9" t="str">
        <f t="shared" si="25"/>
        <v/>
      </c>
      <c r="S131" s="2" t="str">
        <f t="shared" si="22"/>
        <v>SUPERVISION</v>
      </c>
      <c r="T131" s="18" t="str">
        <f t="shared" si="20"/>
        <v/>
      </c>
      <c r="V131" s="2" t="str">
        <f t="shared" si="23"/>
        <v>CONTRÔLES</v>
      </c>
      <c r="W131" s="16" t="str">
        <f t="shared" si="21"/>
        <v/>
      </c>
    </row>
    <row r="132" spans="2:23" ht="12.6" customHeight="1" x14ac:dyDescent="0.2">
      <c r="B132" s="59" t="str">
        <f>IF(Collage!B125="","",Collage!B125)</f>
        <v/>
      </c>
      <c r="C132" s="59" t="str">
        <f>IF(Collage!C125="","",Collage!C125)</f>
        <v/>
      </c>
      <c r="D132" s="107" t="str">
        <f>IF(Collage!D125="","",Collage!D125)</f>
        <v>Contrôle 30</v>
      </c>
      <c r="E132" s="29" t="s">
        <v>2</v>
      </c>
      <c r="F132" s="10" t="s">
        <v>2</v>
      </c>
      <c r="G132" s="11"/>
      <c r="H132" s="13">
        <f t="shared" si="17"/>
        <v>0.66666666666666663</v>
      </c>
      <c r="I132" s="8" t="str">
        <f>IF(B132&lt;&gt;"",SUMIF($V$23:$V$598,V132,$H$23:$H$598)/SUMIF($V$23:$V$598,V132,$O$23:O707),IF(O132&lt;&gt;"",SUMIF($S$23:$S$598,S132,$H$23:$H$598)/O132,""))</f>
        <v/>
      </c>
      <c r="J132" s="12"/>
      <c r="K132" s="19">
        <f t="shared" si="26"/>
        <v>1</v>
      </c>
      <c r="L132" s="19">
        <f t="shared" si="18"/>
        <v>1</v>
      </c>
      <c r="M132" s="19">
        <f t="shared" si="19"/>
        <v>0</v>
      </c>
      <c r="N132" s="19">
        <f t="shared" si="27"/>
        <v>2</v>
      </c>
      <c r="O132" s="9" t="str">
        <f t="shared" si="25"/>
        <v/>
      </c>
      <c r="S132" s="2" t="str">
        <f t="shared" si="22"/>
        <v>SUPERVISION</v>
      </c>
      <c r="T132" s="18" t="str">
        <f t="shared" si="20"/>
        <v/>
      </c>
      <c r="V132" s="2" t="str">
        <f t="shared" si="23"/>
        <v>CONTRÔLES</v>
      </c>
      <c r="W132" s="16" t="str">
        <f t="shared" si="21"/>
        <v/>
      </c>
    </row>
    <row r="133" spans="2:23" ht="12.6" customHeight="1" x14ac:dyDescent="0.2">
      <c r="B133" s="59" t="str">
        <f>IF(Collage!B126="","",Collage!B126)</f>
        <v/>
      </c>
      <c r="C133" s="59" t="str">
        <f>IF(Collage!C126="","",Collage!C126)</f>
        <v/>
      </c>
      <c r="D133" s="107" t="str">
        <f>IF(Collage!D126="","",Collage!D126)</f>
        <v>Contrôle 31</v>
      </c>
      <c r="E133" s="29" t="s">
        <v>2</v>
      </c>
      <c r="F133" s="10"/>
      <c r="G133" s="11"/>
      <c r="H133" s="13">
        <f t="shared" si="17"/>
        <v>0.33333333333333331</v>
      </c>
      <c r="I133" s="8" t="str">
        <f>IF(B133&lt;&gt;"",SUMIF($V$23:$V$598,V133,$H$23:$H$598)/SUMIF($V$23:$V$598,V133,$O$23:O708),IF(O133&lt;&gt;"",SUMIF($S$23:$S$598,S133,$H$23:$H$598)/O133,""))</f>
        <v/>
      </c>
      <c r="J133" s="12"/>
      <c r="K133" s="19">
        <f t="shared" si="26"/>
        <v>1</v>
      </c>
      <c r="L133" s="19">
        <f t="shared" si="18"/>
        <v>0</v>
      </c>
      <c r="M133" s="19">
        <f t="shared" si="19"/>
        <v>0</v>
      </c>
      <c r="N133" s="19">
        <f t="shared" si="27"/>
        <v>1</v>
      </c>
      <c r="O133" s="9" t="str">
        <f t="shared" si="25"/>
        <v/>
      </c>
      <c r="S133" s="2" t="str">
        <f t="shared" si="22"/>
        <v>SUPERVISION</v>
      </c>
      <c r="T133" s="18" t="str">
        <f t="shared" si="20"/>
        <v/>
      </c>
      <c r="V133" s="2" t="str">
        <f t="shared" si="23"/>
        <v>CONTRÔLES</v>
      </c>
      <c r="W133" s="16" t="str">
        <f t="shared" si="21"/>
        <v/>
      </c>
    </row>
    <row r="134" spans="2:23" ht="12.6" customHeight="1" x14ac:dyDescent="0.2">
      <c r="B134" s="59" t="str">
        <f>IF(Collage!B127="","",Collage!B127)</f>
        <v/>
      </c>
      <c r="C134" s="59" t="str">
        <f>IF(Collage!C127="","",Collage!C127)</f>
        <v/>
      </c>
      <c r="D134" s="107" t="str">
        <f>IF(Collage!D127="","",Collage!D127)</f>
        <v>Contrôle 32</v>
      </c>
      <c r="E134" s="29" t="s">
        <v>2</v>
      </c>
      <c r="F134" s="10" t="s">
        <v>2</v>
      </c>
      <c r="G134" s="11"/>
      <c r="H134" s="13">
        <f t="shared" si="17"/>
        <v>0.66666666666666663</v>
      </c>
      <c r="I134" s="8" t="str">
        <f>IF(B134&lt;&gt;"",SUMIF($V$23:$V$598,V134,$H$23:$H$598)/SUMIF($V$23:$V$598,V134,$O$23:O709),IF(O134&lt;&gt;"",SUMIF($S$23:$S$598,S134,$H$23:$H$598)/O134,""))</f>
        <v/>
      </c>
      <c r="J134" s="12"/>
      <c r="K134" s="19">
        <f t="shared" si="26"/>
        <v>1</v>
      </c>
      <c r="L134" s="19">
        <f t="shared" si="18"/>
        <v>1</v>
      </c>
      <c r="M134" s="19">
        <f t="shared" si="19"/>
        <v>0</v>
      </c>
      <c r="N134" s="19">
        <f t="shared" si="27"/>
        <v>2</v>
      </c>
      <c r="O134" s="9" t="str">
        <f t="shared" si="25"/>
        <v/>
      </c>
      <c r="S134" s="2" t="str">
        <f t="shared" si="22"/>
        <v>SUPERVISION</v>
      </c>
      <c r="T134" s="18" t="str">
        <f t="shared" si="20"/>
        <v/>
      </c>
      <c r="V134" s="2" t="str">
        <f t="shared" si="23"/>
        <v>CONTRÔLES</v>
      </c>
      <c r="W134" s="16" t="str">
        <f t="shared" si="21"/>
        <v/>
      </c>
    </row>
    <row r="135" spans="2:23" ht="12.6" customHeight="1" x14ac:dyDescent="0.2">
      <c r="B135" s="59" t="str">
        <f>IF(Collage!B128="","",Collage!B128)</f>
        <v/>
      </c>
      <c r="C135" s="59" t="str">
        <f>IF(Collage!C128="","",Collage!C128)</f>
        <v/>
      </c>
      <c r="D135" s="107" t="str">
        <f>IF(Collage!D128="","",Collage!D128)</f>
        <v>Contrôle 33</v>
      </c>
      <c r="E135" s="29"/>
      <c r="F135" s="10"/>
      <c r="G135" s="11"/>
      <c r="H135" s="13">
        <f t="shared" si="17"/>
        <v>0</v>
      </c>
      <c r="I135" s="8" t="str">
        <f>IF(B135&lt;&gt;"",SUMIF($V$23:$V$598,V135,$H$23:$H$598)/SUMIF($V$23:$V$598,V135,$O$23:O710),IF(O135&lt;&gt;"",SUMIF($S$23:$S$598,S135,$H$23:$H$598)/O135,""))</f>
        <v/>
      </c>
      <c r="J135" s="12"/>
      <c r="K135" s="19">
        <f t="shared" si="26"/>
        <v>0</v>
      </c>
      <c r="L135" s="19">
        <f t="shared" si="18"/>
        <v>0</v>
      </c>
      <c r="M135" s="19">
        <f t="shared" si="19"/>
        <v>0</v>
      </c>
      <c r="N135" s="19">
        <f t="shared" si="27"/>
        <v>0</v>
      </c>
      <c r="O135" s="9" t="str">
        <f t="shared" si="25"/>
        <v/>
      </c>
      <c r="S135" s="2" t="str">
        <f t="shared" si="22"/>
        <v>SUPERVISION</v>
      </c>
      <c r="T135" s="18" t="str">
        <f t="shared" si="20"/>
        <v/>
      </c>
      <c r="V135" s="2" t="str">
        <f t="shared" si="23"/>
        <v>CONTRÔLES</v>
      </c>
      <c r="W135" s="16" t="str">
        <f t="shared" si="21"/>
        <v/>
      </c>
    </row>
    <row r="136" spans="2:23" ht="12.6" customHeight="1" x14ac:dyDescent="0.2">
      <c r="B136" s="59" t="str">
        <f>IF(Collage!B129="","",Collage!B129)</f>
        <v/>
      </c>
      <c r="C136" s="59" t="str">
        <f>IF(Collage!C129="","",Collage!C129)</f>
        <v/>
      </c>
      <c r="D136" s="107" t="str">
        <f>IF(Collage!D129="","",Collage!D129)</f>
        <v>Contrôle 34</v>
      </c>
      <c r="E136" s="29" t="s">
        <v>2</v>
      </c>
      <c r="F136" s="10" t="s">
        <v>2</v>
      </c>
      <c r="G136" s="11"/>
      <c r="H136" s="13">
        <f t="shared" si="17"/>
        <v>0.66666666666666663</v>
      </c>
      <c r="I136" s="8" t="str">
        <f>IF(B136&lt;&gt;"",SUMIF($V$23:$V$598,V136,$H$23:$H$598)/SUMIF($V$23:$V$598,V136,$O$23:O711),IF(O136&lt;&gt;"",SUMIF($S$23:$S$598,S136,$H$23:$H$598)/O136,""))</f>
        <v/>
      </c>
      <c r="J136" s="12"/>
      <c r="K136" s="19">
        <f t="shared" si="26"/>
        <v>1</v>
      </c>
      <c r="L136" s="19">
        <f t="shared" si="18"/>
        <v>1</v>
      </c>
      <c r="M136" s="19">
        <f t="shared" si="19"/>
        <v>0</v>
      </c>
      <c r="N136" s="19">
        <f t="shared" si="27"/>
        <v>2</v>
      </c>
      <c r="O136" s="9" t="str">
        <f t="shared" si="25"/>
        <v/>
      </c>
      <c r="S136" s="2" t="str">
        <f t="shared" si="22"/>
        <v>SUPERVISION</v>
      </c>
      <c r="T136" s="18" t="str">
        <f t="shared" si="20"/>
        <v/>
      </c>
      <c r="V136" s="2" t="str">
        <f t="shared" si="23"/>
        <v>CONTRÔLES</v>
      </c>
      <c r="W136" s="16" t="str">
        <f t="shared" si="21"/>
        <v/>
      </c>
    </row>
    <row r="137" spans="2:23" ht="12.6" customHeight="1" x14ac:dyDescent="0.2">
      <c r="B137" s="59" t="str">
        <f>IF(Collage!B130="","",Collage!B130)</f>
        <v/>
      </c>
      <c r="C137" s="59" t="str">
        <f>IF(Collage!C130="","",Collage!C130)</f>
        <v/>
      </c>
      <c r="D137" s="107" t="str">
        <f>IF(Collage!D130="","",Collage!D130)</f>
        <v/>
      </c>
      <c r="E137" s="29"/>
      <c r="F137" s="10"/>
      <c r="G137" s="11"/>
      <c r="H137" s="13" t="str">
        <f t="shared" si="17"/>
        <v/>
      </c>
      <c r="I137" s="8" t="str">
        <f>IF(B137&lt;&gt;"",SUMIF($V$23:$V$598,V137,$H$23:$H$598)/SUMIF($V$23:$V$598,V137,$O$23:O712),IF(O137&lt;&gt;"",SUMIF($S$23:$S$598,S137,$H$23:$H$598)/O137,""))</f>
        <v/>
      </c>
      <c r="J137" s="12"/>
      <c r="K137" s="19" t="str">
        <f t="shared" si="26"/>
        <v/>
      </c>
      <c r="L137" s="19" t="str">
        <f t="shared" si="18"/>
        <v/>
      </c>
      <c r="M137" s="19" t="str">
        <f t="shared" si="19"/>
        <v/>
      </c>
      <c r="N137" s="19" t="str">
        <f t="shared" si="27"/>
        <v/>
      </c>
      <c r="O137" s="9" t="str">
        <f t="shared" si="25"/>
        <v/>
      </c>
      <c r="S137" s="2" t="str">
        <f t="shared" si="22"/>
        <v>SUPERVISION</v>
      </c>
      <c r="T137" s="18" t="str">
        <f t="shared" si="20"/>
        <v/>
      </c>
      <c r="V137" s="2" t="str">
        <f t="shared" si="23"/>
        <v>CONTRÔLES</v>
      </c>
      <c r="W137" s="16" t="str">
        <f t="shared" si="21"/>
        <v/>
      </c>
    </row>
    <row r="138" spans="2:23" ht="12.6" customHeight="1" x14ac:dyDescent="0.2">
      <c r="B138" s="59" t="str">
        <f>IF(Collage!B131="","",Collage!B131)</f>
        <v/>
      </c>
      <c r="C138" s="59" t="str">
        <f>IF(Collage!C131="","",Collage!C131)</f>
        <v>AUTRE</v>
      </c>
      <c r="D138" s="107" t="str">
        <f>IF(Collage!D131="","",Collage!D131)</f>
        <v/>
      </c>
      <c r="E138" s="29"/>
      <c r="F138" s="10"/>
      <c r="G138" s="11"/>
      <c r="H138" s="13" t="str">
        <f t="shared" si="17"/>
        <v/>
      </c>
      <c r="I138" s="8">
        <f>IF(B138&lt;&gt;"",SUMIF($V$23:$V$598,V138,$H$23:$H$598)/SUMIF($V$23:$V$598,V138,$O$23:O713),IF(O138&lt;&gt;"",SUMIF($S$23:$S$598,S138,$H$23:$H$598)/O138,""))</f>
        <v>0.38095238095238093</v>
      </c>
      <c r="J138" s="12"/>
      <c r="K138" s="19" t="str">
        <f t="shared" si="26"/>
        <v/>
      </c>
      <c r="L138" s="19" t="str">
        <f t="shared" si="18"/>
        <v/>
      </c>
      <c r="M138" s="19" t="str">
        <f t="shared" si="19"/>
        <v/>
      </c>
      <c r="N138" s="19" t="str">
        <f t="shared" si="27"/>
        <v>Procédures :</v>
      </c>
      <c r="O138" s="9">
        <f t="shared" si="25"/>
        <v>7</v>
      </c>
      <c r="S138" s="2" t="str">
        <f t="shared" si="22"/>
        <v>AUTRE</v>
      </c>
      <c r="T138" s="18">
        <f t="shared" si="20"/>
        <v>0.38095238095238093</v>
      </c>
      <c r="V138" s="2" t="str">
        <f t="shared" si="23"/>
        <v>CONTRÔLES</v>
      </c>
      <c r="W138" s="16" t="str">
        <f t="shared" si="21"/>
        <v/>
      </c>
    </row>
    <row r="139" spans="2:23" ht="12.6" customHeight="1" x14ac:dyDescent="0.2">
      <c r="B139" s="59" t="str">
        <f>IF(Collage!B132="","",Collage!B132)</f>
        <v/>
      </c>
      <c r="C139" s="59" t="str">
        <f>IF(Collage!C132="","",Collage!C132)</f>
        <v/>
      </c>
      <c r="D139" s="107" t="str">
        <f>IF(Collage!D132="","",Collage!D132)</f>
        <v/>
      </c>
      <c r="E139" s="29"/>
      <c r="F139" s="10"/>
      <c r="G139" s="11"/>
      <c r="H139" s="13" t="str">
        <f t="shared" si="17"/>
        <v/>
      </c>
      <c r="I139" s="8" t="str">
        <f>IF(B139&lt;&gt;"",SUMIF($V$23:$V$598,V139,$H$23:$H$598)/SUMIF($V$23:$V$598,V139,$O$23:O714),IF(O139&lt;&gt;"",SUMIF($S$23:$S$598,S139,$H$23:$H$598)/O139,""))</f>
        <v/>
      </c>
      <c r="J139" s="12"/>
      <c r="K139" s="19" t="str">
        <f t="shared" si="26"/>
        <v/>
      </c>
      <c r="L139" s="19" t="str">
        <f t="shared" si="18"/>
        <v/>
      </c>
      <c r="M139" s="19" t="str">
        <f t="shared" si="19"/>
        <v/>
      </c>
      <c r="N139" s="19" t="str">
        <f t="shared" si="27"/>
        <v/>
      </c>
      <c r="O139" s="9" t="str">
        <f t="shared" si="25"/>
        <v/>
      </c>
      <c r="S139" s="2" t="str">
        <f t="shared" si="22"/>
        <v>AUTRE</v>
      </c>
      <c r="T139" s="18" t="str">
        <f t="shared" si="20"/>
        <v/>
      </c>
      <c r="V139" s="2" t="str">
        <f t="shared" si="23"/>
        <v>CONTRÔLES</v>
      </c>
      <c r="W139" s="16" t="str">
        <f t="shared" si="21"/>
        <v/>
      </c>
    </row>
    <row r="140" spans="2:23" ht="12.6" customHeight="1" x14ac:dyDescent="0.2">
      <c r="B140" s="59" t="str">
        <f>IF(Collage!B133="","",Collage!B133)</f>
        <v/>
      </c>
      <c r="C140" s="59" t="str">
        <f>IF(Collage!C133="","",Collage!C133)</f>
        <v/>
      </c>
      <c r="D140" s="107" t="str">
        <f>IF(Collage!D133="","",Collage!D133)</f>
        <v>Contrôle 35</v>
      </c>
      <c r="E140" s="29" t="s">
        <v>2</v>
      </c>
      <c r="F140" s="10" t="s">
        <v>2</v>
      </c>
      <c r="G140" s="11"/>
      <c r="H140" s="13">
        <f t="shared" si="17"/>
        <v>0.66666666666666663</v>
      </c>
      <c r="I140" s="8" t="str">
        <f>IF(B140&lt;&gt;"",SUMIF($V$23:$V$598,V140,$H$23:$H$598)/SUMIF($V$23:$V$598,V140,$O$23:O715),IF(O140&lt;&gt;"",SUMIF($S$23:$S$598,S140,$H$23:$H$598)/O140,""))</f>
        <v/>
      </c>
      <c r="J140" s="12"/>
      <c r="K140" s="19">
        <f t="shared" si="26"/>
        <v>1</v>
      </c>
      <c r="L140" s="19">
        <f t="shared" si="18"/>
        <v>1</v>
      </c>
      <c r="M140" s="19">
        <f t="shared" si="19"/>
        <v>0</v>
      </c>
      <c r="N140" s="19">
        <f t="shared" si="27"/>
        <v>2</v>
      </c>
      <c r="O140" s="9" t="str">
        <f t="shared" si="25"/>
        <v/>
      </c>
      <c r="S140" s="2" t="str">
        <f t="shared" si="22"/>
        <v>AUTRE</v>
      </c>
      <c r="T140" s="18" t="str">
        <f t="shared" si="20"/>
        <v/>
      </c>
      <c r="V140" s="2" t="str">
        <f t="shared" si="23"/>
        <v>CONTRÔLES</v>
      </c>
      <c r="W140" s="16" t="str">
        <f t="shared" si="21"/>
        <v/>
      </c>
    </row>
    <row r="141" spans="2:23" ht="12.6" customHeight="1" x14ac:dyDescent="0.2">
      <c r="B141" s="59" t="str">
        <f>IF(Collage!B134="","",Collage!B134)</f>
        <v/>
      </c>
      <c r="C141" s="59" t="str">
        <f>IF(Collage!C134="","",Collage!C134)</f>
        <v/>
      </c>
      <c r="D141" s="107" t="str">
        <f>IF(Collage!D134="","",Collage!D134)</f>
        <v>Contrôle 36</v>
      </c>
      <c r="E141" s="29"/>
      <c r="F141" s="10"/>
      <c r="G141" s="11"/>
      <c r="H141" s="13">
        <f t="shared" si="17"/>
        <v>0</v>
      </c>
      <c r="I141" s="8" t="str">
        <f>IF(B141&lt;&gt;"",SUMIF($V$23:$V$598,V141,$H$23:$H$598)/SUMIF($V$23:$V$598,V141,$O$23:O716),IF(O141&lt;&gt;"",SUMIF($S$23:$S$598,S141,$H$23:$H$598)/O141,""))</f>
        <v/>
      </c>
      <c r="J141" s="12"/>
      <c r="K141" s="19">
        <f t="shared" si="26"/>
        <v>0</v>
      </c>
      <c r="L141" s="19">
        <f t="shared" si="18"/>
        <v>0</v>
      </c>
      <c r="M141" s="19">
        <f t="shared" si="19"/>
        <v>0</v>
      </c>
      <c r="N141" s="19">
        <f t="shared" si="27"/>
        <v>0</v>
      </c>
      <c r="O141" s="9" t="str">
        <f t="shared" si="25"/>
        <v/>
      </c>
      <c r="S141" s="2" t="str">
        <f t="shared" si="22"/>
        <v>AUTRE</v>
      </c>
      <c r="T141" s="18" t="str">
        <f t="shared" si="20"/>
        <v/>
      </c>
      <c r="V141" s="2" t="str">
        <f t="shared" si="23"/>
        <v>CONTRÔLES</v>
      </c>
      <c r="W141" s="16" t="str">
        <f t="shared" si="21"/>
        <v/>
      </c>
    </row>
    <row r="142" spans="2:23" ht="12.6" customHeight="1" x14ac:dyDescent="0.2">
      <c r="B142" s="59" t="str">
        <f>IF(Collage!B135="","",Collage!B135)</f>
        <v/>
      </c>
      <c r="C142" s="59" t="str">
        <f>IF(Collage!C135="","",Collage!C135)</f>
        <v/>
      </c>
      <c r="D142" s="107" t="str">
        <f>IF(Collage!D135="","",Collage!D135)</f>
        <v>Contrôle 37</v>
      </c>
      <c r="E142" s="29" t="s">
        <v>2</v>
      </c>
      <c r="F142" s="10" t="s">
        <v>2</v>
      </c>
      <c r="G142" s="11"/>
      <c r="H142" s="13">
        <f t="shared" si="17"/>
        <v>0.66666666666666663</v>
      </c>
      <c r="I142" s="8" t="str">
        <f>IF(B142&lt;&gt;"",SUMIF($V$23:$V$598,V142,$H$23:$H$598)/SUMIF($V$23:$V$598,V142,$O$23:O717),IF(O142&lt;&gt;"",SUMIF($S$23:$S$598,S142,$H$23:$H$598)/O142,""))</f>
        <v/>
      </c>
      <c r="J142" s="12"/>
      <c r="K142" s="19">
        <f t="shared" si="26"/>
        <v>1</v>
      </c>
      <c r="L142" s="19">
        <f t="shared" si="18"/>
        <v>1</v>
      </c>
      <c r="M142" s="19">
        <f t="shared" si="19"/>
        <v>0</v>
      </c>
      <c r="N142" s="19">
        <f t="shared" si="27"/>
        <v>2</v>
      </c>
      <c r="O142" s="9" t="str">
        <f t="shared" si="25"/>
        <v/>
      </c>
      <c r="S142" s="2" t="str">
        <f t="shared" si="22"/>
        <v>AUTRE</v>
      </c>
      <c r="T142" s="18" t="str">
        <f t="shared" si="20"/>
        <v/>
      </c>
      <c r="V142" s="2" t="str">
        <f t="shared" si="23"/>
        <v>CONTRÔLES</v>
      </c>
      <c r="W142" s="16" t="str">
        <f t="shared" si="21"/>
        <v/>
      </c>
    </row>
    <row r="143" spans="2:23" ht="12.6" customHeight="1" x14ac:dyDescent="0.2">
      <c r="B143" s="59" t="str">
        <f>IF(Collage!B136="","",Collage!B136)</f>
        <v/>
      </c>
      <c r="C143" s="59" t="str">
        <f>IF(Collage!C136="","",Collage!C136)</f>
        <v/>
      </c>
      <c r="D143" s="107" t="str">
        <f>IF(Collage!D136="","",Collage!D136)</f>
        <v>Contrôle 38</v>
      </c>
      <c r="E143" s="29" t="s">
        <v>2</v>
      </c>
      <c r="F143" s="10" t="s">
        <v>2</v>
      </c>
      <c r="G143" s="11"/>
      <c r="H143" s="13">
        <f t="shared" si="17"/>
        <v>0.66666666666666663</v>
      </c>
      <c r="I143" s="8" t="str">
        <f>IF(B143&lt;&gt;"",SUMIF($V$23:$V$598,V143,$H$23:$H$598)/SUMIF($V$23:$V$598,V143,$O$23:O718),IF(O143&lt;&gt;"",SUMIF($S$23:$S$598,S143,$H$23:$H$598)/O143,""))</f>
        <v/>
      </c>
      <c r="J143" s="12"/>
      <c r="K143" s="19">
        <f t="shared" si="26"/>
        <v>1</v>
      </c>
      <c r="L143" s="19">
        <f t="shared" si="18"/>
        <v>1</v>
      </c>
      <c r="M143" s="19">
        <f t="shared" si="19"/>
        <v>0</v>
      </c>
      <c r="N143" s="19">
        <f t="shared" si="27"/>
        <v>2</v>
      </c>
      <c r="O143" s="9" t="str">
        <f t="shared" si="25"/>
        <v/>
      </c>
      <c r="S143" s="2" t="str">
        <f t="shared" si="22"/>
        <v>AUTRE</v>
      </c>
      <c r="T143" s="18" t="str">
        <f t="shared" si="20"/>
        <v/>
      </c>
      <c r="V143" s="2" t="str">
        <f t="shared" si="23"/>
        <v>CONTRÔLES</v>
      </c>
      <c r="W143" s="16" t="str">
        <f t="shared" si="21"/>
        <v/>
      </c>
    </row>
    <row r="144" spans="2:23" ht="12.6" customHeight="1" x14ac:dyDescent="0.2">
      <c r="B144" s="59" t="str">
        <f>IF(Collage!B137="","",Collage!B137)</f>
        <v/>
      </c>
      <c r="C144" s="59" t="str">
        <f>IF(Collage!C137="","",Collage!C137)</f>
        <v/>
      </c>
      <c r="D144" s="107" t="str">
        <f>IF(Collage!D137="","",Collage!D137)</f>
        <v>Contrôle 39</v>
      </c>
      <c r="E144" s="29" t="s">
        <v>2</v>
      </c>
      <c r="F144" s="10" t="s">
        <v>2</v>
      </c>
      <c r="G144" s="11"/>
      <c r="H144" s="13">
        <f t="shared" si="17"/>
        <v>0.66666666666666663</v>
      </c>
      <c r="I144" s="8" t="str">
        <f>IF(B144&lt;&gt;"",SUMIF($V$23:$V$598,V144,$H$23:$H$598)/SUMIF($V$23:$V$598,V144,$O$23:O719),IF(O144&lt;&gt;"",SUMIF($S$23:$S$598,S144,$H$23:$H$598)/O144,""))</f>
        <v/>
      </c>
      <c r="J144" s="12"/>
      <c r="K144" s="19">
        <f t="shared" si="26"/>
        <v>1</v>
      </c>
      <c r="L144" s="19">
        <f t="shared" si="18"/>
        <v>1</v>
      </c>
      <c r="M144" s="19">
        <f t="shared" si="19"/>
        <v>0</v>
      </c>
      <c r="N144" s="19">
        <f t="shared" si="27"/>
        <v>2</v>
      </c>
      <c r="O144" s="9" t="str">
        <f t="shared" si="25"/>
        <v/>
      </c>
      <c r="S144" s="2" t="str">
        <f t="shared" si="22"/>
        <v>AUTRE</v>
      </c>
      <c r="T144" s="18" t="str">
        <f t="shared" si="20"/>
        <v/>
      </c>
      <c r="V144" s="2" t="str">
        <f t="shared" si="23"/>
        <v>CONTRÔLES</v>
      </c>
      <c r="W144" s="16" t="str">
        <f t="shared" si="21"/>
        <v/>
      </c>
    </row>
    <row r="145" spans="2:23" ht="12.6" customHeight="1" x14ac:dyDescent="0.2">
      <c r="B145" s="59" t="str">
        <f>IF(Collage!B138="","",Collage!B138)</f>
        <v/>
      </c>
      <c r="C145" s="59" t="str">
        <f>IF(Collage!C138="","",Collage!C138)</f>
        <v/>
      </c>
      <c r="D145" s="107" t="str">
        <f>IF(Collage!D138="","",Collage!D138)</f>
        <v>Contrôle 40</v>
      </c>
      <c r="E145" s="29"/>
      <c r="F145" s="10"/>
      <c r="G145" s="11"/>
      <c r="H145" s="13">
        <f t="shared" si="17"/>
        <v>0</v>
      </c>
      <c r="I145" s="8" t="str">
        <f>IF(B145&lt;&gt;"",SUMIF($V$23:$V$598,V145,$H$23:$H$598)/SUMIF($V$23:$V$598,V145,$O$23:O720),IF(O145&lt;&gt;"",SUMIF($S$23:$S$598,S145,$H$23:$H$598)/O145,""))</f>
        <v/>
      </c>
      <c r="J145" s="12"/>
      <c r="K145" s="19">
        <f t="shared" si="26"/>
        <v>0</v>
      </c>
      <c r="L145" s="19">
        <f t="shared" si="18"/>
        <v>0</v>
      </c>
      <c r="M145" s="19">
        <f t="shared" si="19"/>
        <v>0</v>
      </c>
      <c r="N145" s="19">
        <f t="shared" si="27"/>
        <v>0</v>
      </c>
      <c r="O145" s="9" t="str">
        <f t="shared" si="25"/>
        <v/>
      </c>
      <c r="S145" s="2" t="str">
        <f t="shared" si="22"/>
        <v>AUTRE</v>
      </c>
      <c r="T145" s="18" t="str">
        <f t="shared" si="20"/>
        <v/>
      </c>
      <c r="V145" s="2" t="str">
        <f t="shared" si="23"/>
        <v>CONTRÔLES</v>
      </c>
      <c r="W145" s="16" t="str">
        <f t="shared" si="21"/>
        <v/>
      </c>
    </row>
    <row r="146" spans="2:23" ht="12.6" customHeight="1" x14ac:dyDescent="0.2">
      <c r="B146" s="59" t="str">
        <f>IF(Collage!B139="","",Collage!B139)</f>
        <v/>
      </c>
      <c r="C146" s="59" t="str">
        <f>IF(Collage!C139="","",Collage!C139)</f>
        <v/>
      </c>
      <c r="D146" s="107" t="str">
        <f>IF(Collage!D139="","",Collage!D139)</f>
        <v>Contrôle 41</v>
      </c>
      <c r="E146" s="29"/>
      <c r="F146" s="10"/>
      <c r="G146" s="11"/>
      <c r="H146" s="13">
        <f t="shared" si="17"/>
        <v>0</v>
      </c>
      <c r="I146" s="8" t="str">
        <f>IF(B146&lt;&gt;"",SUMIF($V$23:$V$598,V146,$H$23:$H$598)/SUMIF($V$23:$V$598,V146,$O$23:O721),IF(O146&lt;&gt;"",SUMIF($S$23:$S$598,S146,$H$23:$H$598)/O146,""))</f>
        <v/>
      </c>
      <c r="J146" s="12"/>
      <c r="K146" s="19">
        <f t="shared" si="26"/>
        <v>0</v>
      </c>
      <c r="L146" s="19">
        <f t="shared" si="18"/>
        <v>0</v>
      </c>
      <c r="M146" s="19">
        <f t="shared" si="19"/>
        <v>0</v>
      </c>
      <c r="N146" s="19">
        <f t="shared" si="27"/>
        <v>0</v>
      </c>
      <c r="O146" s="9" t="str">
        <f t="shared" si="25"/>
        <v/>
      </c>
      <c r="S146" s="2" t="str">
        <f t="shared" si="22"/>
        <v>AUTRE</v>
      </c>
      <c r="T146" s="18" t="str">
        <f t="shared" si="20"/>
        <v/>
      </c>
      <c r="V146" s="2" t="str">
        <f t="shared" si="23"/>
        <v>CONTRÔLES</v>
      </c>
      <c r="W146" s="16" t="str">
        <f t="shared" si="21"/>
        <v/>
      </c>
    </row>
    <row r="147" spans="2:23" ht="12.6" customHeight="1" x14ac:dyDescent="0.2">
      <c r="B147" s="59" t="str">
        <f>IF(Collage!B140="","",Collage!B140)</f>
        <v/>
      </c>
      <c r="C147" s="59" t="str">
        <f>IF(Collage!C140="","",Collage!C140)</f>
        <v/>
      </c>
      <c r="D147" s="107" t="str">
        <f>IF(Collage!D140="","",Collage!D140)</f>
        <v/>
      </c>
      <c r="E147" s="29"/>
      <c r="F147" s="10"/>
      <c r="G147" s="11"/>
      <c r="H147" s="13" t="str">
        <f t="shared" si="17"/>
        <v/>
      </c>
      <c r="I147" s="8" t="str">
        <f>IF(B147&lt;&gt;"",SUMIF($V$23:$V$598,V147,$H$23:$H$598)/SUMIF($V$23:$V$598,V147,$O$23:O722),IF(O147&lt;&gt;"",SUMIF($S$23:$S$598,S147,$H$23:$H$598)/O147,""))</f>
        <v/>
      </c>
      <c r="J147" s="12"/>
      <c r="K147" s="19" t="str">
        <f t="shared" si="26"/>
        <v/>
      </c>
      <c r="L147" s="19" t="str">
        <f t="shared" si="18"/>
        <v/>
      </c>
      <c r="M147" s="19" t="str">
        <f t="shared" si="19"/>
        <v/>
      </c>
      <c r="N147" s="19" t="str">
        <f t="shared" si="27"/>
        <v/>
      </c>
      <c r="O147" s="9" t="str">
        <f t="shared" si="25"/>
        <v/>
      </c>
      <c r="S147" s="2" t="str">
        <f t="shared" si="22"/>
        <v>AUTRE</v>
      </c>
      <c r="T147" s="18" t="str">
        <f t="shared" si="20"/>
        <v/>
      </c>
      <c r="V147" s="2" t="str">
        <f t="shared" si="23"/>
        <v>CONTRÔLES</v>
      </c>
      <c r="W147" s="16" t="str">
        <f t="shared" si="21"/>
        <v/>
      </c>
    </row>
    <row r="148" spans="2:23" ht="12.6" customHeight="1" x14ac:dyDescent="0.2">
      <c r="B148" s="59" t="str">
        <f>IF(Collage!B141="","",Collage!B141)</f>
        <v/>
      </c>
      <c r="C148" s="59" t="str">
        <f>IF(Collage!C141="","",Collage!C141)</f>
        <v>REPORTING</v>
      </c>
      <c r="D148" s="107" t="str">
        <f>IF(Collage!D141="","",Collage!D141)</f>
        <v/>
      </c>
      <c r="E148" s="29"/>
      <c r="F148" s="10"/>
      <c r="G148" s="11"/>
      <c r="H148" s="13" t="str">
        <f t="shared" si="17"/>
        <v/>
      </c>
      <c r="I148" s="8">
        <f>IF(B148&lt;&gt;"",SUMIF($V$23:$V$598,V148,$H$23:$H$598)/SUMIF($V$23:$V$598,V148,$O$23:O723),IF(O148&lt;&gt;"",SUMIF($S$23:$S$598,S148,$H$23:$H$598)/O148,""))</f>
        <v>0.44444444444444442</v>
      </c>
      <c r="J148" s="12"/>
      <c r="K148" s="19" t="str">
        <f t="shared" si="26"/>
        <v/>
      </c>
      <c r="L148" s="19" t="str">
        <f t="shared" si="18"/>
        <v/>
      </c>
      <c r="M148" s="19" t="str">
        <f t="shared" si="19"/>
        <v/>
      </c>
      <c r="N148" s="19" t="str">
        <f t="shared" si="27"/>
        <v>Procédures :</v>
      </c>
      <c r="O148" s="9">
        <f t="shared" si="25"/>
        <v>6</v>
      </c>
      <c r="S148" s="2" t="str">
        <f t="shared" si="22"/>
        <v>REPORTING</v>
      </c>
      <c r="T148" s="18">
        <f t="shared" si="20"/>
        <v>0.44444444444444442</v>
      </c>
      <c r="V148" s="2" t="str">
        <f t="shared" si="23"/>
        <v>CONTRÔLES</v>
      </c>
      <c r="W148" s="16" t="str">
        <f t="shared" si="21"/>
        <v/>
      </c>
    </row>
    <row r="149" spans="2:23" ht="12.6" customHeight="1" x14ac:dyDescent="0.2">
      <c r="B149" s="59" t="str">
        <f>IF(Collage!B142="","",Collage!B142)</f>
        <v/>
      </c>
      <c r="C149" s="59" t="str">
        <f>IF(Collage!C142="","",Collage!C142)</f>
        <v/>
      </c>
      <c r="D149" s="107" t="str">
        <f>IF(Collage!D142="","",Collage!D142)</f>
        <v/>
      </c>
      <c r="E149" s="29"/>
      <c r="F149" s="10"/>
      <c r="G149" s="11"/>
      <c r="H149" s="13" t="str">
        <f t="shared" si="17"/>
        <v/>
      </c>
      <c r="I149" s="8" t="str">
        <f>IF(B149&lt;&gt;"",SUMIF($V$23:$V$598,V149,$H$23:$H$598)/SUMIF($V$23:$V$598,V149,$O$23:O724),IF(O149&lt;&gt;"",SUMIF($S$23:$S$598,S149,$H$23:$H$598)/O149,""))</f>
        <v/>
      </c>
      <c r="J149" s="12"/>
      <c r="K149" s="19" t="str">
        <f t="shared" si="26"/>
        <v/>
      </c>
      <c r="L149" s="19" t="str">
        <f t="shared" si="18"/>
        <v/>
      </c>
      <c r="M149" s="19" t="str">
        <f t="shared" si="19"/>
        <v/>
      </c>
      <c r="N149" s="19" t="str">
        <f t="shared" si="27"/>
        <v/>
      </c>
      <c r="O149" s="9" t="str">
        <f t="shared" si="25"/>
        <v/>
      </c>
      <c r="S149" s="2" t="str">
        <f t="shared" si="22"/>
        <v>REPORTING</v>
      </c>
      <c r="T149" s="18" t="str">
        <f t="shared" si="20"/>
        <v/>
      </c>
      <c r="V149" s="2" t="str">
        <f t="shared" si="23"/>
        <v>CONTRÔLES</v>
      </c>
      <c r="W149" s="16" t="str">
        <f t="shared" si="21"/>
        <v/>
      </c>
    </row>
    <row r="150" spans="2:23" ht="12.6" customHeight="1" x14ac:dyDescent="0.2">
      <c r="B150" s="59" t="str">
        <f>IF(Collage!B143="","",Collage!B143)</f>
        <v/>
      </c>
      <c r="C150" s="59" t="str">
        <f>IF(Collage!C143="","",Collage!C143)</f>
        <v/>
      </c>
      <c r="D150" s="107" t="str">
        <f>IF(Collage!D143="","",Collage!D143)</f>
        <v>Contrôle 42</v>
      </c>
      <c r="E150" s="29" t="s">
        <v>2</v>
      </c>
      <c r="F150" s="10"/>
      <c r="G150" s="11"/>
      <c r="H150" s="13">
        <f t="shared" si="17"/>
        <v>0.33333333333333331</v>
      </c>
      <c r="I150" s="8" t="str">
        <f>IF(B150&lt;&gt;"",SUMIF($V$23:$V$598,V150,$H$23:$H$598)/SUMIF($V$23:$V$598,V150,$O$23:O725),IF(O150&lt;&gt;"",SUMIF($S$23:$S$598,S150,$H$23:$H$598)/O150,""))</f>
        <v/>
      </c>
      <c r="J150" s="12"/>
      <c r="K150" s="19">
        <f t="shared" si="26"/>
        <v>1</v>
      </c>
      <c r="L150" s="19">
        <f t="shared" si="18"/>
        <v>0</v>
      </c>
      <c r="M150" s="19">
        <f t="shared" si="19"/>
        <v>0</v>
      </c>
      <c r="N150" s="19">
        <f t="shared" si="27"/>
        <v>1</v>
      </c>
      <c r="O150" s="9" t="str">
        <f t="shared" si="25"/>
        <v/>
      </c>
      <c r="S150" s="2" t="str">
        <f t="shared" si="22"/>
        <v>REPORTING</v>
      </c>
      <c r="T150" s="18" t="str">
        <f t="shared" si="20"/>
        <v/>
      </c>
      <c r="V150" s="2" t="str">
        <f t="shared" si="23"/>
        <v>CONTRÔLES</v>
      </c>
      <c r="W150" s="16" t="str">
        <f t="shared" si="21"/>
        <v/>
      </c>
    </row>
    <row r="151" spans="2:23" ht="12.6" customHeight="1" x14ac:dyDescent="0.2">
      <c r="B151" s="59" t="str">
        <f>IF(Collage!B144="","",Collage!B144)</f>
        <v/>
      </c>
      <c r="C151" s="59" t="str">
        <f>IF(Collage!C144="","",Collage!C144)</f>
        <v/>
      </c>
      <c r="D151" s="107" t="str">
        <f>IF(Collage!D144="","",Collage!D144)</f>
        <v>Contrôle 43</v>
      </c>
      <c r="E151" s="29" t="s">
        <v>2</v>
      </c>
      <c r="F151" s="10"/>
      <c r="G151" s="11"/>
      <c r="H151" s="13">
        <f t="shared" ref="H151:H214" si="28">IF(D151="","",SUM(N151/3))</f>
        <v>0.33333333333333331</v>
      </c>
      <c r="I151" s="8" t="str">
        <f>IF(B151&lt;&gt;"",SUMIF($V$23:$V$598,V151,$H$23:$H$598)/SUMIF($V$23:$V$598,V151,$O$23:O726),IF(O151&lt;&gt;"",SUMIF($S$23:$S$598,S151,$H$23:$H$598)/O151,""))</f>
        <v/>
      </c>
      <c r="J151" s="12"/>
      <c r="K151" s="19">
        <f t="shared" si="26"/>
        <v>1</v>
      </c>
      <c r="L151" s="19">
        <f t="shared" ref="L151:L214" si="29">IF($D151&lt;&gt;"",IF($F151="X",1,0),"")</f>
        <v>0</v>
      </c>
      <c r="M151" s="19">
        <f t="shared" ref="M151:M214" si="30">IF($D151&lt;&gt;"",IF($G151="X",1,0),"")</f>
        <v>0</v>
      </c>
      <c r="N151" s="19">
        <f t="shared" si="27"/>
        <v>1</v>
      </c>
      <c r="O151" s="9" t="str">
        <f t="shared" si="25"/>
        <v/>
      </c>
      <c r="S151" s="2" t="str">
        <f t="shared" si="22"/>
        <v>REPORTING</v>
      </c>
      <c r="T151" s="18" t="str">
        <f t="shared" ref="T151:T214" si="31">IF(C151&lt;&gt;"",I151,"")</f>
        <v/>
      </c>
      <c r="V151" s="2" t="str">
        <f t="shared" si="23"/>
        <v>CONTRÔLES</v>
      </c>
      <c r="W151" s="16" t="str">
        <f t="shared" ref="W151:W214" si="32">IF(B151&lt;&gt;"",I151,"")</f>
        <v/>
      </c>
    </row>
    <row r="152" spans="2:23" ht="12.6" customHeight="1" x14ac:dyDescent="0.2">
      <c r="B152" s="59" t="str">
        <f>IF(Collage!B145="","",Collage!B145)</f>
        <v/>
      </c>
      <c r="C152" s="59" t="str">
        <f>IF(Collage!C145="","",Collage!C145)</f>
        <v/>
      </c>
      <c r="D152" s="107" t="str">
        <f>IF(Collage!D145="","",Collage!D145)</f>
        <v>Contrôle 44</v>
      </c>
      <c r="E152" s="29" t="s">
        <v>2</v>
      </c>
      <c r="F152" s="10" t="s">
        <v>2</v>
      </c>
      <c r="G152" s="11"/>
      <c r="H152" s="13">
        <f t="shared" si="28"/>
        <v>0.66666666666666663</v>
      </c>
      <c r="I152" s="8" t="str">
        <f>IF(B152&lt;&gt;"",SUMIF($V$23:$V$598,V152,$H$23:$H$598)/SUMIF($V$23:$V$598,V152,$O$23:O727),IF(O152&lt;&gt;"",SUMIF($S$23:$S$598,S152,$H$23:$H$598)/O152,""))</f>
        <v/>
      </c>
      <c r="J152" s="12"/>
      <c r="K152" s="19">
        <f t="shared" si="26"/>
        <v>1</v>
      </c>
      <c r="L152" s="19">
        <f t="shared" si="29"/>
        <v>1</v>
      </c>
      <c r="M152" s="19">
        <f t="shared" si="30"/>
        <v>0</v>
      </c>
      <c r="N152" s="19">
        <f t="shared" si="27"/>
        <v>2</v>
      </c>
      <c r="O152" s="9" t="str">
        <f t="shared" si="25"/>
        <v/>
      </c>
      <c r="S152" s="2" t="str">
        <f t="shared" ref="S152:S215" si="33">IF(C152&lt;&gt;"",C152,IF(V152=V151,S151,""))</f>
        <v>REPORTING</v>
      </c>
      <c r="T152" s="18" t="str">
        <f t="shared" si="31"/>
        <v/>
      </c>
      <c r="V152" s="2" t="str">
        <f t="shared" ref="V152:V215" si="34">IF(B152="",V151,B152)</f>
        <v>CONTRÔLES</v>
      </c>
      <c r="W152" s="16" t="str">
        <f t="shared" si="32"/>
        <v/>
      </c>
    </row>
    <row r="153" spans="2:23" ht="12.6" customHeight="1" x14ac:dyDescent="0.2">
      <c r="B153" s="59" t="str">
        <f>IF(Collage!B146="","",Collage!B146)</f>
        <v/>
      </c>
      <c r="C153" s="59" t="str">
        <f>IF(Collage!C146="","",Collage!C146)</f>
        <v/>
      </c>
      <c r="D153" s="107" t="str">
        <f>IF(Collage!D146="","",Collage!D146)</f>
        <v>Contrôle 45</v>
      </c>
      <c r="E153" s="29" t="s">
        <v>2</v>
      </c>
      <c r="F153" s="10" t="s">
        <v>2</v>
      </c>
      <c r="G153" s="11"/>
      <c r="H153" s="13">
        <f t="shared" si="28"/>
        <v>0.66666666666666663</v>
      </c>
      <c r="I153" s="8" t="str">
        <f>IF(B153&lt;&gt;"",SUMIF($V$23:$V$598,V153,$H$23:$H$598)/SUMIF($V$23:$V$598,V153,$O$23:O728),IF(O153&lt;&gt;"",SUMIF($S$23:$S$598,S153,$H$23:$H$598)/O153,""))</f>
        <v/>
      </c>
      <c r="J153" s="12"/>
      <c r="K153" s="19">
        <f t="shared" si="26"/>
        <v>1</v>
      </c>
      <c r="L153" s="19">
        <f t="shared" si="29"/>
        <v>1</v>
      </c>
      <c r="M153" s="19">
        <f t="shared" si="30"/>
        <v>0</v>
      </c>
      <c r="N153" s="19">
        <f t="shared" si="27"/>
        <v>2</v>
      </c>
      <c r="O153" s="9" t="str">
        <f t="shared" ref="O153:O216" si="35">IF(C153="","",IF(S152&lt;&gt;S153,SUMPRODUCT((D153:D629&lt;&gt;"")*(S153:S629=S153)),""))</f>
        <v/>
      </c>
      <c r="S153" s="2" t="str">
        <f t="shared" si="33"/>
        <v>REPORTING</v>
      </c>
      <c r="T153" s="18" t="str">
        <f t="shared" si="31"/>
        <v/>
      </c>
      <c r="V153" s="2" t="str">
        <f t="shared" si="34"/>
        <v>CONTRÔLES</v>
      </c>
      <c r="W153" s="16" t="str">
        <f t="shared" si="32"/>
        <v/>
      </c>
    </row>
    <row r="154" spans="2:23" ht="12.6" customHeight="1" x14ac:dyDescent="0.2">
      <c r="B154" s="59" t="str">
        <f>IF(Collage!B147="","",Collage!B147)</f>
        <v/>
      </c>
      <c r="C154" s="59" t="str">
        <f>IF(Collage!C147="","",Collage!C147)</f>
        <v/>
      </c>
      <c r="D154" s="107" t="str">
        <f>IF(Collage!D147="","",Collage!D147)</f>
        <v>Contrôle 46</v>
      </c>
      <c r="E154" s="29" t="s">
        <v>2</v>
      </c>
      <c r="F154" s="10" t="s">
        <v>2</v>
      </c>
      <c r="G154" s="11"/>
      <c r="H154" s="13">
        <f t="shared" si="28"/>
        <v>0.66666666666666663</v>
      </c>
      <c r="I154" s="8" t="str">
        <f>IF(B154&lt;&gt;"",SUMIF($V$23:$V$598,V154,$H$23:$H$598)/SUMIF($V$23:$V$598,V154,$O$23:O729),IF(O154&lt;&gt;"",SUMIF($S$23:$S$598,S154,$H$23:$H$598)/O154,""))</f>
        <v/>
      </c>
      <c r="J154" s="12"/>
      <c r="K154" s="19">
        <f t="shared" si="26"/>
        <v>1</v>
      </c>
      <c r="L154" s="19">
        <f t="shared" si="29"/>
        <v>1</v>
      </c>
      <c r="M154" s="19">
        <f t="shared" si="30"/>
        <v>0</v>
      </c>
      <c r="N154" s="19">
        <f t="shared" si="27"/>
        <v>2</v>
      </c>
      <c r="O154" s="9" t="str">
        <f t="shared" si="35"/>
        <v/>
      </c>
      <c r="S154" s="2" t="str">
        <f t="shared" si="33"/>
        <v>REPORTING</v>
      </c>
      <c r="T154" s="18" t="str">
        <f t="shared" si="31"/>
        <v/>
      </c>
      <c r="V154" s="2" t="str">
        <f t="shared" si="34"/>
        <v>CONTRÔLES</v>
      </c>
      <c r="W154" s="16" t="str">
        <f t="shared" si="32"/>
        <v/>
      </c>
    </row>
    <row r="155" spans="2:23" ht="12.6" customHeight="1" x14ac:dyDescent="0.2">
      <c r="B155" s="59" t="str">
        <f>IF(Collage!B148="","",Collage!B148)</f>
        <v/>
      </c>
      <c r="C155" s="59" t="str">
        <f>IF(Collage!C148="","",Collage!C148)</f>
        <v/>
      </c>
      <c r="D155" s="107" t="str">
        <f>IF(Collage!D148="","",Collage!D148)</f>
        <v>Contrôle 47</v>
      </c>
      <c r="E155" s="29"/>
      <c r="F155" s="10"/>
      <c r="G155" s="11"/>
      <c r="H155" s="13">
        <f t="shared" si="28"/>
        <v>0</v>
      </c>
      <c r="I155" s="8" t="str">
        <f>IF(B155&lt;&gt;"",SUMIF($V$23:$V$598,V155,$H$23:$H$598)/SUMIF($V$23:$V$598,V155,$O$23:O730),IF(O155&lt;&gt;"",SUMIF($S$23:$S$598,S155,$H$23:$H$598)/O155,""))</f>
        <v/>
      </c>
      <c r="J155" s="12"/>
      <c r="K155" s="19">
        <f t="shared" si="26"/>
        <v>0</v>
      </c>
      <c r="L155" s="19">
        <f t="shared" si="29"/>
        <v>0</v>
      </c>
      <c r="M155" s="19">
        <f t="shared" si="30"/>
        <v>0</v>
      </c>
      <c r="N155" s="19">
        <f t="shared" si="27"/>
        <v>0</v>
      </c>
      <c r="O155" s="9" t="str">
        <f t="shared" si="35"/>
        <v/>
      </c>
      <c r="S155" s="2" t="str">
        <f t="shared" si="33"/>
        <v>REPORTING</v>
      </c>
      <c r="T155" s="18" t="str">
        <f t="shared" si="31"/>
        <v/>
      </c>
      <c r="V155" s="2" t="str">
        <f t="shared" si="34"/>
        <v>CONTRÔLES</v>
      </c>
      <c r="W155" s="16" t="str">
        <f t="shared" si="32"/>
        <v/>
      </c>
    </row>
    <row r="156" spans="2:23" ht="12.6" customHeight="1" x14ac:dyDescent="0.2">
      <c r="B156" s="59" t="str">
        <f>IF(Collage!B149="","",Collage!B149)</f>
        <v/>
      </c>
      <c r="C156" s="59" t="str">
        <f>IF(Collage!C149="","",Collage!C149)</f>
        <v/>
      </c>
      <c r="D156" s="107" t="str">
        <f>IF(Collage!D149="","",Collage!D149)</f>
        <v/>
      </c>
      <c r="E156" s="29"/>
      <c r="F156" s="10"/>
      <c r="G156" s="11"/>
      <c r="H156" s="13" t="str">
        <f t="shared" si="28"/>
        <v/>
      </c>
      <c r="I156" s="8" t="str">
        <f>IF(B156&lt;&gt;"",SUMIF($V$23:$V$598,V156,$H$23:$H$598)/SUMIF($V$23:$V$598,V156,$O$23:O731),IF(O156&lt;&gt;"",SUMIF($S$23:$S$598,S156,$H$23:$H$598)/O156,""))</f>
        <v/>
      </c>
      <c r="J156" s="12"/>
      <c r="K156" s="19" t="str">
        <f t="shared" si="26"/>
        <v/>
      </c>
      <c r="L156" s="19" t="str">
        <f t="shared" si="29"/>
        <v/>
      </c>
      <c r="M156" s="19" t="str">
        <f t="shared" si="30"/>
        <v/>
      </c>
      <c r="N156" s="19" t="str">
        <f t="shared" si="27"/>
        <v/>
      </c>
      <c r="O156" s="9" t="str">
        <f t="shared" si="35"/>
        <v/>
      </c>
      <c r="S156" s="2" t="str">
        <f t="shared" si="33"/>
        <v>REPORTING</v>
      </c>
      <c r="T156" s="18" t="str">
        <f t="shared" si="31"/>
        <v/>
      </c>
      <c r="V156" s="2" t="str">
        <f t="shared" si="34"/>
        <v>CONTRÔLES</v>
      </c>
      <c r="W156" s="16" t="str">
        <f t="shared" si="32"/>
        <v/>
      </c>
    </row>
    <row r="157" spans="2:23" ht="12.6" customHeight="1" x14ac:dyDescent="0.2">
      <c r="B157" s="59" t="str">
        <f>IF(Collage!B150="","",Collage!B150)</f>
        <v>DEMANDES</v>
      </c>
      <c r="C157" s="59" t="str">
        <f>IF(Collage!C150="","",Collage!C150)</f>
        <v/>
      </c>
      <c r="D157" s="107" t="str">
        <f>IF(Collage!D150="","",Collage!D150)</f>
        <v/>
      </c>
      <c r="E157" s="29"/>
      <c r="F157" s="10"/>
      <c r="G157" s="11"/>
      <c r="H157" s="13" t="str">
        <f t="shared" si="28"/>
        <v/>
      </c>
      <c r="I157" s="8">
        <f>IF(B157&lt;&gt;"",SUMIF($V$23:$V$598,V157,$H$23:$H$598)/SUMIF($V$23:$V$598,V157,$O$23:O732),IF(O157&lt;&gt;"",SUMIF($S$23:$S$598,S157,$H$23:$H$598)/O157,""))</f>
        <v>0.21383647798742139</v>
      </c>
      <c r="J157" s="12"/>
      <c r="K157" s="19" t="str">
        <f t="shared" si="26"/>
        <v/>
      </c>
      <c r="L157" s="19" t="str">
        <f t="shared" si="29"/>
        <v/>
      </c>
      <c r="M157" s="19" t="str">
        <f t="shared" si="30"/>
        <v/>
      </c>
      <c r="N157" s="19" t="str">
        <f t="shared" si="27"/>
        <v/>
      </c>
      <c r="O157" s="9" t="str">
        <f t="shared" si="35"/>
        <v/>
      </c>
      <c r="S157" s="2" t="str">
        <f t="shared" si="33"/>
        <v/>
      </c>
      <c r="T157" s="18" t="str">
        <f t="shared" si="31"/>
        <v/>
      </c>
      <c r="V157" s="2" t="str">
        <f t="shared" si="34"/>
        <v>DEMANDES</v>
      </c>
      <c r="W157" s="16">
        <f t="shared" si="32"/>
        <v>0.21383647798742139</v>
      </c>
    </row>
    <row r="158" spans="2:23" ht="12.6" customHeight="1" x14ac:dyDescent="0.2">
      <c r="B158" s="59" t="str">
        <f>IF(Collage!B151="","",Collage!B151)</f>
        <v/>
      </c>
      <c r="C158" s="59" t="str">
        <f>IF(Collage!C151="","",Collage!C151)</f>
        <v>- ORACLE -</v>
      </c>
      <c r="D158" s="107" t="str">
        <f>IF(Collage!D151="","",Collage!D151)</f>
        <v/>
      </c>
      <c r="E158" s="29"/>
      <c r="F158" s="10"/>
      <c r="G158" s="11"/>
      <c r="H158" s="13" t="str">
        <f t="shared" si="28"/>
        <v/>
      </c>
      <c r="I158" s="8">
        <f>IF(B158&lt;&gt;"",SUMIF($V$23:$V$598,V158,$H$23:$H$598)/SUMIF($V$23:$V$598,V158,$O$23:O733),IF(O158&lt;&gt;"",SUMIF($S$23:$S$598,S158,$H$23:$H$598)/O158,""))</f>
        <v>0.66666666666666663</v>
      </c>
      <c r="J158" s="12"/>
      <c r="K158" s="19" t="str">
        <f t="shared" si="26"/>
        <v/>
      </c>
      <c r="L158" s="19" t="str">
        <f t="shared" si="29"/>
        <v/>
      </c>
      <c r="M158" s="19" t="str">
        <f t="shared" si="30"/>
        <v/>
      </c>
      <c r="N158" s="19" t="str">
        <f t="shared" si="27"/>
        <v>Procédures :</v>
      </c>
      <c r="O158" s="9">
        <f t="shared" si="35"/>
        <v>2</v>
      </c>
      <c r="S158" s="2" t="str">
        <f t="shared" si="33"/>
        <v>- ORACLE -</v>
      </c>
      <c r="T158" s="18">
        <f t="shared" si="31"/>
        <v>0.66666666666666663</v>
      </c>
      <c r="V158" s="2" t="str">
        <f t="shared" si="34"/>
        <v>DEMANDES</v>
      </c>
      <c r="W158" s="16" t="str">
        <f t="shared" si="32"/>
        <v/>
      </c>
    </row>
    <row r="159" spans="2:23" ht="12.6" customHeight="1" x14ac:dyDescent="0.2">
      <c r="B159" s="59" t="str">
        <f>IF(Collage!B152="","",Collage!B152)</f>
        <v/>
      </c>
      <c r="C159" s="59" t="str">
        <f>IF(Collage!C152="","",Collage!C152)</f>
        <v/>
      </c>
      <c r="D159" s="107" t="str">
        <f>IF(Collage!D152="","",Collage!D152)</f>
        <v/>
      </c>
      <c r="E159" s="29"/>
      <c r="F159" s="10"/>
      <c r="G159" s="11"/>
      <c r="H159" s="13" t="str">
        <f t="shared" si="28"/>
        <v/>
      </c>
      <c r="I159" s="8" t="str">
        <f>IF(B159&lt;&gt;"",SUMIF($V$23:$V$598,V159,$H$23:$H$598)/SUMIF($V$23:$V$598,V159,$O$23:O734),IF(O159&lt;&gt;"",SUMIF($S$23:$S$598,S159,$H$23:$H$598)/O159,""))</f>
        <v/>
      </c>
      <c r="J159" s="12"/>
      <c r="K159" s="19" t="str">
        <f t="shared" si="26"/>
        <v/>
      </c>
      <c r="L159" s="19" t="str">
        <f t="shared" si="29"/>
        <v/>
      </c>
      <c r="M159" s="19" t="str">
        <f t="shared" si="30"/>
        <v/>
      </c>
      <c r="N159" s="19" t="str">
        <f t="shared" si="27"/>
        <v/>
      </c>
      <c r="O159" s="9" t="str">
        <f t="shared" si="35"/>
        <v/>
      </c>
      <c r="S159" s="2" t="str">
        <f t="shared" si="33"/>
        <v>- ORACLE -</v>
      </c>
      <c r="T159" s="18" t="str">
        <f t="shared" si="31"/>
        <v/>
      </c>
      <c r="V159" s="2" t="str">
        <f t="shared" si="34"/>
        <v>DEMANDES</v>
      </c>
      <c r="W159" s="16" t="str">
        <f t="shared" si="32"/>
        <v/>
      </c>
    </row>
    <row r="160" spans="2:23" ht="12.6" customHeight="1" x14ac:dyDescent="0.2">
      <c r="B160" s="59" t="str">
        <f>IF(Collage!B153="","",Collage!B153)</f>
        <v/>
      </c>
      <c r="C160" s="59" t="str">
        <f>IF(Collage!C153="","",Collage!C153)</f>
        <v/>
      </c>
      <c r="D160" s="107" t="str">
        <f>IF(Collage!D153="","",Collage!D153)</f>
        <v>Dem001</v>
      </c>
      <c r="E160" s="29" t="s">
        <v>2</v>
      </c>
      <c r="F160" s="10" t="s">
        <v>2</v>
      </c>
      <c r="G160" s="11"/>
      <c r="H160" s="13">
        <f t="shared" si="28"/>
        <v>0.66666666666666663</v>
      </c>
      <c r="I160" s="8" t="str">
        <f>IF(B160&lt;&gt;"",SUMIF($V$23:$V$598,V160,$H$23:$H$598)/SUMIF($V$23:$V$598,V160,$O$23:O735),IF(O160&lt;&gt;"",SUMIF($S$23:$S$598,S160,$H$23:$H$598)/O160,""))</f>
        <v/>
      </c>
      <c r="J160" s="12"/>
      <c r="K160" s="19">
        <f t="shared" si="26"/>
        <v>1</v>
      </c>
      <c r="L160" s="19">
        <f t="shared" si="29"/>
        <v>1</v>
      </c>
      <c r="M160" s="19">
        <f t="shared" si="30"/>
        <v>0</v>
      </c>
      <c r="N160" s="19">
        <f t="shared" si="27"/>
        <v>2</v>
      </c>
      <c r="O160" s="9" t="str">
        <f t="shared" si="35"/>
        <v/>
      </c>
      <c r="S160" s="2" t="str">
        <f t="shared" si="33"/>
        <v>- ORACLE -</v>
      </c>
      <c r="T160" s="18" t="str">
        <f t="shared" si="31"/>
        <v/>
      </c>
      <c r="V160" s="2" t="str">
        <f t="shared" si="34"/>
        <v>DEMANDES</v>
      </c>
      <c r="W160" s="16" t="str">
        <f t="shared" si="32"/>
        <v/>
      </c>
    </row>
    <row r="161" spans="2:23" ht="12.6" customHeight="1" x14ac:dyDescent="0.2">
      <c r="B161" s="59" t="str">
        <f>IF(Collage!B154="","",Collage!B154)</f>
        <v/>
      </c>
      <c r="C161" s="59" t="str">
        <f>IF(Collage!C154="","",Collage!C154)</f>
        <v/>
      </c>
      <c r="D161" s="107" t="str">
        <f>IF(Collage!D154="","",Collage!D154)</f>
        <v>Dem002</v>
      </c>
      <c r="E161" s="29" t="s">
        <v>2</v>
      </c>
      <c r="F161" s="10" t="s">
        <v>2</v>
      </c>
      <c r="G161" s="11"/>
      <c r="H161" s="13">
        <f t="shared" si="28"/>
        <v>0.66666666666666663</v>
      </c>
      <c r="I161" s="8" t="str">
        <f>IF(B161&lt;&gt;"",SUMIF($V$23:$V$598,V161,$H$23:$H$598)/SUMIF($V$23:$V$598,V161,$O$23:O736),IF(O161&lt;&gt;"",SUMIF($S$23:$S$598,S161,$H$23:$H$598)/O161,""))</f>
        <v/>
      </c>
      <c r="J161" s="12"/>
      <c r="K161" s="19">
        <f t="shared" si="26"/>
        <v>1</v>
      </c>
      <c r="L161" s="19">
        <f t="shared" si="29"/>
        <v>1</v>
      </c>
      <c r="M161" s="19">
        <f t="shared" si="30"/>
        <v>0</v>
      </c>
      <c r="N161" s="19">
        <f t="shared" si="27"/>
        <v>2</v>
      </c>
      <c r="O161" s="9" t="str">
        <f t="shared" si="35"/>
        <v/>
      </c>
      <c r="S161" s="2" t="str">
        <f t="shared" si="33"/>
        <v>- ORACLE -</v>
      </c>
      <c r="T161" s="18" t="str">
        <f t="shared" si="31"/>
        <v/>
      </c>
      <c r="V161" s="2" t="str">
        <f t="shared" si="34"/>
        <v>DEMANDES</v>
      </c>
      <c r="W161" s="16" t="str">
        <f t="shared" si="32"/>
        <v/>
      </c>
    </row>
    <row r="162" spans="2:23" ht="12.6" customHeight="1" x14ac:dyDescent="0.2">
      <c r="B162" s="59" t="str">
        <f>IF(Collage!B155="","",Collage!B155)</f>
        <v/>
      </c>
      <c r="C162" s="59" t="str">
        <f>IF(Collage!C155="","",Collage!C155)</f>
        <v/>
      </c>
      <c r="D162" s="107" t="str">
        <f>IF(Collage!D155="","",Collage!D155)</f>
        <v/>
      </c>
      <c r="E162" s="29"/>
      <c r="F162" s="10"/>
      <c r="G162" s="11"/>
      <c r="H162" s="13" t="str">
        <f t="shared" si="28"/>
        <v/>
      </c>
      <c r="I162" s="8" t="str">
        <f>IF(B162&lt;&gt;"",SUMIF($V$23:$V$598,V162,$H$23:$H$598)/SUMIF($V$23:$V$598,V162,$O$23:O737),IF(O162&lt;&gt;"",SUMIF($S$23:$S$598,S162,$H$23:$H$598)/O162,""))</f>
        <v/>
      </c>
      <c r="J162" s="12"/>
      <c r="K162" s="19" t="str">
        <f t="shared" si="26"/>
        <v/>
      </c>
      <c r="L162" s="19" t="str">
        <f t="shared" si="29"/>
        <v/>
      </c>
      <c r="M162" s="19" t="str">
        <f t="shared" si="30"/>
        <v/>
      </c>
      <c r="N162" s="19" t="str">
        <f t="shared" si="27"/>
        <v/>
      </c>
      <c r="O162" s="9" t="str">
        <f t="shared" si="35"/>
        <v/>
      </c>
      <c r="S162" s="2" t="str">
        <f t="shared" si="33"/>
        <v>- ORACLE -</v>
      </c>
      <c r="T162" s="18" t="str">
        <f t="shared" si="31"/>
        <v/>
      </c>
      <c r="V162" s="2" t="str">
        <f t="shared" si="34"/>
        <v>DEMANDES</v>
      </c>
      <c r="W162" s="16" t="str">
        <f t="shared" si="32"/>
        <v/>
      </c>
    </row>
    <row r="163" spans="2:23" ht="12.6" customHeight="1" x14ac:dyDescent="0.2">
      <c r="B163" s="59" t="str">
        <f>IF(Collage!B156="","",Collage!B156)</f>
        <v/>
      </c>
      <c r="C163" s="59" t="str">
        <f>IF(Collage!C156="","",Collage!C156)</f>
        <v>- DOLLARU -</v>
      </c>
      <c r="D163" s="107" t="str">
        <f>IF(Collage!D156="","",Collage!D156)</f>
        <v/>
      </c>
      <c r="E163" s="29"/>
      <c r="F163" s="10"/>
      <c r="G163" s="11"/>
      <c r="H163" s="13" t="str">
        <f t="shared" si="28"/>
        <v/>
      </c>
      <c r="I163" s="8">
        <f>IF(B163&lt;&gt;"",SUMIF($V$23:$V$598,V163,$H$23:$H$598)/SUMIF($V$23:$V$598,V163,$O$23:O738),IF(O163&lt;&gt;"",SUMIF($S$23:$S$598,S163,$H$23:$H$598)/O163,""))</f>
        <v>0.41666666666666663</v>
      </c>
      <c r="J163" s="12"/>
      <c r="K163" s="19" t="str">
        <f t="shared" si="26"/>
        <v/>
      </c>
      <c r="L163" s="19" t="str">
        <f t="shared" si="29"/>
        <v/>
      </c>
      <c r="M163" s="19" t="str">
        <f t="shared" si="30"/>
        <v/>
      </c>
      <c r="N163" s="19" t="str">
        <f t="shared" si="27"/>
        <v>Procédures :</v>
      </c>
      <c r="O163" s="9">
        <f t="shared" si="35"/>
        <v>8</v>
      </c>
      <c r="S163" s="2" t="str">
        <f t="shared" si="33"/>
        <v>- DOLLARU -</v>
      </c>
      <c r="T163" s="18">
        <f t="shared" si="31"/>
        <v>0.41666666666666663</v>
      </c>
      <c r="V163" s="2" t="str">
        <f t="shared" si="34"/>
        <v>DEMANDES</v>
      </c>
      <c r="W163" s="16" t="str">
        <f t="shared" si="32"/>
        <v/>
      </c>
    </row>
    <row r="164" spans="2:23" ht="12.6" customHeight="1" x14ac:dyDescent="0.2">
      <c r="B164" s="59" t="str">
        <f>IF(Collage!B157="","",Collage!B157)</f>
        <v/>
      </c>
      <c r="C164" s="59" t="str">
        <f>IF(Collage!C157="","",Collage!C157)</f>
        <v/>
      </c>
      <c r="D164" s="107" t="str">
        <f>IF(Collage!D157="","",Collage!D157)</f>
        <v/>
      </c>
      <c r="E164" s="29"/>
      <c r="F164" s="10"/>
      <c r="G164" s="11"/>
      <c r="H164" s="13" t="str">
        <f t="shared" si="28"/>
        <v/>
      </c>
      <c r="I164" s="8" t="str">
        <f>IF(B164&lt;&gt;"",SUMIF($V$23:$V$598,V164,$H$23:$H$598)/SUMIF($V$23:$V$598,V164,$O$23:O739),IF(O164&lt;&gt;"",SUMIF($S$23:$S$598,S164,$H$23:$H$598)/O164,""))</f>
        <v/>
      </c>
      <c r="J164" s="12"/>
      <c r="K164" s="19" t="str">
        <f t="shared" ref="K164:K227" si="36">IF(D164&lt;&gt;"",IF(E164="X",1,0),"")</f>
        <v/>
      </c>
      <c r="L164" s="19" t="str">
        <f t="shared" si="29"/>
        <v/>
      </c>
      <c r="M164" s="19" t="str">
        <f t="shared" si="30"/>
        <v/>
      </c>
      <c r="N164" s="19" t="str">
        <f t="shared" ref="N164:N227" si="37">IF(D164&lt;&gt;"",SUM(K164:M164),IF(O164&lt;&gt;"","Procédures :",""))</f>
        <v/>
      </c>
      <c r="O164" s="9" t="str">
        <f t="shared" si="35"/>
        <v/>
      </c>
      <c r="S164" s="2" t="str">
        <f t="shared" si="33"/>
        <v>- DOLLARU -</v>
      </c>
      <c r="T164" s="18" t="str">
        <f t="shared" si="31"/>
        <v/>
      </c>
      <c r="V164" s="2" t="str">
        <f t="shared" si="34"/>
        <v>DEMANDES</v>
      </c>
      <c r="W164" s="16" t="str">
        <f t="shared" si="32"/>
        <v/>
      </c>
    </row>
    <row r="165" spans="2:23" ht="12.6" customHeight="1" x14ac:dyDescent="0.2">
      <c r="B165" s="59" t="str">
        <f>IF(Collage!B158="","",Collage!B158)</f>
        <v/>
      </c>
      <c r="C165" s="59" t="str">
        <f>IF(Collage!C158="","",Collage!C158)</f>
        <v/>
      </c>
      <c r="D165" s="107" t="str">
        <f>IF(Collage!D158="","",Collage!D158)</f>
        <v>Dem003</v>
      </c>
      <c r="E165" s="29" t="s">
        <v>2</v>
      </c>
      <c r="F165" s="10" t="s">
        <v>2</v>
      </c>
      <c r="G165" s="11"/>
      <c r="H165" s="13">
        <f t="shared" si="28"/>
        <v>0.66666666666666663</v>
      </c>
      <c r="I165" s="8" t="str">
        <f>IF(B165&lt;&gt;"",SUMIF($V$23:$V$598,V165,$H$23:$H$598)/SUMIF($V$23:$V$598,V165,$O$23:O740),IF(O165&lt;&gt;"",SUMIF($S$23:$S$598,S165,$H$23:$H$598)/O165,""))</f>
        <v/>
      </c>
      <c r="J165" s="12"/>
      <c r="K165" s="19">
        <f t="shared" si="36"/>
        <v>1</v>
      </c>
      <c r="L165" s="19">
        <f t="shared" si="29"/>
        <v>1</v>
      </c>
      <c r="M165" s="19">
        <f t="shared" si="30"/>
        <v>0</v>
      </c>
      <c r="N165" s="19">
        <f t="shared" si="37"/>
        <v>2</v>
      </c>
      <c r="O165" s="9" t="str">
        <f t="shared" si="35"/>
        <v/>
      </c>
      <c r="S165" s="2" t="str">
        <f t="shared" si="33"/>
        <v>- DOLLARU -</v>
      </c>
      <c r="T165" s="18" t="str">
        <f t="shared" si="31"/>
        <v/>
      </c>
      <c r="V165" s="2" t="str">
        <f t="shared" si="34"/>
        <v>DEMANDES</v>
      </c>
      <c r="W165" s="16" t="str">
        <f t="shared" si="32"/>
        <v/>
      </c>
    </row>
    <row r="166" spans="2:23" ht="12.6" customHeight="1" x14ac:dyDescent="0.2">
      <c r="B166" s="59" t="str">
        <f>IF(Collage!B159="","",Collage!B159)</f>
        <v/>
      </c>
      <c r="C166" s="59" t="str">
        <f>IF(Collage!C159="","",Collage!C159)</f>
        <v/>
      </c>
      <c r="D166" s="107" t="str">
        <f>IF(Collage!D159="","",Collage!D159)</f>
        <v>Dem004</v>
      </c>
      <c r="E166" s="29" t="s">
        <v>2</v>
      </c>
      <c r="F166" s="10" t="s">
        <v>2</v>
      </c>
      <c r="G166" s="11"/>
      <c r="H166" s="13">
        <f t="shared" si="28"/>
        <v>0.66666666666666663</v>
      </c>
      <c r="I166" s="8" t="str">
        <f>IF(B166&lt;&gt;"",SUMIF($V$23:$V$598,V166,$H$23:$H$598)/SUMIF($V$23:$V$598,V166,$O$23:O741),IF(O166&lt;&gt;"",SUMIF($S$23:$S$598,S166,$H$23:$H$598)/O166,""))</f>
        <v/>
      </c>
      <c r="J166" s="12"/>
      <c r="K166" s="19">
        <f t="shared" si="36"/>
        <v>1</v>
      </c>
      <c r="L166" s="19">
        <f t="shared" si="29"/>
        <v>1</v>
      </c>
      <c r="M166" s="19">
        <f t="shared" si="30"/>
        <v>0</v>
      </c>
      <c r="N166" s="19">
        <f t="shared" si="37"/>
        <v>2</v>
      </c>
      <c r="O166" s="9" t="str">
        <f t="shared" si="35"/>
        <v/>
      </c>
      <c r="S166" s="2" t="str">
        <f t="shared" si="33"/>
        <v>- DOLLARU -</v>
      </c>
      <c r="T166" s="18" t="str">
        <f t="shared" si="31"/>
        <v/>
      </c>
      <c r="V166" s="2" t="str">
        <f t="shared" si="34"/>
        <v>DEMANDES</v>
      </c>
      <c r="W166" s="16" t="str">
        <f t="shared" si="32"/>
        <v/>
      </c>
    </row>
    <row r="167" spans="2:23" ht="12.6" customHeight="1" x14ac:dyDescent="0.2">
      <c r="B167" s="59" t="str">
        <f>IF(Collage!B160="","",Collage!B160)</f>
        <v/>
      </c>
      <c r="C167" s="59" t="str">
        <f>IF(Collage!C160="","",Collage!C160)</f>
        <v/>
      </c>
      <c r="D167" s="107" t="str">
        <f>IF(Collage!D160="","",Collage!D160)</f>
        <v>Dem005</v>
      </c>
      <c r="E167" s="29" t="s">
        <v>2</v>
      </c>
      <c r="F167" s="10" t="s">
        <v>2</v>
      </c>
      <c r="G167" s="11"/>
      <c r="H167" s="13">
        <f t="shared" si="28"/>
        <v>0.66666666666666663</v>
      </c>
      <c r="I167" s="8" t="str">
        <f>IF(B167&lt;&gt;"",SUMIF($V$23:$V$598,V167,$H$23:$H$598)/SUMIF($V$23:$V$598,V167,$O$23:O742),IF(O167&lt;&gt;"",SUMIF($S$23:$S$598,S167,$H$23:$H$598)/O167,""))</f>
        <v/>
      </c>
      <c r="J167" s="12"/>
      <c r="K167" s="19">
        <f t="shared" si="36"/>
        <v>1</v>
      </c>
      <c r="L167" s="19">
        <f t="shared" si="29"/>
        <v>1</v>
      </c>
      <c r="M167" s="19">
        <f t="shared" si="30"/>
        <v>0</v>
      </c>
      <c r="N167" s="19">
        <f t="shared" si="37"/>
        <v>2</v>
      </c>
      <c r="O167" s="9" t="str">
        <f t="shared" si="35"/>
        <v/>
      </c>
      <c r="S167" s="2" t="str">
        <f t="shared" si="33"/>
        <v>- DOLLARU -</v>
      </c>
      <c r="T167" s="18" t="str">
        <f t="shared" si="31"/>
        <v/>
      </c>
      <c r="V167" s="2" t="str">
        <f t="shared" si="34"/>
        <v>DEMANDES</v>
      </c>
      <c r="W167" s="16" t="str">
        <f t="shared" si="32"/>
        <v/>
      </c>
    </row>
    <row r="168" spans="2:23" ht="12.6" customHeight="1" x14ac:dyDescent="0.2">
      <c r="B168" s="59" t="str">
        <f>IF(Collage!B161="","",Collage!B161)</f>
        <v/>
      </c>
      <c r="C168" s="59" t="str">
        <f>IF(Collage!C161="","",Collage!C161)</f>
        <v/>
      </c>
      <c r="D168" s="107" t="str">
        <f>IF(Collage!D161="","",Collage!D161)</f>
        <v>Dem006</v>
      </c>
      <c r="E168" s="29" t="s">
        <v>2</v>
      </c>
      <c r="F168" s="10" t="s">
        <v>2</v>
      </c>
      <c r="G168" s="11"/>
      <c r="H168" s="13">
        <f t="shared" si="28"/>
        <v>0.66666666666666663</v>
      </c>
      <c r="I168" s="8" t="str">
        <f>IF(B168&lt;&gt;"",SUMIF($V$23:$V$598,V168,$H$23:$H$598)/SUMIF($V$23:$V$598,V168,$O$23:O743),IF(O168&lt;&gt;"",SUMIF($S$23:$S$598,S168,$H$23:$H$598)/O168,""))</f>
        <v/>
      </c>
      <c r="J168" s="12"/>
      <c r="K168" s="19">
        <f t="shared" si="36"/>
        <v>1</v>
      </c>
      <c r="L168" s="19">
        <f t="shared" si="29"/>
        <v>1</v>
      </c>
      <c r="M168" s="19">
        <f t="shared" si="30"/>
        <v>0</v>
      </c>
      <c r="N168" s="19">
        <f t="shared" si="37"/>
        <v>2</v>
      </c>
      <c r="O168" s="9" t="str">
        <f t="shared" si="35"/>
        <v/>
      </c>
      <c r="S168" s="2" t="str">
        <f t="shared" si="33"/>
        <v>- DOLLARU -</v>
      </c>
      <c r="T168" s="18" t="str">
        <f t="shared" si="31"/>
        <v/>
      </c>
      <c r="V168" s="2" t="str">
        <f t="shared" si="34"/>
        <v>DEMANDES</v>
      </c>
      <c r="W168" s="16" t="str">
        <f t="shared" si="32"/>
        <v/>
      </c>
    </row>
    <row r="169" spans="2:23" ht="12.6" customHeight="1" x14ac:dyDescent="0.2">
      <c r="B169" s="59" t="str">
        <f>IF(Collage!B162="","",Collage!B162)</f>
        <v/>
      </c>
      <c r="C169" s="59" t="str">
        <f>IF(Collage!C162="","",Collage!C162)</f>
        <v/>
      </c>
      <c r="D169" s="107" t="str">
        <f>IF(Collage!D162="","",Collage!D162)</f>
        <v>Dem007</v>
      </c>
      <c r="E169" s="29"/>
      <c r="F169" s="10"/>
      <c r="G169" s="11"/>
      <c r="H169" s="13">
        <f t="shared" si="28"/>
        <v>0</v>
      </c>
      <c r="I169" s="8" t="str">
        <f>IF(B169&lt;&gt;"",SUMIF($V$23:$V$598,V169,$H$23:$H$598)/SUMIF($V$23:$V$598,V169,$O$23:O744),IF(O169&lt;&gt;"",SUMIF($S$23:$S$598,S169,$H$23:$H$598)/O169,""))</f>
        <v/>
      </c>
      <c r="J169" s="12"/>
      <c r="K169" s="19">
        <f t="shared" si="36"/>
        <v>0</v>
      </c>
      <c r="L169" s="19">
        <f t="shared" si="29"/>
        <v>0</v>
      </c>
      <c r="M169" s="19">
        <f t="shared" si="30"/>
        <v>0</v>
      </c>
      <c r="N169" s="19">
        <f t="shared" si="37"/>
        <v>0</v>
      </c>
      <c r="O169" s="9" t="str">
        <f t="shared" si="35"/>
        <v/>
      </c>
      <c r="S169" s="2" t="str">
        <f t="shared" si="33"/>
        <v>- DOLLARU -</v>
      </c>
      <c r="T169" s="18" t="str">
        <f t="shared" si="31"/>
        <v/>
      </c>
      <c r="V169" s="2" t="str">
        <f t="shared" si="34"/>
        <v>DEMANDES</v>
      </c>
      <c r="W169" s="16" t="str">
        <f t="shared" si="32"/>
        <v/>
      </c>
    </row>
    <row r="170" spans="2:23" ht="12.6" customHeight="1" x14ac:dyDescent="0.2">
      <c r="B170" s="59" t="str">
        <f>IF(Collage!B163="","",Collage!B163)</f>
        <v/>
      </c>
      <c r="C170" s="59" t="str">
        <f>IF(Collage!C163="","",Collage!C163)</f>
        <v/>
      </c>
      <c r="D170" s="107" t="str">
        <f>IF(Collage!D163="","",Collage!D163)</f>
        <v>Dem008</v>
      </c>
      <c r="E170" s="29"/>
      <c r="F170" s="10"/>
      <c r="G170" s="11"/>
      <c r="H170" s="13">
        <f t="shared" si="28"/>
        <v>0</v>
      </c>
      <c r="I170" s="8" t="str">
        <f>IF(B170&lt;&gt;"",SUMIF($V$23:$V$598,V170,$H$23:$H$598)/SUMIF($V$23:$V$598,V170,$O$23:O745),IF(O170&lt;&gt;"",SUMIF($S$23:$S$598,S170,$H$23:$H$598)/O170,""))</f>
        <v/>
      </c>
      <c r="J170" s="12"/>
      <c r="K170" s="19">
        <f t="shared" si="36"/>
        <v>0</v>
      </c>
      <c r="L170" s="19">
        <f t="shared" si="29"/>
        <v>0</v>
      </c>
      <c r="M170" s="19">
        <f t="shared" si="30"/>
        <v>0</v>
      </c>
      <c r="N170" s="19">
        <f t="shared" si="37"/>
        <v>0</v>
      </c>
      <c r="O170" s="9" t="str">
        <f t="shared" si="35"/>
        <v/>
      </c>
      <c r="S170" s="2" t="str">
        <f t="shared" si="33"/>
        <v>- DOLLARU -</v>
      </c>
      <c r="T170" s="18" t="str">
        <f t="shared" si="31"/>
        <v/>
      </c>
      <c r="V170" s="2" t="str">
        <f t="shared" si="34"/>
        <v>DEMANDES</v>
      </c>
      <c r="W170" s="16" t="str">
        <f t="shared" si="32"/>
        <v/>
      </c>
    </row>
    <row r="171" spans="2:23" ht="12.6" customHeight="1" x14ac:dyDescent="0.2">
      <c r="B171" s="59" t="str">
        <f>IF(Collage!B164="","",Collage!B164)</f>
        <v/>
      </c>
      <c r="C171" s="59" t="str">
        <f>IF(Collage!C164="","",Collage!C164)</f>
        <v/>
      </c>
      <c r="D171" s="107" t="str">
        <f>IF(Collage!D164="","",Collage!D164)</f>
        <v>Dem009</v>
      </c>
      <c r="E171" s="29" t="s">
        <v>2</v>
      </c>
      <c r="F171" s="10" t="s">
        <v>2</v>
      </c>
      <c r="G171" s="11"/>
      <c r="H171" s="13">
        <f t="shared" si="28"/>
        <v>0.66666666666666663</v>
      </c>
      <c r="I171" s="8" t="str">
        <f>IF(B171&lt;&gt;"",SUMIF($V$23:$V$598,V171,$H$23:$H$598)/SUMIF($V$23:$V$598,V171,$O$23:O746),IF(O171&lt;&gt;"",SUMIF($S$23:$S$598,S171,$H$23:$H$598)/O171,""))</f>
        <v/>
      </c>
      <c r="J171" s="12"/>
      <c r="K171" s="19">
        <f t="shared" si="36"/>
        <v>1</v>
      </c>
      <c r="L171" s="19">
        <f t="shared" si="29"/>
        <v>1</v>
      </c>
      <c r="M171" s="19">
        <f t="shared" si="30"/>
        <v>0</v>
      </c>
      <c r="N171" s="19">
        <f t="shared" si="37"/>
        <v>2</v>
      </c>
      <c r="O171" s="9" t="str">
        <f t="shared" si="35"/>
        <v/>
      </c>
      <c r="S171" s="2" t="str">
        <f t="shared" si="33"/>
        <v>- DOLLARU -</v>
      </c>
      <c r="T171" s="18" t="str">
        <f t="shared" si="31"/>
        <v/>
      </c>
      <c r="V171" s="2" t="str">
        <f t="shared" si="34"/>
        <v>DEMANDES</v>
      </c>
      <c r="W171" s="16" t="str">
        <f t="shared" si="32"/>
        <v/>
      </c>
    </row>
    <row r="172" spans="2:23" ht="12.6" customHeight="1" x14ac:dyDescent="0.2">
      <c r="B172" s="59" t="str">
        <f>IF(Collage!B165="","",Collage!B165)</f>
        <v/>
      </c>
      <c r="C172" s="59" t="str">
        <f>IF(Collage!C165="","",Collage!C165)</f>
        <v/>
      </c>
      <c r="D172" s="107" t="str">
        <f>IF(Collage!D165="","",Collage!D165)</f>
        <v>Dem010</v>
      </c>
      <c r="E172" s="29"/>
      <c r="F172" s="10"/>
      <c r="G172" s="11"/>
      <c r="H172" s="13">
        <f t="shared" si="28"/>
        <v>0</v>
      </c>
      <c r="I172" s="8" t="str">
        <f>IF(B172&lt;&gt;"",SUMIF($V$23:$V$598,V172,$H$23:$H$598)/SUMIF($V$23:$V$598,V172,$O$23:O747),IF(O172&lt;&gt;"",SUMIF($S$23:$S$598,S172,$H$23:$H$598)/O172,""))</f>
        <v/>
      </c>
      <c r="J172" s="12"/>
      <c r="K172" s="19">
        <f t="shared" si="36"/>
        <v>0</v>
      </c>
      <c r="L172" s="19">
        <f t="shared" si="29"/>
        <v>0</v>
      </c>
      <c r="M172" s="19">
        <f t="shared" si="30"/>
        <v>0</v>
      </c>
      <c r="N172" s="19">
        <f t="shared" si="37"/>
        <v>0</v>
      </c>
      <c r="O172" s="9" t="str">
        <f t="shared" si="35"/>
        <v/>
      </c>
      <c r="S172" s="2" t="str">
        <f t="shared" si="33"/>
        <v>- DOLLARU -</v>
      </c>
      <c r="T172" s="18" t="str">
        <f t="shared" si="31"/>
        <v/>
      </c>
      <c r="V172" s="2" t="str">
        <f t="shared" si="34"/>
        <v>DEMANDES</v>
      </c>
      <c r="W172" s="16" t="str">
        <f t="shared" si="32"/>
        <v/>
      </c>
    </row>
    <row r="173" spans="2:23" ht="12.6" customHeight="1" x14ac:dyDescent="0.2">
      <c r="B173" s="59" t="str">
        <f>IF(Collage!B166="","",Collage!B166)</f>
        <v/>
      </c>
      <c r="C173" s="59" t="str">
        <f>IF(Collage!C166="","",Collage!C166)</f>
        <v/>
      </c>
      <c r="D173" s="107" t="str">
        <f>IF(Collage!D166="","",Collage!D166)</f>
        <v/>
      </c>
      <c r="E173" s="29"/>
      <c r="F173" s="10"/>
      <c r="G173" s="11"/>
      <c r="H173" s="13" t="str">
        <f t="shared" si="28"/>
        <v/>
      </c>
      <c r="I173" s="8" t="str">
        <f>IF(B173&lt;&gt;"",SUMIF($V$23:$V$598,V173,$H$23:$H$598)/SUMIF($V$23:$V$598,V173,$O$23:O748),IF(O173&lt;&gt;"",SUMIF($S$23:$S$598,S173,$H$23:$H$598)/O173,""))</f>
        <v/>
      </c>
      <c r="J173" s="12"/>
      <c r="K173" s="19" t="str">
        <f t="shared" si="36"/>
        <v/>
      </c>
      <c r="L173" s="19" t="str">
        <f t="shared" si="29"/>
        <v/>
      </c>
      <c r="M173" s="19" t="str">
        <f t="shared" si="30"/>
        <v/>
      </c>
      <c r="N173" s="19" t="str">
        <f t="shared" si="37"/>
        <v/>
      </c>
      <c r="O173" s="9" t="str">
        <f t="shared" si="35"/>
        <v/>
      </c>
      <c r="S173" s="2" t="str">
        <f t="shared" si="33"/>
        <v>- DOLLARU -</v>
      </c>
      <c r="T173" s="18" t="str">
        <f t="shared" si="31"/>
        <v/>
      </c>
      <c r="V173" s="2" t="str">
        <f t="shared" si="34"/>
        <v>DEMANDES</v>
      </c>
      <c r="W173" s="16" t="str">
        <f t="shared" si="32"/>
        <v/>
      </c>
    </row>
    <row r="174" spans="2:23" ht="12.6" customHeight="1" x14ac:dyDescent="0.2">
      <c r="B174" s="59" t="str">
        <f>IF(Collage!B167="","",Collage!B167)</f>
        <v/>
      </c>
      <c r="C174" s="59" t="str">
        <f>IF(Collage!C167="","",Collage!C167)</f>
        <v>- MANIPULATION DE FICHIERS -</v>
      </c>
      <c r="D174" s="107" t="str">
        <f>IF(Collage!D167="","",Collage!D167)</f>
        <v/>
      </c>
      <c r="E174" s="29"/>
      <c r="F174" s="10"/>
      <c r="G174" s="11"/>
      <c r="H174" s="13" t="str">
        <f t="shared" si="28"/>
        <v/>
      </c>
      <c r="I174" s="8">
        <f>IF(B174&lt;&gt;"",SUMIF($V$23:$V$598,V174,$H$23:$H$598)/SUMIF($V$23:$V$598,V174,$O$23:O749),IF(O174&lt;&gt;"",SUMIF($S$23:$S$598,S174,$H$23:$H$598)/O174,""))</f>
        <v>0.6</v>
      </c>
      <c r="J174" s="12"/>
      <c r="K174" s="19" t="str">
        <f t="shared" si="36"/>
        <v/>
      </c>
      <c r="L174" s="19" t="str">
        <f t="shared" si="29"/>
        <v/>
      </c>
      <c r="M174" s="19" t="str">
        <f t="shared" si="30"/>
        <v/>
      </c>
      <c r="N174" s="19" t="str">
        <f t="shared" si="37"/>
        <v>Procédures :</v>
      </c>
      <c r="O174" s="9">
        <f t="shared" si="35"/>
        <v>5</v>
      </c>
      <c r="S174" s="2" t="str">
        <f t="shared" si="33"/>
        <v>- MANIPULATION DE FICHIERS -</v>
      </c>
      <c r="T174" s="18">
        <f t="shared" si="31"/>
        <v>0.6</v>
      </c>
      <c r="V174" s="2" t="str">
        <f t="shared" si="34"/>
        <v>DEMANDES</v>
      </c>
      <c r="W174" s="16" t="str">
        <f t="shared" si="32"/>
        <v/>
      </c>
    </row>
    <row r="175" spans="2:23" ht="12.6" customHeight="1" x14ac:dyDescent="0.2">
      <c r="B175" s="59" t="str">
        <f>IF(Collage!B168="","",Collage!B168)</f>
        <v/>
      </c>
      <c r="C175" s="59" t="str">
        <f>IF(Collage!C168="","",Collage!C168)</f>
        <v/>
      </c>
      <c r="D175" s="107" t="str">
        <f>IF(Collage!D168="","",Collage!D168)</f>
        <v/>
      </c>
      <c r="E175" s="29"/>
      <c r="F175" s="10"/>
      <c r="G175" s="11"/>
      <c r="H175" s="13" t="str">
        <f t="shared" si="28"/>
        <v/>
      </c>
      <c r="I175" s="8" t="str">
        <f>IF(B175&lt;&gt;"",SUMIF($V$23:$V$598,V175,$H$23:$H$598)/SUMIF($V$23:$V$598,V175,$O$23:O750),IF(O175&lt;&gt;"",SUMIF($S$23:$S$598,S175,$H$23:$H$598)/O175,""))</f>
        <v/>
      </c>
      <c r="J175" s="12"/>
      <c r="K175" s="19" t="str">
        <f t="shared" si="36"/>
        <v/>
      </c>
      <c r="L175" s="19" t="str">
        <f t="shared" si="29"/>
        <v/>
      </c>
      <c r="M175" s="19" t="str">
        <f t="shared" si="30"/>
        <v/>
      </c>
      <c r="N175" s="19" t="str">
        <f t="shared" si="37"/>
        <v/>
      </c>
      <c r="O175" s="9" t="str">
        <f t="shared" si="35"/>
        <v/>
      </c>
      <c r="S175" s="2" t="str">
        <f t="shared" si="33"/>
        <v>- MANIPULATION DE FICHIERS -</v>
      </c>
      <c r="T175" s="18" t="str">
        <f t="shared" si="31"/>
        <v/>
      </c>
      <c r="V175" s="2" t="str">
        <f t="shared" si="34"/>
        <v>DEMANDES</v>
      </c>
      <c r="W175" s="16" t="str">
        <f t="shared" si="32"/>
        <v/>
      </c>
    </row>
    <row r="176" spans="2:23" ht="12.6" customHeight="1" x14ac:dyDescent="0.2">
      <c r="B176" s="59" t="str">
        <f>IF(Collage!B169="","",Collage!B169)</f>
        <v/>
      </c>
      <c r="C176" s="59" t="str">
        <f>IF(Collage!C169="","",Collage!C169)</f>
        <v/>
      </c>
      <c r="D176" s="107" t="str">
        <f>IF(Collage!D169="","",Collage!D169)</f>
        <v>Dem011</v>
      </c>
      <c r="E176" s="29" t="s">
        <v>2</v>
      </c>
      <c r="F176" s="10" t="s">
        <v>2</v>
      </c>
      <c r="G176" s="11"/>
      <c r="H176" s="13">
        <f t="shared" si="28"/>
        <v>0.66666666666666663</v>
      </c>
      <c r="I176" s="8" t="str">
        <f>IF(B176&lt;&gt;"",SUMIF($V$23:$V$598,V176,$H$23:$H$598)/SUMIF($V$23:$V$598,V176,$O$23:O751),IF(O176&lt;&gt;"",SUMIF($S$23:$S$598,S176,$H$23:$H$598)/O176,""))</f>
        <v/>
      </c>
      <c r="J176" s="12"/>
      <c r="K176" s="19">
        <f t="shared" si="36"/>
        <v>1</v>
      </c>
      <c r="L176" s="19">
        <f t="shared" si="29"/>
        <v>1</v>
      </c>
      <c r="M176" s="19">
        <f t="shared" si="30"/>
        <v>0</v>
      </c>
      <c r="N176" s="19">
        <f t="shared" si="37"/>
        <v>2</v>
      </c>
      <c r="O176" s="9" t="str">
        <f t="shared" si="35"/>
        <v/>
      </c>
      <c r="S176" s="2" t="str">
        <f t="shared" si="33"/>
        <v>- MANIPULATION DE FICHIERS -</v>
      </c>
      <c r="T176" s="18" t="str">
        <f t="shared" si="31"/>
        <v/>
      </c>
      <c r="V176" s="2" t="str">
        <f t="shared" si="34"/>
        <v>DEMANDES</v>
      </c>
      <c r="W176" s="16" t="str">
        <f t="shared" si="32"/>
        <v/>
      </c>
    </row>
    <row r="177" spans="2:23" ht="12.6" customHeight="1" x14ac:dyDescent="0.2">
      <c r="B177" s="59" t="str">
        <f>IF(Collage!B170="","",Collage!B170)</f>
        <v/>
      </c>
      <c r="C177" s="59" t="str">
        <f>IF(Collage!C170="","",Collage!C170)</f>
        <v/>
      </c>
      <c r="D177" s="107" t="str">
        <f>IF(Collage!D170="","",Collage!D170)</f>
        <v>Dem012</v>
      </c>
      <c r="E177" s="29" t="s">
        <v>2</v>
      </c>
      <c r="F177" s="10" t="s">
        <v>2</v>
      </c>
      <c r="G177" s="11"/>
      <c r="H177" s="13">
        <f t="shared" si="28"/>
        <v>0.66666666666666663</v>
      </c>
      <c r="I177" s="8" t="str">
        <f>IF(B177&lt;&gt;"",SUMIF($V$23:$V$598,V177,$H$23:$H$598)/SUMIF($V$23:$V$598,V177,$O$23:O752),IF(O177&lt;&gt;"",SUMIF($S$23:$S$598,S177,$H$23:$H$598)/O177,""))</f>
        <v/>
      </c>
      <c r="J177" s="12"/>
      <c r="K177" s="19">
        <f t="shared" si="36"/>
        <v>1</v>
      </c>
      <c r="L177" s="19">
        <f t="shared" si="29"/>
        <v>1</v>
      </c>
      <c r="M177" s="19">
        <f t="shared" si="30"/>
        <v>0</v>
      </c>
      <c r="N177" s="19">
        <f t="shared" si="37"/>
        <v>2</v>
      </c>
      <c r="O177" s="9" t="str">
        <f t="shared" si="35"/>
        <v/>
      </c>
      <c r="S177" s="2" t="str">
        <f t="shared" si="33"/>
        <v>- MANIPULATION DE FICHIERS -</v>
      </c>
      <c r="T177" s="18" t="str">
        <f t="shared" si="31"/>
        <v/>
      </c>
      <c r="V177" s="2" t="str">
        <f t="shared" si="34"/>
        <v>DEMANDES</v>
      </c>
      <c r="W177" s="16" t="str">
        <f t="shared" si="32"/>
        <v/>
      </c>
    </row>
    <row r="178" spans="2:23" ht="12.6" customHeight="1" x14ac:dyDescent="0.2">
      <c r="B178" s="59" t="str">
        <f>IF(Collage!B171="","",Collage!B171)</f>
        <v/>
      </c>
      <c r="C178" s="59" t="str">
        <f>IF(Collage!C171="","",Collage!C171)</f>
        <v/>
      </c>
      <c r="D178" s="107" t="str">
        <f>IF(Collage!D171="","",Collage!D171)</f>
        <v>Dem013</v>
      </c>
      <c r="E178" s="29" t="s">
        <v>2</v>
      </c>
      <c r="F178" s="10" t="s">
        <v>2</v>
      </c>
      <c r="G178" s="11"/>
      <c r="H178" s="13">
        <f t="shared" si="28"/>
        <v>0.66666666666666663</v>
      </c>
      <c r="I178" s="8" t="str">
        <f>IF(B178&lt;&gt;"",SUMIF($V$23:$V$598,V178,$H$23:$H$598)/SUMIF($V$23:$V$598,V178,$O$23:O753),IF(O178&lt;&gt;"",SUMIF($S$23:$S$598,S178,$H$23:$H$598)/O178,""))</f>
        <v/>
      </c>
      <c r="J178" s="12"/>
      <c r="K178" s="19">
        <f t="shared" si="36"/>
        <v>1</v>
      </c>
      <c r="L178" s="19">
        <f t="shared" si="29"/>
        <v>1</v>
      </c>
      <c r="M178" s="19">
        <f t="shared" si="30"/>
        <v>0</v>
      </c>
      <c r="N178" s="19">
        <f t="shared" si="37"/>
        <v>2</v>
      </c>
      <c r="O178" s="9" t="str">
        <f t="shared" si="35"/>
        <v/>
      </c>
      <c r="S178" s="2" t="str">
        <f t="shared" si="33"/>
        <v>- MANIPULATION DE FICHIERS -</v>
      </c>
      <c r="T178" s="18" t="str">
        <f t="shared" si="31"/>
        <v/>
      </c>
      <c r="V178" s="2" t="str">
        <f t="shared" si="34"/>
        <v>DEMANDES</v>
      </c>
      <c r="W178" s="16" t="str">
        <f t="shared" si="32"/>
        <v/>
      </c>
    </row>
    <row r="179" spans="2:23" x14ac:dyDescent="0.2">
      <c r="B179" s="59" t="str">
        <f>IF(Collage!B172="","",Collage!B172)</f>
        <v/>
      </c>
      <c r="C179" s="59" t="str">
        <f>IF(Collage!C172="","",Collage!C172)</f>
        <v/>
      </c>
      <c r="D179" s="107" t="str">
        <f>IF(Collage!D172="","",Collage!D172)</f>
        <v>Dem014</v>
      </c>
      <c r="E179" s="29" t="s">
        <v>2</v>
      </c>
      <c r="F179" s="10"/>
      <c r="G179" s="11"/>
      <c r="H179" s="13">
        <f t="shared" si="28"/>
        <v>0.33333333333333331</v>
      </c>
      <c r="I179" s="8" t="str">
        <f>IF(B179&lt;&gt;"",SUMIF($V$23:$V$598,V179,$H$23:$H$598)/SUMIF($V$23:$V$598,V179,$O$23:O754),IF(O179&lt;&gt;"",SUMIF($S$23:$S$598,S179,$H$23:$H$598)/O179,""))</f>
        <v/>
      </c>
      <c r="J179" s="12"/>
      <c r="K179" s="19">
        <f t="shared" si="36"/>
        <v>1</v>
      </c>
      <c r="L179" s="19">
        <f t="shared" si="29"/>
        <v>0</v>
      </c>
      <c r="M179" s="19">
        <f t="shared" si="30"/>
        <v>0</v>
      </c>
      <c r="N179" s="19">
        <f t="shared" si="37"/>
        <v>1</v>
      </c>
      <c r="O179" s="9" t="str">
        <f t="shared" si="35"/>
        <v/>
      </c>
      <c r="S179" s="2" t="str">
        <f t="shared" si="33"/>
        <v>- MANIPULATION DE FICHIERS -</v>
      </c>
      <c r="T179" s="18" t="str">
        <f t="shared" si="31"/>
        <v/>
      </c>
      <c r="V179" s="2" t="str">
        <f t="shared" si="34"/>
        <v>DEMANDES</v>
      </c>
      <c r="W179" s="16" t="str">
        <f t="shared" si="32"/>
        <v/>
      </c>
    </row>
    <row r="180" spans="2:23" x14ac:dyDescent="0.2">
      <c r="B180" s="59" t="str">
        <f>IF(Collage!B173="","",Collage!B173)</f>
        <v/>
      </c>
      <c r="C180" s="59" t="str">
        <f>IF(Collage!C173="","",Collage!C173)</f>
        <v/>
      </c>
      <c r="D180" s="107" t="str">
        <f>IF(Collage!D173="","",Collage!D173)</f>
        <v>Dem015</v>
      </c>
      <c r="E180" s="29" t="s">
        <v>2</v>
      </c>
      <c r="F180" s="10" t="s">
        <v>2</v>
      </c>
      <c r="G180" s="11"/>
      <c r="H180" s="13">
        <f t="shared" si="28"/>
        <v>0.66666666666666663</v>
      </c>
      <c r="I180" s="8" t="str">
        <f>IF(B180&lt;&gt;"",SUMIF($V$23:$V$598,V180,$H$23:$H$598)/SUMIF($V$23:$V$598,V180,$O$23:O755),IF(O180&lt;&gt;"",SUMIF($S$23:$S$598,S180,$H$23:$H$598)/O180,""))</f>
        <v/>
      </c>
      <c r="J180" s="12"/>
      <c r="K180" s="19">
        <f t="shared" si="36"/>
        <v>1</v>
      </c>
      <c r="L180" s="19">
        <f t="shared" si="29"/>
        <v>1</v>
      </c>
      <c r="M180" s="19">
        <f t="shared" si="30"/>
        <v>0</v>
      </c>
      <c r="N180" s="19">
        <f t="shared" si="37"/>
        <v>2</v>
      </c>
      <c r="O180" s="9" t="str">
        <f t="shared" si="35"/>
        <v/>
      </c>
      <c r="S180" s="2" t="str">
        <f t="shared" si="33"/>
        <v>- MANIPULATION DE FICHIERS -</v>
      </c>
      <c r="T180" s="18" t="str">
        <f t="shared" si="31"/>
        <v/>
      </c>
      <c r="V180" s="2" t="str">
        <f t="shared" si="34"/>
        <v>DEMANDES</v>
      </c>
      <c r="W180" s="16" t="str">
        <f t="shared" si="32"/>
        <v/>
      </c>
    </row>
    <row r="181" spans="2:23" x14ac:dyDescent="0.2">
      <c r="B181" s="59" t="str">
        <f>IF(Collage!B174="","",Collage!B174)</f>
        <v/>
      </c>
      <c r="C181" s="59" t="str">
        <f>IF(Collage!C174="","",Collage!C174)</f>
        <v/>
      </c>
      <c r="D181" s="107" t="str">
        <f>IF(Collage!D174="","",Collage!D174)</f>
        <v/>
      </c>
      <c r="E181" s="29"/>
      <c r="F181" s="10"/>
      <c r="G181" s="11"/>
      <c r="H181" s="13" t="str">
        <f t="shared" si="28"/>
        <v/>
      </c>
      <c r="I181" s="8" t="str">
        <f>IF(B181&lt;&gt;"",SUMIF($V$23:$V$598,V181,$H$23:$H$598)/SUMIF($V$23:$V$598,V181,$O$23:O756),IF(O181&lt;&gt;"",SUMIF($S$23:$S$598,S181,$H$23:$H$598)/O181,""))</f>
        <v/>
      </c>
      <c r="J181" s="12"/>
      <c r="K181" s="19" t="str">
        <f t="shared" si="36"/>
        <v/>
      </c>
      <c r="L181" s="19" t="str">
        <f t="shared" si="29"/>
        <v/>
      </c>
      <c r="M181" s="19" t="str">
        <f t="shared" si="30"/>
        <v/>
      </c>
      <c r="N181" s="19" t="str">
        <f t="shared" si="37"/>
        <v/>
      </c>
      <c r="O181" s="9" t="str">
        <f t="shared" si="35"/>
        <v/>
      </c>
      <c r="S181" s="2" t="str">
        <f t="shared" si="33"/>
        <v>- MANIPULATION DE FICHIERS -</v>
      </c>
      <c r="T181" s="18" t="str">
        <f t="shared" si="31"/>
        <v/>
      </c>
      <c r="V181" s="2" t="str">
        <f t="shared" si="34"/>
        <v>DEMANDES</v>
      </c>
      <c r="W181" s="16" t="str">
        <f t="shared" si="32"/>
        <v/>
      </c>
    </row>
    <row r="182" spans="2:23" x14ac:dyDescent="0.2">
      <c r="B182" s="59" t="str">
        <f>IF(Collage!B175="","",Collage!B175)</f>
        <v/>
      </c>
      <c r="C182" s="59" t="str">
        <f>IF(Collage!C175="","",Collage!C175)</f>
        <v>- SAUVEGARDES -</v>
      </c>
      <c r="D182" s="107" t="str">
        <f>IF(Collage!D175="","",Collage!D175)</f>
        <v/>
      </c>
      <c r="E182" s="29"/>
      <c r="F182" s="10"/>
      <c r="G182" s="11"/>
      <c r="H182" s="13" t="str">
        <f t="shared" si="28"/>
        <v/>
      </c>
      <c r="I182" s="8">
        <f>IF(B182&lt;&gt;"",SUMIF($V$23:$V$598,V182,$H$23:$H$598)/SUMIF($V$23:$V$598,V182,$O$23:O757),IF(O182&lt;&gt;"",SUMIF($S$23:$S$598,S182,$H$23:$H$598)/O182,""))</f>
        <v>0.15151515151515149</v>
      </c>
      <c r="J182" s="12"/>
      <c r="K182" s="19" t="str">
        <f t="shared" si="36"/>
        <v/>
      </c>
      <c r="L182" s="19" t="str">
        <f t="shared" si="29"/>
        <v/>
      </c>
      <c r="M182" s="19" t="str">
        <f t="shared" si="30"/>
        <v/>
      </c>
      <c r="N182" s="19" t="str">
        <f t="shared" si="37"/>
        <v>Procédures :</v>
      </c>
      <c r="O182" s="9">
        <f t="shared" si="35"/>
        <v>11</v>
      </c>
      <c r="S182" s="2" t="str">
        <f t="shared" si="33"/>
        <v>- SAUVEGARDES -</v>
      </c>
      <c r="T182" s="18">
        <f t="shared" si="31"/>
        <v>0.15151515151515149</v>
      </c>
      <c r="V182" s="2" t="str">
        <f t="shared" si="34"/>
        <v>DEMANDES</v>
      </c>
      <c r="W182" s="16" t="str">
        <f t="shared" si="32"/>
        <v/>
      </c>
    </row>
    <row r="183" spans="2:23" x14ac:dyDescent="0.2">
      <c r="B183" s="59" t="str">
        <f>IF(Collage!B176="","",Collage!B176)</f>
        <v/>
      </c>
      <c r="C183" s="59" t="str">
        <f>IF(Collage!C176="","",Collage!C176)</f>
        <v/>
      </c>
      <c r="D183" s="107" t="str">
        <f>IF(Collage!D176="","",Collage!D176)</f>
        <v/>
      </c>
      <c r="E183" s="29"/>
      <c r="F183" s="10"/>
      <c r="G183" s="11"/>
      <c r="H183" s="13" t="str">
        <f t="shared" si="28"/>
        <v/>
      </c>
      <c r="I183" s="8" t="str">
        <f>IF(B183&lt;&gt;"",SUMIF($V$23:$V$598,V183,$H$23:$H$598)/SUMIF($V$23:$V$598,V183,$O$23:O758),IF(O183&lt;&gt;"",SUMIF($S$23:$S$598,S183,$H$23:$H$598)/O183,""))</f>
        <v/>
      </c>
      <c r="J183" s="12"/>
      <c r="K183" s="19" t="str">
        <f t="shared" si="36"/>
        <v/>
      </c>
      <c r="L183" s="19" t="str">
        <f t="shared" si="29"/>
        <v/>
      </c>
      <c r="M183" s="19" t="str">
        <f t="shared" si="30"/>
        <v/>
      </c>
      <c r="N183" s="19" t="str">
        <f t="shared" si="37"/>
        <v/>
      </c>
      <c r="O183" s="9" t="str">
        <f t="shared" si="35"/>
        <v/>
      </c>
      <c r="S183" s="2" t="str">
        <f t="shared" si="33"/>
        <v>- SAUVEGARDES -</v>
      </c>
      <c r="T183" s="18" t="str">
        <f t="shared" si="31"/>
        <v/>
      </c>
      <c r="V183" s="2" t="str">
        <f t="shared" si="34"/>
        <v>DEMANDES</v>
      </c>
      <c r="W183" s="16" t="str">
        <f t="shared" si="32"/>
        <v/>
      </c>
    </row>
    <row r="184" spans="2:23" x14ac:dyDescent="0.2">
      <c r="B184" s="59" t="str">
        <f>IF(Collage!B177="","",Collage!B177)</f>
        <v/>
      </c>
      <c r="C184" s="59" t="str">
        <f>IF(Collage!C177="","",Collage!C177)</f>
        <v/>
      </c>
      <c r="D184" s="107" t="str">
        <f>IF(Collage!D177="","",Collage!D177)</f>
        <v>Dem016</v>
      </c>
      <c r="E184" s="29" t="s">
        <v>2</v>
      </c>
      <c r="F184" s="10" t="s">
        <v>2</v>
      </c>
      <c r="G184" s="11"/>
      <c r="H184" s="13">
        <f t="shared" si="28"/>
        <v>0.66666666666666663</v>
      </c>
      <c r="I184" s="8" t="str">
        <f>IF(B184&lt;&gt;"",SUMIF($V$23:$V$598,V184,$H$23:$H$598)/SUMIF($V$23:$V$598,V184,$O$23:O759),IF(O184&lt;&gt;"",SUMIF($S$23:$S$598,S184,$H$23:$H$598)/O184,""))</f>
        <v/>
      </c>
      <c r="J184" s="12"/>
      <c r="K184" s="19">
        <f t="shared" si="36"/>
        <v>1</v>
      </c>
      <c r="L184" s="19">
        <f t="shared" si="29"/>
        <v>1</v>
      </c>
      <c r="M184" s="19">
        <f t="shared" si="30"/>
        <v>0</v>
      </c>
      <c r="N184" s="19">
        <f t="shared" si="37"/>
        <v>2</v>
      </c>
      <c r="O184" s="9" t="str">
        <f t="shared" si="35"/>
        <v/>
      </c>
      <c r="S184" s="2" t="str">
        <f t="shared" si="33"/>
        <v>- SAUVEGARDES -</v>
      </c>
      <c r="T184" s="18" t="str">
        <f t="shared" si="31"/>
        <v/>
      </c>
      <c r="V184" s="2" t="str">
        <f t="shared" si="34"/>
        <v>DEMANDES</v>
      </c>
      <c r="W184" s="16" t="str">
        <f t="shared" si="32"/>
        <v/>
      </c>
    </row>
    <row r="185" spans="2:23" x14ac:dyDescent="0.2">
      <c r="B185" s="59" t="str">
        <f>IF(Collage!B178="","",Collage!B178)</f>
        <v/>
      </c>
      <c r="C185" s="59" t="str">
        <f>IF(Collage!C178="","",Collage!C178)</f>
        <v/>
      </c>
      <c r="D185" s="107" t="str">
        <f>IF(Collage!D178="","",Collage!D178)</f>
        <v>Dem017</v>
      </c>
      <c r="E185" s="29"/>
      <c r="F185" s="10"/>
      <c r="G185" s="11"/>
      <c r="H185" s="13">
        <f t="shared" si="28"/>
        <v>0</v>
      </c>
      <c r="I185" s="8" t="str">
        <f>IF(B185&lt;&gt;"",SUMIF($V$23:$V$598,V185,$H$23:$H$598)/SUMIF($V$23:$V$598,V185,$O$23:O760),IF(O185&lt;&gt;"",SUMIF($S$23:$S$598,S185,$H$23:$H$598)/O185,""))</f>
        <v/>
      </c>
      <c r="J185" s="12"/>
      <c r="K185" s="19">
        <f t="shared" si="36"/>
        <v>0</v>
      </c>
      <c r="L185" s="19">
        <f t="shared" si="29"/>
        <v>0</v>
      </c>
      <c r="M185" s="19">
        <f t="shared" si="30"/>
        <v>0</v>
      </c>
      <c r="N185" s="19">
        <f t="shared" si="37"/>
        <v>0</v>
      </c>
      <c r="O185" s="9" t="str">
        <f t="shared" si="35"/>
        <v/>
      </c>
      <c r="S185" s="2" t="str">
        <f t="shared" si="33"/>
        <v>- SAUVEGARDES -</v>
      </c>
      <c r="T185" s="18" t="str">
        <f t="shared" si="31"/>
        <v/>
      </c>
      <c r="V185" s="2" t="str">
        <f t="shared" si="34"/>
        <v>DEMANDES</v>
      </c>
      <c r="W185" s="16" t="str">
        <f t="shared" si="32"/>
        <v/>
      </c>
    </row>
    <row r="186" spans="2:23" x14ac:dyDescent="0.2">
      <c r="B186" s="59" t="str">
        <f>IF(Collage!B179="","",Collage!B179)</f>
        <v/>
      </c>
      <c r="C186" s="59" t="str">
        <f>IF(Collage!C179="","",Collage!C179)</f>
        <v/>
      </c>
      <c r="D186" s="107" t="str">
        <f>IF(Collage!D179="","",Collage!D179)</f>
        <v>Dem018</v>
      </c>
      <c r="E186" s="29" t="s">
        <v>2</v>
      </c>
      <c r="F186" s="10"/>
      <c r="G186" s="11"/>
      <c r="H186" s="13">
        <f t="shared" si="28"/>
        <v>0.33333333333333331</v>
      </c>
      <c r="I186" s="8" t="str">
        <f>IF(B186&lt;&gt;"",SUMIF($V$23:$V$598,V186,$H$23:$H$598)/SUMIF($V$23:$V$598,V186,$O$23:O761),IF(O186&lt;&gt;"",SUMIF($S$23:$S$598,S186,$H$23:$H$598)/O186,""))</f>
        <v/>
      </c>
      <c r="J186" s="12"/>
      <c r="K186" s="19">
        <f t="shared" si="36"/>
        <v>1</v>
      </c>
      <c r="L186" s="19">
        <f t="shared" si="29"/>
        <v>0</v>
      </c>
      <c r="M186" s="19">
        <f t="shared" si="30"/>
        <v>0</v>
      </c>
      <c r="N186" s="19">
        <f t="shared" si="37"/>
        <v>1</v>
      </c>
      <c r="O186" s="9" t="str">
        <f t="shared" si="35"/>
        <v/>
      </c>
      <c r="S186" s="2" t="str">
        <f t="shared" si="33"/>
        <v>- SAUVEGARDES -</v>
      </c>
      <c r="T186" s="18" t="str">
        <f t="shared" si="31"/>
        <v/>
      </c>
      <c r="V186" s="2" t="str">
        <f t="shared" si="34"/>
        <v>DEMANDES</v>
      </c>
      <c r="W186" s="16" t="str">
        <f t="shared" si="32"/>
        <v/>
      </c>
    </row>
    <row r="187" spans="2:23" x14ac:dyDescent="0.2">
      <c r="B187" s="59" t="str">
        <f>IF(Collage!B180="","",Collage!B180)</f>
        <v/>
      </c>
      <c r="C187" s="59" t="str">
        <f>IF(Collage!C180="","",Collage!C180)</f>
        <v/>
      </c>
      <c r="D187" s="107" t="str">
        <f>IF(Collage!D180="","",Collage!D180)</f>
        <v>Dem019</v>
      </c>
      <c r="E187" s="29"/>
      <c r="F187" s="10"/>
      <c r="G187" s="11"/>
      <c r="H187" s="13">
        <f t="shared" si="28"/>
        <v>0</v>
      </c>
      <c r="I187" s="8" t="str">
        <f>IF(B187&lt;&gt;"",SUMIF($V$23:$V$598,V187,$H$23:$H$598)/SUMIF($V$23:$V$598,V187,$O$23:O762),IF(O187&lt;&gt;"",SUMIF($S$23:$S$598,S187,$H$23:$H$598)/O187,""))</f>
        <v/>
      </c>
      <c r="J187" s="12"/>
      <c r="K187" s="19">
        <f t="shared" si="36"/>
        <v>0</v>
      </c>
      <c r="L187" s="19">
        <f t="shared" si="29"/>
        <v>0</v>
      </c>
      <c r="M187" s="19">
        <f t="shared" si="30"/>
        <v>0</v>
      </c>
      <c r="N187" s="19">
        <f t="shared" si="37"/>
        <v>0</v>
      </c>
      <c r="O187" s="9" t="str">
        <f t="shared" si="35"/>
        <v/>
      </c>
      <c r="S187" s="2" t="str">
        <f t="shared" si="33"/>
        <v>- SAUVEGARDES -</v>
      </c>
      <c r="T187" s="18" t="str">
        <f t="shared" si="31"/>
        <v/>
      </c>
      <c r="V187" s="2" t="str">
        <f t="shared" si="34"/>
        <v>DEMANDES</v>
      </c>
      <c r="W187" s="16" t="str">
        <f t="shared" si="32"/>
        <v/>
      </c>
    </row>
    <row r="188" spans="2:23" x14ac:dyDescent="0.2">
      <c r="B188" s="59" t="str">
        <f>IF(Collage!B181="","",Collage!B181)</f>
        <v/>
      </c>
      <c r="C188" s="59" t="str">
        <f>IF(Collage!C181="","",Collage!C181)</f>
        <v/>
      </c>
      <c r="D188" s="107" t="str">
        <f>IF(Collage!D181="","",Collage!D181)</f>
        <v>Dem020</v>
      </c>
      <c r="E188" s="29"/>
      <c r="F188" s="10"/>
      <c r="G188" s="11"/>
      <c r="H188" s="13">
        <f t="shared" si="28"/>
        <v>0</v>
      </c>
      <c r="I188" s="8" t="str">
        <f>IF(B188&lt;&gt;"",SUMIF($V$23:$V$598,V188,$H$23:$H$598)/SUMIF($V$23:$V$598,V188,$O$23:O763),IF(O188&lt;&gt;"",SUMIF($S$23:$S$598,S188,$H$23:$H$598)/O188,""))</f>
        <v/>
      </c>
      <c r="J188" s="12"/>
      <c r="K188" s="19">
        <f t="shared" si="36"/>
        <v>0</v>
      </c>
      <c r="L188" s="19">
        <f t="shared" si="29"/>
        <v>0</v>
      </c>
      <c r="M188" s="19">
        <f t="shared" si="30"/>
        <v>0</v>
      </c>
      <c r="N188" s="19">
        <f t="shared" si="37"/>
        <v>0</v>
      </c>
      <c r="O188" s="9" t="str">
        <f t="shared" si="35"/>
        <v/>
      </c>
      <c r="S188" s="2" t="str">
        <f t="shared" si="33"/>
        <v>- SAUVEGARDES -</v>
      </c>
      <c r="T188" s="18" t="str">
        <f t="shared" si="31"/>
        <v/>
      </c>
      <c r="V188" s="2" t="str">
        <f t="shared" si="34"/>
        <v>DEMANDES</v>
      </c>
      <c r="W188" s="16" t="str">
        <f t="shared" si="32"/>
        <v/>
      </c>
    </row>
    <row r="189" spans="2:23" x14ac:dyDescent="0.2">
      <c r="B189" s="59" t="str">
        <f>IF(Collage!B182="","",Collage!B182)</f>
        <v/>
      </c>
      <c r="C189" s="59" t="str">
        <f>IF(Collage!C182="","",Collage!C182)</f>
        <v/>
      </c>
      <c r="D189" s="107" t="str">
        <f>IF(Collage!D182="","",Collage!D182)</f>
        <v>Dem021</v>
      </c>
      <c r="E189" s="29" t="s">
        <v>2</v>
      </c>
      <c r="F189" s="10"/>
      <c r="G189" s="11"/>
      <c r="H189" s="13">
        <f t="shared" si="28"/>
        <v>0.33333333333333331</v>
      </c>
      <c r="I189" s="8" t="str">
        <f>IF(B189&lt;&gt;"",SUMIF($V$23:$V$598,V189,$H$23:$H$598)/SUMIF($V$23:$V$598,V189,$O$23:O764),IF(O189&lt;&gt;"",SUMIF($S$23:$S$598,S189,$H$23:$H$598)/O189,""))</f>
        <v/>
      </c>
      <c r="J189" s="12"/>
      <c r="K189" s="19">
        <f t="shared" si="36"/>
        <v>1</v>
      </c>
      <c r="L189" s="19">
        <f t="shared" si="29"/>
        <v>0</v>
      </c>
      <c r="M189" s="19">
        <f t="shared" si="30"/>
        <v>0</v>
      </c>
      <c r="N189" s="19">
        <f t="shared" si="37"/>
        <v>1</v>
      </c>
      <c r="O189" s="9" t="str">
        <f t="shared" si="35"/>
        <v/>
      </c>
      <c r="S189" s="2" t="str">
        <f t="shared" si="33"/>
        <v>- SAUVEGARDES -</v>
      </c>
      <c r="T189" s="18" t="str">
        <f t="shared" si="31"/>
        <v/>
      </c>
      <c r="V189" s="2" t="str">
        <f t="shared" si="34"/>
        <v>DEMANDES</v>
      </c>
      <c r="W189" s="16" t="str">
        <f t="shared" si="32"/>
        <v/>
      </c>
    </row>
    <row r="190" spans="2:23" x14ac:dyDescent="0.2">
      <c r="B190" s="59" t="str">
        <f>IF(Collage!B183="","",Collage!B183)</f>
        <v/>
      </c>
      <c r="C190" s="59" t="str">
        <f>IF(Collage!C183="","",Collage!C183)</f>
        <v/>
      </c>
      <c r="D190" s="107" t="str">
        <f>IF(Collage!D183="","",Collage!D183)</f>
        <v>Dem022</v>
      </c>
      <c r="E190" s="29"/>
      <c r="F190" s="10"/>
      <c r="G190" s="11"/>
      <c r="H190" s="13">
        <f t="shared" si="28"/>
        <v>0</v>
      </c>
      <c r="I190" s="8" t="str">
        <f>IF(B190&lt;&gt;"",SUMIF($V$23:$V$598,V190,$H$23:$H$598)/SUMIF($V$23:$V$598,V190,$O$23:O765),IF(O190&lt;&gt;"",SUMIF($S$23:$S$598,S190,$H$23:$H$598)/O190,""))</f>
        <v/>
      </c>
      <c r="J190" s="12"/>
      <c r="K190" s="19">
        <f t="shared" si="36"/>
        <v>0</v>
      </c>
      <c r="L190" s="19">
        <f t="shared" si="29"/>
        <v>0</v>
      </c>
      <c r="M190" s="19">
        <f t="shared" si="30"/>
        <v>0</v>
      </c>
      <c r="N190" s="19">
        <f t="shared" si="37"/>
        <v>0</v>
      </c>
      <c r="O190" s="9" t="str">
        <f t="shared" si="35"/>
        <v/>
      </c>
      <c r="S190" s="2" t="str">
        <f t="shared" si="33"/>
        <v>- SAUVEGARDES -</v>
      </c>
      <c r="T190" s="18" t="str">
        <f t="shared" si="31"/>
        <v/>
      </c>
      <c r="V190" s="2" t="str">
        <f t="shared" si="34"/>
        <v>DEMANDES</v>
      </c>
      <c r="W190" s="16" t="str">
        <f t="shared" si="32"/>
        <v/>
      </c>
    </row>
    <row r="191" spans="2:23" x14ac:dyDescent="0.2">
      <c r="B191" s="59" t="str">
        <f>IF(Collage!B184="","",Collage!B184)</f>
        <v/>
      </c>
      <c r="C191" s="59" t="str">
        <f>IF(Collage!C184="","",Collage!C184)</f>
        <v/>
      </c>
      <c r="D191" s="107" t="str">
        <f>IF(Collage!D184="","",Collage!D184)</f>
        <v>Dem023</v>
      </c>
      <c r="E191" s="29"/>
      <c r="F191" s="10"/>
      <c r="G191" s="11"/>
      <c r="H191" s="13">
        <f t="shared" si="28"/>
        <v>0</v>
      </c>
      <c r="I191" s="8" t="str">
        <f>IF(B191&lt;&gt;"",SUMIF($V$23:$V$598,V191,$H$23:$H$598)/SUMIF($V$23:$V$598,V191,$O$23:O766),IF(O191&lt;&gt;"",SUMIF($S$23:$S$598,S191,$H$23:$H$598)/O191,""))</f>
        <v/>
      </c>
      <c r="J191" s="12"/>
      <c r="K191" s="19">
        <f t="shared" si="36"/>
        <v>0</v>
      </c>
      <c r="L191" s="19">
        <f t="shared" si="29"/>
        <v>0</v>
      </c>
      <c r="M191" s="19">
        <f t="shared" si="30"/>
        <v>0</v>
      </c>
      <c r="N191" s="19">
        <f t="shared" si="37"/>
        <v>0</v>
      </c>
      <c r="O191" s="9" t="str">
        <f t="shared" si="35"/>
        <v/>
      </c>
      <c r="S191" s="2" t="str">
        <f t="shared" si="33"/>
        <v>- SAUVEGARDES -</v>
      </c>
      <c r="T191" s="18" t="str">
        <f t="shared" si="31"/>
        <v/>
      </c>
      <c r="V191" s="2" t="str">
        <f t="shared" si="34"/>
        <v>DEMANDES</v>
      </c>
      <c r="W191" s="16" t="str">
        <f t="shared" si="32"/>
        <v/>
      </c>
    </row>
    <row r="192" spans="2:23" x14ac:dyDescent="0.2">
      <c r="B192" s="59" t="str">
        <f>IF(Collage!B185="","",Collage!B185)</f>
        <v/>
      </c>
      <c r="C192" s="59" t="str">
        <f>IF(Collage!C185="","",Collage!C185)</f>
        <v/>
      </c>
      <c r="D192" s="107" t="str">
        <f>IF(Collage!D185="","",Collage!D185)</f>
        <v>Dem024</v>
      </c>
      <c r="E192" s="29"/>
      <c r="F192" s="10"/>
      <c r="G192" s="11"/>
      <c r="H192" s="13">
        <f t="shared" si="28"/>
        <v>0</v>
      </c>
      <c r="I192" s="8" t="str">
        <f>IF(B192&lt;&gt;"",SUMIF($V$23:$V$598,V192,$H$23:$H$598)/SUMIF($V$23:$V$598,V192,$O$23:O767),IF(O192&lt;&gt;"",SUMIF($S$23:$S$598,S192,$H$23:$H$598)/O192,""))</f>
        <v/>
      </c>
      <c r="J192" s="12"/>
      <c r="K192" s="19">
        <f t="shared" si="36"/>
        <v>0</v>
      </c>
      <c r="L192" s="19">
        <f t="shared" si="29"/>
        <v>0</v>
      </c>
      <c r="M192" s="19">
        <f t="shared" si="30"/>
        <v>0</v>
      </c>
      <c r="N192" s="19">
        <f t="shared" si="37"/>
        <v>0</v>
      </c>
      <c r="O192" s="9" t="str">
        <f t="shared" si="35"/>
        <v/>
      </c>
      <c r="S192" s="2" t="str">
        <f t="shared" si="33"/>
        <v>- SAUVEGARDES -</v>
      </c>
      <c r="T192" s="18" t="str">
        <f t="shared" si="31"/>
        <v/>
      </c>
      <c r="V192" s="2" t="str">
        <f t="shared" si="34"/>
        <v>DEMANDES</v>
      </c>
      <c r="W192" s="16" t="str">
        <f t="shared" si="32"/>
        <v/>
      </c>
    </row>
    <row r="193" spans="2:23" x14ac:dyDescent="0.2">
      <c r="B193" s="59" t="str">
        <f>IF(Collage!B186="","",Collage!B186)</f>
        <v/>
      </c>
      <c r="C193" s="59" t="str">
        <f>IF(Collage!C186="","",Collage!C186)</f>
        <v/>
      </c>
      <c r="D193" s="107" t="str">
        <f>IF(Collage!D186="","",Collage!D186)</f>
        <v>Dem025</v>
      </c>
      <c r="E193" s="29" t="s">
        <v>2</v>
      </c>
      <c r="F193" s="10"/>
      <c r="G193" s="11"/>
      <c r="H193" s="13">
        <f t="shared" si="28"/>
        <v>0.33333333333333331</v>
      </c>
      <c r="I193" s="8" t="str">
        <f>IF(B193&lt;&gt;"",SUMIF($V$23:$V$598,V193,$H$23:$H$598)/SUMIF($V$23:$V$598,V193,$O$23:O768),IF(O193&lt;&gt;"",SUMIF($S$23:$S$598,S193,$H$23:$H$598)/O193,""))</f>
        <v/>
      </c>
      <c r="J193" s="12"/>
      <c r="K193" s="19">
        <f t="shared" si="36"/>
        <v>1</v>
      </c>
      <c r="L193" s="19">
        <f t="shared" si="29"/>
        <v>0</v>
      </c>
      <c r="M193" s="19">
        <f t="shared" si="30"/>
        <v>0</v>
      </c>
      <c r="N193" s="19">
        <f t="shared" si="37"/>
        <v>1</v>
      </c>
      <c r="O193" s="9" t="str">
        <f t="shared" si="35"/>
        <v/>
      </c>
      <c r="S193" s="2" t="str">
        <f t="shared" si="33"/>
        <v>- SAUVEGARDES -</v>
      </c>
      <c r="T193" s="18" t="str">
        <f t="shared" si="31"/>
        <v/>
      </c>
      <c r="V193" s="2" t="str">
        <f t="shared" si="34"/>
        <v>DEMANDES</v>
      </c>
      <c r="W193" s="16" t="str">
        <f t="shared" si="32"/>
        <v/>
      </c>
    </row>
    <row r="194" spans="2:23" x14ac:dyDescent="0.2">
      <c r="B194" s="59" t="str">
        <f>IF(Collage!B187="","",Collage!B187)</f>
        <v/>
      </c>
      <c r="C194" s="59" t="str">
        <f>IF(Collage!C187="","",Collage!C187)</f>
        <v/>
      </c>
      <c r="D194" s="107" t="str">
        <f>IF(Collage!D187="","",Collage!D187)</f>
        <v>Dem026</v>
      </c>
      <c r="E194" s="29"/>
      <c r="F194" s="10"/>
      <c r="G194" s="11"/>
      <c r="H194" s="13">
        <f t="shared" si="28"/>
        <v>0</v>
      </c>
      <c r="I194" s="8" t="str">
        <f>IF(B194&lt;&gt;"",SUMIF($V$23:$V$598,V194,$H$23:$H$598)/SUMIF($V$23:$V$598,V194,$O$23:O769),IF(O194&lt;&gt;"",SUMIF($S$23:$S$598,S194,$H$23:$H$598)/O194,""))</f>
        <v/>
      </c>
      <c r="J194" s="12"/>
      <c r="K194" s="19">
        <f t="shared" si="36"/>
        <v>0</v>
      </c>
      <c r="L194" s="19">
        <f t="shared" si="29"/>
        <v>0</v>
      </c>
      <c r="M194" s="19">
        <f t="shared" si="30"/>
        <v>0</v>
      </c>
      <c r="N194" s="19">
        <f t="shared" si="37"/>
        <v>0</v>
      </c>
      <c r="O194" s="9" t="str">
        <f t="shared" si="35"/>
        <v/>
      </c>
      <c r="S194" s="2" t="str">
        <f t="shared" si="33"/>
        <v>- SAUVEGARDES -</v>
      </c>
      <c r="T194" s="18" t="str">
        <f t="shared" si="31"/>
        <v/>
      </c>
      <c r="V194" s="2" t="str">
        <f t="shared" si="34"/>
        <v>DEMANDES</v>
      </c>
      <c r="W194" s="16" t="str">
        <f t="shared" si="32"/>
        <v/>
      </c>
    </row>
    <row r="195" spans="2:23" x14ac:dyDescent="0.2">
      <c r="B195" s="59" t="str">
        <f>IF(Collage!B188="","",Collage!B188)</f>
        <v/>
      </c>
      <c r="C195" s="59" t="str">
        <f>IF(Collage!C188="","",Collage!C188)</f>
        <v/>
      </c>
      <c r="D195" s="107" t="str">
        <f>IF(Collage!D188="","",Collage!D188)</f>
        <v/>
      </c>
      <c r="E195" s="29"/>
      <c r="F195" s="10"/>
      <c r="G195" s="11"/>
      <c r="H195" s="13" t="str">
        <f t="shared" si="28"/>
        <v/>
      </c>
      <c r="I195" s="8" t="str">
        <f>IF(B195&lt;&gt;"",SUMIF($V$23:$V$598,V195,$H$23:$H$598)/SUMIF($V$23:$V$598,V195,$O$23:O770),IF(O195&lt;&gt;"",SUMIF($S$23:$S$598,S195,$H$23:$H$598)/O195,""))</f>
        <v/>
      </c>
      <c r="J195" s="12"/>
      <c r="K195" s="19" t="str">
        <f t="shared" si="36"/>
        <v/>
      </c>
      <c r="L195" s="19" t="str">
        <f t="shared" si="29"/>
        <v/>
      </c>
      <c r="M195" s="19" t="str">
        <f t="shared" si="30"/>
        <v/>
      </c>
      <c r="N195" s="19" t="str">
        <f t="shared" si="37"/>
        <v/>
      </c>
      <c r="O195" s="9" t="str">
        <f t="shared" si="35"/>
        <v/>
      </c>
      <c r="S195" s="2" t="str">
        <f t="shared" si="33"/>
        <v>- SAUVEGARDES -</v>
      </c>
      <c r="T195" s="18" t="str">
        <f t="shared" si="31"/>
        <v/>
      </c>
      <c r="V195" s="2" t="str">
        <f t="shared" si="34"/>
        <v>DEMANDES</v>
      </c>
      <c r="W195" s="16" t="str">
        <f t="shared" si="32"/>
        <v/>
      </c>
    </row>
    <row r="196" spans="2:23" x14ac:dyDescent="0.2">
      <c r="B196" s="59" t="str">
        <f>IF(Collage!B189="","",Collage!B189)</f>
        <v/>
      </c>
      <c r="C196" s="59" t="str">
        <f>IF(Collage!C189="","",Collage!C189)</f>
        <v>- MEP -</v>
      </c>
      <c r="D196" s="107" t="str">
        <f>IF(Collage!D189="","",Collage!D189)</f>
        <v/>
      </c>
      <c r="E196" s="29"/>
      <c r="F196" s="10"/>
      <c r="G196" s="11"/>
      <c r="H196" s="13" t="str">
        <f t="shared" si="28"/>
        <v/>
      </c>
      <c r="I196" s="8">
        <f>IF(B196&lt;&gt;"",SUMIF($V$23:$V$598,V196,$H$23:$H$598)/SUMIF($V$23:$V$598,V196,$O$23:O771),IF(O196&lt;&gt;"",SUMIF($S$23:$S$598,S196,$H$23:$H$598)/O196,""))</f>
        <v>0.16666666666666666</v>
      </c>
      <c r="J196" s="12"/>
      <c r="K196" s="19" t="str">
        <f t="shared" si="36"/>
        <v/>
      </c>
      <c r="L196" s="19" t="str">
        <f t="shared" si="29"/>
        <v/>
      </c>
      <c r="M196" s="19" t="str">
        <f t="shared" si="30"/>
        <v/>
      </c>
      <c r="N196" s="19" t="str">
        <f t="shared" si="37"/>
        <v>Procédures :</v>
      </c>
      <c r="O196" s="9">
        <f t="shared" si="35"/>
        <v>6</v>
      </c>
      <c r="S196" s="2" t="str">
        <f t="shared" si="33"/>
        <v>- MEP -</v>
      </c>
      <c r="T196" s="18">
        <f t="shared" si="31"/>
        <v>0.16666666666666666</v>
      </c>
      <c r="V196" s="2" t="str">
        <f t="shared" si="34"/>
        <v>DEMANDES</v>
      </c>
      <c r="W196" s="16" t="str">
        <f t="shared" si="32"/>
        <v/>
      </c>
    </row>
    <row r="197" spans="2:23" x14ac:dyDescent="0.2">
      <c r="B197" s="59" t="str">
        <f>IF(Collage!B190="","",Collage!B190)</f>
        <v/>
      </c>
      <c r="C197" s="59" t="str">
        <f>IF(Collage!C190="","",Collage!C190)</f>
        <v/>
      </c>
      <c r="D197" s="107" t="str">
        <f>IF(Collage!D190="","",Collage!D190)</f>
        <v/>
      </c>
      <c r="E197" s="29"/>
      <c r="F197" s="10"/>
      <c r="G197" s="11"/>
      <c r="H197" s="13" t="str">
        <f t="shared" si="28"/>
        <v/>
      </c>
      <c r="I197" s="8" t="str">
        <f>IF(B197&lt;&gt;"",SUMIF($V$23:$V$598,V197,$H$23:$H$598)/SUMIF($V$23:$V$598,V197,$O$23:O772),IF(O197&lt;&gt;"",SUMIF($S$23:$S$598,S197,$H$23:$H$598)/O197,""))</f>
        <v/>
      </c>
      <c r="J197" s="12"/>
      <c r="K197" s="19" t="str">
        <f t="shared" si="36"/>
        <v/>
      </c>
      <c r="L197" s="19" t="str">
        <f t="shared" si="29"/>
        <v/>
      </c>
      <c r="M197" s="19" t="str">
        <f t="shared" si="30"/>
        <v/>
      </c>
      <c r="N197" s="19" t="str">
        <f t="shared" si="37"/>
        <v/>
      </c>
      <c r="O197" s="9" t="str">
        <f t="shared" si="35"/>
        <v/>
      </c>
      <c r="S197" s="2" t="str">
        <f t="shared" si="33"/>
        <v>- MEP -</v>
      </c>
      <c r="T197" s="18" t="str">
        <f t="shared" si="31"/>
        <v/>
      </c>
      <c r="V197" s="2" t="str">
        <f t="shared" si="34"/>
        <v>DEMANDES</v>
      </c>
      <c r="W197" s="16" t="str">
        <f t="shared" si="32"/>
        <v/>
      </c>
    </row>
    <row r="198" spans="2:23" x14ac:dyDescent="0.2">
      <c r="B198" s="59" t="str">
        <f>IF(Collage!B191="","",Collage!B191)</f>
        <v/>
      </c>
      <c r="C198" s="59" t="str">
        <f>IF(Collage!C191="","",Collage!C191)</f>
        <v/>
      </c>
      <c r="D198" s="107" t="str">
        <f>IF(Collage!D191="","",Collage!D191)</f>
        <v>Dem027</v>
      </c>
      <c r="E198" s="29"/>
      <c r="F198" s="10"/>
      <c r="G198" s="11"/>
      <c r="H198" s="13">
        <f t="shared" si="28"/>
        <v>0</v>
      </c>
      <c r="I198" s="8" t="str">
        <f>IF(B198&lt;&gt;"",SUMIF($V$23:$V$598,V198,$H$23:$H$598)/SUMIF($V$23:$V$598,V198,$O$23:O773),IF(O198&lt;&gt;"",SUMIF($S$23:$S$598,S198,$H$23:$H$598)/O198,""))</f>
        <v/>
      </c>
      <c r="J198" s="12"/>
      <c r="K198" s="19">
        <f t="shared" si="36"/>
        <v>0</v>
      </c>
      <c r="L198" s="19">
        <f t="shared" si="29"/>
        <v>0</v>
      </c>
      <c r="M198" s="19">
        <f t="shared" si="30"/>
        <v>0</v>
      </c>
      <c r="N198" s="19">
        <f t="shared" si="37"/>
        <v>0</v>
      </c>
      <c r="O198" s="9" t="str">
        <f t="shared" si="35"/>
        <v/>
      </c>
      <c r="S198" s="2" t="str">
        <f t="shared" si="33"/>
        <v>- MEP -</v>
      </c>
      <c r="T198" s="18" t="str">
        <f t="shared" si="31"/>
        <v/>
      </c>
      <c r="V198" s="2" t="str">
        <f t="shared" si="34"/>
        <v>DEMANDES</v>
      </c>
      <c r="W198" s="16" t="str">
        <f t="shared" si="32"/>
        <v/>
      </c>
    </row>
    <row r="199" spans="2:23" x14ac:dyDescent="0.2">
      <c r="B199" s="59" t="str">
        <f>IF(Collage!B192="","",Collage!B192)</f>
        <v/>
      </c>
      <c r="C199" s="59" t="str">
        <f>IF(Collage!C192="","",Collage!C192)</f>
        <v/>
      </c>
      <c r="D199" s="107" t="str">
        <f>IF(Collage!D192="","",Collage!D192)</f>
        <v>Dem028</v>
      </c>
      <c r="E199" s="29"/>
      <c r="F199" s="10"/>
      <c r="G199" s="11"/>
      <c r="H199" s="13">
        <f t="shared" si="28"/>
        <v>0</v>
      </c>
      <c r="I199" s="8" t="str">
        <f>IF(B199&lt;&gt;"",SUMIF($V$23:$V$598,V199,$H$23:$H$598)/SUMIF($V$23:$V$598,V199,$O$23:O774),IF(O199&lt;&gt;"",SUMIF($S$23:$S$598,S199,$H$23:$H$598)/O199,""))</f>
        <v/>
      </c>
      <c r="J199" s="12"/>
      <c r="K199" s="19">
        <f t="shared" si="36"/>
        <v>0</v>
      </c>
      <c r="L199" s="19">
        <f t="shared" si="29"/>
        <v>0</v>
      </c>
      <c r="M199" s="19">
        <f t="shared" si="30"/>
        <v>0</v>
      </c>
      <c r="N199" s="19">
        <f t="shared" si="37"/>
        <v>0</v>
      </c>
      <c r="O199" s="9" t="str">
        <f t="shared" si="35"/>
        <v/>
      </c>
      <c r="S199" s="2" t="str">
        <f t="shared" si="33"/>
        <v>- MEP -</v>
      </c>
      <c r="T199" s="18" t="str">
        <f t="shared" si="31"/>
        <v/>
      </c>
      <c r="V199" s="2" t="str">
        <f t="shared" si="34"/>
        <v>DEMANDES</v>
      </c>
      <c r="W199" s="16" t="str">
        <f t="shared" si="32"/>
        <v/>
      </c>
    </row>
    <row r="200" spans="2:23" x14ac:dyDescent="0.2">
      <c r="B200" s="59" t="str">
        <f>IF(Collage!B193="","",Collage!B193)</f>
        <v/>
      </c>
      <c r="C200" s="59" t="str">
        <f>IF(Collage!C193="","",Collage!C193)</f>
        <v/>
      </c>
      <c r="D200" s="107" t="str">
        <f>IF(Collage!D193="","",Collage!D193)</f>
        <v>Dem029</v>
      </c>
      <c r="E200" s="29" t="s">
        <v>2</v>
      </c>
      <c r="F200" s="10"/>
      <c r="G200" s="11"/>
      <c r="H200" s="13">
        <f t="shared" si="28"/>
        <v>0.33333333333333331</v>
      </c>
      <c r="I200" s="8" t="str">
        <f>IF(B200&lt;&gt;"",SUMIF($V$23:$V$598,V200,$H$23:$H$598)/SUMIF($V$23:$V$598,V200,$O$23:O775),IF(O200&lt;&gt;"",SUMIF($S$23:$S$598,S200,$H$23:$H$598)/O200,""))</f>
        <v/>
      </c>
      <c r="J200" s="12"/>
      <c r="K200" s="19">
        <f t="shared" si="36"/>
        <v>1</v>
      </c>
      <c r="L200" s="19">
        <f t="shared" si="29"/>
        <v>0</v>
      </c>
      <c r="M200" s="19">
        <f t="shared" si="30"/>
        <v>0</v>
      </c>
      <c r="N200" s="19">
        <f t="shared" si="37"/>
        <v>1</v>
      </c>
      <c r="O200" s="9" t="str">
        <f t="shared" si="35"/>
        <v/>
      </c>
      <c r="S200" s="2" t="str">
        <f t="shared" si="33"/>
        <v>- MEP -</v>
      </c>
      <c r="T200" s="18" t="str">
        <f t="shared" si="31"/>
        <v/>
      </c>
      <c r="V200" s="2" t="str">
        <f t="shared" si="34"/>
        <v>DEMANDES</v>
      </c>
      <c r="W200" s="16" t="str">
        <f t="shared" si="32"/>
        <v/>
      </c>
    </row>
    <row r="201" spans="2:23" x14ac:dyDescent="0.2">
      <c r="B201" s="59" t="str">
        <f>IF(Collage!B194="","",Collage!B194)</f>
        <v/>
      </c>
      <c r="C201" s="59" t="str">
        <f>IF(Collage!C194="","",Collage!C194)</f>
        <v/>
      </c>
      <c r="D201" s="107" t="str">
        <f>IF(Collage!D194="","",Collage!D194)</f>
        <v>Dem030</v>
      </c>
      <c r="E201" s="29" t="s">
        <v>2</v>
      </c>
      <c r="F201" s="10"/>
      <c r="G201" s="11"/>
      <c r="H201" s="13">
        <f t="shared" si="28"/>
        <v>0.33333333333333331</v>
      </c>
      <c r="I201" s="8" t="str">
        <f>IF(B201&lt;&gt;"",SUMIF($V$23:$V$598,V201,$H$23:$H$598)/SUMIF($V$23:$V$598,V201,$O$23:O776),IF(O201&lt;&gt;"",SUMIF($S$23:$S$598,S201,$H$23:$H$598)/O201,""))</f>
        <v/>
      </c>
      <c r="J201" s="12"/>
      <c r="K201" s="19">
        <f t="shared" si="36"/>
        <v>1</v>
      </c>
      <c r="L201" s="19">
        <f t="shared" si="29"/>
        <v>0</v>
      </c>
      <c r="M201" s="19">
        <f t="shared" si="30"/>
        <v>0</v>
      </c>
      <c r="N201" s="19">
        <f t="shared" si="37"/>
        <v>1</v>
      </c>
      <c r="O201" s="9" t="str">
        <f t="shared" si="35"/>
        <v/>
      </c>
      <c r="S201" s="2" t="str">
        <f t="shared" si="33"/>
        <v>- MEP -</v>
      </c>
      <c r="T201" s="18" t="str">
        <f t="shared" si="31"/>
        <v/>
      </c>
      <c r="V201" s="2" t="str">
        <f t="shared" si="34"/>
        <v>DEMANDES</v>
      </c>
      <c r="W201" s="16" t="str">
        <f t="shared" si="32"/>
        <v/>
      </c>
    </row>
    <row r="202" spans="2:23" x14ac:dyDescent="0.2">
      <c r="B202" s="59" t="str">
        <f>IF(Collage!B195="","",Collage!B195)</f>
        <v/>
      </c>
      <c r="C202" s="59" t="str">
        <f>IF(Collage!C195="","",Collage!C195)</f>
        <v/>
      </c>
      <c r="D202" s="107" t="str">
        <f>IF(Collage!D195="","",Collage!D195)</f>
        <v>Dem031</v>
      </c>
      <c r="E202" s="29" t="s">
        <v>2</v>
      </c>
      <c r="F202" s="10"/>
      <c r="G202" s="11"/>
      <c r="H202" s="13">
        <f t="shared" si="28"/>
        <v>0.33333333333333331</v>
      </c>
      <c r="I202" s="8" t="str">
        <f>IF(B202&lt;&gt;"",SUMIF($V$23:$V$598,V202,$H$23:$H$598)/SUMIF($V$23:$V$598,V202,$O$23:O777),IF(O202&lt;&gt;"",SUMIF($S$23:$S$598,S202,$H$23:$H$598)/O202,""))</f>
        <v/>
      </c>
      <c r="J202" s="12"/>
      <c r="K202" s="19">
        <f t="shared" si="36"/>
        <v>1</v>
      </c>
      <c r="L202" s="19">
        <f t="shared" si="29"/>
        <v>0</v>
      </c>
      <c r="M202" s="19">
        <f t="shared" si="30"/>
        <v>0</v>
      </c>
      <c r="N202" s="19">
        <f t="shared" si="37"/>
        <v>1</v>
      </c>
      <c r="O202" s="9" t="str">
        <f t="shared" si="35"/>
        <v/>
      </c>
      <c r="S202" s="2" t="str">
        <f t="shared" si="33"/>
        <v>- MEP -</v>
      </c>
      <c r="T202" s="18" t="str">
        <f t="shared" si="31"/>
        <v/>
      </c>
      <c r="V202" s="2" t="str">
        <f t="shared" si="34"/>
        <v>DEMANDES</v>
      </c>
      <c r="W202" s="16" t="str">
        <f t="shared" si="32"/>
        <v/>
      </c>
    </row>
    <row r="203" spans="2:23" x14ac:dyDescent="0.2">
      <c r="B203" s="59" t="str">
        <f>IF(Collage!B196="","",Collage!B196)</f>
        <v/>
      </c>
      <c r="C203" s="59" t="str">
        <f>IF(Collage!C196="","",Collage!C196)</f>
        <v/>
      </c>
      <c r="D203" s="107" t="str">
        <f>IF(Collage!D196="","",Collage!D196)</f>
        <v>Dem032</v>
      </c>
      <c r="E203" s="29"/>
      <c r="F203" s="10"/>
      <c r="G203" s="11"/>
      <c r="H203" s="13">
        <f t="shared" si="28"/>
        <v>0</v>
      </c>
      <c r="I203" s="8" t="str">
        <f>IF(B203&lt;&gt;"",SUMIF($V$23:$V$598,V203,$H$23:$H$598)/SUMIF($V$23:$V$598,V203,$O$23:O778),IF(O203&lt;&gt;"",SUMIF($S$23:$S$598,S203,$H$23:$H$598)/O203,""))</f>
        <v/>
      </c>
      <c r="J203" s="12"/>
      <c r="K203" s="19">
        <f t="shared" si="36"/>
        <v>0</v>
      </c>
      <c r="L203" s="19">
        <f t="shared" si="29"/>
        <v>0</v>
      </c>
      <c r="M203" s="19">
        <f t="shared" si="30"/>
        <v>0</v>
      </c>
      <c r="N203" s="19">
        <f t="shared" si="37"/>
        <v>0</v>
      </c>
      <c r="O203" s="9" t="str">
        <f t="shared" si="35"/>
        <v/>
      </c>
      <c r="S203" s="2" t="str">
        <f t="shared" si="33"/>
        <v>- MEP -</v>
      </c>
      <c r="T203" s="18" t="str">
        <f t="shared" si="31"/>
        <v/>
      </c>
      <c r="V203" s="2" t="str">
        <f t="shared" si="34"/>
        <v>DEMANDES</v>
      </c>
      <c r="W203" s="16" t="str">
        <f t="shared" si="32"/>
        <v/>
      </c>
    </row>
    <row r="204" spans="2:23" x14ac:dyDescent="0.2">
      <c r="B204" s="59" t="str">
        <f>IF(Collage!B197="","",Collage!B197)</f>
        <v/>
      </c>
      <c r="C204" s="59" t="str">
        <f>IF(Collage!C197="","",Collage!C197)</f>
        <v/>
      </c>
      <c r="D204" s="107" t="str">
        <f>IF(Collage!D197="","",Collage!D197)</f>
        <v/>
      </c>
      <c r="E204" s="29"/>
      <c r="F204" s="10"/>
      <c r="G204" s="11"/>
      <c r="H204" s="13" t="str">
        <f t="shared" si="28"/>
        <v/>
      </c>
      <c r="I204" s="8" t="str">
        <f>IF(B204&lt;&gt;"",SUMIF($V$23:$V$598,V204,$H$23:$H$598)/SUMIF($V$23:$V$598,V204,$O$23:O779),IF(O204&lt;&gt;"",SUMIF($S$23:$S$598,S204,$H$23:$H$598)/O204,""))</f>
        <v/>
      </c>
      <c r="J204" s="12"/>
      <c r="K204" s="19" t="str">
        <f t="shared" si="36"/>
        <v/>
      </c>
      <c r="L204" s="19" t="str">
        <f t="shared" si="29"/>
        <v/>
      </c>
      <c r="M204" s="19" t="str">
        <f t="shared" si="30"/>
        <v/>
      </c>
      <c r="N204" s="19" t="str">
        <f t="shared" si="37"/>
        <v/>
      </c>
      <c r="O204" s="9" t="str">
        <f t="shared" si="35"/>
        <v/>
      </c>
      <c r="S204" s="2" t="str">
        <f t="shared" si="33"/>
        <v>- MEP -</v>
      </c>
      <c r="T204" s="18" t="str">
        <f t="shared" si="31"/>
        <v/>
      </c>
      <c r="V204" s="2" t="str">
        <f t="shared" si="34"/>
        <v>DEMANDES</v>
      </c>
      <c r="W204" s="16" t="str">
        <f t="shared" si="32"/>
        <v/>
      </c>
    </row>
    <row r="205" spans="2:23" x14ac:dyDescent="0.2">
      <c r="B205" s="59" t="str">
        <f>IF(Collage!B198="","",Collage!B198)</f>
        <v/>
      </c>
      <c r="C205" s="59" t="str">
        <f>IF(Collage!C198="","",Collage!C198)</f>
        <v>- APPLICATIF -</v>
      </c>
      <c r="D205" s="107" t="str">
        <f>IF(Collage!D198="","",Collage!D198)</f>
        <v/>
      </c>
      <c r="E205" s="29"/>
      <c r="F205" s="10"/>
      <c r="G205" s="11"/>
      <c r="H205" s="13" t="str">
        <f t="shared" si="28"/>
        <v/>
      </c>
      <c r="I205" s="8">
        <f>IF(B205&lt;&gt;"",SUMIF($V$23:$V$598,V205,$H$23:$H$598)/SUMIF($V$23:$V$598,V205,$O$23:O780),IF(O205&lt;&gt;"",SUMIF($S$23:$S$598,S205,$H$23:$H$598)/O205,""))</f>
        <v>7.8431372549019607E-2</v>
      </c>
      <c r="J205" s="12"/>
      <c r="K205" s="19" t="str">
        <f t="shared" si="36"/>
        <v/>
      </c>
      <c r="L205" s="19" t="str">
        <f t="shared" si="29"/>
        <v/>
      </c>
      <c r="M205" s="19" t="str">
        <f t="shared" si="30"/>
        <v/>
      </c>
      <c r="N205" s="19" t="str">
        <f t="shared" si="37"/>
        <v>Procédures :</v>
      </c>
      <c r="O205" s="9">
        <f t="shared" si="35"/>
        <v>17</v>
      </c>
      <c r="S205" s="2" t="str">
        <f t="shared" si="33"/>
        <v>- APPLICATIF -</v>
      </c>
      <c r="T205" s="18">
        <f t="shared" si="31"/>
        <v>7.8431372549019607E-2</v>
      </c>
      <c r="V205" s="2" t="str">
        <f t="shared" si="34"/>
        <v>DEMANDES</v>
      </c>
      <c r="W205" s="16" t="str">
        <f t="shared" si="32"/>
        <v/>
      </c>
    </row>
    <row r="206" spans="2:23" x14ac:dyDescent="0.2">
      <c r="B206" s="59" t="str">
        <f>IF(Collage!B199="","",Collage!B199)</f>
        <v/>
      </c>
      <c r="C206" s="59" t="str">
        <f>IF(Collage!C199="","",Collage!C199)</f>
        <v/>
      </c>
      <c r="D206" s="107" t="str">
        <f>IF(Collage!D199="","",Collage!D199)</f>
        <v/>
      </c>
      <c r="E206" s="29"/>
      <c r="F206" s="10"/>
      <c r="G206" s="11"/>
      <c r="H206" s="13" t="str">
        <f t="shared" si="28"/>
        <v/>
      </c>
      <c r="I206" s="8" t="str">
        <f>IF(B206&lt;&gt;"",SUMIF($V$23:$V$598,V206,$H$23:$H$598)/SUMIF($V$23:$V$598,V206,$O$23:O781),IF(O206&lt;&gt;"",SUMIF($S$23:$S$598,S206,$H$23:$H$598)/O206,""))</f>
        <v/>
      </c>
      <c r="J206" s="12"/>
      <c r="K206" s="19" t="str">
        <f t="shared" si="36"/>
        <v/>
      </c>
      <c r="L206" s="19" t="str">
        <f t="shared" si="29"/>
        <v/>
      </c>
      <c r="M206" s="19" t="str">
        <f t="shared" si="30"/>
        <v/>
      </c>
      <c r="N206" s="19" t="str">
        <f t="shared" si="37"/>
        <v/>
      </c>
      <c r="O206" s="9" t="str">
        <f t="shared" si="35"/>
        <v/>
      </c>
      <c r="S206" s="2" t="str">
        <f t="shared" si="33"/>
        <v>- APPLICATIF -</v>
      </c>
      <c r="T206" s="18" t="str">
        <f t="shared" si="31"/>
        <v/>
      </c>
      <c r="V206" s="2" t="str">
        <f t="shared" si="34"/>
        <v>DEMANDES</v>
      </c>
      <c r="W206" s="16" t="str">
        <f t="shared" si="32"/>
        <v/>
      </c>
    </row>
    <row r="207" spans="2:23" x14ac:dyDescent="0.2">
      <c r="B207" s="59" t="str">
        <f>IF(Collage!B200="","",Collage!B200)</f>
        <v/>
      </c>
      <c r="C207" s="59" t="str">
        <f>IF(Collage!C200="","",Collage!C200)</f>
        <v/>
      </c>
      <c r="D207" s="107" t="str">
        <f>IF(Collage!D200="","",Collage!D200)</f>
        <v>Dem033</v>
      </c>
      <c r="E207" s="29"/>
      <c r="F207" s="10"/>
      <c r="G207" s="11"/>
      <c r="H207" s="13">
        <f t="shared" si="28"/>
        <v>0</v>
      </c>
      <c r="I207" s="8" t="str">
        <f>IF(B207&lt;&gt;"",SUMIF($V$23:$V$598,V207,$H$23:$H$598)/SUMIF($V$23:$V$598,V207,$O$23:O782),IF(O207&lt;&gt;"",SUMIF($S$23:$S$598,S207,$H$23:$H$598)/O207,""))</f>
        <v/>
      </c>
      <c r="J207" s="12"/>
      <c r="K207" s="19">
        <f t="shared" si="36"/>
        <v>0</v>
      </c>
      <c r="L207" s="19">
        <f t="shared" si="29"/>
        <v>0</v>
      </c>
      <c r="M207" s="19">
        <f t="shared" si="30"/>
        <v>0</v>
      </c>
      <c r="N207" s="19">
        <f t="shared" si="37"/>
        <v>0</v>
      </c>
      <c r="O207" s="9" t="str">
        <f t="shared" si="35"/>
        <v/>
      </c>
      <c r="S207" s="2" t="str">
        <f t="shared" si="33"/>
        <v>- APPLICATIF -</v>
      </c>
      <c r="T207" s="18" t="str">
        <f t="shared" si="31"/>
        <v/>
      </c>
      <c r="V207" s="2" t="str">
        <f t="shared" si="34"/>
        <v>DEMANDES</v>
      </c>
      <c r="W207" s="16" t="str">
        <f t="shared" si="32"/>
        <v/>
      </c>
    </row>
    <row r="208" spans="2:23" x14ac:dyDescent="0.2">
      <c r="B208" s="59" t="str">
        <f>IF(Collage!B201="","",Collage!B201)</f>
        <v/>
      </c>
      <c r="C208" s="59" t="str">
        <f>IF(Collage!C201="","",Collage!C201)</f>
        <v/>
      </c>
      <c r="D208" s="107" t="str">
        <f>IF(Collage!D201="","",Collage!D201)</f>
        <v>Dem034</v>
      </c>
      <c r="E208" s="29"/>
      <c r="F208" s="10"/>
      <c r="G208" s="11"/>
      <c r="H208" s="13">
        <f t="shared" si="28"/>
        <v>0</v>
      </c>
      <c r="I208" s="8" t="str">
        <f>IF(B208&lt;&gt;"",SUMIF($V$23:$V$598,V208,$H$23:$H$598)/SUMIF($V$23:$V$598,V208,$O$23:O783),IF(O208&lt;&gt;"",SUMIF($S$23:$S$598,S208,$H$23:$H$598)/O208,""))</f>
        <v/>
      </c>
      <c r="J208" s="12"/>
      <c r="K208" s="19">
        <f t="shared" si="36"/>
        <v>0</v>
      </c>
      <c r="L208" s="19">
        <f t="shared" si="29"/>
        <v>0</v>
      </c>
      <c r="M208" s="19">
        <f t="shared" si="30"/>
        <v>0</v>
      </c>
      <c r="N208" s="19">
        <f t="shared" si="37"/>
        <v>0</v>
      </c>
      <c r="O208" s="9" t="str">
        <f t="shared" si="35"/>
        <v/>
      </c>
      <c r="S208" s="2" t="str">
        <f t="shared" si="33"/>
        <v>- APPLICATIF -</v>
      </c>
      <c r="T208" s="18" t="str">
        <f t="shared" si="31"/>
        <v/>
      </c>
      <c r="V208" s="2" t="str">
        <f t="shared" si="34"/>
        <v>DEMANDES</v>
      </c>
      <c r="W208" s="16" t="str">
        <f t="shared" si="32"/>
        <v/>
      </c>
    </row>
    <row r="209" spans="2:23" x14ac:dyDescent="0.2">
      <c r="B209" s="59" t="str">
        <f>IF(Collage!B202="","",Collage!B202)</f>
        <v/>
      </c>
      <c r="C209" s="59" t="str">
        <f>IF(Collage!C202="","",Collage!C202)</f>
        <v/>
      </c>
      <c r="D209" s="107" t="str">
        <f>IF(Collage!D202="","",Collage!D202)</f>
        <v>Dem035</v>
      </c>
      <c r="E209" s="29"/>
      <c r="F209" s="10"/>
      <c r="G209" s="11"/>
      <c r="H209" s="13">
        <f t="shared" si="28"/>
        <v>0</v>
      </c>
      <c r="I209" s="8" t="str">
        <f>IF(B209&lt;&gt;"",SUMIF($V$23:$V$598,V209,$H$23:$H$598)/SUMIF($V$23:$V$598,V209,$O$23:O784),IF(O209&lt;&gt;"",SUMIF($S$23:$S$598,S209,$H$23:$H$598)/O209,""))</f>
        <v/>
      </c>
      <c r="J209" s="12"/>
      <c r="K209" s="19">
        <f t="shared" si="36"/>
        <v>0</v>
      </c>
      <c r="L209" s="19">
        <f t="shared" si="29"/>
        <v>0</v>
      </c>
      <c r="M209" s="19">
        <f t="shared" si="30"/>
        <v>0</v>
      </c>
      <c r="N209" s="19">
        <f t="shared" si="37"/>
        <v>0</v>
      </c>
      <c r="O209" s="9" t="str">
        <f t="shared" si="35"/>
        <v/>
      </c>
      <c r="S209" s="2" t="str">
        <f t="shared" si="33"/>
        <v>- APPLICATIF -</v>
      </c>
      <c r="T209" s="18" t="str">
        <f t="shared" si="31"/>
        <v/>
      </c>
      <c r="V209" s="2" t="str">
        <f t="shared" si="34"/>
        <v>DEMANDES</v>
      </c>
      <c r="W209" s="16" t="str">
        <f t="shared" si="32"/>
        <v/>
      </c>
    </row>
    <row r="210" spans="2:23" x14ac:dyDescent="0.2">
      <c r="B210" s="59" t="str">
        <f>IF(Collage!B203="","",Collage!B203)</f>
        <v/>
      </c>
      <c r="C210" s="59" t="str">
        <f>IF(Collage!C203="","",Collage!C203)</f>
        <v/>
      </c>
      <c r="D210" s="107" t="str">
        <f>IF(Collage!D203="","",Collage!D203)</f>
        <v>Dem036</v>
      </c>
      <c r="E210" s="29"/>
      <c r="F210" s="10"/>
      <c r="G210" s="11"/>
      <c r="H210" s="13">
        <f t="shared" si="28"/>
        <v>0</v>
      </c>
      <c r="I210" s="8" t="str">
        <f>IF(B210&lt;&gt;"",SUMIF($V$23:$V$598,V210,$H$23:$H$598)/SUMIF($V$23:$V$598,V210,$O$23:O785),IF(O210&lt;&gt;"",SUMIF($S$23:$S$598,S210,$H$23:$H$598)/O210,""))</f>
        <v/>
      </c>
      <c r="J210" s="12"/>
      <c r="K210" s="19">
        <f t="shared" si="36"/>
        <v>0</v>
      </c>
      <c r="L210" s="19">
        <f t="shared" si="29"/>
        <v>0</v>
      </c>
      <c r="M210" s="19">
        <f t="shared" si="30"/>
        <v>0</v>
      </c>
      <c r="N210" s="19">
        <f t="shared" si="37"/>
        <v>0</v>
      </c>
      <c r="O210" s="9" t="str">
        <f t="shared" si="35"/>
        <v/>
      </c>
      <c r="S210" s="2" t="str">
        <f t="shared" si="33"/>
        <v>- APPLICATIF -</v>
      </c>
      <c r="T210" s="18" t="str">
        <f t="shared" si="31"/>
        <v/>
      </c>
      <c r="V210" s="2" t="str">
        <f t="shared" si="34"/>
        <v>DEMANDES</v>
      </c>
      <c r="W210" s="16" t="str">
        <f t="shared" si="32"/>
        <v/>
      </c>
    </row>
    <row r="211" spans="2:23" x14ac:dyDescent="0.2">
      <c r="B211" s="59" t="str">
        <f>IF(Collage!B204="","",Collage!B204)</f>
        <v/>
      </c>
      <c r="C211" s="59" t="str">
        <f>IF(Collage!C204="","",Collage!C204)</f>
        <v/>
      </c>
      <c r="D211" s="107" t="str">
        <f>IF(Collage!D204="","",Collage!D204)</f>
        <v>Dem037</v>
      </c>
      <c r="E211" s="29"/>
      <c r="F211" s="10"/>
      <c r="G211" s="11"/>
      <c r="H211" s="13">
        <f t="shared" si="28"/>
        <v>0</v>
      </c>
      <c r="I211" s="8" t="str">
        <f>IF(B211&lt;&gt;"",SUMIF($V$23:$V$598,V211,$H$23:$H$598)/SUMIF($V$23:$V$598,V211,$O$23:O786),IF(O211&lt;&gt;"",SUMIF($S$23:$S$598,S211,$H$23:$H$598)/O211,""))</f>
        <v/>
      </c>
      <c r="J211" s="12"/>
      <c r="K211" s="19">
        <f t="shared" si="36"/>
        <v>0</v>
      </c>
      <c r="L211" s="19">
        <f t="shared" si="29"/>
        <v>0</v>
      </c>
      <c r="M211" s="19">
        <f t="shared" si="30"/>
        <v>0</v>
      </c>
      <c r="N211" s="19">
        <f t="shared" si="37"/>
        <v>0</v>
      </c>
      <c r="O211" s="9" t="str">
        <f t="shared" si="35"/>
        <v/>
      </c>
      <c r="S211" s="2" t="str">
        <f t="shared" si="33"/>
        <v>- APPLICATIF -</v>
      </c>
      <c r="T211" s="18" t="str">
        <f t="shared" si="31"/>
        <v/>
      </c>
      <c r="V211" s="2" t="str">
        <f t="shared" si="34"/>
        <v>DEMANDES</v>
      </c>
      <c r="W211" s="16" t="str">
        <f t="shared" si="32"/>
        <v/>
      </c>
    </row>
    <row r="212" spans="2:23" x14ac:dyDescent="0.2">
      <c r="B212" s="59" t="str">
        <f>IF(Collage!B205="","",Collage!B205)</f>
        <v/>
      </c>
      <c r="C212" s="59" t="str">
        <f>IF(Collage!C205="","",Collage!C205)</f>
        <v/>
      </c>
      <c r="D212" s="107" t="str">
        <f>IF(Collage!D205="","",Collage!D205)</f>
        <v>Dem038</v>
      </c>
      <c r="E212" s="29"/>
      <c r="F212" s="10"/>
      <c r="G212" s="11"/>
      <c r="H212" s="13">
        <f t="shared" si="28"/>
        <v>0</v>
      </c>
      <c r="I212" s="8" t="str">
        <f>IF(B212&lt;&gt;"",SUMIF($V$23:$V$598,V212,$H$23:$H$598)/SUMIF($V$23:$V$598,V212,$O$23:O787),IF(O212&lt;&gt;"",SUMIF($S$23:$S$598,S212,$H$23:$H$598)/O212,""))</f>
        <v/>
      </c>
      <c r="J212" s="12"/>
      <c r="K212" s="19">
        <f t="shared" si="36"/>
        <v>0</v>
      </c>
      <c r="L212" s="19">
        <f t="shared" si="29"/>
        <v>0</v>
      </c>
      <c r="M212" s="19">
        <f t="shared" si="30"/>
        <v>0</v>
      </c>
      <c r="N212" s="19">
        <f t="shared" si="37"/>
        <v>0</v>
      </c>
      <c r="O212" s="9" t="str">
        <f t="shared" si="35"/>
        <v/>
      </c>
      <c r="S212" s="2" t="str">
        <f t="shared" si="33"/>
        <v>- APPLICATIF -</v>
      </c>
      <c r="T212" s="18" t="str">
        <f t="shared" si="31"/>
        <v/>
      </c>
      <c r="V212" s="2" t="str">
        <f t="shared" si="34"/>
        <v>DEMANDES</v>
      </c>
      <c r="W212" s="16" t="str">
        <f t="shared" si="32"/>
        <v/>
      </c>
    </row>
    <row r="213" spans="2:23" x14ac:dyDescent="0.2">
      <c r="B213" s="59" t="str">
        <f>IF(Collage!B206="","",Collage!B206)</f>
        <v/>
      </c>
      <c r="C213" s="59" t="str">
        <f>IF(Collage!C206="","",Collage!C206)</f>
        <v/>
      </c>
      <c r="D213" s="107" t="str">
        <f>IF(Collage!D206="","",Collage!D206)</f>
        <v>Dem039</v>
      </c>
      <c r="E213" s="29" t="s">
        <v>2</v>
      </c>
      <c r="F213" s="10"/>
      <c r="G213" s="11"/>
      <c r="H213" s="13">
        <f t="shared" si="28"/>
        <v>0.33333333333333331</v>
      </c>
      <c r="I213" s="8" t="str">
        <f>IF(B213&lt;&gt;"",SUMIF($V$23:$V$598,V213,$H$23:$H$598)/SUMIF($V$23:$V$598,V213,$O$23:O788),IF(O213&lt;&gt;"",SUMIF($S$23:$S$598,S213,$H$23:$H$598)/O213,""))</f>
        <v/>
      </c>
      <c r="J213" s="12"/>
      <c r="K213" s="19">
        <f t="shared" si="36"/>
        <v>1</v>
      </c>
      <c r="L213" s="19">
        <f t="shared" si="29"/>
        <v>0</v>
      </c>
      <c r="M213" s="19">
        <f t="shared" si="30"/>
        <v>0</v>
      </c>
      <c r="N213" s="19">
        <f t="shared" si="37"/>
        <v>1</v>
      </c>
      <c r="O213" s="9" t="str">
        <f t="shared" si="35"/>
        <v/>
      </c>
      <c r="S213" s="2" t="str">
        <f t="shared" si="33"/>
        <v>- APPLICATIF -</v>
      </c>
      <c r="T213" s="18" t="str">
        <f t="shared" si="31"/>
        <v/>
      </c>
      <c r="V213" s="2" t="str">
        <f t="shared" si="34"/>
        <v>DEMANDES</v>
      </c>
      <c r="W213" s="16" t="str">
        <f t="shared" si="32"/>
        <v/>
      </c>
    </row>
    <row r="214" spans="2:23" x14ac:dyDescent="0.2">
      <c r="B214" s="59" t="str">
        <f>IF(Collage!B207="","",Collage!B207)</f>
        <v/>
      </c>
      <c r="C214" s="59" t="str">
        <f>IF(Collage!C207="","",Collage!C207)</f>
        <v/>
      </c>
      <c r="D214" s="107" t="str">
        <f>IF(Collage!D207="","",Collage!D207)</f>
        <v>Dem040</v>
      </c>
      <c r="E214" s="29"/>
      <c r="F214" s="10"/>
      <c r="G214" s="11"/>
      <c r="H214" s="13">
        <f t="shared" si="28"/>
        <v>0</v>
      </c>
      <c r="I214" s="8" t="str">
        <f>IF(B214&lt;&gt;"",SUMIF($V$23:$V$598,V214,$H$23:$H$598)/SUMIF($V$23:$V$598,V214,$O$23:O789),IF(O214&lt;&gt;"",SUMIF($S$23:$S$598,S214,$H$23:$H$598)/O214,""))</f>
        <v/>
      </c>
      <c r="J214" s="12"/>
      <c r="K214" s="19">
        <f t="shared" si="36"/>
        <v>0</v>
      </c>
      <c r="L214" s="19">
        <f t="shared" si="29"/>
        <v>0</v>
      </c>
      <c r="M214" s="19">
        <f t="shared" si="30"/>
        <v>0</v>
      </c>
      <c r="N214" s="19">
        <f t="shared" si="37"/>
        <v>0</v>
      </c>
      <c r="O214" s="9" t="str">
        <f t="shared" si="35"/>
        <v/>
      </c>
      <c r="S214" s="2" t="str">
        <f t="shared" si="33"/>
        <v>- APPLICATIF -</v>
      </c>
      <c r="T214" s="18" t="str">
        <f t="shared" si="31"/>
        <v/>
      </c>
      <c r="V214" s="2" t="str">
        <f t="shared" si="34"/>
        <v>DEMANDES</v>
      </c>
      <c r="W214" s="16" t="str">
        <f t="shared" si="32"/>
        <v/>
      </c>
    </row>
    <row r="215" spans="2:23" x14ac:dyDescent="0.2">
      <c r="B215" s="59" t="str">
        <f>IF(Collage!B208="","",Collage!B208)</f>
        <v/>
      </c>
      <c r="C215" s="59" t="str">
        <f>IF(Collage!C208="","",Collage!C208)</f>
        <v/>
      </c>
      <c r="D215" s="107" t="str">
        <f>IF(Collage!D208="","",Collage!D208)</f>
        <v>Dem041</v>
      </c>
      <c r="E215" s="29"/>
      <c r="F215" s="10"/>
      <c r="G215" s="11"/>
      <c r="H215" s="13">
        <f t="shared" ref="H215:H278" si="38">IF(D215="","",SUM(N215/3))</f>
        <v>0</v>
      </c>
      <c r="I215" s="8" t="str">
        <f>IF(B215&lt;&gt;"",SUMIF($V$23:$V$598,V215,$H$23:$H$598)/SUMIF($V$23:$V$598,V215,$O$23:O790),IF(O215&lt;&gt;"",SUMIF($S$23:$S$598,S215,$H$23:$H$598)/O215,""))</f>
        <v/>
      </c>
      <c r="J215" s="12"/>
      <c r="K215" s="19">
        <f t="shared" si="36"/>
        <v>0</v>
      </c>
      <c r="L215" s="19">
        <f t="shared" ref="L215:L278" si="39">IF($D215&lt;&gt;"",IF($F215="X",1,0),"")</f>
        <v>0</v>
      </c>
      <c r="M215" s="19">
        <f t="shared" ref="M215:M278" si="40">IF($D215&lt;&gt;"",IF($G215="X",1,0),"")</f>
        <v>0</v>
      </c>
      <c r="N215" s="19">
        <f t="shared" si="37"/>
        <v>0</v>
      </c>
      <c r="O215" s="9" t="str">
        <f t="shared" si="35"/>
        <v/>
      </c>
      <c r="S215" s="2" t="str">
        <f t="shared" si="33"/>
        <v>- APPLICATIF -</v>
      </c>
      <c r="T215" s="18" t="str">
        <f t="shared" ref="T215:T278" si="41">IF(C215&lt;&gt;"",I215,"")</f>
        <v/>
      </c>
      <c r="V215" s="2" t="str">
        <f t="shared" si="34"/>
        <v>DEMANDES</v>
      </c>
      <c r="W215" s="16" t="str">
        <f t="shared" ref="W215:W278" si="42">IF(B215&lt;&gt;"",I215,"")</f>
        <v/>
      </c>
    </row>
    <row r="216" spans="2:23" x14ac:dyDescent="0.2">
      <c r="B216" s="59" t="str">
        <f>IF(Collage!B209="","",Collage!B209)</f>
        <v/>
      </c>
      <c r="C216" s="59" t="str">
        <f>IF(Collage!C209="","",Collage!C209)</f>
        <v/>
      </c>
      <c r="D216" s="107" t="str">
        <f>IF(Collage!D209="","",Collage!D209)</f>
        <v>Dem042</v>
      </c>
      <c r="E216" s="29" t="s">
        <v>2</v>
      </c>
      <c r="F216" s="10" t="s">
        <v>2</v>
      </c>
      <c r="G216" s="11"/>
      <c r="H216" s="13">
        <f t="shared" si="38"/>
        <v>0.66666666666666663</v>
      </c>
      <c r="I216" s="8" t="str">
        <f>IF(B216&lt;&gt;"",SUMIF($V$23:$V$598,V216,$H$23:$H$598)/SUMIF($V$23:$V$598,V216,$O$23:O791),IF(O216&lt;&gt;"",SUMIF($S$23:$S$598,S216,$H$23:$H$598)/O216,""))</f>
        <v/>
      </c>
      <c r="J216" s="12"/>
      <c r="K216" s="19">
        <f t="shared" si="36"/>
        <v>1</v>
      </c>
      <c r="L216" s="19">
        <f t="shared" si="39"/>
        <v>1</v>
      </c>
      <c r="M216" s="19">
        <f t="shared" si="40"/>
        <v>0</v>
      </c>
      <c r="N216" s="19">
        <f t="shared" si="37"/>
        <v>2</v>
      </c>
      <c r="O216" s="9" t="str">
        <f t="shared" si="35"/>
        <v/>
      </c>
      <c r="S216" s="2" t="str">
        <f t="shared" ref="S216:S279" si="43">IF(C216&lt;&gt;"",C216,IF(V216=V215,S215,""))</f>
        <v>- APPLICATIF -</v>
      </c>
      <c r="T216" s="18" t="str">
        <f t="shared" si="41"/>
        <v/>
      </c>
      <c r="V216" s="2" t="str">
        <f t="shared" ref="V216:V279" si="44">IF(B216="",V215,B216)</f>
        <v>DEMANDES</v>
      </c>
      <c r="W216" s="16" t="str">
        <f t="shared" si="42"/>
        <v/>
      </c>
    </row>
    <row r="217" spans="2:23" x14ac:dyDescent="0.2">
      <c r="B217" s="59" t="str">
        <f>IF(Collage!B210="","",Collage!B210)</f>
        <v/>
      </c>
      <c r="C217" s="59" t="str">
        <f>IF(Collage!C210="","",Collage!C210)</f>
        <v/>
      </c>
      <c r="D217" s="107" t="str">
        <f>IF(Collage!D210="","",Collage!D210)</f>
        <v>Dem043</v>
      </c>
      <c r="E217" s="29" t="s">
        <v>2</v>
      </c>
      <c r="F217" s="10"/>
      <c r="G217" s="11"/>
      <c r="H217" s="13">
        <f t="shared" si="38"/>
        <v>0.33333333333333331</v>
      </c>
      <c r="I217" s="8" t="str">
        <f>IF(B217&lt;&gt;"",SUMIF($V$23:$V$598,V217,$H$23:$H$598)/SUMIF($V$23:$V$598,V217,$O$23:O792),IF(O217&lt;&gt;"",SUMIF($S$23:$S$598,S217,$H$23:$H$598)/O217,""))</f>
        <v/>
      </c>
      <c r="J217" s="12"/>
      <c r="K217" s="19">
        <f t="shared" si="36"/>
        <v>1</v>
      </c>
      <c r="L217" s="19">
        <f t="shared" si="39"/>
        <v>0</v>
      </c>
      <c r="M217" s="19">
        <f t="shared" si="40"/>
        <v>0</v>
      </c>
      <c r="N217" s="19">
        <f t="shared" si="37"/>
        <v>1</v>
      </c>
      <c r="O217" s="9" t="str">
        <f t="shared" ref="O217:O280" si="45">IF(C217="","",IF(S216&lt;&gt;S217,SUMPRODUCT((D217:D693&lt;&gt;"")*(S217:S693=S217)),""))</f>
        <v/>
      </c>
      <c r="S217" s="2" t="str">
        <f t="shared" si="43"/>
        <v>- APPLICATIF -</v>
      </c>
      <c r="T217" s="18" t="str">
        <f t="shared" si="41"/>
        <v/>
      </c>
      <c r="V217" s="2" t="str">
        <f t="shared" si="44"/>
        <v>DEMANDES</v>
      </c>
      <c r="W217" s="16" t="str">
        <f t="shared" si="42"/>
        <v/>
      </c>
    </row>
    <row r="218" spans="2:23" x14ac:dyDescent="0.2">
      <c r="B218" s="59" t="str">
        <f>IF(Collage!B211="","",Collage!B211)</f>
        <v/>
      </c>
      <c r="C218" s="59" t="str">
        <f>IF(Collage!C211="","",Collage!C211)</f>
        <v/>
      </c>
      <c r="D218" s="107" t="str">
        <f>IF(Collage!D211="","",Collage!D211)</f>
        <v>Dem044</v>
      </c>
      <c r="E218" s="29"/>
      <c r="F218" s="10"/>
      <c r="G218" s="11"/>
      <c r="H218" s="13">
        <f t="shared" si="38"/>
        <v>0</v>
      </c>
      <c r="I218" s="8" t="str">
        <f>IF(B218&lt;&gt;"",SUMIF($V$23:$V$598,V218,$H$23:$H$598)/SUMIF($V$23:$V$598,V218,$O$23:O793),IF(O218&lt;&gt;"",SUMIF($S$23:$S$598,S218,$H$23:$H$598)/O218,""))</f>
        <v/>
      </c>
      <c r="J218" s="12"/>
      <c r="K218" s="19">
        <f t="shared" si="36"/>
        <v>0</v>
      </c>
      <c r="L218" s="19">
        <f t="shared" si="39"/>
        <v>0</v>
      </c>
      <c r="M218" s="19">
        <f t="shared" si="40"/>
        <v>0</v>
      </c>
      <c r="N218" s="19">
        <f t="shared" si="37"/>
        <v>0</v>
      </c>
      <c r="O218" s="9" t="str">
        <f t="shared" si="45"/>
        <v/>
      </c>
      <c r="S218" s="2" t="str">
        <f t="shared" si="43"/>
        <v>- APPLICATIF -</v>
      </c>
      <c r="T218" s="18" t="str">
        <f t="shared" si="41"/>
        <v/>
      </c>
      <c r="V218" s="2" t="str">
        <f t="shared" si="44"/>
        <v>DEMANDES</v>
      </c>
      <c r="W218" s="16" t="str">
        <f t="shared" si="42"/>
        <v/>
      </c>
    </row>
    <row r="219" spans="2:23" x14ac:dyDescent="0.2">
      <c r="B219" s="59" t="str">
        <f>IF(Collage!B212="","",Collage!B212)</f>
        <v/>
      </c>
      <c r="C219" s="59" t="str">
        <f>IF(Collage!C212="","",Collage!C212)</f>
        <v/>
      </c>
      <c r="D219" s="107" t="str">
        <f>IF(Collage!D212="","",Collage!D212)</f>
        <v>Dem045</v>
      </c>
      <c r="E219" s="29"/>
      <c r="F219" s="10"/>
      <c r="G219" s="11"/>
      <c r="H219" s="13">
        <f t="shared" si="38"/>
        <v>0</v>
      </c>
      <c r="I219" s="8" t="str">
        <f>IF(B219&lt;&gt;"",SUMIF($V$23:$V$598,V219,$H$23:$H$598)/SUMIF($V$23:$V$598,V219,$O$23:O794),IF(O219&lt;&gt;"",SUMIF($S$23:$S$598,S219,$H$23:$H$598)/O219,""))</f>
        <v/>
      </c>
      <c r="J219" s="12"/>
      <c r="K219" s="19">
        <f t="shared" si="36"/>
        <v>0</v>
      </c>
      <c r="L219" s="19">
        <f t="shared" si="39"/>
        <v>0</v>
      </c>
      <c r="M219" s="19">
        <f t="shared" si="40"/>
        <v>0</v>
      </c>
      <c r="N219" s="19">
        <f t="shared" si="37"/>
        <v>0</v>
      </c>
      <c r="O219" s="9" t="str">
        <f t="shared" si="45"/>
        <v/>
      </c>
      <c r="S219" s="2" t="str">
        <f t="shared" si="43"/>
        <v>- APPLICATIF -</v>
      </c>
      <c r="T219" s="18" t="str">
        <f t="shared" si="41"/>
        <v/>
      </c>
      <c r="V219" s="2" t="str">
        <f t="shared" si="44"/>
        <v>DEMANDES</v>
      </c>
      <c r="W219" s="16" t="str">
        <f t="shared" si="42"/>
        <v/>
      </c>
    </row>
    <row r="220" spans="2:23" x14ac:dyDescent="0.2">
      <c r="B220" s="59" t="str">
        <f>IF(Collage!B213="","",Collage!B213)</f>
        <v/>
      </c>
      <c r="C220" s="59" t="str">
        <f>IF(Collage!C213="","",Collage!C213)</f>
        <v/>
      </c>
      <c r="D220" s="107" t="str">
        <f>IF(Collage!D213="","",Collage!D213)</f>
        <v>Dem046</v>
      </c>
      <c r="E220" s="29"/>
      <c r="F220" s="10"/>
      <c r="G220" s="11"/>
      <c r="H220" s="13">
        <f t="shared" si="38"/>
        <v>0</v>
      </c>
      <c r="I220" s="8" t="str">
        <f>IF(B220&lt;&gt;"",SUMIF($V$23:$V$598,V220,$H$23:$H$598)/SUMIF($V$23:$V$598,V220,$O$23:O795),IF(O220&lt;&gt;"",SUMIF($S$23:$S$598,S220,$H$23:$H$598)/O220,""))</f>
        <v/>
      </c>
      <c r="J220" s="12"/>
      <c r="K220" s="19">
        <f t="shared" si="36"/>
        <v>0</v>
      </c>
      <c r="L220" s="19">
        <f t="shared" si="39"/>
        <v>0</v>
      </c>
      <c r="M220" s="19">
        <f t="shared" si="40"/>
        <v>0</v>
      </c>
      <c r="N220" s="19">
        <f t="shared" si="37"/>
        <v>0</v>
      </c>
      <c r="O220" s="9" t="str">
        <f t="shared" si="45"/>
        <v/>
      </c>
      <c r="S220" s="2" t="str">
        <f t="shared" si="43"/>
        <v>- APPLICATIF -</v>
      </c>
      <c r="T220" s="18" t="str">
        <f t="shared" si="41"/>
        <v/>
      </c>
      <c r="V220" s="2" t="str">
        <f t="shared" si="44"/>
        <v>DEMANDES</v>
      </c>
      <c r="W220" s="16" t="str">
        <f t="shared" si="42"/>
        <v/>
      </c>
    </row>
    <row r="221" spans="2:23" x14ac:dyDescent="0.2">
      <c r="B221" s="59" t="str">
        <f>IF(Collage!B214="","",Collage!B214)</f>
        <v/>
      </c>
      <c r="C221" s="59" t="str">
        <f>IF(Collage!C214="","",Collage!C214)</f>
        <v/>
      </c>
      <c r="D221" s="107" t="str">
        <f>IF(Collage!D214="","",Collage!D214)</f>
        <v>Dem047</v>
      </c>
      <c r="E221" s="29"/>
      <c r="F221" s="10"/>
      <c r="G221" s="11"/>
      <c r="H221" s="13">
        <f t="shared" si="38"/>
        <v>0</v>
      </c>
      <c r="I221" s="8" t="str">
        <f>IF(B221&lt;&gt;"",SUMIF($V$23:$V$598,V221,$H$23:$H$598)/SUMIF($V$23:$V$598,V221,$O$23:O796),IF(O221&lt;&gt;"",SUMIF($S$23:$S$598,S221,$H$23:$H$598)/O221,""))</f>
        <v/>
      </c>
      <c r="J221" s="12"/>
      <c r="K221" s="19">
        <f t="shared" si="36"/>
        <v>0</v>
      </c>
      <c r="L221" s="19">
        <f t="shared" si="39"/>
        <v>0</v>
      </c>
      <c r="M221" s="19">
        <f t="shared" si="40"/>
        <v>0</v>
      </c>
      <c r="N221" s="19">
        <f t="shared" si="37"/>
        <v>0</v>
      </c>
      <c r="O221" s="9" t="str">
        <f t="shared" si="45"/>
        <v/>
      </c>
      <c r="S221" s="2" t="str">
        <f t="shared" si="43"/>
        <v>- APPLICATIF -</v>
      </c>
      <c r="T221" s="18" t="str">
        <f t="shared" si="41"/>
        <v/>
      </c>
      <c r="V221" s="2" t="str">
        <f t="shared" si="44"/>
        <v>DEMANDES</v>
      </c>
      <c r="W221" s="16" t="str">
        <f t="shared" si="42"/>
        <v/>
      </c>
    </row>
    <row r="222" spans="2:23" x14ac:dyDescent="0.2">
      <c r="B222" s="59" t="str">
        <f>IF(Collage!B215="","",Collage!B215)</f>
        <v/>
      </c>
      <c r="C222" s="59" t="str">
        <f>IF(Collage!C215="","",Collage!C215)</f>
        <v/>
      </c>
      <c r="D222" s="107" t="str">
        <f>IF(Collage!D215="","",Collage!D215)</f>
        <v>Dem048</v>
      </c>
      <c r="E222" s="29"/>
      <c r="F222" s="10"/>
      <c r="G222" s="11"/>
      <c r="H222" s="13">
        <f t="shared" si="38"/>
        <v>0</v>
      </c>
      <c r="I222" s="8" t="str">
        <f>IF(B222&lt;&gt;"",SUMIF($V$23:$V$598,V222,$H$23:$H$598)/SUMIF($V$23:$V$598,V222,$O$23:O797),IF(O222&lt;&gt;"",SUMIF($S$23:$S$598,S222,$H$23:$H$598)/O222,""))</f>
        <v/>
      </c>
      <c r="J222" s="12"/>
      <c r="K222" s="19">
        <f t="shared" si="36"/>
        <v>0</v>
      </c>
      <c r="L222" s="19">
        <f t="shared" si="39"/>
        <v>0</v>
      </c>
      <c r="M222" s="19">
        <f t="shared" si="40"/>
        <v>0</v>
      </c>
      <c r="N222" s="19">
        <f t="shared" si="37"/>
        <v>0</v>
      </c>
      <c r="O222" s="9" t="str">
        <f t="shared" si="45"/>
        <v/>
      </c>
      <c r="S222" s="2" t="str">
        <f t="shared" si="43"/>
        <v>- APPLICATIF -</v>
      </c>
      <c r="T222" s="18" t="str">
        <f t="shared" si="41"/>
        <v/>
      </c>
      <c r="V222" s="2" t="str">
        <f t="shared" si="44"/>
        <v>DEMANDES</v>
      </c>
      <c r="W222" s="16" t="str">
        <f t="shared" si="42"/>
        <v/>
      </c>
    </row>
    <row r="223" spans="2:23" x14ac:dyDescent="0.2">
      <c r="B223" s="59" t="str">
        <f>IF(Collage!B216="","",Collage!B216)</f>
        <v/>
      </c>
      <c r="C223" s="59" t="str">
        <f>IF(Collage!C216="","",Collage!C216)</f>
        <v/>
      </c>
      <c r="D223" s="107" t="str">
        <f>IF(Collage!D216="","",Collage!D216)</f>
        <v>Dem049</v>
      </c>
      <c r="E223" s="29"/>
      <c r="F223" s="10"/>
      <c r="G223" s="11"/>
      <c r="H223" s="13">
        <f t="shared" si="38"/>
        <v>0</v>
      </c>
      <c r="I223" s="8" t="str">
        <f>IF(B223&lt;&gt;"",SUMIF($V$23:$V$598,V223,$H$23:$H$598)/SUMIF($V$23:$V$598,V223,$O$23:O798),IF(O223&lt;&gt;"",SUMIF($S$23:$S$598,S223,$H$23:$H$598)/O223,""))</f>
        <v/>
      </c>
      <c r="J223" s="12"/>
      <c r="K223" s="19">
        <f t="shared" si="36"/>
        <v>0</v>
      </c>
      <c r="L223" s="19">
        <f t="shared" si="39"/>
        <v>0</v>
      </c>
      <c r="M223" s="19">
        <f t="shared" si="40"/>
        <v>0</v>
      </c>
      <c r="N223" s="19">
        <f t="shared" si="37"/>
        <v>0</v>
      </c>
      <c r="O223" s="9" t="str">
        <f t="shared" si="45"/>
        <v/>
      </c>
      <c r="S223" s="2" t="str">
        <f t="shared" si="43"/>
        <v>- APPLICATIF -</v>
      </c>
      <c r="T223" s="18" t="str">
        <f t="shared" si="41"/>
        <v/>
      </c>
      <c r="V223" s="2" t="str">
        <f t="shared" si="44"/>
        <v>DEMANDES</v>
      </c>
      <c r="W223" s="16" t="str">
        <f t="shared" si="42"/>
        <v/>
      </c>
    </row>
    <row r="224" spans="2:23" x14ac:dyDescent="0.2">
      <c r="B224" s="59" t="str">
        <f>IF(Collage!B217="","",Collage!B217)</f>
        <v/>
      </c>
      <c r="C224" s="59" t="str">
        <f>IF(Collage!C217="","",Collage!C217)</f>
        <v/>
      </c>
      <c r="D224" s="107" t="str">
        <f>IF(Collage!D217="","",Collage!D217)</f>
        <v/>
      </c>
      <c r="E224" s="29"/>
      <c r="F224" s="10"/>
      <c r="G224" s="11"/>
      <c r="H224" s="13" t="str">
        <f t="shared" si="38"/>
        <v/>
      </c>
      <c r="I224" s="8" t="str">
        <f>IF(B224&lt;&gt;"",SUMIF($V$23:$V$598,V224,$H$23:$H$598)/SUMIF($V$23:$V$598,V224,$O$23:O799),IF(O224&lt;&gt;"",SUMIF($S$23:$S$598,S224,$H$23:$H$598)/O224,""))</f>
        <v/>
      </c>
      <c r="J224" s="12"/>
      <c r="K224" s="19" t="str">
        <f t="shared" si="36"/>
        <v/>
      </c>
      <c r="L224" s="19" t="str">
        <f t="shared" si="39"/>
        <v/>
      </c>
      <c r="M224" s="19" t="str">
        <f t="shared" si="40"/>
        <v/>
      </c>
      <c r="N224" s="19" t="str">
        <f t="shared" si="37"/>
        <v/>
      </c>
      <c r="O224" s="9" t="str">
        <f t="shared" si="45"/>
        <v/>
      </c>
      <c r="S224" s="2" t="str">
        <f t="shared" si="43"/>
        <v>- APPLICATIF -</v>
      </c>
      <c r="T224" s="18" t="str">
        <f t="shared" si="41"/>
        <v/>
      </c>
      <c r="V224" s="2" t="str">
        <f t="shared" si="44"/>
        <v>DEMANDES</v>
      </c>
      <c r="W224" s="16" t="str">
        <f t="shared" si="42"/>
        <v/>
      </c>
    </row>
    <row r="225" spans="2:23" x14ac:dyDescent="0.2">
      <c r="B225" s="59" t="str">
        <f>IF(Collage!B218="","",Collage!B218)</f>
        <v/>
      </c>
      <c r="C225" s="59" t="str">
        <f>IF(Collage!C218="","",Collage!C218)</f>
        <v>- VMWARE -</v>
      </c>
      <c r="D225" s="107" t="str">
        <f>IF(Collage!D218="","",Collage!D218)</f>
        <v/>
      </c>
      <c r="E225" s="29"/>
      <c r="F225" s="10"/>
      <c r="G225" s="11"/>
      <c r="H225" s="13" t="str">
        <f t="shared" si="38"/>
        <v/>
      </c>
      <c r="I225" s="8">
        <f>IF(B225&lt;&gt;"",SUMIF($V$23:$V$598,V225,$H$23:$H$598)/SUMIF($V$23:$V$598,V225,$O$23:O800),IF(O225&lt;&gt;"",SUMIF($S$23:$S$598,S225,$H$23:$H$598)/O225,""))</f>
        <v>0.33333333333333331</v>
      </c>
      <c r="J225" s="12"/>
      <c r="K225" s="19" t="str">
        <f t="shared" si="36"/>
        <v/>
      </c>
      <c r="L225" s="19" t="str">
        <f t="shared" si="39"/>
        <v/>
      </c>
      <c r="M225" s="19" t="str">
        <f t="shared" si="40"/>
        <v/>
      </c>
      <c r="N225" s="19" t="str">
        <f t="shared" si="37"/>
        <v>Procédures :</v>
      </c>
      <c r="O225" s="9">
        <f t="shared" si="45"/>
        <v>7</v>
      </c>
      <c r="S225" s="2" t="str">
        <f t="shared" si="43"/>
        <v>- VMWARE -</v>
      </c>
      <c r="T225" s="18">
        <f t="shared" si="41"/>
        <v>0.33333333333333331</v>
      </c>
      <c r="V225" s="2" t="str">
        <f t="shared" si="44"/>
        <v>DEMANDES</v>
      </c>
      <c r="W225" s="16" t="str">
        <f t="shared" si="42"/>
        <v/>
      </c>
    </row>
    <row r="226" spans="2:23" x14ac:dyDescent="0.2">
      <c r="B226" s="59" t="str">
        <f>IF(Collage!B219="","",Collage!B219)</f>
        <v/>
      </c>
      <c r="C226" s="59" t="str">
        <f>IF(Collage!C219="","",Collage!C219)</f>
        <v/>
      </c>
      <c r="D226" s="107" t="str">
        <f>IF(Collage!D219="","",Collage!D219)</f>
        <v/>
      </c>
      <c r="E226" s="29"/>
      <c r="F226" s="10"/>
      <c r="G226" s="11"/>
      <c r="H226" s="13" t="str">
        <f t="shared" si="38"/>
        <v/>
      </c>
      <c r="I226" s="8" t="str">
        <f>IF(B226&lt;&gt;"",SUMIF($V$23:$V$598,V226,$H$23:$H$598)/SUMIF($V$23:$V$598,V226,$O$23:O801),IF(O226&lt;&gt;"",SUMIF($S$23:$S$598,S226,$H$23:$H$598)/O226,""))</f>
        <v/>
      </c>
      <c r="J226" s="12"/>
      <c r="K226" s="19" t="str">
        <f t="shared" si="36"/>
        <v/>
      </c>
      <c r="L226" s="19" t="str">
        <f t="shared" si="39"/>
        <v/>
      </c>
      <c r="M226" s="19" t="str">
        <f t="shared" si="40"/>
        <v/>
      </c>
      <c r="N226" s="19" t="str">
        <f t="shared" si="37"/>
        <v/>
      </c>
      <c r="O226" s="9" t="str">
        <f t="shared" si="45"/>
        <v/>
      </c>
      <c r="S226" s="2" t="str">
        <f t="shared" si="43"/>
        <v>- VMWARE -</v>
      </c>
      <c r="T226" s="18" t="str">
        <f t="shared" si="41"/>
        <v/>
      </c>
      <c r="V226" s="2" t="str">
        <f t="shared" si="44"/>
        <v>DEMANDES</v>
      </c>
      <c r="W226" s="16" t="str">
        <f t="shared" si="42"/>
        <v/>
      </c>
    </row>
    <row r="227" spans="2:23" x14ac:dyDescent="0.2">
      <c r="B227" s="59" t="str">
        <f>IF(Collage!B220="","",Collage!B220)</f>
        <v/>
      </c>
      <c r="C227" s="59" t="str">
        <f>IF(Collage!C220="","",Collage!C220)</f>
        <v/>
      </c>
      <c r="D227" s="107" t="str">
        <f>IF(Collage!D220="","",Collage!D220)</f>
        <v>Dem050</v>
      </c>
      <c r="E227" s="29" t="s">
        <v>2</v>
      </c>
      <c r="F227" s="10"/>
      <c r="G227" s="11"/>
      <c r="H227" s="13">
        <f t="shared" si="38"/>
        <v>0.33333333333333331</v>
      </c>
      <c r="I227" s="8" t="str">
        <f>IF(B227&lt;&gt;"",SUMIF($V$23:$V$598,V227,$H$23:$H$598)/SUMIF($V$23:$V$598,V227,$O$23:O802),IF(O227&lt;&gt;"",SUMIF($S$23:$S$598,S227,$H$23:$H$598)/O227,""))</f>
        <v/>
      </c>
      <c r="J227" s="12"/>
      <c r="K227" s="19">
        <f t="shared" si="36"/>
        <v>1</v>
      </c>
      <c r="L227" s="19">
        <f t="shared" si="39"/>
        <v>0</v>
      </c>
      <c r="M227" s="19">
        <f t="shared" si="40"/>
        <v>0</v>
      </c>
      <c r="N227" s="19">
        <f t="shared" si="37"/>
        <v>1</v>
      </c>
      <c r="O227" s="9" t="str">
        <f t="shared" si="45"/>
        <v/>
      </c>
      <c r="S227" s="2" t="str">
        <f t="shared" si="43"/>
        <v>- VMWARE -</v>
      </c>
      <c r="T227" s="18" t="str">
        <f t="shared" si="41"/>
        <v/>
      </c>
      <c r="V227" s="2" t="str">
        <f t="shared" si="44"/>
        <v>DEMANDES</v>
      </c>
      <c r="W227" s="16" t="str">
        <f t="shared" si="42"/>
        <v/>
      </c>
    </row>
    <row r="228" spans="2:23" x14ac:dyDescent="0.2">
      <c r="B228" s="59" t="str">
        <f>IF(Collage!B221="","",Collage!B221)</f>
        <v/>
      </c>
      <c r="C228" s="59" t="str">
        <f>IF(Collage!C221="","",Collage!C221)</f>
        <v/>
      </c>
      <c r="D228" s="107" t="str">
        <f>IF(Collage!D221="","",Collage!D221)</f>
        <v>Dem051</v>
      </c>
      <c r="E228" s="29" t="s">
        <v>2</v>
      </c>
      <c r="F228" s="10" t="s">
        <v>2</v>
      </c>
      <c r="G228" s="11"/>
      <c r="H228" s="13">
        <f t="shared" si="38"/>
        <v>0.66666666666666663</v>
      </c>
      <c r="I228" s="8" t="str">
        <f>IF(B228&lt;&gt;"",SUMIF($V$23:$V$598,V228,$H$23:$H$598)/SUMIF($V$23:$V$598,V228,$O$23:O803),IF(O228&lt;&gt;"",SUMIF($S$23:$S$598,S228,$H$23:$H$598)/O228,""))</f>
        <v/>
      </c>
      <c r="J228" s="12"/>
      <c r="K228" s="19">
        <f t="shared" ref="K228:K291" si="46">IF(D228&lt;&gt;"",IF(E228="X",1,0),"")</f>
        <v>1</v>
      </c>
      <c r="L228" s="19">
        <f t="shared" si="39"/>
        <v>1</v>
      </c>
      <c r="M228" s="19">
        <f t="shared" si="40"/>
        <v>0</v>
      </c>
      <c r="N228" s="19">
        <f t="shared" ref="N228:N291" si="47">IF(D228&lt;&gt;"",SUM(K228:M228),IF(O228&lt;&gt;"","Procédures :",""))</f>
        <v>2</v>
      </c>
      <c r="O228" s="9" t="str">
        <f t="shared" si="45"/>
        <v/>
      </c>
      <c r="S228" s="2" t="str">
        <f t="shared" si="43"/>
        <v>- VMWARE -</v>
      </c>
      <c r="T228" s="18" t="str">
        <f t="shared" si="41"/>
        <v/>
      </c>
      <c r="V228" s="2" t="str">
        <f t="shared" si="44"/>
        <v>DEMANDES</v>
      </c>
      <c r="W228" s="16" t="str">
        <f t="shared" si="42"/>
        <v/>
      </c>
    </row>
    <row r="229" spans="2:23" x14ac:dyDescent="0.2">
      <c r="B229" s="59" t="str">
        <f>IF(Collage!B222="","",Collage!B222)</f>
        <v/>
      </c>
      <c r="C229" s="59" t="str">
        <f>IF(Collage!C222="","",Collage!C222)</f>
        <v/>
      </c>
      <c r="D229" s="107" t="str">
        <f>IF(Collage!D222="","",Collage!D222)</f>
        <v>Dem052</v>
      </c>
      <c r="E229" s="29" t="s">
        <v>2</v>
      </c>
      <c r="F229" s="10"/>
      <c r="G229" s="11"/>
      <c r="H229" s="13">
        <f t="shared" si="38"/>
        <v>0.33333333333333331</v>
      </c>
      <c r="I229" s="8" t="str">
        <f>IF(B229&lt;&gt;"",SUMIF($V$23:$V$598,V229,$H$23:$H$598)/SUMIF($V$23:$V$598,V229,$O$23:O804),IF(O229&lt;&gt;"",SUMIF($S$23:$S$598,S229,$H$23:$H$598)/O229,""))</f>
        <v/>
      </c>
      <c r="J229" s="12"/>
      <c r="K229" s="19">
        <f t="shared" si="46"/>
        <v>1</v>
      </c>
      <c r="L229" s="19">
        <f t="shared" si="39"/>
        <v>0</v>
      </c>
      <c r="M229" s="19">
        <f t="shared" si="40"/>
        <v>0</v>
      </c>
      <c r="N229" s="19">
        <f t="shared" si="47"/>
        <v>1</v>
      </c>
      <c r="O229" s="9" t="str">
        <f t="shared" si="45"/>
        <v/>
      </c>
      <c r="S229" s="2" t="str">
        <f t="shared" si="43"/>
        <v>- VMWARE -</v>
      </c>
      <c r="T229" s="18" t="str">
        <f t="shared" si="41"/>
        <v/>
      </c>
      <c r="V229" s="2" t="str">
        <f t="shared" si="44"/>
        <v>DEMANDES</v>
      </c>
      <c r="W229" s="16" t="str">
        <f t="shared" si="42"/>
        <v/>
      </c>
    </row>
    <row r="230" spans="2:23" x14ac:dyDescent="0.2">
      <c r="B230" s="59" t="str">
        <f>IF(Collage!B223="","",Collage!B223)</f>
        <v/>
      </c>
      <c r="C230" s="59" t="str">
        <f>IF(Collage!C223="","",Collage!C223)</f>
        <v/>
      </c>
      <c r="D230" s="107" t="str">
        <f>IF(Collage!D223="","",Collage!D223)</f>
        <v>Dem053</v>
      </c>
      <c r="E230" s="29" t="s">
        <v>2</v>
      </c>
      <c r="F230" s="10"/>
      <c r="G230" s="11"/>
      <c r="H230" s="13">
        <f t="shared" si="38"/>
        <v>0.33333333333333331</v>
      </c>
      <c r="I230" s="8" t="str">
        <f>IF(B230&lt;&gt;"",SUMIF($V$23:$V$598,V230,$H$23:$H$598)/SUMIF($V$23:$V$598,V230,$O$23:O805),IF(O230&lt;&gt;"",SUMIF($S$23:$S$598,S230,$H$23:$H$598)/O230,""))</f>
        <v/>
      </c>
      <c r="J230" s="12"/>
      <c r="K230" s="19">
        <f t="shared" si="46"/>
        <v>1</v>
      </c>
      <c r="L230" s="19">
        <f t="shared" si="39"/>
        <v>0</v>
      </c>
      <c r="M230" s="19">
        <f t="shared" si="40"/>
        <v>0</v>
      </c>
      <c r="N230" s="19">
        <f t="shared" si="47"/>
        <v>1</v>
      </c>
      <c r="O230" s="9" t="str">
        <f t="shared" si="45"/>
        <v/>
      </c>
      <c r="S230" s="2" t="str">
        <f t="shared" si="43"/>
        <v>- VMWARE -</v>
      </c>
      <c r="T230" s="18" t="str">
        <f t="shared" si="41"/>
        <v/>
      </c>
      <c r="V230" s="2" t="str">
        <f t="shared" si="44"/>
        <v>DEMANDES</v>
      </c>
      <c r="W230" s="16" t="str">
        <f t="shared" si="42"/>
        <v/>
      </c>
    </row>
    <row r="231" spans="2:23" x14ac:dyDescent="0.2">
      <c r="B231" s="59" t="str">
        <f>IF(Collage!B224="","",Collage!B224)</f>
        <v/>
      </c>
      <c r="C231" s="59" t="str">
        <f>IF(Collage!C224="","",Collage!C224)</f>
        <v/>
      </c>
      <c r="D231" s="107" t="str">
        <f>IF(Collage!D224="","",Collage!D224)</f>
        <v>Dem054</v>
      </c>
      <c r="E231" s="29" t="s">
        <v>2</v>
      </c>
      <c r="F231" s="10"/>
      <c r="G231" s="11"/>
      <c r="H231" s="13">
        <f t="shared" si="38"/>
        <v>0.33333333333333331</v>
      </c>
      <c r="I231" s="8" t="str">
        <f>IF(B231&lt;&gt;"",SUMIF($V$23:$V$598,V231,$H$23:$H$598)/SUMIF($V$23:$V$598,V231,$O$23:O806),IF(O231&lt;&gt;"",SUMIF($S$23:$S$598,S231,$H$23:$H$598)/O231,""))</f>
        <v/>
      </c>
      <c r="J231" s="12"/>
      <c r="K231" s="19">
        <f t="shared" si="46"/>
        <v>1</v>
      </c>
      <c r="L231" s="19">
        <f t="shared" si="39"/>
        <v>0</v>
      </c>
      <c r="M231" s="19">
        <f t="shared" si="40"/>
        <v>0</v>
      </c>
      <c r="N231" s="19">
        <f t="shared" si="47"/>
        <v>1</v>
      </c>
      <c r="O231" s="9" t="str">
        <f t="shared" si="45"/>
        <v/>
      </c>
      <c r="S231" s="2" t="str">
        <f t="shared" si="43"/>
        <v>- VMWARE -</v>
      </c>
      <c r="T231" s="18" t="str">
        <f t="shared" si="41"/>
        <v/>
      </c>
      <c r="V231" s="2" t="str">
        <f t="shared" si="44"/>
        <v>DEMANDES</v>
      </c>
      <c r="W231" s="16" t="str">
        <f t="shared" si="42"/>
        <v/>
      </c>
    </row>
    <row r="232" spans="2:23" x14ac:dyDescent="0.2">
      <c r="B232" s="59" t="str">
        <f>IF(Collage!B225="","",Collage!B225)</f>
        <v/>
      </c>
      <c r="C232" s="59" t="str">
        <f>IF(Collage!C225="","",Collage!C225)</f>
        <v/>
      </c>
      <c r="D232" s="107" t="str">
        <f>IF(Collage!D225="","",Collage!D225)</f>
        <v>Dem055</v>
      </c>
      <c r="E232" s="29" t="s">
        <v>2</v>
      </c>
      <c r="F232" s="10"/>
      <c r="G232" s="11"/>
      <c r="H232" s="13">
        <f t="shared" si="38"/>
        <v>0.33333333333333331</v>
      </c>
      <c r="I232" s="8" t="str">
        <f>IF(B232&lt;&gt;"",SUMIF($V$23:$V$598,V232,$H$23:$H$598)/SUMIF($V$23:$V$598,V232,$O$23:O807),IF(O232&lt;&gt;"",SUMIF($S$23:$S$598,S232,$H$23:$H$598)/O232,""))</f>
        <v/>
      </c>
      <c r="J232" s="12"/>
      <c r="K232" s="19">
        <f t="shared" si="46"/>
        <v>1</v>
      </c>
      <c r="L232" s="19">
        <f t="shared" si="39"/>
        <v>0</v>
      </c>
      <c r="M232" s="19">
        <f t="shared" si="40"/>
        <v>0</v>
      </c>
      <c r="N232" s="19">
        <f t="shared" si="47"/>
        <v>1</v>
      </c>
      <c r="O232" s="9" t="str">
        <f t="shared" si="45"/>
        <v/>
      </c>
      <c r="S232" s="2" t="str">
        <f t="shared" si="43"/>
        <v>- VMWARE -</v>
      </c>
      <c r="T232" s="18" t="str">
        <f t="shared" si="41"/>
        <v/>
      </c>
      <c r="V232" s="2" t="str">
        <f t="shared" si="44"/>
        <v>DEMANDES</v>
      </c>
      <c r="W232" s="16" t="str">
        <f t="shared" si="42"/>
        <v/>
      </c>
    </row>
    <row r="233" spans="2:23" x14ac:dyDescent="0.2">
      <c r="B233" s="59" t="str">
        <f>IF(Collage!B226="","",Collage!B226)</f>
        <v/>
      </c>
      <c r="C233" s="59" t="str">
        <f>IF(Collage!C226="","",Collage!C226)</f>
        <v/>
      </c>
      <c r="D233" s="107" t="str">
        <f>IF(Collage!D226="","",Collage!D226)</f>
        <v>Dem056</v>
      </c>
      <c r="E233" s="29"/>
      <c r="F233" s="10"/>
      <c r="G233" s="11"/>
      <c r="H233" s="13">
        <f t="shared" si="38"/>
        <v>0</v>
      </c>
      <c r="I233" s="8" t="str">
        <f>IF(B233&lt;&gt;"",SUMIF($V$23:$V$598,V233,$H$23:$H$598)/SUMIF($V$23:$V$598,V233,$O$23:O808),IF(O233&lt;&gt;"",SUMIF($S$23:$S$598,S233,$H$23:$H$598)/O233,""))</f>
        <v/>
      </c>
      <c r="J233" s="12"/>
      <c r="K233" s="19">
        <f t="shared" si="46"/>
        <v>0</v>
      </c>
      <c r="L233" s="19">
        <f t="shared" si="39"/>
        <v>0</v>
      </c>
      <c r="M233" s="19">
        <f t="shared" si="40"/>
        <v>0</v>
      </c>
      <c r="N233" s="19">
        <f t="shared" si="47"/>
        <v>0</v>
      </c>
      <c r="O233" s="9" t="str">
        <f t="shared" si="45"/>
        <v/>
      </c>
      <c r="S233" s="2" t="str">
        <f t="shared" si="43"/>
        <v>- VMWARE -</v>
      </c>
      <c r="T233" s="18" t="str">
        <f t="shared" si="41"/>
        <v/>
      </c>
      <c r="V233" s="2" t="str">
        <f t="shared" si="44"/>
        <v>DEMANDES</v>
      </c>
      <c r="W233" s="16" t="str">
        <f t="shared" si="42"/>
        <v/>
      </c>
    </row>
    <row r="234" spans="2:23" x14ac:dyDescent="0.2">
      <c r="B234" s="59" t="str">
        <f>IF(Collage!B227="","",Collage!B227)</f>
        <v/>
      </c>
      <c r="C234" s="59" t="str">
        <f>IF(Collage!C227="","",Collage!C227)</f>
        <v/>
      </c>
      <c r="D234" s="107" t="str">
        <f>IF(Collage!D227="","",Collage!D227)</f>
        <v/>
      </c>
      <c r="E234" s="29"/>
      <c r="F234" s="10"/>
      <c r="G234" s="11"/>
      <c r="H234" s="13" t="str">
        <f t="shared" si="38"/>
        <v/>
      </c>
      <c r="I234" s="8" t="str">
        <f>IF(B234&lt;&gt;"",SUMIF($V$23:$V$598,V234,$H$23:$H$598)/SUMIF($V$23:$V$598,V234,$O$23:O809),IF(O234&lt;&gt;"",SUMIF($S$23:$S$598,S234,$H$23:$H$598)/O234,""))</f>
        <v/>
      </c>
      <c r="J234" s="12"/>
      <c r="K234" s="19" t="str">
        <f t="shared" si="46"/>
        <v/>
      </c>
      <c r="L234" s="19" t="str">
        <f t="shared" si="39"/>
        <v/>
      </c>
      <c r="M234" s="19" t="str">
        <f t="shared" si="40"/>
        <v/>
      </c>
      <c r="N234" s="19" t="str">
        <f t="shared" si="47"/>
        <v/>
      </c>
      <c r="O234" s="9" t="str">
        <f t="shared" si="45"/>
        <v/>
      </c>
      <c r="S234" s="2" t="str">
        <f t="shared" si="43"/>
        <v>- VMWARE -</v>
      </c>
      <c r="T234" s="18" t="str">
        <f t="shared" si="41"/>
        <v/>
      </c>
      <c r="V234" s="2" t="str">
        <f t="shared" si="44"/>
        <v>DEMANDES</v>
      </c>
      <c r="W234" s="16" t="str">
        <f t="shared" si="42"/>
        <v/>
      </c>
    </row>
    <row r="235" spans="2:23" x14ac:dyDescent="0.2">
      <c r="B235" s="59" t="str">
        <f>IF(Collage!B228="","",Collage!B228)</f>
        <v/>
      </c>
      <c r="C235" s="59" t="str">
        <f>IF(Collage!C228="","",Collage!C228)</f>
        <v>- AUTRE -</v>
      </c>
      <c r="D235" s="107" t="str">
        <f>IF(Collage!D228="","",Collage!D228)</f>
        <v/>
      </c>
      <c r="E235" s="29"/>
      <c r="F235" s="10"/>
      <c r="G235" s="11"/>
      <c r="H235" s="13" t="str">
        <f t="shared" si="38"/>
        <v/>
      </c>
      <c r="I235" s="8">
        <f>IF(B235&lt;&gt;"",SUMIF($V$23:$V$598,V235,$H$23:$H$598)/SUMIF($V$23:$V$598,V235,$O$23:O810),IF(O235&lt;&gt;"",SUMIF($S$23:$S$598,S235,$H$23:$H$598)/O235,""))</f>
        <v>0.17333333333333331</v>
      </c>
      <c r="J235" s="12"/>
      <c r="K235" s="19" t="str">
        <f t="shared" si="46"/>
        <v/>
      </c>
      <c r="L235" s="19" t="str">
        <f t="shared" si="39"/>
        <v/>
      </c>
      <c r="M235" s="19" t="str">
        <f t="shared" si="40"/>
        <v/>
      </c>
      <c r="N235" s="19" t="str">
        <f t="shared" si="47"/>
        <v>Procédures :</v>
      </c>
      <c r="O235" s="9">
        <f t="shared" si="45"/>
        <v>50</v>
      </c>
      <c r="S235" s="2" t="str">
        <f t="shared" si="43"/>
        <v>- AUTRE -</v>
      </c>
      <c r="T235" s="18">
        <f t="shared" si="41"/>
        <v>0.17333333333333331</v>
      </c>
      <c r="V235" s="2" t="str">
        <f t="shared" si="44"/>
        <v>DEMANDES</v>
      </c>
      <c r="W235" s="16" t="str">
        <f t="shared" si="42"/>
        <v/>
      </c>
    </row>
    <row r="236" spans="2:23" x14ac:dyDescent="0.2">
      <c r="B236" s="59" t="str">
        <f>IF(Collage!B229="","",Collage!B229)</f>
        <v/>
      </c>
      <c r="C236" s="59" t="str">
        <f>IF(Collage!C229="","",Collage!C229)</f>
        <v/>
      </c>
      <c r="D236" s="107" t="str">
        <f>IF(Collage!D229="","",Collage!D229)</f>
        <v/>
      </c>
      <c r="E236" s="29"/>
      <c r="F236" s="10"/>
      <c r="G236" s="11"/>
      <c r="H236" s="13" t="str">
        <f t="shared" si="38"/>
        <v/>
      </c>
      <c r="I236" s="8" t="str">
        <f>IF(B236&lt;&gt;"",SUMIF($V$23:$V$598,V236,$H$23:$H$598)/SUMIF($V$23:$V$598,V236,$O$23:O811),IF(O236&lt;&gt;"",SUMIF($S$23:$S$598,S236,$H$23:$H$598)/O236,""))</f>
        <v/>
      </c>
      <c r="J236" s="12"/>
      <c r="K236" s="19" t="str">
        <f t="shared" si="46"/>
        <v/>
      </c>
      <c r="L236" s="19" t="str">
        <f t="shared" si="39"/>
        <v/>
      </c>
      <c r="M236" s="19" t="str">
        <f t="shared" si="40"/>
        <v/>
      </c>
      <c r="N236" s="19" t="str">
        <f t="shared" si="47"/>
        <v/>
      </c>
      <c r="O236" s="9" t="str">
        <f t="shared" si="45"/>
        <v/>
      </c>
      <c r="S236" s="2" t="str">
        <f t="shared" si="43"/>
        <v>- AUTRE -</v>
      </c>
      <c r="T236" s="18" t="str">
        <f t="shared" si="41"/>
        <v/>
      </c>
      <c r="V236" s="2" t="str">
        <f t="shared" si="44"/>
        <v>DEMANDES</v>
      </c>
      <c r="W236" s="16" t="str">
        <f t="shared" si="42"/>
        <v/>
      </c>
    </row>
    <row r="237" spans="2:23" x14ac:dyDescent="0.2">
      <c r="B237" s="59" t="str">
        <f>IF(Collage!B230="","",Collage!B230)</f>
        <v/>
      </c>
      <c r="C237" s="59" t="str">
        <f>IF(Collage!C230="","",Collage!C230)</f>
        <v/>
      </c>
      <c r="D237" s="107" t="str">
        <f>IF(Collage!D230="","",Collage!D230)</f>
        <v>Dem057</v>
      </c>
      <c r="E237" s="29"/>
      <c r="F237" s="10"/>
      <c r="G237" s="11"/>
      <c r="H237" s="13">
        <f t="shared" si="38"/>
        <v>0</v>
      </c>
      <c r="I237" s="8" t="str">
        <f>IF(B237&lt;&gt;"",SUMIF($V$23:$V$598,V237,$H$23:$H$598)/SUMIF($V$23:$V$598,V237,$O$23:O812),IF(O237&lt;&gt;"",SUMIF($S$23:$S$598,S237,$H$23:$H$598)/O237,""))</f>
        <v/>
      </c>
      <c r="J237" s="12"/>
      <c r="K237" s="19">
        <f t="shared" si="46"/>
        <v>0</v>
      </c>
      <c r="L237" s="19">
        <f t="shared" si="39"/>
        <v>0</v>
      </c>
      <c r="M237" s="19">
        <f t="shared" si="40"/>
        <v>0</v>
      </c>
      <c r="N237" s="19">
        <f t="shared" si="47"/>
        <v>0</v>
      </c>
      <c r="O237" s="9" t="str">
        <f t="shared" si="45"/>
        <v/>
      </c>
      <c r="S237" s="2" t="str">
        <f t="shared" si="43"/>
        <v>- AUTRE -</v>
      </c>
      <c r="T237" s="18" t="str">
        <f t="shared" si="41"/>
        <v/>
      </c>
      <c r="V237" s="2" t="str">
        <f t="shared" si="44"/>
        <v>DEMANDES</v>
      </c>
      <c r="W237" s="16" t="str">
        <f t="shared" si="42"/>
        <v/>
      </c>
    </row>
    <row r="238" spans="2:23" x14ac:dyDescent="0.2">
      <c r="B238" s="59" t="str">
        <f>IF(Collage!B231="","",Collage!B231)</f>
        <v/>
      </c>
      <c r="C238" s="59" t="str">
        <f>IF(Collage!C231="","",Collage!C231)</f>
        <v/>
      </c>
      <c r="D238" s="107" t="str">
        <f>IF(Collage!D231="","",Collage!D231)</f>
        <v>Dem058</v>
      </c>
      <c r="E238" s="29"/>
      <c r="F238" s="10"/>
      <c r="G238" s="11"/>
      <c r="H238" s="13">
        <f t="shared" si="38"/>
        <v>0</v>
      </c>
      <c r="I238" s="8" t="str">
        <f>IF(B238&lt;&gt;"",SUMIF($V$23:$V$598,V238,$H$23:$H$598)/SUMIF($V$23:$V$598,V238,$O$23:O813),IF(O238&lt;&gt;"",SUMIF($S$23:$S$598,S238,$H$23:$H$598)/O238,""))</f>
        <v/>
      </c>
      <c r="J238" s="12"/>
      <c r="K238" s="19">
        <f t="shared" si="46"/>
        <v>0</v>
      </c>
      <c r="L238" s="19">
        <f t="shared" si="39"/>
        <v>0</v>
      </c>
      <c r="M238" s="19">
        <f t="shared" si="40"/>
        <v>0</v>
      </c>
      <c r="N238" s="19">
        <f t="shared" si="47"/>
        <v>0</v>
      </c>
      <c r="O238" s="9" t="str">
        <f t="shared" si="45"/>
        <v/>
      </c>
      <c r="S238" s="2" t="str">
        <f t="shared" si="43"/>
        <v>- AUTRE -</v>
      </c>
      <c r="T238" s="18" t="str">
        <f t="shared" si="41"/>
        <v/>
      </c>
      <c r="V238" s="2" t="str">
        <f t="shared" si="44"/>
        <v>DEMANDES</v>
      </c>
      <c r="W238" s="16" t="str">
        <f t="shared" si="42"/>
        <v/>
      </c>
    </row>
    <row r="239" spans="2:23" x14ac:dyDescent="0.2">
      <c r="B239" s="59" t="str">
        <f>IF(Collage!B232="","",Collage!B232)</f>
        <v/>
      </c>
      <c r="C239" s="59" t="str">
        <f>IF(Collage!C232="","",Collage!C232)</f>
        <v/>
      </c>
      <c r="D239" s="107" t="str">
        <f>IF(Collage!D232="","",Collage!D232)</f>
        <v>Dem059</v>
      </c>
      <c r="E239" s="29"/>
      <c r="F239" s="10"/>
      <c r="G239" s="11"/>
      <c r="H239" s="13">
        <f t="shared" si="38"/>
        <v>0</v>
      </c>
      <c r="I239" s="8" t="str">
        <f>IF(B239&lt;&gt;"",SUMIF($V$23:$V$598,V239,$H$23:$H$598)/SUMIF($V$23:$V$598,V239,$O$23:O814),IF(O239&lt;&gt;"",SUMIF($S$23:$S$598,S239,$H$23:$H$598)/O239,""))</f>
        <v/>
      </c>
      <c r="J239" s="12"/>
      <c r="K239" s="19">
        <f t="shared" si="46"/>
        <v>0</v>
      </c>
      <c r="L239" s="19">
        <f t="shared" si="39"/>
        <v>0</v>
      </c>
      <c r="M239" s="19">
        <f t="shared" si="40"/>
        <v>0</v>
      </c>
      <c r="N239" s="19">
        <f t="shared" si="47"/>
        <v>0</v>
      </c>
      <c r="O239" s="9" t="str">
        <f t="shared" si="45"/>
        <v/>
      </c>
      <c r="S239" s="2" t="str">
        <f t="shared" si="43"/>
        <v>- AUTRE -</v>
      </c>
      <c r="T239" s="18" t="str">
        <f t="shared" si="41"/>
        <v/>
      </c>
      <c r="V239" s="2" t="str">
        <f t="shared" si="44"/>
        <v>DEMANDES</v>
      </c>
      <c r="W239" s="16" t="str">
        <f t="shared" si="42"/>
        <v/>
      </c>
    </row>
    <row r="240" spans="2:23" x14ac:dyDescent="0.2">
      <c r="B240" s="59" t="str">
        <f>IF(Collage!B233="","",Collage!B233)</f>
        <v/>
      </c>
      <c r="C240" s="59" t="str">
        <f>IF(Collage!C233="","",Collage!C233)</f>
        <v/>
      </c>
      <c r="D240" s="107" t="str">
        <f>IF(Collage!D233="","",Collage!D233)</f>
        <v>Dem060</v>
      </c>
      <c r="E240" s="29"/>
      <c r="F240" s="10"/>
      <c r="G240" s="11"/>
      <c r="H240" s="13">
        <f t="shared" si="38"/>
        <v>0</v>
      </c>
      <c r="I240" s="8" t="str">
        <f>IF(B240&lt;&gt;"",SUMIF($V$23:$V$598,V240,$H$23:$H$598)/SUMIF($V$23:$V$598,V240,$O$23:O815),IF(O240&lt;&gt;"",SUMIF($S$23:$S$598,S240,$H$23:$H$598)/O240,""))</f>
        <v/>
      </c>
      <c r="J240" s="12"/>
      <c r="K240" s="19">
        <f t="shared" si="46"/>
        <v>0</v>
      </c>
      <c r="L240" s="19">
        <f t="shared" si="39"/>
        <v>0</v>
      </c>
      <c r="M240" s="19">
        <f t="shared" si="40"/>
        <v>0</v>
      </c>
      <c r="N240" s="19">
        <f t="shared" si="47"/>
        <v>0</v>
      </c>
      <c r="O240" s="9" t="str">
        <f t="shared" si="45"/>
        <v/>
      </c>
      <c r="S240" s="2" t="str">
        <f t="shared" si="43"/>
        <v>- AUTRE -</v>
      </c>
      <c r="T240" s="18" t="str">
        <f t="shared" si="41"/>
        <v/>
      </c>
      <c r="V240" s="2" t="str">
        <f t="shared" si="44"/>
        <v>DEMANDES</v>
      </c>
      <c r="W240" s="16" t="str">
        <f t="shared" si="42"/>
        <v/>
      </c>
    </row>
    <row r="241" spans="2:23" x14ac:dyDescent="0.2">
      <c r="B241" s="59" t="str">
        <f>IF(Collage!B234="","",Collage!B234)</f>
        <v/>
      </c>
      <c r="C241" s="59" t="str">
        <f>IF(Collage!C234="","",Collage!C234)</f>
        <v/>
      </c>
      <c r="D241" s="107" t="str">
        <f>IF(Collage!D234="","",Collage!D234)</f>
        <v>Dem061</v>
      </c>
      <c r="E241" s="29"/>
      <c r="F241" s="10"/>
      <c r="G241" s="11"/>
      <c r="H241" s="13">
        <f t="shared" si="38"/>
        <v>0</v>
      </c>
      <c r="I241" s="8" t="str">
        <f>IF(B241&lt;&gt;"",SUMIF($V$23:$V$598,V241,$H$23:$H$598)/SUMIF($V$23:$V$598,V241,$O$23:O816),IF(O241&lt;&gt;"",SUMIF($S$23:$S$598,S241,$H$23:$H$598)/O241,""))</f>
        <v/>
      </c>
      <c r="J241" s="12"/>
      <c r="K241" s="19">
        <f t="shared" si="46"/>
        <v>0</v>
      </c>
      <c r="L241" s="19">
        <f t="shared" si="39"/>
        <v>0</v>
      </c>
      <c r="M241" s="19">
        <f t="shared" si="40"/>
        <v>0</v>
      </c>
      <c r="N241" s="19">
        <f t="shared" si="47"/>
        <v>0</v>
      </c>
      <c r="O241" s="9" t="str">
        <f t="shared" si="45"/>
        <v/>
      </c>
      <c r="S241" s="2" t="str">
        <f t="shared" si="43"/>
        <v>- AUTRE -</v>
      </c>
      <c r="T241" s="18" t="str">
        <f t="shared" si="41"/>
        <v/>
      </c>
      <c r="V241" s="2" t="str">
        <f t="shared" si="44"/>
        <v>DEMANDES</v>
      </c>
      <c r="W241" s="16" t="str">
        <f t="shared" si="42"/>
        <v/>
      </c>
    </row>
    <row r="242" spans="2:23" x14ac:dyDescent="0.2">
      <c r="B242" s="59" t="str">
        <f>IF(Collage!B235="","",Collage!B235)</f>
        <v/>
      </c>
      <c r="C242" s="59" t="str">
        <f>IF(Collage!C235="","",Collage!C235)</f>
        <v/>
      </c>
      <c r="D242" s="107" t="str">
        <f>IF(Collage!D235="","",Collage!D235)</f>
        <v>Dem062</v>
      </c>
      <c r="E242" s="29" t="s">
        <v>2</v>
      </c>
      <c r="F242" s="10" t="s">
        <v>2</v>
      </c>
      <c r="G242" s="11"/>
      <c r="H242" s="13">
        <f t="shared" si="38"/>
        <v>0.66666666666666663</v>
      </c>
      <c r="I242" s="8" t="str">
        <f>IF(B242&lt;&gt;"",SUMIF($V$23:$V$598,V242,$H$23:$H$598)/SUMIF($V$23:$V$598,V242,$O$23:O817),IF(O242&lt;&gt;"",SUMIF($S$23:$S$598,S242,$H$23:$H$598)/O242,""))</f>
        <v/>
      </c>
      <c r="J242" s="12"/>
      <c r="K242" s="19">
        <f t="shared" si="46"/>
        <v>1</v>
      </c>
      <c r="L242" s="19">
        <f t="shared" si="39"/>
        <v>1</v>
      </c>
      <c r="M242" s="19">
        <f t="shared" si="40"/>
        <v>0</v>
      </c>
      <c r="N242" s="19">
        <f t="shared" si="47"/>
        <v>2</v>
      </c>
      <c r="O242" s="9" t="str">
        <f t="shared" si="45"/>
        <v/>
      </c>
      <c r="S242" s="2" t="str">
        <f t="shared" si="43"/>
        <v>- AUTRE -</v>
      </c>
      <c r="T242" s="18" t="str">
        <f t="shared" si="41"/>
        <v/>
      </c>
      <c r="V242" s="2" t="str">
        <f t="shared" si="44"/>
        <v>DEMANDES</v>
      </c>
      <c r="W242" s="16" t="str">
        <f t="shared" si="42"/>
        <v/>
      </c>
    </row>
    <row r="243" spans="2:23" x14ac:dyDescent="0.2">
      <c r="B243" s="59" t="str">
        <f>IF(Collage!B236="","",Collage!B236)</f>
        <v/>
      </c>
      <c r="C243" s="59" t="str">
        <f>IF(Collage!C236="","",Collage!C236)</f>
        <v/>
      </c>
      <c r="D243" s="107" t="str">
        <f>IF(Collage!D236="","",Collage!D236)</f>
        <v>Dem063</v>
      </c>
      <c r="E243" s="29"/>
      <c r="F243" s="10"/>
      <c r="G243" s="11"/>
      <c r="H243" s="13">
        <f t="shared" si="38"/>
        <v>0</v>
      </c>
      <c r="I243" s="8" t="str">
        <f>IF(B243&lt;&gt;"",SUMIF($V$23:$V$598,V243,$H$23:$H$598)/SUMIF($V$23:$V$598,V243,$O$23:O818),IF(O243&lt;&gt;"",SUMIF($S$23:$S$598,S243,$H$23:$H$598)/O243,""))</f>
        <v/>
      </c>
      <c r="J243" s="12"/>
      <c r="K243" s="19">
        <f t="shared" si="46"/>
        <v>0</v>
      </c>
      <c r="L243" s="19">
        <f t="shared" si="39"/>
        <v>0</v>
      </c>
      <c r="M243" s="19">
        <f t="shared" si="40"/>
        <v>0</v>
      </c>
      <c r="N243" s="19">
        <f t="shared" si="47"/>
        <v>0</v>
      </c>
      <c r="O243" s="9" t="str">
        <f t="shared" si="45"/>
        <v/>
      </c>
      <c r="S243" s="2" t="str">
        <f t="shared" si="43"/>
        <v>- AUTRE -</v>
      </c>
      <c r="T243" s="18" t="str">
        <f t="shared" si="41"/>
        <v/>
      </c>
      <c r="V243" s="2" t="str">
        <f t="shared" si="44"/>
        <v>DEMANDES</v>
      </c>
      <c r="W243" s="16" t="str">
        <f t="shared" si="42"/>
        <v/>
      </c>
    </row>
    <row r="244" spans="2:23" x14ac:dyDescent="0.2">
      <c r="B244" s="59" t="str">
        <f>IF(Collage!B237="","",Collage!B237)</f>
        <v/>
      </c>
      <c r="C244" s="59" t="str">
        <f>IF(Collage!C237="","",Collage!C237)</f>
        <v/>
      </c>
      <c r="D244" s="107" t="str">
        <f>IF(Collage!D237="","",Collage!D237)</f>
        <v>Dem064</v>
      </c>
      <c r="E244" s="29"/>
      <c r="F244" s="10"/>
      <c r="G244" s="11"/>
      <c r="H244" s="13">
        <f t="shared" si="38"/>
        <v>0</v>
      </c>
      <c r="I244" s="8" t="str">
        <f>IF(B244&lt;&gt;"",SUMIF($V$23:$V$598,V244,$H$23:$H$598)/SUMIF($V$23:$V$598,V244,$O$23:O819),IF(O244&lt;&gt;"",SUMIF($S$23:$S$598,S244,$H$23:$H$598)/O244,""))</f>
        <v/>
      </c>
      <c r="J244" s="12"/>
      <c r="K244" s="19">
        <f t="shared" si="46"/>
        <v>0</v>
      </c>
      <c r="L244" s="19">
        <f t="shared" si="39"/>
        <v>0</v>
      </c>
      <c r="M244" s="19">
        <f t="shared" si="40"/>
        <v>0</v>
      </c>
      <c r="N244" s="19">
        <f t="shared" si="47"/>
        <v>0</v>
      </c>
      <c r="O244" s="9" t="str">
        <f t="shared" si="45"/>
        <v/>
      </c>
      <c r="S244" s="2" t="str">
        <f t="shared" si="43"/>
        <v>- AUTRE -</v>
      </c>
      <c r="T244" s="18" t="str">
        <f t="shared" si="41"/>
        <v/>
      </c>
      <c r="V244" s="2" t="str">
        <f t="shared" si="44"/>
        <v>DEMANDES</v>
      </c>
      <c r="W244" s="16" t="str">
        <f t="shared" si="42"/>
        <v/>
      </c>
    </row>
    <row r="245" spans="2:23" x14ac:dyDescent="0.2">
      <c r="B245" s="59" t="str">
        <f>IF(Collage!B238="","",Collage!B238)</f>
        <v/>
      </c>
      <c r="C245" s="59" t="str">
        <f>IF(Collage!C238="","",Collage!C238)</f>
        <v/>
      </c>
      <c r="D245" s="107" t="str">
        <f>IF(Collage!D238="","",Collage!D238)</f>
        <v>Dem065</v>
      </c>
      <c r="E245" s="29"/>
      <c r="F245" s="10"/>
      <c r="G245" s="11"/>
      <c r="H245" s="13">
        <f t="shared" si="38"/>
        <v>0</v>
      </c>
      <c r="I245" s="8" t="str">
        <f>IF(B245&lt;&gt;"",SUMIF($V$23:$V$598,V245,$H$23:$H$598)/SUMIF($V$23:$V$598,V245,$O$23:O820),IF(O245&lt;&gt;"",SUMIF($S$23:$S$598,S245,$H$23:$H$598)/O245,""))</f>
        <v/>
      </c>
      <c r="J245" s="12"/>
      <c r="K245" s="19">
        <f t="shared" si="46"/>
        <v>0</v>
      </c>
      <c r="L245" s="19">
        <f t="shared" si="39"/>
        <v>0</v>
      </c>
      <c r="M245" s="19">
        <f t="shared" si="40"/>
        <v>0</v>
      </c>
      <c r="N245" s="19">
        <f t="shared" si="47"/>
        <v>0</v>
      </c>
      <c r="O245" s="9" t="str">
        <f t="shared" si="45"/>
        <v/>
      </c>
      <c r="S245" s="2" t="str">
        <f t="shared" si="43"/>
        <v>- AUTRE -</v>
      </c>
      <c r="T245" s="18" t="str">
        <f t="shared" si="41"/>
        <v/>
      </c>
      <c r="V245" s="2" t="str">
        <f t="shared" si="44"/>
        <v>DEMANDES</v>
      </c>
      <c r="W245" s="16" t="str">
        <f t="shared" si="42"/>
        <v/>
      </c>
    </row>
    <row r="246" spans="2:23" x14ac:dyDescent="0.2">
      <c r="B246" s="59" t="str">
        <f>IF(Collage!B239="","",Collage!B239)</f>
        <v/>
      </c>
      <c r="C246" s="59" t="str">
        <f>IF(Collage!C239="","",Collage!C239)</f>
        <v/>
      </c>
      <c r="D246" s="107" t="str">
        <f>IF(Collage!D239="","",Collage!D239)</f>
        <v>Dem066</v>
      </c>
      <c r="E246" s="29"/>
      <c r="F246" s="10"/>
      <c r="G246" s="11"/>
      <c r="H246" s="13">
        <f t="shared" si="38"/>
        <v>0</v>
      </c>
      <c r="I246" s="8" t="str">
        <f>IF(B246&lt;&gt;"",SUMIF($V$23:$V$598,V246,$H$23:$H$598)/SUMIF($V$23:$V$598,V246,$O$23:O821),IF(O246&lt;&gt;"",SUMIF($S$23:$S$598,S246,$H$23:$H$598)/O246,""))</f>
        <v/>
      </c>
      <c r="J246" s="12"/>
      <c r="K246" s="19">
        <f t="shared" si="46"/>
        <v>0</v>
      </c>
      <c r="L246" s="19">
        <f t="shared" si="39"/>
        <v>0</v>
      </c>
      <c r="M246" s="19">
        <f t="shared" si="40"/>
        <v>0</v>
      </c>
      <c r="N246" s="19">
        <f t="shared" si="47"/>
        <v>0</v>
      </c>
      <c r="O246" s="9" t="str">
        <f t="shared" si="45"/>
        <v/>
      </c>
      <c r="S246" s="2" t="str">
        <f t="shared" si="43"/>
        <v>- AUTRE -</v>
      </c>
      <c r="T246" s="18" t="str">
        <f t="shared" si="41"/>
        <v/>
      </c>
      <c r="V246" s="2" t="str">
        <f t="shared" si="44"/>
        <v>DEMANDES</v>
      </c>
      <c r="W246" s="16" t="str">
        <f t="shared" si="42"/>
        <v/>
      </c>
    </row>
    <row r="247" spans="2:23" x14ac:dyDescent="0.2">
      <c r="B247" s="59" t="str">
        <f>IF(Collage!B240="","",Collage!B240)</f>
        <v/>
      </c>
      <c r="C247" s="59" t="str">
        <f>IF(Collage!C240="","",Collage!C240)</f>
        <v/>
      </c>
      <c r="D247" s="107" t="str">
        <f>IF(Collage!D240="","",Collage!D240)</f>
        <v>Dem067</v>
      </c>
      <c r="E247" s="29"/>
      <c r="F247" s="10"/>
      <c r="G247" s="11"/>
      <c r="H247" s="13">
        <f t="shared" si="38"/>
        <v>0</v>
      </c>
      <c r="I247" s="8" t="str">
        <f>IF(B247&lt;&gt;"",SUMIF($V$23:$V$598,V247,$H$23:$H$598)/SUMIF($V$23:$V$598,V247,$O$23:O822),IF(O247&lt;&gt;"",SUMIF($S$23:$S$598,S247,$H$23:$H$598)/O247,""))</f>
        <v/>
      </c>
      <c r="J247" s="12"/>
      <c r="K247" s="19">
        <f t="shared" si="46"/>
        <v>0</v>
      </c>
      <c r="L247" s="19">
        <f t="shared" si="39"/>
        <v>0</v>
      </c>
      <c r="M247" s="19">
        <f t="shared" si="40"/>
        <v>0</v>
      </c>
      <c r="N247" s="19">
        <f t="shared" si="47"/>
        <v>0</v>
      </c>
      <c r="O247" s="9" t="str">
        <f t="shared" si="45"/>
        <v/>
      </c>
      <c r="S247" s="2" t="str">
        <f t="shared" si="43"/>
        <v>- AUTRE -</v>
      </c>
      <c r="T247" s="18" t="str">
        <f t="shared" si="41"/>
        <v/>
      </c>
      <c r="V247" s="2" t="str">
        <f t="shared" si="44"/>
        <v>DEMANDES</v>
      </c>
      <c r="W247" s="16" t="str">
        <f t="shared" si="42"/>
        <v/>
      </c>
    </row>
    <row r="248" spans="2:23" x14ac:dyDescent="0.2">
      <c r="B248" s="59" t="str">
        <f>IF(Collage!B241="","",Collage!B241)</f>
        <v/>
      </c>
      <c r="C248" s="59" t="str">
        <f>IF(Collage!C241="","",Collage!C241)</f>
        <v/>
      </c>
      <c r="D248" s="107" t="str">
        <f>IF(Collage!D241="","",Collage!D241)</f>
        <v>Dem068</v>
      </c>
      <c r="E248" s="29"/>
      <c r="F248" s="10"/>
      <c r="G248" s="11"/>
      <c r="H248" s="13">
        <f t="shared" si="38"/>
        <v>0</v>
      </c>
      <c r="I248" s="8" t="str">
        <f>IF(B248&lt;&gt;"",SUMIF($V$23:$V$598,V248,$H$23:$H$598)/SUMIF($V$23:$V$598,V248,$O$23:O823),IF(O248&lt;&gt;"",SUMIF($S$23:$S$598,S248,$H$23:$H$598)/O248,""))</f>
        <v/>
      </c>
      <c r="J248" s="12"/>
      <c r="K248" s="19">
        <f t="shared" si="46"/>
        <v>0</v>
      </c>
      <c r="L248" s="19">
        <f t="shared" si="39"/>
        <v>0</v>
      </c>
      <c r="M248" s="19">
        <f t="shared" si="40"/>
        <v>0</v>
      </c>
      <c r="N248" s="19">
        <f t="shared" si="47"/>
        <v>0</v>
      </c>
      <c r="O248" s="9" t="str">
        <f t="shared" si="45"/>
        <v/>
      </c>
      <c r="S248" s="2" t="str">
        <f t="shared" si="43"/>
        <v>- AUTRE -</v>
      </c>
      <c r="T248" s="18" t="str">
        <f t="shared" si="41"/>
        <v/>
      </c>
      <c r="V248" s="2" t="str">
        <f t="shared" si="44"/>
        <v>DEMANDES</v>
      </c>
      <c r="W248" s="16" t="str">
        <f t="shared" si="42"/>
        <v/>
      </c>
    </row>
    <row r="249" spans="2:23" x14ac:dyDescent="0.2">
      <c r="B249" s="59" t="str">
        <f>IF(Collage!B242="","",Collage!B242)</f>
        <v/>
      </c>
      <c r="C249" s="59" t="str">
        <f>IF(Collage!C242="","",Collage!C242)</f>
        <v/>
      </c>
      <c r="D249" s="107" t="str">
        <f>IF(Collage!D242="","",Collage!D242)</f>
        <v>Dem069</v>
      </c>
      <c r="E249" s="29"/>
      <c r="F249" s="10"/>
      <c r="G249" s="11"/>
      <c r="H249" s="13">
        <f t="shared" si="38"/>
        <v>0</v>
      </c>
      <c r="I249" s="8" t="str">
        <f>IF(B249&lt;&gt;"",SUMIF($V$23:$V$598,V249,$H$23:$H$598)/SUMIF($V$23:$V$598,V249,$O$23:O824),IF(O249&lt;&gt;"",SUMIF($S$23:$S$598,S249,$H$23:$H$598)/O249,""))</f>
        <v/>
      </c>
      <c r="J249" s="12"/>
      <c r="K249" s="19">
        <f t="shared" si="46"/>
        <v>0</v>
      </c>
      <c r="L249" s="19">
        <f t="shared" si="39"/>
        <v>0</v>
      </c>
      <c r="M249" s="19">
        <f t="shared" si="40"/>
        <v>0</v>
      </c>
      <c r="N249" s="19">
        <f t="shared" si="47"/>
        <v>0</v>
      </c>
      <c r="O249" s="9" t="str">
        <f t="shared" si="45"/>
        <v/>
      </c>
      <c r="S249" s="2" t="str">
        <f t="shared" si="43"/>
        <v>- AUTRE -</v>
      </c>
      <c r="T249" s="18" t="str">
        <f t="shared" si="41"/>
        <v/>
      </c>
      <c r="V249" s="2" t="str">
        <f t="shared" si="44"/>
        <v>DEMANDES</v>
      </c>
      <c r="W249" s="16" t="str">
        <f t="shared" si="42"/>
        <v/>
      </c>
    </row>
    <row r="250" spans="2:23" x14ac:dyDescent="0.2">
      <c r="B250" s="59" t="str">
        <f>IF(Collage!B243="","",Collage!B243)</f>
        <v/>
      </c>
      <c r="C250" s="59" t="str">
        <f>IF(Collage!C243="","",Collage!C243)</f>
        <v/>
      </c>
      <c r="D250" s="107" t="str">
        <f>IF(Collage!D243="","",Collage!D243)</f>
        <v>Dem070</v>
      </c>
      <c r="E250" s="29" t="s">
        <v>2</v>
      </c>
      <c r="F250" s="10"/>
      <c r="G250" s="11"/>
      <c r="H250" s="13">
        <f t="shared" si="38"/>
        <v>0.33333333333333331</v>
      </c>
      <c r="I250" s="8" t="str">
        <f>IF(B250&lt;&gt;"",SUMIF($V$23:$V$598,V250,$H$23:$H$598)/SUMIF($V$23:$V$598,V250,$O$23:O825),IF(O250&lt;&gt;"",SUMIF($S$23:$S$598,S250,$H$23:$H$598)/O250,""))</f>
        <v/>
      </c>
      <c r="J250" s="12"/>
      <c r="K250" s="19">
        <f t="shared" si="46"/>
        <v>1</v>
      </c>
      <c r="L250" s="19">
        <f t="shared" si="39"/>
        <v>0</v>
      </c>
      <c r="M250" s="19">
        <f t="shared" si="40"/>
        <v>0</v>
      </c>
      <c r="N250" s="19">
        <f t="shared" si="47"/>
        <v>1</v>
      </c>
      <c r="O250" s="9" t="str">
        <f t="shared" si="45"/>
        <v/>
      </c>
      <c r="S250" s="2" t="str">
        <f t="shared" si="43"/>
        <v>- AUTRE -</v>
      </c>
      <c r="T250" s="18" t="str">
        <f t="shared" si="41"/>
        <v/>
      </c>
      <c r="V250" s="2" t="str">
        <f t="shared" si="44"/>
        <v>DEMANDES</v>
      </c>
      <c r="W250" s="16" t="str">
        <f t="shared" si="42"/>
        <v/>
      </c>
    </row>
    <row r="251" spans="2:23" x14ac:dyDescent="0.2">
      <c r="B251" s="59" t="str">
        <f>IF(Collage!B244="","",Collage!B244)</f>
        <v/>
      </c>
      <c r="C251" s="59" t="str">
        <f>IF(Collage!C244="","",Collage!C244)</f>
        <v/>
      </c>
      <c r="D251" s="107" t="str">
        <f>IF(Collage!D244="","",Collage!D244)</f>
        <v>Dem071</v>
      </c>
      <c r="E251" s="29"/>
      <c r="F251" s="10"/>
      <c r="G251" s="11"/>
      <c r="H251" s="13">
        <f t="shared" si="38"/>
        <v>0</v>
      </c>
      <c r="I251" s="8" t="str">
        <f>IF(B251&lt;&gt;"",SUMIF($V$23:$V$598,V251,$H$23:$H$598)/SUMIF($V$23:$V$598,V251,$O$23:O826),IF(O251&lt;&gt;"",SUMIF($S$23:$S$598,S251,$H$23:$H$598)/O251,""))</f>
        <v/>
      </c>
      <c r="J251" s="12"/>
      <c r="K251" s="19">
        <f t="shared" si="46"/>
        <v>0</v>
      </c>
      <c r="L251" s="19">
        <f t="shared" si="39"/>
        <v>0</v>
      </c>
      <c r="M251" s="19">
        <f t="shared" si="40"/>
        <v>0</v>
      </c>
      <c r="N251" s="19">
        <f t="shared" si="47"/>
        <v>0</v>
      </c>
      <c r="O251" s="9" t="str">
        <f t="shared" si="45"/>
        <v/>
      </c>
      <c r="S251" s="2" t="str">
        <f t="shared" si="43"/>
        <v>- AUTRE -</v>
      </c>
      <c r="T251" s="18" t="str">
        <f t="shared" si="41"/>
        <v/>
      </c>
      <c r="V251" s="2" t="str">
        <f t="shared" si="44"/>
        <v>DEMANDES</v>
      </c>
      <c r="W251" s="16" t="str">
        <f t="shared" si="42"/>
        <v/>
      </c>
    </row>
    <row r="252" spans="2:23" x14ac:dyDescent="0.2">
      <c r="B252" s="59" t="str">
        <f>IF(Collage!B245="","",Collage!B245)</f>
        <v/>
      </c>
      <c r="C252" s="59" t="str">
        <f>IF(Collage!C245="","",Collage!C245)</f>
        <v/>
      </c>
      <c r="D252" s="107" t="str">
        <f>IF(Collage!D245="","",Collage!D245)</f>
        <v>Dem072</v>
      </c>
      <c r="E252" s="29"/>
      <c r="F252" s="10"/>
      <c r="G252" s="11"/>
      <c r="H252" s="13">
        <f t="shared" si="38"/>
        <v>0</v>
      </c>
      <c r="I252" s="8" t="str">
        <f>IF(B252&lt;&gt;"",SUMIF($V$23:$V$598,V252,$H$23:$H$598)/SUMIF($V$23:$V$598,V252,$O$23:O827),IF(O252&lt;&gt;"",SUMIF($S$23:$S$598,S252,$H$23:$H$598)/O252,""))</f>
        <v/>
      </c>
      <c r="J252" s="12"/>
      <c r="K252" s="19">
        <f t="shared" si="46"/>
        <v>0</v>
      </c>
      <c r="L252" s="19">
        <f t="shared" si="39"/>
        <v>0</v>
      </c>
      <c r="M252" s="19">
        <f t="shared" si="40"/>
        <v>0</v>
      </c>
      <c r="N252" s="19">
        <f t="shared" si="47"/>
        <v>0</v>
      </c>
      <c r="O252" s="9" t="str">
        <f t="shared" si="45"/>
        <v/>
      </c>
      <c r="S252" s="2" t="str">
        <f t="shared" si="43"/>
        <v>- AUTRE -</v>
      </c>
      <c r="T252" s="18" t="str">
        <f t="shared" si="41"/>
        <v/>
      </c>
      <c r="V252" s="2" t="str">
        <f t="shared" si="44"/>
        <v>DEMANDES</v>
      </c>
      <c r="W252" s="16" t="str">
        <f t="shared" si="42"/>
        <v/>
      </c>
    </row>
    <row r="253" spans="2:23" x14ac:dyDescent="0.2">
      <c r="B253" s="59" t="str">
        <f>IF(Collage!B246="","",Collage!B246)</f>
        <v/>
      </c>
      <c r="C253" s="59" t="str">
        <f>IF(Collage!C246="","",Collage!C246)</f>
        <v/>
      </c>
      <c r="D253" s="107" t="str">
        <f>IF(Collage!D246="","",Collage!D246)</f>
        <v>Dem073</v>
      </c>
      <c r="E253" s="29" t="s">
        <v>2</v>
      </c>
      <c r="F253" s="10" t="s">
        <v>2</v>
      </c>
      <c r="G253" s="11" t="s">
        <v>2</v>
      </c>
      <c r="H253" s="13">
        <f t="shared" si="38"/>
        <v>1</v>
      </c>
      <c r="I253" s="8" t="str">
        <f>IF(B253&lt;&gt;"",SUMIF($V$23:$V$598,V253,$H$23:$H$598)/SUMIF($V$23:$V$598,V253,$O$23:O828),IF(O253&lt;&gt;"",SUMIF($S$23:$S$598,S253,$H$23:$H$598)/O253,""))</f>
        <v/>
      </c>
      <c r="J253" s="12"/>
      <c r="K253" s="19">
        <f t="shared" si="46"/>
        <v>1</v>
      </c>
      <c r="L253" s="19">
        <f t="shared" si="39"/>
        <v>1</v>
      </c>
      <c r="M253" s="19">
        <f t="shared" si="40"/>
        <v>1</v>
      </c>
      <c r="N253" s="19">
        <f t="shared" si="47"/>
        <v>3</v>
      </c>
      <c r="O253" s="9" t="str">
        <f t="shared" si="45"/>
        <v/>
      </c>
      <c r="S253" s="2" t="str">
        <f t="shared" si="43"/>
        <v>- AUTRE -</v>
      </c>
      <c r="T253" s="18" t="str">
        <f t="shared" si="41"/>
        <v/>
      </c>
      <c r="V253" s="2" t="str">
        <f t="shared" si="44"/>
        <v>DEMANDES</v>
      </c>
      <c r="W253" s="16" t="str">
        <f t="shared" si="42"/>
        <v/>
      </c>
    </row>
    <row r="254" spans="2:23" x14ac:dyDescent="0.2">
      <c r="B254" s="59" t="str">
        <f>IF(Collage!B247="","",Collage!B247)</f>
        <v/>
      </c>
      <c r="C254" s="59" t="str">
        <f>IF(Collage!C247="","",Collage!C247)</f>
        <v/>
      </c>
      <c r="D254" s="107" t="str">
        <f>IF(Collage!D247="","",Collage!D247)</f>
        <v>Dem074</v>
      </c>
      <c r="E254" s="29" t="s">
        <v>2</v>
      </c>
      <c r="F254" s="10" t="s">
        <v>2</v>
      </c>
      <c r="G254" s="11" t="s">
        <v>2</v>
      </c>
      <c r="H254" s="13">
        <f t="shared" si="38"/>
        <v>1</v>
      </c>
      <c r="I254" s="8" t="str">
        <f>IF(B254&lt;&gt;"",SUMIF($V$23:$V$598,V254,$H$23:$H$598)/SUMIF($V$23:$V$598,V254,$O$23:O829),IF(O254&lt;&gt;"",SUMIF($S$23:$S$598,S254,$H$23:$H$598)/O254,""))</f>
        <v/>
      </c>
      <c r="J254" s="12"/>
      <c r="K254" s="19">
        <f t="shared" si="46"/>
        <v>1</v>
      </c>
      <c r="L254" s="19">
        <f t="shared" si="39"/>
        <v>1</v>
      </c>
      <c r="M254" s="19">
        <f t="shared" si="40"/>
        <v>1</v>
      </c>
      <c r="N254" s="19">
        <f t="shared" si="47"/>
        <v>3</v>
      </c>
      <c r="O254" s="9" t="str">
        <f t="shared" si="45"/>
        <v/>
      </c>
      <c r="S254" s="2" t="str">
        <f t="shared" si="43"/>
        <v>- AUTRE -</v>
      </c>
      <c r="T254" s="18" t="str">
        <f t="shared" si="41"/>
        <v/>
      </c>
      <c r="V254" s="2" t="str">
        <f t="shared" si="44"/>
        <v>DEMANDES</v>
      </c>
      <c r="W254" s="16" t="str">
        <f t="shared" si="42"/>
        <v/>
      </c>
    </row>
    <row r="255" spans="2:23" x14ac:dyDescent="0.2">
      <c r="B255" s="59" t="str">
        <f>IF(Collage!B248="","",Collage!B248)</f>
        <v/>
      </c>
      <c r="C255" s="59" t="str">
        <f>IF(Collage!C248="","",Collage!C248)</f>
        <v/>
      </c>
      <c r="D255" s="107" t="str">
        <f>IF(Collage!D248="","",Collage!D248)</f>
        <v>Dem075</v>
      </c>
      <c r="E255" s="29"/>
      <c r="F255" s="10"/>
      <c r="G255" s="11"/>
      <c r="H255" s="13">
        <f t="shared" si="38"/>
        <v>0</v>
      </c>
      <c r="I255" s="8" t="str">
        <f>IF(B255&lt;&gt;"",SUMIF($V$23:$V$598,V255,$H$23:$H$598)/SUMIF($V$23:$V$598,V255,$O$23:O830),IF(O255&lt;&gt;"",SUMIF($S$23:$S$598,S255,$H$23:$H$598)/O255,""))</f>
        <v/>
      </c>
      <c r="J255" s="12"/>
      <c r="K255" s="19">
        <f t="shared" si="46"/>
        <v>0</v>
      </c>
      <c r="L255" s="19">
        <f t="shared" si="39"/>
        <v>0</v>
      </c>
      <c r="M255" s="19">
        <f t="shared" si="40"/>
        <v>0</v>
      </c>
      <c r="N255" s="19">
        <f t="shared" si="47"/>
        <v>0</v>
      </c>
      <c r="O255" s="9" t="str">
        <f t="shared" si="45"/>
        <v/>
      </c>
      <c r="S255" s="2" t="str">
        <f t="shared" si="43"/>
        <v>- AUTRE -</v>
      </c>
      <c r="T255" s="18" t="str">
        <f t="shared" si="41"/>
        <v/>
      </c>
      <c r="V255" s="2" t="str">
        <f t="shared" si="44"/>
        <v>DEMANDES</v>
      </c>
      <c r="W255" s="16" t="str">
        <f t="shared" si="42"/>
        <v/>
      </c>
    </row>
    <row r="256" spans="2:23" x14ac:dyDescent="0.2">
      <c r="B256" s="59" t="str">
        <f>IF(Collage!B249="","",Collage!B249)</f>
        <v/>
      </c>
      <c r="C256" s="59" t="str">
        <f>IF(Collage!C249="","",Collage!C249)</f>
        <v/>
      </c>
      <c r="D256" s="107" t="str">
        <f>IF(Collage!D249="","",Collage!D249)</f>
        <v>Dem076</v>
      </c>
      <c r="E256" s="29"/>
      <c r="F256" s="10"/>
      <c r="G256" s="11"/>
      <c r="H256" s="13">
        <f t="shared" si="38"/>
        <v>0</v>
      </c>
      <c r="I256" s="8" t="str">
        <f>IF(B256&lt;&gt;"",SUMIF($V$23:$V$598,V256,$H$23:$H$598)/SUMIF($V$23:$V$598,V256,$O$23:O831),IF(O256&lt;&gt;"",SUMIF($S$23:$S$598,S256,$H$23:$H$598)/O256,""))</f>
        <v/>
      </c>
      <c r="J256" s="12"/>
      <c r="K256" s="19">
        <f t="shared" si="46"/>
        <v>0</v>
      </c>
      <c r="L256" s="19">
        <f t="shared" si="39"/>
        <v>0</v>
      </c>
      <c r="M256" s="19">
        <f t="shared" si="40"/>
        <v>0</v>
      </c>
      <c r="N256" s="19">
        <f t="shared" si="47"/>
        <v>0</v>
      </c>
      <c r="O256" s="9" t="str">
        <f t="shared" si="45"/>
        <v/>
      </c>
      <c r="S256" s="2" t="str">
        <f t="shared" si="43"/>
        <v>- AUTRE -</v>
      </c>
      <c r="T256" s="18" t="str">
        <f t="shared" si="41"/>
        <v/>
      </c>
      <c r="V256" s="2" t="str">
        <f t="shared" si="44"/>
        <v>DEMANDES</v>
      </c>
      <c r="W256" s="16" t="str">
        <f t="shared" si="42"/>
        <v/>
      </c>
    </row>
    <row r="257" spans="2:23" x14ac:dyDescent="0.2">
      <c r="B257" s="59" t="str">
        <f>IF(Collage!B250="","",Collage!B250)</f>
        <v/>
      </c>
      <c r="C257" s="59" t="str">
        <f>IF(Collage!C250="","",Collage!C250)</f>
        <v/>
      </c>
      <c r="D257" s="107" t="str">
        <f>IF(Collage!D250="","",Collage!D250)</f>
        <v>Dem077</v>
      </c>
      <c r="E257" s="29"/>
      <c r="F257" s="10"/>
      <c r="G257" s="11"/>
      <c r="H257" s="13">
        <f t="shared" si="38"/>
        <v>0</v>
      </c>
      <c r="I257" s="8" t="str">
        <f>IF(B257&lt;&gt;"",SUMIF($V$23:$V$598,V257,$H$23:$H$598)/SUMIF($V$23:$V$598,V257,$O$23:O832),IF(O257&lt;&gt;"",SUMIF($S$23:$S$598,S257,$H$23:$H$598)/O257,""))</f>
        <v/>
      </c>
      <c r="J257" s="12"/>
      <c r="K257" s="19">
        <f t="shared" si="46"/>
        <v>0</v>
      </c>
      <c r="L257" s="19">
        <f t="shared" si="39"/>
        <v>0</v>
      </c>
      <c r="M257" s="19">
        <f t="shared" si="40"/>
        <v>0</v>
      </c>
      <c r="N257" s="19">
        <f t="shared" si="47"/>
        <v>0</v>
      </c>
      <c r="O257" s="9" t="str">
        <f t="shared" si="45"/>
        <v/>
      </c>
      <c r="S257" s="2" t="str">
        <f t="shared" si="43"/>
        <v>- AUTRE -</v>
      </c>
      <c r="T257" s="18" t="str">
        <f t="shared" si="41"/>
        <v/>
      </c>
      <c r="V257" s="2" t="str">
        <f t="shared" si="44"/>
        <v>DEMANDES</v>
      </c>
      <c r="W257" s="16" t="str">
        <f t="shared" si="42"/>
        <v/>
      </c>
    </row>
    <row r="258" spans="2:23" x14ac:dyDescent="0.2">
      <c r="B258" s="59" t="str">
        <f>IF(Collage!B251="","",Collage!B251)</f>
        <v/>
      </c>
      <c r="C258" s="59" t="str">
        <f>IF(Collage!C251="","",Collage!C251)</f>
        <v/>
      </c>
      <c r="D258" s="107" t="str">
        <f>IF(Collage!D251="","",Collage!D251)</f>
        <v>Dem078</v>
      </c>
      <c r="E258" s="29"/>
      <c r="F258" s="10"/>
      <c r="G258" s="11"/>
      <c r="H258" s="13">
        <f t="shared" si="38"/>
        <v>0</v>
      </c>
      <c r="I258" s="8" t="str">
        <f>IF(B258&lt;&gt;"",SUMIF($V$23:$V$598,V258,$H$23:$H$598)/SUMIF($V$23:$V$598,V258,$O$23:O833),IF(O258&lt;&gt;"",SUMIF($S$23:$S$598,S258,$H$23:$H$598)/O258,""))</f>
        <v/>
      </c>
      <c r="J258" s="12"/>
      <c r="K258" s="19">
        <f t="shared" si="46"/>
        <v>0</v>
      </c>
      <c r="L258" s="19">
        <f t="shared" si="39"/>
        <v>0</v>
      </c>
      <c r="M258" s="19">
        <f t="shared" si="40"/>
        <v>0</v>
      </c>
      <c r="N258" s="19">
        <f t="shared" si="47"/>
        <v>0</v>
      </c>
      <c r="O258" s="9" t="str">
        <f t="shared" si="45"/>
        <v/>
      </c>
      <c r="S258" s="2" t="str">
        <f t="shared" si="43"/>
        <v>- AUTRE -</v>
      </c>
      <c r="T258" s="18" t="str">
        <f t="shared" si="41"/>
        <v/>
      </c>
      <c r="V258" s="2" t="str">
        <f t="shared" si="44"/>
        <v>DEMANDES</v>
      </c>
      <c r="W258" s="16" t="str">
        <f t="shared" si="42"/>
        <v/>
      </c>
    </row>
    <row r="259" spans="2:23" x14ac:dyDescent="0.2">
      <c r="B259" s="59" t="str">
        <f>IF(Collage!B252="","",Collage!B252)</f>
        <v/>
      </c>
      <c r="C259" s="59" t="str">
        <f>IF(Collage!C252="","",Collage!C252)</f>
        <v/>
      </c>
      <c r="D259" s="107" t="str">
        <f>IF(Collage!D252="","",Collage!D252)</f>
        <v>Dem079</v>
      </c>
      <c r="E259" s="29"/>
      <c r="F259" s="10"/>
      <c r="G259" s="11"/>
      <c r="H259" s="13">
        <f t="shared" si="38"/>
        <v>0</v>
      </c>
      <c r="I259" s="8" t="str">
        <f>IF(B259&lt;&gt;"",SUMIF($V$23:$V$598,V259,$H$23:$H$598)/SUMIF($V$23:$V$598,V259,$O$23:O834),IF(O259&lt;&gt;"",SUMIF($S$23:$S$598,S259,$H$23:$H$598)/O259,""))</f>
        <v/>
      </c>
      <c r="J259" s="12"/>
      <c r="K259" s="19">
        <f t="shared" si="46"/>
        <v>0</v>
      </c>
      <c r="L259" s="19">
        <f t="shared" si="39"/>
        <v>0</v>
      </c>
      <c r="M259" s="19">
        <f t="shared" si="40"/>
        <v>0</v>
      </c>
      <c r="N259" s="19">
        <f t="shared" si="47"/>
        <v>0</v>
      </c>
      <c r="O259" s="9" t="str">
        <f t="shared" si="45"/>
        <v/>
      </c>
      <c r="S259" s="2" t="str">
        <f t="shared" si="43"/>
        <v>- AUTRE -</v>
      </c>
      <c r="T259" s="18" t="str">
        <f t="shared" si="41"/>
        <v/>
      </c>
      <c r="V259" s="2" t="str">
        <f t="shared" si="44"/>
        <v>DEMANDES</v>
      </c>
      <c r="W259" s="16" t="str">
        <f t="shared" si="42"/>
        <v/>
      </c>
    </row>
    <row r="260" spans="2:23" x14ac:dyDescent="0.2">
      <c r="B260" s="59" t="str">
        <f>IF(Collage!B253="","",Collage!B253)</f>
        <v/>
      </c>
      <c r="C260" s="59" t="str">
        <f>IF(Collage!C253="","",Collage!C253)</f>
        <v/>
      </c>
      <c r="D260" s="107" t="str">
        <f>IF(Collage!D253="","",Collage!D253)</f>
        <v>Dem080</v>
      </c>
      <c r="E260" s="29"/>
      <c r="F260" s="10"/>
      <c r="G260" s="11"/>
      <c r="H260" s="13">
        <f t="shared" si="38"/>
        <v>0</v>
      </c>
      <c r="I260" s="8" t="str">
        <f>IF(B260&lt;&gt;"",SUMIF($V$23:$V$598,V260,$H$23:$H$598)/SUMIF($V$23:$V$598,V260,$O$23:O835),IF(O260&lt;&gt;"",SUMIF($S$23:$S$598,S260,$H$23:$H$598)/O260,""))</f>
        <v/>
      </c>
      <c r="J260" s="12"/>
      <c r="K260" s="19">
        <f t="shared" si="46"/>
        <v>0</v>
      </c>
      <c r="L260" s="19">
        <f t="shared" si="39"/>
        <v>0</v>
      </c>
      <c r="M260" s="19">
        <f t="shared" si="40"/>
        <v>0</v>
      </c>
      <c r="N260" s="19">
        <f t="shared" si="47"/>
        <v>0</v>
      </c>
      <c r="O260" s="9" t="str">
        <f t="shared" si="45"/>
        <v/>
      </c>
      <c r="S260" s="2" t="str">
        <f t="shared" si="43"/>
        <v>- AUTRE -</v>
      </c>
      <c r="T260" s="18" t="str">
        <f t="shared" si="41"/>
        <v/>
      </c>
      <c r="V260" s="2" t="str">
        <f t="shared" si="44"/>
        <v>DEMANDES</v>
      </c>
      <c r="W260" s="16" t="str">
        <f t="shared" si="42"/>
        <v/>
      </c>
    </row>
    <row r="261" spans="2:23" x14ac:dyDescent="0.2">
      <c r="B261" s="59" t="str">
        <f>IF(Collage!B254="","",Collage!B254)</f>
        <v/>
      </c>
      <c r="C261" s="59" t="str">
        <f>IF(Collage!C254="","",Collage!C254)</f>
        <v/>
      </c>
      <c r="D261" s="107" t="str">
        <f>IF(Collage!D254="","",Collage!D254)</f>
        <v>Dem081</v>
      </c>
      <c r="E261" s="29" t="s">
        <v>2</v>
      </c>
      <c r="F261" s="10"/>
      <c r="G261" s="11"/>
      <c r="H261" s="13">
        <f t="shared" si="38"/>
        <v>0.33333333333333331</v>
      </c>
      <c r="I261" s="8" t="str">
        <f>IF(B261&lt;&gt;"",SUMIF($V$23:$V$598,V261,$H$23:$H$598)/SUMIF($V$23:$V$598,V261,$O$23:O836),IF(O261&lt;&gt;"",SUMIF($S$23:$S$598,S261,$H$23:$H$598)/O261,""))</f>
        <v/>
      </c>
      <c r="J261" s="12"/>
      <c r="K261" s="19">
        <f t="shared" si="46"/>
        <v>1</v>
      </c>
      <c r="L261" s="19">
        <f t="shared" si="39"/>
        <v>0</v>
      </c>
      <c r="M261" s="19">
        <f t="shared" si="40"/>
        <v>0</v>
      </c>
      <c r="N261" s="19">
        <f t="shared" si="47"/>
        <v>1</v>
      </c>
      <c r="O261" s="9" t="str">
        <f t="shared" si="45"/>
        <v/>
      </c>
      <c r="S261" s="2" t="str">
        <f t="shared" si="43"/>
        <v>- AUTRE -</v>
      </c>
      <c r="T261" s="18" t="str">
        <f t="shared" si="41"/>
        <v/>
      </c>
      <c r="V261" s="2" t="str">
        <f t="shared" si="44"/>
        <v>DEMANDES</v>
      </c>
      <c r="W261" s="16" t="str">
        <f t="shared" si="42"/>
        <v/>
      </c>
    </row>
    <row r="262" spans="2:23" x14ac:dyDescent="0.2">
      <c r="B262" s="59" t="str">
        <f>IF(Collage!B255="","",Collage!B255)</f>
        <v/>
      </c>
      <c r="C262" s="59" t="str">
        <f>IF(Collage!C255="","",Collage!C255)</f>
        <v/>
      </c>
      <c r="D262" s="107" t="str">
        <f>IF(Collage!D255="","",Collage!D255)</f>
        <v>Dem082</v>
      </c>
      <c r="E262" s="29" t="s">
        <v>2</v>
      </c>
      <c r="F262" s="10"/>
      <c r="G262" s="11"/>
      <c r="H262" s="13">
        <f t="shared" si="38"/>
        <v>0.33333333333333331</v>
      </c>
      <c r="I262" s="8" t="str">
        <f>IF(B262&lt;&gt;"",SUMIF($V$23:$V$598,V262,$H$23:$H$598)/SUMIF($V$23:$V$598,V262,$O$23:O837),IF(O262&lt;&gt;"",SUMIF($S$23:$S$598,S262,$H$23:$H$598)/O262,""))</f>
        <v/>
      </c>
      <c r="J262" s="12"/>
      <c r="K262" s="19">
        <f t="shared" si="46"/>
        <v>1</v>
      </c>
      <c r="L262" s="19">
        <f t="shared" si="39"/>
        <v>0</v>
      </c>
      <c r="M262" s="19">
        <f t="shared" si="40"/>
        <v>0</v>
      </c>
      <c r="N262" s="19">
        <f t="shared" si="47"/>
        <v>1</v>
      </c>
      <c r="O262" s="9" t="str">
        <f t="shared" si="45"/>
        <v/>
      </c>
      <c r="S262" s="2" t="str">
        <f t="shared" si="43"/>
        <v>- AUTRE -</v>
      </c>
      <c r="T262" s="18" t="str">
        <f t="shared" si="41"/>
        <v/>
      </c>
      <c r="V262" s="2" t="str">
        <f t="shared" si="44"/>
        <v>DEMANDES</v>
      </c>
      <c r="W262" s="16" t="str">
        <f t="shared" si="42"/>
        <v/>
      </c>
    </row>
    <row r="263" spans="2:23" x14ac:dyDescent="0.2">
      <c r="B263" s="59" t="str">
        <f>IF(Collage!B256="","",Collage!B256)</f>
        <v/>
      </c>
      <c r="C263" s="59" t="str">
        <f>IF(Collage!C256="","",Collage!C256)</f>
        <v/>
      </c>
      <c r="D263" s="107" t="str">
        <f>IF(Collage!D256="","",Collage!D256)</f>
        <v>Dem083</v>
      </c>
      <c r="E263" s="29"/>
      <c r="F263" s="10"/>
      <c r="G263" s="11"/>
      <c r="H263" s="13">
        <f t="shared" si="38"/>
        <v>0</v>
      </c>
      <c r="I263" s="8" t="str">
        <f>IF(B263&lt;&gt;"",SUMIF($V$23:$V$598,V263,$H$23:$H$598)/SUMIF($V$23:$V$598,V263,$O$23:O838),IF(O263&lt;&gt;"",SUMIF($S$23:$S$598,S263,$H$23:$H$598)/O263,""))</f>
        <v/>
      </c>
      <c r="J263" s="12"/>
      <c r="K263" s="19">
        <f t="shared" si="46"/>
        <v>0</v>
      </c>
      <c r="L263" s="19">
        <f t="shared" si="39"/>
        <v>0</v>
      </c>
      <c r="M263" s="19">
        <f t="shared" si="40"/>
        <v>0</v>
      </c>
      <c r="N263" s="19">
        <f t="shared" si="47"/>
        <v>0</v>
      </c>
      <c r="O263" s="9" t="str">
        <f t="shared" si="45"/>
        <v/>
      </c>
      <c r="S263" s="2" t="str">
        <f t="shared" si="43"/>
        <v>- AUTRE -</v>
      </c>
      <c r="T263" s="18" t="str">
        <f t="shared" si="41"/>
        <v/>
      </c>
      <c r="V263" s="2" t="str">
        <f t="shared" si="44"/>
        <v>DEMANDES</v>
      </c>
      <c r="W263" s="16" t="str">
        <f t="shared" si="42"/>
        <v/>
      </c>
    </row>
    <row r="264" spans="2:23" x14ac:dyDescent="0.2">
      <c r="B264" s="59" t="str">
        <f>IF(Collage!B257="","",Collage!B257)</f>
        <v/>
      </c>
      <c r="C264" s="59" t="str">
        <f>IF(Collage!C257="","",Collage!C257)</f>
        <v/>
      </c>
      <c r="D264" s="60" t="str">
        <f>IF(Collage!D257="","",Collage!D257)</f>
        <v>Dem084</v>
      </c>
      <c r="E264" s="29" t="s">
        <v>2</v>
      </c>
      <c r="F264" s="10"/>
      <c r="G264" s="11"/>
      <c r="H264" s="13">
        <f t="shared" si="38"/>
        <v>0.33333333333333331</v>
      </c>
      <c r="I264" s="8" t="str">
        <f>IF(B264&lt;&gt;"",SUMIF($V$23:$V$598,V264,$H$23:$H$598)/SUMIF($V$23:$V$598,V264,$O$23:O839),IF(O264&lt;&gt;"",SUMIF($S$23:$S$598,S264,$H$23:$H$598)/O264,""))</f>
        <v/>
      </c>
      <c r="J264" s="12"/>
      <c r="K264" s="19">
        <f t="shared" si="46"/>
        <v>1</v>
      </c>
      <c r="L264" s="19">
        <f t="shared" si="39"/>
        <v>0</v>
      </c>
      <c r="M264" s="19">
        <f t="shared" si="40"/>
        <v>0</v>
      </c>
      <c r="N264" s="19">
        <f t="shared" si="47"/>
        <v>1</v>
      </c>
      <c r="O264" s="9" t="str">
        <f t="shared" si="45"/>
        <v/>
      </c>
      <c r="S264" s="2" t="str">
        <f t="shared" si="43"/>
        <v>- AUTRE -</v>
      </c>
      <c r="T264" s="18" t="str">
        <f t="shared" si="41"/>
        <v/>
      </c>
      <c r="V264" s="2" t="str">
        <f t="shared" si="44"/>
        <v>DEMANDES</v>
      </c>
      <c r="W264" s="16" t="str">
        <f t="shared" si="42"/>
        <v/>
      </c>
    </row>
    <row r="265" spans="2:23" x14ac:dyDescent="0.2">
      <c r="B265" s="59" t="str">
        <f>IF(Collage!B258="","",Collage!B258)</f>
        <v/>
      </c>
      <c r="C265" s="59" t="str">
        <f>IF(Collage!C258="","",Collage!C258)</f>
        <v/>
      </c>
      <c r="D265" s="60" t="str">
        <f>IF(Collage!D258="","",Collage!D258)</f>
        <v>Dem085</v>
      </c>
      <c r="E265" s="29"/>
      <c r="F265" s="10"/>
      <c r="G265" s="11"/>
      <c r="H265" s="13">
        <f t="shared" si="38"/>
        <v>0</v>
      </c>
      <c r="I265" s="8" t="str">
        <f>IF(B265&lt;&gt;"",SUMIF($V$23:$V$598,V265,$H$23:$H$598)/SUMIF($V$23:$V$598,V265,$O$23:O840),IF(O265&lt;&gt;"",SUMIF($S$23:$S$598,S265,$H$23:$H$598)/O265,""))</f>
        <v/>
      </c>
      <c r="J265" s="12"/>
      <c r="K265" s="19">
        <f t="shared" si="46"/>
        <v>0</v>
      </c>
      <c r="L265" s="19">
        <f t="shared" si="39"/>
        <v>0</v>
      </c>
      <c r="M265" s="19">
        <f t="shared" si="40"/>
        <v>0</v>
      </c>
      <c r="N265" s="19">
        <f t="shared" si="47"/>
        <v>0</v>
      </c>
      <c r="O265" s="9" t="str">
        <f t="shared" si="45"/>
        <v/>
      </c>
      <c r="S265" s="2" t="str">
        <f t="shared" si="43"/>
        <v>- AUTRE -</v>
      </c>
      <c r="T265" s="18" t="str">
        <f t="shared" si="41"/>
        <v/>
      </c>
      <c r="V265" s="2" t="str">
        <f t="shared" si="44"/>
        <v>DEMANDES</v>
      </c>
      <c r="W265" s="16" t="str">
        <f t="shared" si="42"/>
        <v/>
      </c>
    </row>
    <row r="266" spans="2:23" x14ac:dyDescent="0.2">
      <c r="B266" s="59" t="str">
        <f>IF(Collage!B259="","",Collage!B259)</f>
        <v/>
      </c>
      <c r="C266" s="59" t="str">
        <f>IF(Collage!C259="","",Collage!C259)</f>
        <v/>
      </c>
      <c r="D266" s="60" t="str">
        <f>IF(Collage!D259="","",Collage!D259)</f>
        <v>Dem086</v>
      </c>
      <c r="E266" s="29"/>
      <c r="F266" s="10"/>
      <c r="G266" s="11"/>
      <c r="H266" s="13">
        <f t="shared" si="38"/>
        <v>0</v>
      </c>
      <c r="I266" s="8" t="str">
        <f>IF(B266&lt;&gt;"",SUMIF($V$23:$V$598,V266,$H$23:$H$598)/SUMIF($V$23:$V$598,V266,$O$23:O841),IF(O266&lt;&gt;"",SUMIF($S$23:$S$598,S266,$H$23:$H$598)/O266,""))</f>
        <v/>
      </c>
      <c r="J266" s="12"/>
      <c r="K266" s="19">
        <f t="shared" si="46"/>
        <v>0</v>
      </c>
      <c r="L266" s="19">
        <f t="shared" si="39"/>
        <v>0</v>
      </c>
      <c r="M266" s="19">
        <f t="shared" si="40"/>
        <v>0</v>
      </c>
      <c r="N266" s="19">
        <f t="shared" si="47"/>
        <v>0</v>
      </c>
      <c r="O266" s="9" t="str">
        <f t="shared" si="45"/>
        <v/>
      </c>
      <c r="S266" s="2" t="str">
        <f t="shared" si="43"/>
        <v>- AUTRE -</v>
      </c>
      <c r="T266" s="18" t="str">
        <f t="shared" si="41"/>
        <v/>
      </c>
      <c r="V266" s="2" t="str">
        <f t="shared" si="44"/>
        <v>DEMANDES</v>
      </c>
      <c r="W266" s="16" t="str">
        <f t="shared" si="42"/>
        <v/>
      </c>
    </row>
    <row r="267" spans="2:23" x14ac:dyDescent="0.2">
      <c r="B267" s="59" t="str">
        <f>IF(Collage!B260="","",Collage!B260)</f>
        <v/>
      </c>
      <c r="C267" s="59" t="str">
        <f>IF(Collage!C260="","",Collage!C260)</f>
        <v/>
      </c>
      <c r="D267" s="60" t="str">
        <f>IF(Collage!D260="","",Collage!D260)</f>
        <v>Dem087</v>
      </c>
      <c r="E267" s="29"/>
      <c r="F267" s="10"/>
      <c r="G267" s="11"/>
      <c r="H267" s="13">
        <f t="shared" si="38"/>
        <v>0</v>
      </c>
      <c r="I267" s="8" t="str">
        <f>IF(B267&lt;&gt;"",SUMIF($V$23:$V$598,V267,$H$23:$H$598)/SUMIF($V$23:$V$598,V267,$O$23:O842),IF(O267&lt;&gt;"",SUMIF($S$23:$S$598,S267,$H$23:$H$598)/O267,""))</f>
        <v/>
      </c>
      <c r="J267" s="12"/>
      <c r="K267" s="19">
        <f t="shared" si="46"/>
        <v>0</v>
      </c>
      <c r="L267" s="19">
        <f t="shared" si="39"/>
        <v>0</v>
      </c>
      <c r="M267" s="19">
        <f t="shared" si="40"/>
        <v>0</v>
      </c>
      <c r="N267" s="19">
        <f t="shared" si="47"/>
        <v>0</v>
      </c>
      <c r="O267" s="9" t="str">
        <f t="shared" si="45"/>
        <v/>
      </c>
      <c r="S267" s="2" t="str">
        <f t="shared" si="43"/>
        <v>- AUTRE -</v>
      </c>
      <c r="T267" s="18" t="str">
        <f t="shared" si="41"/>
        <v/>
      </c>
      <c r="V267" s="2" t="str">
        <f t="shared" si="44"/>
        <v>DEMANDES</v>
      </c>
      <c r="W267" s="16" t="str">
        <f t="shared" si="42"/>
        <v/>
      </c>
    </row>
    <row r="268" spans="2:23" x14ac:dyDescent="0.2">
      <c r="B268" s="59" t="str">
        <f>IF(Collage!B261="","",Collage!B261)</f>
        <v/>
      </c>
      <c r="C268" s="59" t="str">
        <f>IF(Collage!C261="","",Collage!C261)</f>
        <v/>
      </c>
      <c r="D268" s="60" t="str">
        <f>IF(Collage!D261="","",Collage!D261)</f>
        <v>Dem088</v>
      </c>
      <c r="E268" s="29" t="s">
        <v>2</v>
      </c>
      <c r="F268" s="10"/>
      <c r="G268" s="11"/>
      <c r="H268" s="13">
        <f t="shared" si="38"/>
        <v>0.33333333333333331</v>
      </c>
      <c r="I268" s="8" t="str">
        <f>IF(B268&lt;&gt;"",SUMIF($V$23:$V$598,V268,$H$23:$H$598)/SUMIF($V$23:$V$598,V268,$O$23:O843),IF(O268&lt;&gt;"",SUMIF($S$23:$S$598,S268,$H$23:$H$598)/O268,""))</f>
        <v/>
      </c>
      <c r="J268" s="12"/>
      <c r="K268" s="19">
        <f t="shared" si="46"/>
        <v>1</v>
      </c>
      <c r="L268" s="19">
        <f t="shared" si="39"/>
        <v>0</v>
      </c>
      <c r="M268" s="19">
        <f t="shared" si="40"/>
        <v>0</v>
      </c>
      <c r="N268" s="19">
        <f t="shared" si="47"/>
        <v>1</v>
      </c>
      <c r="O268" s="9" t="str">
        <f t="shared" si="45"/>
        <v/>
      </c>
      <c r="S268" s="2" t="str">
        <f t="shared" si="43"/>
        <v>- AUTRE -</v>
      </c>
      <c r="T268" s="18" t="str">
        <f t="shared" si="41"/>
        <v/>
      </c>
      <c r="V268" s="2" t="str">
        <f t="shared" si="44"/>
        <v>DEMANDES</v>
      </c>
      <c r="W268" s="16" t="str">
        <f t="shared" si="42"/>
        <v/>
      </c>
    </row>
    <row r="269" spans="2:23" x14ac:dyDescent="0.2">
      <c r="B269" s="59" t="str">
        <f>IF(Collage!B262="","",Collage!B262)</f>
        <v/>
      </c>
      <c r="C269" s="59" t="str">
        <f>IF(Collage!C262="","",Collage!C262)</f>
        <v/>
      </c>
      <c r="D269" s="60" t="str">
        <f>IF(Collage!D262="","",Collage!D262)</f>
        <v>Dem089</v>
      </c>
      <c r="E269" s="29"/>
      <c r="F269" s="10"/>
      <c r="G269" s="11"/>
      <c r="H269" s="13">
        <f t="shared" si="38"/>
        <v>0</v>
      </c>
      <c r="I269" s="8" t="str">
        <f>IF(B269&lt;&gt;"",SUMIF($V$23:$V$598,V269,$H$23:$H$598)/SUMIF($V$23:$V$598,V269,$O$23:O844),IF(O269&lt;&gt;"",SUMIF($S$23:$S$598,S269,$H$23:$H$598)/O269,""))</f>
        <v/>
      </c>
      <c r="J269" s="12"/>
      <c r="K269" s="19">
        <f t="shared" si="46"/>
        <v>0</v>
      </c>
      <c r="L269" s="19">
        <f t="shared" si="39"/>
        <v>0</v>
      </c>
      <c r="M269" s="19">
        <f t="shared" si="40"/>
        <v>0</v>
      </c>
      <c r="N269" s="19">
        <f t="shared" si="47"/>
        <v>0</v>
      </c>
      <c r="O269" s="9" t="str">
        <f t="shared" si="45"/>
        <v/>
      </c>
      <c r="S269" s="2" t="str">
        <f t="shared" si="43"/>
        <v>- AUTRE -</v>
      </c>
      <c r="T269" s="18" t="str">
        <f t="shared" si="41"/>
        <v/>
      </c>
      <c r="V269" s="2" t="str">
        <f t="shared" si="44"/>
        <v>DEMANDES</v>
      </c>
      <c r="W269" s="16" t="str">
        <f t="shared" si="42"/>
        <v/>
      </c>
    </row>
    <row r="270" spans="2:23" x14ac:dyDescent="0.2">
      <c r="B270" s="59" t="str">
        <f>IF(Collage!B263="","",Collage!B263)</f>
        <v/>
      </c>
      <c r="C270" s="59" t="str">
        <f>IF(Collage!C263="","",Collage!C263)</f>
        <v/>
      </c>
      <c r="D270" s="60" t="str">
        <f>IF(Collage!D263="","",Collage!D263)</f>
        <v>Dem090</v>
      </c>
      <c r="E270" s="29"/>
      <c r="F270" s="10"/>
      <c r="G270" s="11"/>
      <c r="H270" s="13">
        <f t="shared" si="38"/>
        <v>0</v>
      </c>
      <c r="I270" s="8" t="str">
        <f>IF(B270&lt;&gt;"",SUMIF($V$23:$V$598,V270,$H$23:$H$598)/SUMIF($V$23:$V$598,V270,$O$23:O845),IF(O270&lt;&gt;"",SUMIF($S$23:$S$598,S270,$H$23:$H$598)/O270,""))</f>
        <v/>
      </c>
      <c r="J270" s="12"/>
      <c r="K270" s="19">
        <f t="shared" si="46"/>
        <v>0</v>
      </c>
      <c r="L270" s="19">
        <f t="shared" si="39"/>
        <v>0</v>
      </c>
      <c r="M270" s="19">
        <f t="shared" si="40"/>
        <v>0</v>
      </c>
      <c r="N270" s="19">
        <f t="shared" si="47"/>
        <v>0</v>
      </c>
      <c r="O270" s="9" t="str">
        <f t="shared" si="45"/>
        <v/>
      </c>
      <c r="S270" s="2" t="str">
        <f t="shared" si="43"/>
        <v>- AUTRE -</v>
      </c>
      <c r="T270" s="18" t="str">
        <f t="shared" si="41"/>
        <v/>
      </c>
      <c r="V270" s="2" t="str">
        <f t="shared" si="44"/>
        <v>DEMANDES</v>
      </c>
      <c r="W270" s="16" t="str">
        <f t="shared" si="42"/>
        <v/>
      </c>
    </row>
    <row r="271" spans="2:23" x14ac:dyDescent="0.2">
      <c r="B271" s="59" t="str">
        <f>IF(Collage!B264="","",Collage!B264)</f>
        <v/>
      </c>
      <c r="C271" s="59" t="str">
        <f>IF(Collage!C264="","",Collage!C264)</f>
        <v/>
      </c>
      <c r="D271" s="60" t="str">
        <f>IF(Collage!D264="","",Collage!D264)</f>
        <v>Dem091</v>
      </c>
      <c r="E271" s="29"/>
      <c r="F271" s="10"/>
      <c r="G271" s="11"/>
      <c r="H271" s="13">
        <f t="shared" si="38"/>
        <v>0</v>
      </c>
      <c r="I271" s="8" t="str">
        <f>IF(B271&lt;&gt;"",SUMIF($V$23:$V$598,V271,$H$23:$H$598)/SUMIF($V$23:$V$598,V271,$O$23:O846),IF(O271&lt;&gt;"",SUMIF($S$23:$S$598,S271,$H$23:$H$598)/O271,""))</f>
        <v/>
      </c>
      <c r="J271" s="12"/>
      <c r="K271" s="19">
        <f t="shared" si="46"/>
        <v>0</v>
      </c>
      <c r="L271" s="19">
        <f t="shared" si="39"/>
        <v>0</v>
      </c>
      <c r="M271" s="19">
        <f t="shared" si="40"/>
        <v>0</v>
      </c>
      <c r="N271" s="19">
        <f t="shared" si="47"/>
        <v>0</v>
      </c>
      <c r="O271" s="9" t="str">
        <f t="shared" si="45"/>
        <v/>
      </c>
      <c r="S271" s="2" t="str">
        <f t="shared" si="43"/>
        <v>- AUTRE -</v>
      </c>
      <c r="T271" s="18" t="str">
        <f t="shared" si="41"/>
        <v/>
      </c>
      <c r="V271" s="2" t="str">
        <f t="shared" si="44"/>
        <v>DEMANDES</v>
      </c>
      <c r="W271" s="16" t="str">
        <f t="shared" si="42"/>
        <v/>
      </c>
    </row>
    <row r="272" spans="2:23" x14ac:dyDescent="0.2">
      <c r="B272" s="59" t="str">
        <f>IF(Collage!B265="","",Collage!B265)</f>
        <v/>
      </c>
      <c r="C272" s="59" t="str">
        <f>IF(Collage!C265="","",Collage!C265)</f>
        <v/>
      </c>
      <c r="D272" s="60" t="str">
        <f>IF(Collage!D265="","",Collage!D265)</f>
        <v>Dem092</v>
      </c>
      <c r="E272" s="29"/>
      <c r="F272" s="10"/>
      <c r="G272" s="11"/>
      <c r="H272" s="13">
        <f t="shared" si="38"/>
        <v>0</v>
      </c>
      <c r="I272" s="8" t="str">
        <f>IF(B272&lt;&gt;"",SUMIF($V$23:$V$598,V272,$H$23:$H$598)/SUMIF($V$23:$V$598,V272,$O$23:O847),IF(O272&lt;&gt;"",SUMIF($S$23:$S$598,S272,$H$23:$H$598)/O272,""))</f>
        <v/>
      </c>
      <c r="J272" s="12"/>
      <c r="K272" s="19">
        <f t="shared" si="46"/>
        <v>0</v>
      </c>
      <c r="L272" s="19">
        <f t="shared" si="39"/>
        <v>0</v>
      </c>
      <c r="M272" s="19">
        <f t="shared" si="40"/>
        <v>0</v>
      </c>
      <c r="N272" s="19">
        <f t="shared" si="47"/>
        <v>0</v>
      </c>
      <c r="O272" s="9" t="str">
        <f t="shared" si="45"/>
        <v/>
      </c>
      <c r="S272" s="2" t="str">
        <f t="shared" si="43"/>
        <v>- AUTRE -</v>
      </c>
      <c r="T272" s="18" t="str">
        <f t="shared" si="41"/>
        <v/>
      </c>
      <c r="V272" s="2" t="str">
        <f t="shared" si="44"/>
        <v>DEMANDES</v>
      </c>
      <c r="W272" s="16" t="str">
        <f t="shared" si="42"/>
        <v/>
      </c>
    </row>
    <row r="273" spans="2:23" x14ac:dyDescent="0.2">
      <c r="B273" s="59" t="str">
        <f>IF(Collage!B266="","",Collage!B266)</f>
        <v/>
      </c>
      <c r="C273" s="59" t="str">
        <f>IF(Collage!C266="","",Collage!C266)</f>
        <v/>
      </c>
      <c r="D273" s="60" t="str">
        <f>IF(Collage!D266="","",Collage!D266)</f>
        <v>Dem093</v>
      </c>
      <c r="E273" s="29" t="s">
        <v>2</v>
      </c>
      <c r="F273" s="10" t="s">
        <v>2</v>
      </c>
      <c r="G273" s="11" t="s">
        <v>2</v>
      </c>
      <c r="H273" s="13">
        <f t="shared" si="38"/>
        <v>1</v>
      </c>
      <c r="I273" s="8" t="str">
        <f>IF(B273&lt;&gt;"",SUMIF($V$23:$V$598,V273,$H$23:$H$598)/SUMIF($V$23:$V$598,V273,$O$23:O848),IF(O273&lt;&gt;"",SUMIF($S$23:$S$598,S273,$H$23:$H$598)/O273,""))</f>
        <v/>
      </c>
      <c r="J273" s="12"/>
      <c r="K273" s="19">
        <f t="shared" si="46"/>
        <v>1</v>
      </c>
      <c r="L273" s="19">
        <f t="shared" si="39"/>
        <v>1</v>
      </c>
      <c r="M273" s="19">
        <f t="shared" si="40"/>
        <v>1</v>
      </c>
      <c r="N273" s="19">
        <f t="shared" si="47"/>
        <v>3</v>
      </c>
      <c r="O273" s="9" t="str">
        <f t="shared" si="45"/>
        <v/>
      </c>
      <c r="S273" s="2" t="str">
        <f t="shared" si="43"/>
        <v>- AUTRE -</v>
      </c>
      <c r="T273" s="18" t="str">
        <f t="shared" si="41"/>
        <v/>
      </c>
      <c r="V273" s="2" t="str">
        <f t="shared" si="44"/>
        <v>DEMANDES</v>
      </c>
      <c r="W273" s="16" t="str">
        <f t="shared" si="42"/>
        <v/>
      </c>
    </row>
    <row r="274" spans="2:23" x14ac:dyDescent="0.2">
      <c r="B274" s="59" t="str">
        <f>IF(Collage!B267="","",Collage!B267)</f>
        <v/>
      </c>
      <c r="C274" s="59" t="str">
        <f>IF(Collage!C267="","",Collage!C267)</f>
        <v/>
      </c>
      <c r="D274" s="60" t="str">
        <f>IF(Collage!D267="","",Collage!D267)</f>
        <v>Dem094</v>
      </c>
      <c r="E274" s="29" t="s">
        <v>2</v>
      </c>
      <c r="F274" s="10" t="s">
        <v>2</v>
      </c>
      <c r="G274" s="11" t="s">
        <v>2</v>
      </c>
      <c r="H274" s="13">
        <f t="shared" si="38"/>
        <v>1</v>
      </c>
      <c r="I274" s="8" t="str">
        <f>IF(B274&lt;&gt;"",SUMIF($V$23:$V$598,V274,$H$23:$H$598)/SUMIF($V$23:$V$598,V274,$O$23:O849),IF(O274&lt;&gt;"",SUMIF($S$23:$S$598,S274,$H$23:$H$598)/O274,""))</f>
        <v/>
      </c>
      <c r="J274" s="12"/>
      <c r="K274" s="19">
        <f t="shared" si="46"/>
        <v>1</v>
      </c>
      <c r="L274" s="19">
        <f t="shared" si="39"/>
        <v>1</v>
      </c>
      <c r="M274" s="19">
        <f t="shared" si="40"/>
        <v>1</v>
      </c>
      <c r="N274" s="19">
        <f t="shared" si="47"/>
        <v>3</v>
      </c>
      <c r="O274" s="9" t="str">
        <f t="shared" si="45"/>
        <v/>
      </c>
      <c r="S274" s="2" t="str">
        <f t="shared" si="43"/>
        <v>- AUTRE -</v>
      </c>
      <c r="T274" s="18" t="str">
        <f t="shared" si="41"/>
        <v/>
      </c>
      <c r="V274" s="2" t="str">
        <f t="shared" si="44"/>
        <v>DEMANDES</v>
      </c>
      <c r="W274" s="16" t="str">
        <f t="shared" si="42"/>
        <v/>
      </c>
    </row>
    <row r="275" spans="2:23" x14ac:dyDescent="0.2">
      <c r="B275" s="59" t="str">
        <f>IF(Collage!B268="","",Collage!B268)</f>
        <v/>
      </c>
      <c r="C275" s="59" t="str">
        <f>IF(Collage!C268="","",Collage!C268)</f>
        <v/>
      </c>
      <c r="D275" s="60" t="str">
        <f>IF(Collage!D268="","",Collage!D268)</f>
        <v>Dem095</v>
      </c>
      <c r="E275" s="29" t="s">
        <v>2</v>
      </c>
      <c r="F275" s="10" t="s">
        <v>2</v>
      </c>
      <c r="G275" s="11" t="s">
        <v>2</v>
      </c>
      <c r="H275" s="13">
        <f t="shared" si="38"/>
        <v>1</v>
      </c>
      <c r="I275" s="8" t="str">
        <f>IF(B275&lt;&gt;"",SUMIF($V$23:$V$598,V275,$H$23:$H$598)/SUMIF($V$23:$V$598,V275,$O$23:O850),IF(O275&lt;&gt;"",SUMIF($S$23:$S$598,S275,$H$23:$H$598)/O275,""))</f>
        <v/>
      </c>
      <c r="J275" s="12"/>
      <c r="K275" s="19">
        <f t="shared" si="46"/>
        <v>1</v>
      </c>
      <c r="L275" s="19">
        <f t="shared" si="39"/>
        <v>1</v>
      </c>
      <c r="M275" s="19">
        <f t="shared" si="40"/>
        <v>1</v>
      </c>
      <c r="N275" s="19">
        <f t="shared" si="47"/>
        <v>3</v>
      </c>
      <c r="O275" s="9" t="str">
        <f t="shared" si="45"/>
        <v/>
      </c>
      <c r="S275" s="2" t="str">
        <f t="shared" si="43"/>
        <v>- AUTRE -</v>
      </c>
      <c r="T275" s="18" t="str">
        <f t="shared" si="41"/>
        <v/>
      </c>
      <c r="V275" s="2" t="str">
        <f t="shared" si="44"/>
        <v>DEMANDES</v>
      </c>
      <c r="W275" s="16" t="str">
        <f t="shared" si="42"/>
        <v/>
      </c>
    </row>
    <row r="276" spans="2:23" x14ac:dyDescent="0.2">
      <c r="B276" s="59" t="str">
        <f>IF(Collage!B269="","",Collage!B269)</f>
        <v/>
      </c>
      <c r="C276" s="59" t="str">
        <f>IF(Collage!C269="","",Collage!C269)</f>
        <v/>
      </c>
      <c r="D276" s="60" t="str">
        <f>IF(Collage!D269="","",Collage!D269)</f>
        <v>Dem096</v>
      </c>
      <c r="E276" s="29" t="s">
        <v>2</v>
      </c>
      <c r="F276" s="10" t="s">
        <v>2</v>
      </c>
      <c r="G276" s="11" t="s">
        <v>2</v>
      </c>
      <c r="H276" s="13">
        <f t="shared" si="38"/>
        <v>1</v>
      </c>
      <c r="I276" s="8" t="str">
        <f>IF(B276&lt;&gt;"",SUMIF($V$23:$V$598,V276,$H$23:$H$598)/SUMIF($V$23:$V$598,V276,$O$23:O851),IF(O276&lt;&gt;"",SUMIF($S$23:$S$598,S276,$H$23:$H$598)/O276,""))</f>
        <v/>
      </c>
      <c r="J276" s="12"/>
      <c r="K276" s="19">
        <f t="shared" si="46"/>
        <v>1</v>
      </c>
      <c r="L276" s="19">
        <f t="shared" si="39"/>
        <v>1</v>
      </c>
      <c r="M276" s="19">
        <f t="shared" si="40"/>
        <v>1</v>
      </c>
      <c r="N276" s="19">
        <f t="shared" si="47"/>
        <v>3</v>
      </c>
      <c r="O276" s="9" t="str">
        <f t="shared" si="45"/>
        <v/>
      </c>
      <c r="S276" s="2" t="str">
        <f t="shared" si="43"/>
        <v>- AUTRE -</v>
      </c>
      <c r="T276" s="18" t="str">
        <f t="shared" si="41"/>
        <v/>
      </c>
      <c r="V276" s="2" t="str">
        <f t="shared" si="44"/>
        <v>DEMANDES</v>
      </c>
      <c r="W276" s="16" t="str">
        <f t="shared" si="42"/>
        <v/>
      </c>
    </row>
    <row r="277" spans="2:23" x14ac:dyDescent="0.2">
      <c r="B277" s="59" t="str">
        <f>IF(Collage!B270="","",Collage!B270)</f>
        <v/>
      </c>
      <c r="C277" s="59" t="str">
        <f>IF(Collage!C270="","",Collage!C270)</f>
        <v/>
      </c>
      <c r="D277" s="60" t="str">
        <f>IF(Collage!D270="","",Collage!D270)</f>
        <v>Dem097</v>
      </c>
      <c r="E277" s="29" t="s">
        <v>2</v>
      </c>
      <c r="F277" s="10"/>
      <c r="G277" s="11"/>
      <c r="H277" s="13">
        <f t="shared" si="38"/>
        <v>0.33333333333333331</v>
      </c>
      <c r="I277" s="8" t="str">
        <f>IF(B277&lt;&gt;"",SUMIF($V$23:$V$598,V277,$H$23:$H$598)/SUMIF($V$23:$V$598,V277,$O$23:O852),IF(O277&lt;&gt;"",SUMIF($S$23:$S$598,S277,$H$23:$H$598)/O277,""))</f>
        <v/>
      </c>
      <c r="J277" s="12"/>
      <c r="K277" s="19">
        <f t="shared" si="46"/>
        <v>1</v>
      </c>
      <c r="L277" s="19">
        <f t="shared" si="39"/>
        <v>0</v>
      </c>
      <c r="M277" s="19">
        <f t="shared" si="40"/>
        <v>0</v>
      </c>
      <c r="N277" s="19">
        <f t="shared" si="47"/>
        <v>1</v>
      </c>
      <c r="O277" s="9" t="str">
        <f t="shared" si="45"/>
        <v/>
      </c>
      <c r="S277" s="2" t="str">
        <f t="shared" si="43"/>
        <v>- AUTRE -</v>
      </c>
      <c r="T277" s="18" t="str">
        <f t="shared" si="41"/>
        <v/>
      </c>
      <c r="V277" s="2" t="str">
        <f t="shared" si="44"/>
        <v>DEMANDES</v>
      </c>
      <c r="W277" s="16" t="str">
        <f t="shared" si="42"/>
        <v/>
      </c>
    </row>
    <row r="278" spans="2:23" x14ac:dyDescent="0.2">
      <c r="B278" s="59" t="str">
        <f>IF(Collage!B271="","",Collage!B271)</f>
        <v/>
      </c>
      <c r="C278" s="59" t="str">
        <f>IF(Collage!C271="","",Collage!C271)</f>
        <v/>
      </c>
      <c r="D278" s="60" t="str">
        <f>IF(Collage!D271="","",Collage!D271)</f>
        <v>Dem098</v>
      </c>
      <c r="E278" s="29"/>
      <c r="F278" s="10"/>
      <c r="G278" s="11"/>
      <c r="H278" s="13">
        <f t="shared" si="38"/>
        <v>0</v>
      </c>
      <c r="I278" s="8" t="str">
        <f>IF(B278&lt;&gt;"",SUMIF($V$23:$V$598,V278,$H$23:$H$598)/SUMIF($V$23:$V$598,V278,$O$23:O853),IF(O278&lt;&gt;"",SUMIF($S$23:$S$598,S278,$H$23:$H$598)/O278,""))</f>
        <v/>
      </c>
      <c r="J278" s="12"/>
      <c r="K278" s="19">
        <f t="shared" si="46"/>
        <v>0</v>
      </c>
      <c r="L278" s="19">
        <f t="shared" si="39"/>
        <v>0</v>
      </c>
      <c r="M278" s="19">
        <f t="shared" si="40"/>
        <v>0</v>
      </c>
      <c r="N278" s="19">
        <f t="shared" si="47"/>
        <v>0</v>
      </c>
      <c r="O278" s="9" t="str">
        <f t="shared" si="45"/>
        <v/>
      </c>
      <c r="S278" s="2" t="str">
        <f t="shared" si="43"/>
        <v>- AUTRE -</v>
      </c>
      <c r="T278" s="18" t="str">
        <f t="shared" si="41"/>
        <v/>
      </c>
      <c r="V278" s="2" t="str">
        <f t="shared" si="44"/>
        <v>DEMANDES</v>
      </c>
      <c r="W278" s="16" t="str">
        <f t="shared" si="42"/>
        <v/>
      </c>
    </row>
    <row r="279" spans="2:23" x14ac:dyDescent="0.2">
      <c r="B279" s="59" t="str">
        <f>IF(Collage!B272="","",Collage!B272)</f>
        <v/>
      </c>
      <c r="C279" s="59" t="str">
        <f>IF(Collage!C272="","",Collage!C272)</f>
        <v/>
      </c>
      <c r="D279" s="60" t="str">
        <f>IF(Collage!D272="","",Collage!D272)</f>
        <v>Dem099</v>
      </c>
      <c r="E279" s="29"/>
      <c r="F279" s="10"/>
      <c r="G279" s="11"/>
      <c r="H279" s="13">
        <f t="shared" ref="H279:H342" si="48">IF(D279="","",SUM(N279/3))</f>
        <v>0</v>
      </c>
      <c r="I279" s="8" t="str">
        <f>IF(B279&lt;&gt;"",SUMIF($V$23:$V$598,V279,$H$23:$H$598)/SUMIF($V$23:$V$598,V279,$O$23:O854),IF(O279&lt;&gt;"",SUMIF($S$23:$S$598,S279,$H$23:$H$598)/O279,""))</f>
        <v/>
      </c>
      <c r="J279" s="12"/>
      <c r="K279" s="19">
        <f t="shared" si="46"/>
        <v>0</v>
      </c>
      <c r="L279" s="19">
        <f t="shared" ref="L279:L342" si="49">IF($D279&lt;&gt;"",IF($F279="X",1,0),"")</f>
        <v>0</v>
      </c>
      <c r="M279" s="19">
        <f t="shared" ref="M279:M342" si="50">IF($D279&lt;&gt;"",IF($G279="X",1,0),"")</f>
        <v>0</v>
      </c>
      <c r="N279" s="19">
        <f t="shared" si="47"/>
        <v>0</v>
      </c>
      <c r="O279" s="9" t="str">
        <f t="shared" si="45"/>
        <v/>
      </c>
      <c r="S279" s="2" t="str">
        <f t="shared" si="43"/>
        <v>- AUTRE -</v>
      </c>
      <c r="T279" s="18" t="str">
        <f t="shared" ref="T279:T342" si="51">IF(C279&lt;&gt;"",I279,"")</f>
        <v/>
      </c>
      <c r="V279" s="2" t="str">
        <f t="shared" si="44"/>
        <v>DEMANDES</v>
      </c>
      <c r="W279" s="16" t="str">
        <f t="shared" ref="W279:W342" si="52">IF(B279&lt;&gt;"",I279,"")</f>
        <v/>
      </c>
    </row>
    <row r="280" spans="2:23" x14ac:dyDescent="0.2">
      <c r="B280" s="59" t="str">
        <f>IF(Collage!B273="","",Collage!B273)</f>
        <v/>
      </c>
      <c r="C280" s="59" t="str">
        <f>IF(Collage!C273="","",Collage!C273)</f>
        <v/>
      </c>
      <c r="D280" s="60" t="str">
        <f>IF(Collage!D273="","",Collage!D273)</f>
        <v>Dem100</v>
      </c>
      <c r="E280" s="29"/>
      <c r="F280" s="10"/>
      <c r="G280" s="11"/>
      <c r="H280" s="13">
        <f t="shared" si="48"/>
        <v>0</v>
      </c>
      <c r="I280" s="8" t="str">
        <f>IF(B280&lt;&gt;"",SUMIF($V$23:$V$598,V280,$H$23:$H$598)/SUMIF($V$23:$V$598,V280,$O$23:O855),IF(O280&lt;&gt;"",SUMIF($S$23:$S$598,S280,$H$23:$H$598)/O280,""))</f>
        <v/>
      </c>
      <c r="J280" s="12"/>
      <c r="K280" s="19">
        <f t="shared" si="46"/>
        <v>0</v>
      </c>
      <c r="L280" s="19">
        <f t="shared" si="49"/>
        <v>0</v>
      </c>
      <c r="M280" s="19">
        <f t="shared" si="50"/>
        <v>0</v>
      </c>
      <c r="N280" s="19">
        <f t="shared" si="47"/>
        <v>0</v>
      </c>
      <c r="O280" s="9" t="str">
        <f t="shared" si="45"/>
        <v/>
      </c>
      <c r="S280" s="2" t="str">
        <f t="shared" ref="S280:S343" si="53">IF(C280&lt;&gt;"",C280,IF(V280=V279,S279,""))</f>
        <v>- AUTRE -</v>
      </c>
      <c r="T280" s="18" t="str">
        <f t="shared" si="51"/>
        <v/>
      </c>
      <c r="V280" s="2" t="str">
        <f t="shared" ref="V280:V343" si="54">IF(B280="",V279,B280)</f>
        <v>DEMANDES</v>
      </c>
      <c r="W280" s="16" t="str">
        <f t="shared" si="52"/>
        <v/>
      </c>
    </row>
    <row r="281" spans="2:23" x14ac:dyDescent="0.2">
      <c r="B281" s="59" t="str">
        <f>IF(Collage!B274="","",Collage!B274)</f>
        <v/>
      </c>
      <c r="C281" s="59" t="str">
        <f>IF(Collage!C274="","",Collage!C274)</f>
        <v/>
      </c>
      <c r="D281" s="60" t="str">
        <f>IF(Collage!D274="","",Collage!D274)</f>
        <v>Dem101</v>
      </c>
      <c r="E281" s="29"/>
      <c r="F281" s="10"/>
      <c r="G281" s="11"/>
      <c r="H281" s="13">
        <f t="shared" si="48"/>
        <v>0</v>
      </c>
      <c r="I281" s="8" t="str">
        <f>IF(B281&lt;&gt;"",SUMIF($V$23:$V$598,V281,$H$23:$H$598)/SUMIF($V$23:$V$598,V281,$O$23:O856),IF(O281&lt;&gt;"",SUMIF($S$23:$S$598,S281,$H$23:$H$598)/O281,""))</f>
        <v/>
      </c>
      <c r="J281" s="12"/>
      <c r="K281" s="19">
        <f t="shared" si="46"/>
        <v>0</v>
      </c>
      <c r="L281" s="19">
        <f t="shared" si="49"/>
        <v>0</v>
      </c>
      <c r="M281" s="19">
        <f t="shared" si="50"/>
        <v>0</v>
      </c>
      <c r="N281" s="19">
        <f t="shared" si="47"/>
        <v>0</v>
      </c>
      <c r="O281" s="9" t="str">
        <f t="shared" ref="O281:O344" si="55">IF(C281="","",IF(S280&lt;&gt;S281,SUMPRODUCT((D281:D757&lt;&gt;"")*(S281:S757=S281)),""))</f>
        <v/>
      </c>
      <c r="S281" s="2" t="str">
        <f t="shared" si="53"/>
        <v>- AUTRE -</v>
      </c>
      <c r="T281" s="18" t="str">
        <f t="shared" si="51"/>
        <v/>
      </c>
      <c r="V281" s="2" t="str">
        <f t="shared" si="54"/>
        <v>DEMANDES</v>
      </c>
      <c r="W281" s="16" t="str">
        <f t="shared" si="52"/>
        <v/>
      </c>
    </row>
    <row r="282" spans="2:23" x14ac:dyDescent="0.2">
      <c r="B282" s="59" t="str">
        <f>IF(Collage!B275="","",Collage!B275)</f>
        <v/>
      </c>
      <c r="C282" s="59" t="str">
        <f>IF(Collage!C275="","",Collage!C275)</f>
        <v/>
      </c>
      <c r="D282" s="60" t="str">
        <f>IF(Collage!D275="","",Collage!D275)</f>
        <v>Dem102</v>
      </c>
      <c r="E282" s="29"/>
      <c r="F282" s="10"/>
      <c r="G282" s="11"/>
      <c r="H282" s="13">
        <f t="shared" si="48"/>
        <v>0</v>
      </c>
      <c r="I282" s="8" t="str">
        <f>IF(B282&lt;&gt;"",SUMIF($V$23:$V$598,V282,$H$23:$H$598)/SUMIF($V$23:$V$598,V282,$O$23:O857),IF(O282&lt;&gt;"",SUMIF($S$23:$S$598,S282,$H$23:$H$598)/O282,""))</f>
        <v/>
      </c>
      <c r="J282" s="12"/>
      <c r="K282" s="19">
        <f t="shared" si="46"/>
        <v>0</v>
      </c>
      <c r="L282" s="19">
        <f t="shared" si="49"/>
        <v>0</v>
      </c>
      <c r="M282" s="19">
        <f t="shared" si="50"/>
        <v>0</v>
      </c>
      <c r="N282" s="19">
        <f t="shared" si="47"/>
        <v>0</v>
      </c>
      <c r="O282" s="9" t="str">
        <f t="shared" si="55"/>
        <v/>
      </c>
      <c r="S282" s="2" t="str">
        <f t="shared" si="53"/>
        <v>- AUTRE -</v>
      </c>
      <c r="T282" s="18" t="str">
        <f t="shared" si="51"/>
        <v/>
      </c>
      <c r="V282" s="2" t="str">
        <f t="shared" si="54"/>
        <v>DEMANDES</v>
      </c>
      <c r="W282" s="16" t="str">
        <f t="shared" si="52"/>
        <v/>
      </c>
    </row>
    <row r="283" spans="2:23" x14ac:dyDescent="0.2">
      <c r="B283" s="59" t="str">
        <f>IF(Collage!B276="","",Collage!B276)</f>
        <v/>
      </c>
      <c r="C283" s="59" t="str">
        <f>IF(Collage!C276="","",Collage!C276)</f>
        <v/>
      </c>
      <c r="D283" s="60" t="str">
        <f>IF(Collage!D276="","",Collage!D276)</f>
        <v>Dem103</v>
      </c>
      <c r="E283" s="29"/>
      <c r="F283" s="10"/>
      <c r="G283" s="11"/>
      <c r="H283" s="13">
        <f t="shared" si="48"/>
        <v>0</v>
      </c>
      <c r="I283" s="8" t="str">
        <f>IF(B283&lt;&gt;"",SUMIF($V$23:$V$598,V283,$H$23:$H$598)/SUMIF($V$23:$V$598,V283,$O$23:O858),IF(O283&lt;&gt;"",SUMIF($S$23:$S$598,S283,$H$23:$H$598)/O283,""))</f>
        <v/>
      </c>
      <c r="J283" s="12"/>
      <c r="K283" s="19">
        <f t="shared" si="46"/>
        <v>0</v>
      </c>
      <c r="L283" s="19">
        <f t="shared" si="49"/>
        <v>0</v>
      </c>
      <c r="M283" s="19">
        <f t="shared" si="50"/>
        <v>0</v>
      </c>
      <c r="N283" s="19">
        <f t="shared" si="47"/>
        <v>0</v>
      </c>
      <c r="O283" s="9" t="str">
        <f t="shared" si="55"/>
        <v/>
      </c>
      <c r="S283" s="2" t="str">
        <f t="shared" si="53"/>
        <v>- AUTRE -</v>
      </c>
      <c r="T283" s="18" t="str">
        <f t="shared" si="51"/>
        <v/>
      </c>
      <c r="V283" s="2" t="str">
        <f t="shared" si="54"/>
        <v>DEMANDES</v>
      </c>
      <c r="W283" s="16" t="str">
        <f t="shared" si="52"/>
        <v/>
      </c>
    </row>
    <row r="284" spans="2:23" x14ac:dyDescent="0.2">
      <c r="B284" s="59" t="str">
        <f>IF(Collage!B277="","",Collage!B277)</f>
        <v/>
      </c>
      <c r="C284" s="59" t="str">
        <f>IF(Collage!C277="","",Collage!C277)</f>
        <v/>
      </c>
      <c r="D284" s="60" t="str">
        <f>IF(Collage!D277="","",Collage!D277)</f>
        <v>Dem104</v>
      </c>
      <c r="E284" s="29"/>
      <c r="F284" s="10"/>
      <c r="G284" s="11"/>
      <c r="H284" s="13">
        <f t="shared" si="48"/>
        <v>0</v>
      </c>
      <c r="I284" s="8" t="str">
        <f>IF(B284&lt;&gt;"",SUMIF($V$23:$V$598,V284,$H$23:$H$598)/SUMIF($V$23:$V$598,V284,$O$23:O859),IF(O284&lt;&gt;"",SUMIF($S$23:$S$598,S284,$H$23:$H$598)/O284,""))</f>
        <v/>
      </c>
      <c r="J284" s="12"/>
      <c r="K284" s="19">
        <f t="shared" si="46"/>
        <v>0</v>
      </c>
      <c r="L284" s="19">
        <f t="shared" si="49"/>
        <v>0</v>
      </c>
      <c r="M284" s="19">
        <f t="shared" si="50"/>
        <v>0</v>
      </c>
      <c r="N284" s="19">
        <f t="shared" si="47"/>
        <v>0</v>
      </c>
      <c r="O284" s="9" t="str">
        <f t="shared" si="55"/>
        <v/>
      </c>
      <c r="S284" s="2" t="str">
        <f t="shared" si="53"/>
        <v>- AUTRE -</v>
      </c>
      <c r="T284" s="18" t="str">
        <f t="shared" si="51"/>
        <v/>
      </c>
      <c r="V284" s="2" t="str">
        <f t="shared" si="54"/>
        <v>DEMANDES</v>
      </c>
      <c r="W284" s="16" t="str">
        <f t="shared" si="52"/>
        <v/>
      </c>
    </row>
    <row r="285" spans="2:23" x14ac:dyDescent="0.2">
      <c r="B285" s="59" t="str">
        <f>IF(Collage!B278="","",Collage!B278)</f>
        <v/>
      </c>
      <c r="C285" s="59" t="str">
        <f>IF(Collage!C278="","",Collage!C278)</f>
        <v/>
      </c>
      <c r="D285" s="60" t="str">
        <f>IF(Collage!D278="","",Collage!D278)</f>
        <v>Dem105</v>
      </c>
      <c r="E285" s="29"/>
      <c r="F285" s="10"/>
      <c r="G285" s="11"/>
      <c r="H285" s="13">
        <f t="shared" si="48"/>
        <v>0</v>
      </c>
      <c r="I285" s="8" t="str">
        <f>IF(B285&lt;&gt;"",SUMIF($V$23:$V$598,V285,$H$23:$H$598)/SUMIF($V$23:$V$598,V285,$O$23:O860),IF(O285&lt;&gt;"",SUMIF($S$23:$S$598,S285,$H$23:$H$598)/O285,""))</f>
        <v/>
      </c>
      <c r="J285" s="12"/>
      <c r="K285" s="19">
        <f t="shared" si="46"/>
        <v>0</v>
      </c>
      <c r="L285" s="19">
        <f t="shared" si="49"/>
        <v>0</v>
      </c>
      <c r="M285" s="19">
        <f t="shared" si="50"/>
        <v>0</v>
      </c>
      <c r="N285" s="19">
        <f t="shared" si="47"/>
        <v>0</v>
      </c>
      <c r="O285" s="9" t="str">
        <f t="shared" si="55"/>
        <v/>
      </c>
      <c r="S285" s="2" t="str">
        <f t="shared" si="53"/>
        <v>- AUTRE -</v>
      </c>
      <c r="T285" s="18" t="str">
        <f t="shared" si="51"/>
        <v/>
      </c>
      <c r="V285" s="2" t="str">
        <f t="shared" si="54"/>
        <v>DEMANDES</v>
      </c>
      <c r="W285" s="16" t="str">
        <f t="shared" si="52"/>
        <v/>
      </c>
    </row>
    <row r="286" spans="2:23" x14ac:dyDescent="0.2">
      <c r="B286" s="59" t="str">
        <f>IF(Collage!B279="","",Collage!B279)</f>
        <v/>
      </c>
      <c r="C286" s="59" t="str">
        <f>IF(Collage!C279="","",Collage!C279)</f>
        <v/>
      </c>
      <c r="D286" s="60" t="str">
        <f>IF(Collage!D279="","",Collage!D279)</f>
        <v>Dem106</v>
      </c>
      <c r="E286" s="29"/>
      <c r="F286" s="10"/>
      <c r="G286" s="11"/>
      <c r="H286" s="13">
        <f t="shared" si="48"/>
        <v>0</v>
      </c>
      <c r="I286" s="8" t="str">
        <f>IF(B286&lt;&gt;"",SUMIF($V$23:$V$598,V286,$H$23:$H$598)/SUMIF($V$23:$V$598,V286,$O$23:O861),IF(O286&lt;&gt;"",SUMIF($S$23:$S$598,S286,$H$23:$H$598)/O286,""))</f>
        <v/>
      </c>
      <c r="J286" s="12"/>
      <c r="K286" s="19">
        <f t="shared" si="46"/>
        <v>0</v>
      </c>
      <c r="L286" s="19">
        <f t="shared" si="49"/>
        <v>0</v>
      </c>
      <c r="M286" s="19">
        <f t="shared" si="50"/>
        <v>0</v>
      </c>
      <c r="N286" s="19">
        <f t="shared" si="47"/>
        <v>0</v>
      </c>
      <c r="O286" s="9" t="str">
        <f t="shared" si="55"/>
        <v/>
      </c>
      <c r="S286" s="2" t="str">
        <f t="shared" si="53"/>
        <v>- AUTRE -</v>
      </c>
      <c r="T286" s="18" t="str">
        <f t="shared" si="51"/>
        <v/>
      </c>
      <c r="V286" s="2" t="str">
        <f t="shared" si="54"/>
        <v>DEMANDES</v>
      </c>
      <c r="W286" s="16" t="str">
        <f t="shared" si="52"/>
        <v/>
      </c>
    </row>
    <row r="287" spans="2:23" x14ac:dyDescent="0.2">
      <c r="B287" s="59" t="str">
        <f>IF(Collage!B280="","",Collage!B280)</f>
        <v/>
      </c>
      <c r="C287" s="59" t="str">
        <f>IF(Collage!C280="","",Collage!C280)</f>
        <v/>
      </c>
      <c r="D287" s="60" t="str">
        <f>IF(Collage!D280="","",Collage!D280)</f>
        <v/>
      </c>
      <c r="E287" s="29"/>
      <c r="F287" s="10"/>
      <c r="G287" s="11"/>
      <c r="H287" s="13" t="str">
        <f t="shared" si="48"/>
        <v/>
      </c>
      <c r="I287" s="8" t="str">
        <f>IF(B287&lt;&gt;"",SUMIF($V$23:$V$598,V287,$H$23:$H$598)/SUMIF($V$23:$V$598,V287,$O$23:O862),IF(O287&lt;&gt;"",SUMIF($S$23:$S$598,S287,$H$23:$H$598)/O287,""))</f>
        <v/>
      </c>
      <c r="J287" s="12"/>
      <c r="K287" s="19" t="str">
        <f t="shared" si="46"/>
        <v/>
      </c>
      <c r="L287" s="19" t="str">
        <f t="shared" si="49"/>
        <v/>
      </c>
      <c r="M287" s="19" t="str">
        <f t="shared" si="50"/>
        <v/>
      </c>
      <c r="N287" s="19" t="str">
        <f t="shared" si="47"/>
        <v/>
      </c>
      <c r="O287" s="9" t="str">
        <f t="shared" si="55"/>
        <v/>
      </c>
      <c r="S287" s="2" t="str">
        <f t="shared" si="53"/>
        <v>- AUTRE -</v>
      </c>
      <c r="T287" s="18" t="str">
        <f t="shared" si="51"/>
        <v/>
      </c>
      <c r="V287" s="2" t="str">
        <f t="shared" si="54"/>
        <v>DEMANDES</v>
      </c>
      <c r="W287" s="16" t="str">
        <f t="shared" si="52"/>
        <v/>
      </c>
    </row>
    <row r="288" spans="2:23" x14ac:dyDescent="0.2">
      <c r="B288" s="59" t="str">
        <f>IF(Collage!B281="","",Collage!B281)</f>
        <v>INCIDENTS</v>
      </c>
      <c r="C288" s="59" t="str">
        <f>IF(Collage!C281="","",Collage!C281)</f>
        <v/>
      </c>
      <c r="D288" s="60" t="str">
        <f>IF(Collage!D281="","",Collage!D281)</f>
        <v/>
      </c>
      <c r="E288" s="29"/>
      <c r="F288" s="10"/>
      <c r="G288" s="11"/>
      <c r="H288" s="13" t="str">
        <f t="shared" si="48"/>
        <v/>
      </c>
      <c r="I288" s="8">
        <f>IF(B288&lt;&gt;"",SUMIF($V$23:$V$598,V288,$H$23:$H$598)/SUMIF($V$23:$V$598,V288,$O$23:O863),IF(O288&lt;&gt;"",SUMIF($S$23:$S$598,S288,$H$23:$H$598)/O288,""))</f>
        <v>0.28974358974358966</v>
      </c>
      <c r="J288" s="12"/>
      <c r="K288" s="19" t="str">
        <f t="shared" si="46"/>
        <v/>
      </c>
      <c r="L288" s="19" t="str">
        <f t="shared" si="49"/>
        <v/>
      </c>
      <c r="M288" s="19" t="str">
        <f t="shared" si="50"/>
        <v/>
      </c>
      <c r="N288" s="19" t="str">
        <f t="shared" si="47"/>
        <v/>
      </c>
      <c r="O288" s="9" t="str">
        <f t="shared" si="55"/>
        <v/>
      </c>
      <c r="S288" s="2" t="str">
        <f t="shared" si="53"/>
        <v/>
      </c>
      <c r="T288" s="18" t="str">
        <f t="shared" si="51"/>
        <v/>
      </c>
      <c r="V288" s="2" t="str">
        <f t="shared" si="54"/>
        <v>INCIDENTS</v>
      </c>
      <c r="W288" s="16">
        <f t="shared" si="52"/>
        <v>0.28974358974358966</v>
      </c>
    </row>
    <row r="289" spans="2:23" x14ac:dyDescent="0.2">
      <c r="B289" s="59" t="str">
        <f>IF(Collage!B282="","",Collage!B282)</f>
        <v/>
      </c>
      <c r="C289" s="59" t="str">
        <f>IF(Collage!C282="","",Collage!C282)</f>
        <v>CITRIX</v>
      </c>
      <c r="D289" s="60" t="str">
        <f>IF(Collage!D282="","",Collage!D282)</f>
        <v/>
      </c>
      <c r="E289" s="29"/>
      <c r="F289" s="10"/>
      <c r="G289" s="11"/>
      <c r="H289" s="13" t="str">
        <f t="shared" si="48"/>
        <v/>
      </c>
      <c r="I289" s="8">
        <f>IF(B289&lt;&gt;"",SUMIF($V$23:$V$598,V289,$H$23:$H$598)/SUMIF($V$23:$V$598,V289,$O$23:O864),IF(O289&lt;&gt;"",SUMIF($S$23:$S$598,S289,$H$23:$H$598)/O289,""))</f>
        <v>0</v>
      </c>
      <c r="J289" s="12"/>
      <c r="K289" s="19" t="str">
        <f t="shared" si="46"/>
        <v/>
      </c>
      <c r="L289" s="19" t="str">
        <f t="shared" si="49"/>
        <v/>
      </c>
      <c r="M289" s="19" t="str">
        <f t="shared" si="50"/>
        <v/>
      </c>
      <c r="N289" s="19" t="str">
        <f t="shared" si="47"/>
        <v>Procédures :</v>
      </c>
      <c r="O289" s="9">
        <f t="shared" si="55"/>
        <v>8</v>
      </c>
      <c r="S289" s="2" t="str">
        <f t="shared" si="53"/>
        <v>CITRIX</v>
      </c>
      <c r="T289" s="18">
        <f t="shared" si="51"/>
        <v>0</v>
      </c>
      <c r="V289" s="2" t="str">
        <f t="shared" si="54"/>
        <v>INCIDENTS</v>
      </c>
      <c r="W289" s="16" t="str">
        <f t="shared" si="52"/>
        <v/>
      </c>
    </row>
    <row r="290" spans="2:23" x14ac:dyDescent="0.2">
      <c r="B290" s="59" t="str">
        <f>IF(Collage!B283="","",Collage!B283)</f>
        <v/>
      </c>
      <c r="C290" s="59" t="str">
        <f>IF(Collage!C283="","",Collage!C283)</f>
        <v/>
      </c>
      <c r="D290" s="60" t="str">
        <f>IF(Collage!D283="","",Collage!D283)</f>
        <v/>
      </c>
      <c r="E290" s="29"/>
      <c r="F290" s="10"/>
      <c r="G290" s="11"/>
      <c r="H290" s="13" t="str">
        <f t="shared" si="48"/>
        <v/>
      </c>
      <c r="I290" s="8" t="str">
        <f>IF(B290&lt;&gt;"",SUMIF($V$23:$V$598,V290,$H$23:$H$598)/SUMIF($V$23:$V$598,V290,$O$23:O865),IF(O290&lt;&gt;"",SUMIF($S$23:$S$598,S290,$H$23:$H$598)/O290,""))</f>
        <v/>
      </c>
      <c r="J290" s="12"/>
      <c r="K290" s="19" t="str">
        <f t="shared" si="46"/>
        <v/>
      </c>
      <c r="L290" s="19" t="str">
        <f t="shared" si="49"/>
        <v/>
      </c>
      <c r="M290" s="19" t="str">
        <f t="shared" si="50"/>
        <v/>
      </c>
      <c r="N290" s="19" t="str">
        <f t="shared" si="47"/>
        <v/>
      </c>
      <c r="O290" s="9" t="str">
        <f t="shared" si="55"/>
        <v/>
      </c>
      <c r="S290" s="2" t="str">
        <f t="shared" si="53"/>
        <v>CITRIX</v>
      </c>
      <c r="T290" s="18" t="str">
        <f t="shared" si="51"/>
        <v/>
      </c>
      <c r="V290" s="2" t="str">
        <f t="shared" si="54"/>
        <v>INCIDENTS</v>
      </c>
      <c r="W290" s="16" t="str">
        <f t="shared" si="52"/>
        <v/>
      </c>
    </row>
    <row r="291" spans="2:23" x14ac:dyDescent="0.2">
      <c r="B291" s="59" t="str">
        <f>IF(Collage!B284="","",Collage!B284)</f>
        <v/>
      </c>
      <c r="C291" s="59" t="str">
        <f>IF(Collage!C284="","",Collage!C284)</f>
        <v/>
      </c>
      <c r="D291" s="60" t="str">
        <f>IF(Collage!D284="","",Collage!D284)</f>
        <v>Erreur 1</v>
      </c>
      <c r="E291" s="29"/>
      <c r="F291" s="10"/>
      <c r="G291" s="11"/>
      <c r="H291" s="13">
        <f t="shared" si="48"/>
        <v>0</v>
      </c>
      <c r="I291" s="8" t="str">
        <f>IF(B291&lt;&gt;"",SUMIF($V$23:$V$598,V291,$H$23:$H$598)/SUMIF($V$23:$V$598,V291,$O$23:O866),IF(O291&lt;&gt;"",SUMIF($S$23:$S$598,S291,$H$23:$H$598)/O291,""))</f>
        <v/>
      </c>
      <c r="J291" s="12"/>
      <c r="K291" s="19">
        <f t="shared" si="46"/>
        <v>0</v>
      </c>
      <c r="L291" s="19">
        <f t="shared" si="49"/>
        <v>0</v>
      </c>
      <c r="M291" s="19">
        <f t="shared" si="50"/>
        <v>0</v>
      </c>
      <c r="N291" s="19">
        <f t="shared" si="47"/>
        <v>0</v>
      </c>
      <c r="O291" s="9" t="str">
        <f t="shared" si="55"/>
        <v/>
      </c>
      <c r="S291" s="2" t="str">
        <f t="shared" si="53"/>
        <v>CITRIX</v>
      </c>
      <c r="T291" s="18" t="str">
        <f t="shared" si="51"/>
        <v/>
      </c>
      <c r="V291" s="2" t="str">
        <f t="shared" si="54"/>
        <v>INCIDENTS</v>
      </c>
      <c r="W291" s="16" t="str">
        <f t="shared" si="52"/>
        <v/>
      </c>
    </row>
    <row r="292" spans="2:23" x14ac:dyDescent="0.2">
      <c r="B292" s="59" t="str">
        <f>IF(Collage!B285="","",Collage!B285)</f>
        <v/>
      </c>
      <c r="C292" s="59" t="str">
        <f>IF(Collage!C285="","",Collage!C285)</f>
        <v/>
      </c>
      <c r="D292" s="60" t="str">
        <f>IF(Collage!D285="","",Collage!D285)</f>
        <v>Erreur 2</v>
      </c>
      <c r="E292" s="29"/>
      <c r="F292" s="10"/>
      <c r="G292" s="11"/>
      <c r="H292" s="13">
        <f t="shared" si="48"/>
        <v>0</v>
      </c>
      <c r="I292" s="8" t="str">
        <f>IF(B292&lt;&gt;"",SUMIF($V$23:$V$598,V292,$H$23:$H$598)/SUMIF($V$23:$V$598,V292,$O$23:O867),IF(O292&lt;&gt;"",SUMIF($S$23:$S$598,S292,$H$23:$H$598)/O292,""))</f>
        <v/>
      </c>
      <c r="J292" s="12"/>
      <c r="K292" s="19">
        <f t="shared" ref="K292:K355" si="56">IF(D292&lt;&gt;"",IF(E292="X",1,0),"")</f>
        <v>0</v>
      </c>
      <c r="L292" s="19">
        <f t="shared" si="49"/>
        <v>0</v>
      </c>
      <c r="M292" s="19">
        <f t="shared" si="50"/>
        <v>0</v>
      </c>
      <c r="N292" s="19">
        <f t="shared" ref="N292:N355" si="57">IF(D292&lt;&gt;"",SUM(K292:M292),IF(O292&lt;&gt;"","Procédures :",""))</f>
        <v>0</v>
      </c>
      <c r="O292" s="9" t="str">
        <f t="shared" si="55"/>
        <v/>
      </c>
      <c r="S292" s="2" t="str">
        <f t="shared" si="53"/>
        <v>CITRIX</v>
      </c>
      <c r="T292" s="18" t="str">
        <f t="shared" si="51"/>
        <v/>
      </c>
      <c r="V292" s="2" t="str">
        <f t="shared" si="54"/>
        <v>INCIDENTS</v>
      </c>
      <c r="W292" s="16" t="str">
        <f t="shared" si="52"/>
        <v/>
      </c>
    </row>
    <row r="293" spans="2:23" x14ac:dyDescent="0.2">
      <c r="B293" s="59" t="str">
        <f>IF(Collage!B286="","",Collage!B286)</f>
        <v/>
      </c>
      <c r="C293" s="59" t="str">
        <f>IF(Collage!C286="","",Collage!C286)</f>
        <v/>
      </c>
      <c r="D293" s="60" t="str">
        <f>IF(Collage!D286="","",Collage!D286)</f>
        <v>Erreur 3</v>
      </c>
      <c r="E293" s="29"/>
      <c r="F293" s="10"/>
      <c r="G293" s="11"/>
      <c r="H293" s="13">
        <f t="shared" si="48"/>
        <v>0</v>
      </c>
      <c r="I293" s="8" t="str">
        <f>IF(B293&lt;&gt;"",SUMIF($V$23:$V$598,V293,$H$23:$H$598)/SUMIF($V$23:$V$598,V293,$O$23:O868),IF(O293&lt;&gt;"",SUMIF($S$23:$S$598,S293,$H$23:$H$598)/O293,""))</f>
        <v/>
      </c>
      <c r="J293" s="12"/>
      <c r="K293" s="19">
        <f t="shared" si="56"/>
        <v>0</v>
      </c>
      <c r="L293" s="19">
        <f t="shared" si="49"/>
        <v>0</v>
      </c>
      <c r="M293" s="19">
        <f t="shared" si="50"/>
        <v>0</v>
      </c>
      <c r="N293" s="19">
        <f t="shared" si="57"/>
        <v>0</v>
      </c>
      <c r="O293" s="9" t="str">
        <f t="shared" si="55"/>
        <v/>
      </c>
      <c r="S293" s="2" t="str">
        <f t="shared" si="53"/>
        <v>CITRIX</v>
      </c>
      <c r="T293" s="18" t="str">
        <f t="shared" si="51"/>
        <v/>
      </c>
      <c r="V293" s="2" t="str">
        <f t="shared" si="54"/>
        <v>INCIDENTS</v>
      </c>
      <c r="W293" s="16" t="str">
        <f t="shared" si="52"/>
        <v/>
      </c>
    </row>
    <row r="294" spans="2:23" x14ac:dyDescent="0.2">
      <c r="B294" s="59" t="str">
        <f>IF(Collage!B287="","",Collage!B287)</f>
        <v/>
      </c>
      <c r="C294" s="59" t="str">
        <f>IF(Collage!C287="","",Collage!C287)</f>
        <v/>
      </c>
      <c r="D294" s="60" t="str">
        <f>IF(Collage!D287="","",Collage!D287)</f>
        <v>Erreur 4</v>
      </c>
      <c r="E294" s="29"/>
      <c r="F294" s="10"/>
      <c r="G294" s="11"/>
      <c r="H294" s="13">
        <f t="shared" si="48"/>
        <v>0</v>
      </c>
      <c r="I294" s="8" t="str">
        <f>IF(B294&lt;&gt;"",SUMIF($V$23:$V$598,V294,$H$23:$H$598)/SUMIF($V$23:$V$598,V294,$O$23:O869),IF(O294&lt;&gt;"",SUMIF($S$23:$S$598,S294,$H$23:$H$598)/O294,""))</f>
        <v/>
      </c>
      <c r="J294" s="12"/>
      <c r="K294" s="19">
        <f t="shared" si="56"/>
        <v>0</v>
      </c>
      <c r="L294" s="19">
        <f t="shared" si="49"/>
        <v>0</v>
      </c>
      <c r="M294" s="19">
        <f t="shared" si="50"/>
        <v>0</v>
      </c>
      <c r="N294" s="19">
        <f t="shared" si="57"/>
        <v>0</v>
      </c>
      <c r="O294" s="9" t="str">
        <f t="shared" si="55"/>
        <v/>
      </c>
      <c r="S294" s="2" t="str">
        <f t="shared" si="53"/>
        <v>CITRIX</v>
      </c>
      <c r="T294" s="18" t="str">
        <f t="shared" si="51"/>
        <v/>
      </c>
      <c r="V294" s="2" t="str">
        <f t="shared" si="54"/>
        <v>INCIDENTS</v>
      </c>
      <c r="W294" s="16" t="str">
        <f t="shared" si="52"/>
        <v/>
      </c>
    </row>
    <row r="295" spans="2:23" x14ac:dyDescent="0.2">
      <c r="B295" s="59" t="str">
        <f>IF(Collage!B288="","",Collage!B288)</f>
        <v/>
      </c>
      <c r="C295" s="59" t="str">
        <f>IF(Collage!C288="","",Collage!C288)</f>
        <v/>
      </c>
      <c r="D295" s="60" t="str">
        <f>IF(Collage!D288="","",Collage!D288)</f>
        <v>Erreur 5</v>
      </c>
      <c r="E295" s="29"/>
      <c r="F295" s="10"/>
      <c r="G295" s="11"/>
      <c r="H295" s="13">
        <f t="shared" si="48"/>
        <v>0</v>
      </c>
      <c r="I295" s="8" t="str">
        <f>IF(B295&lt;&gt;"",SUMIF($V$23:$V$598,V295,$H$23:$H$598)/SUMIF($V$23:$V$598,V295,$O$23:O870),IF(O295&lt;&gt;"",SUMIF($S$23:$S$598,S295,$H$23:$H$598)/O295,""))</f>
        <v/>
      </c>
      <c r="J295" s="12"/>
      <c r="K295" s="19">
        <f t="shared" si="56"/>
        <v>0</v>
      </c>
      <c r="L295" s="19">
        <f t="shared" si="49"/>
        <v>0</v>
      </c>
      <c r="M295" s="19">
        <f t="shared" si="50"/>
        <v>0</v>
      </c>
      <c r="N295" s="19">
        <f t="shared" si="57"/>
        <v>0</v>
      </c>
      <c r="O295" s="9" t="str">
        <f t="shared" si="55"/>
        <v/>
      </c>
      <c r="S295" s="2" t="str">
        <f t="shared" si="53"/>
        <v>CITRIX</v>
      </c>
      <c r="T295" s="18" t="str">
        <f t="shared" si="51"/>
        <v/>
      </c>
      <c r="V295" s="2" t="str">
        <f t="shared" si="54"/>
        <v>INCIDENTS</v>
      </c>
      <c r="W295" s="16" t="str">
        <f t="shared" si="52"/>
        <v/>
      </c>
    </row>
    <row r="296" spans="2:23" x14ac:dyDescent="0.2">
      <c r="B296" s="59" t="str">
        <f>IF(Collage!B289="","",Collage!B289)</f>
        <v/>
      </c>
      <c r="C296" s="59" t="str">
        <f>IF(Collage!C289="","",Collage!C289)</f>
        <v/>
      </c>
      <c r="D296" s="60" t="str">
        <f>IF(Collage!D289="","",Collage!D289)</f>
        <v>Erreur 6</v>
      </c>
      <c r="E296" s="29"/>
      <c r="F296" s="10"/>
      <c r="G296" s="11"/>
      <c r="H296" s="13">
        <f t="shared" si="48"/>
        <v>0</v>
      </c>
      <c r="I296" s="8" t="str">
        <f>IF(B296&lt;&gt;"",SUMIF($V$23:$V$598,V296,$H$23:$H$598)/SUMIF($V$23:$V$598,V296,$O$23:O871),IF(O296&lt;&gt;"",SUMIF($S$23:$S$598,S296,$H$23:$H$598)/O296,""))</f>
        <v/>
      </c>
      <c r="J296" s="12"/>
      <c r="K296" s="19">
        <f t="shared" si="56"/>
        <v>0</v>
      </c>
      <c r="L296" s="19">
        <f t="shared" si="49"/>
        <v>0</v>
      </c>
      <c r="M296" s="19">
        <f t="shared" si="50"/>
        <v>0</v>
      </c>
      <c r="N296" s="19">
        <f t="shared" si="57"/>
        <v>0</v>
      </c>
      <c r="O296" s="9" t="str">
        <f t="shared" si="55"/>
        <v/>
      </c>
      <c r="S296" s="2" t="str">
        <f t="shared" si="53"/>
        <v>CITRIX</v>
      </c>
      <c r="T296" s="18" t="str">
        <f t="shared" si="51"/>
        <v/>
      </c>
      <c r="V296" s="2" t="str">
        <f t="shared" si="54"/>
        <v>INCIDENTS</v>
      </c>
      <c r="W296" s="16" t="str">
        <f t="shared" si="52"/>
        <v/>
      </c>
    </row>
    <row r="297" spans="2:23" x14ac:dyDescent="0.2">
      <c r="B297" s="59" t="str">
        <f>IF(Collage!B290="","",Collage!B290)</f>
        <v/>
      </c>
      <c r="C297" s="59" t="str">
        <f>IF(Collage!C290="","",Collage!C290)</f>
        <v/>
      </c>
      <c r="D297" s="60" t="str">
        <f>IF(Collage!D290="","",Collage!D290)</f>
        <v>Erreur 7</v>
      </c>
      <c r="E297" s="29"/>
      <c r="F297" s="10"/>
      <c r="G297" s="11"/>
      <c r="H297" s="13">
        <f t="shared" si="48"/>
        <v>0</v>
      </c>
      <c r="I297" s="8" t="str">
        <f>IF(B297&lt;&gt;"",SUMIF($V$23:$V$598,V297,$H$23:$H$598)/SUMIF($V$23:$V$598,V297,$O$23:O872),IF(O297&lt;&gt;"",SUMIF($S$23:$S$598,S297,$H$23:$H$598)/O297,""))</f>
        <v/>
      </c>
      <c r="J297" s="12"/>
      <c r="K297" s="19">
        <f t="shared" si="56"/>
        <v>0</v>
      </c>
      <c r="L297" s="19">
        <f t="shared" si="49"/>
        <v>0</v>
      </c>
      <c r="M297" s="19">
        <f t="shared" si="50"/>
        <v>0</v>
      </c>
      <c r="N297" s="19">
        <f t="shared" si="57"/>
        <v>0</v>
      </c>
      <c r="O297" s="9" t="str">
        <f t="shared" si="55"/>
        <v/>
      </c>
      <c r="S297" s="2" t="str">
        <f t="shared" si="53"/>
        <v>CITRIX</v>
      </c>
      <c r="T297" s="18" t="str">
        <f t="shared" si="51"/>
        <v/>
      </c>
      <c r="V297" s="2" t="str">
        <f t="shared" si="54"/>
        <v>INCIDENTS</v>
      </c>
      <c r="W297" s="16" t="str">
        <f t="shared" si="52"/>
        <v/>
      </c>
    </row>
    <row r="298" spans="2:23" x14ac:dyDescent="0.2">
      <c r="B298" s="59" t="str">
        <f>IF(Collage!B291="","",Collage!B291)</f>
        <v/>
      </c>
      <c r="C298" s="59" t="str">
        <f>IF(Collage!C291="","",Collage!C291)</f>
        <v/>
      </c>
      <c r="D298" s="60" t="str">
        <f>IF(Collage!D291="","",Collage!D291)</f>
        <v>Erreur 8</v>
      </c>
      <c r="E298" s="29"/>
      <c r="F298" s="10"/>
      <c r="G298" s="11"/>
      <c r="H298" s="13">
        <f t="shared" si="48"/>
        <v>0</v>
      </c>
      <c r="I298" s="8" t="str">
        <f>IF(B298&lt;&gt;"",SUMIF($V$23:$V$598,V298,$H$23:$H$598)/SUMIF($V$23:$V$598,V298,$O$23:O873),IF(O298&lt;&gt;"",SUMIF($S$23:$S$598,S298,$H$23:$H$598)/O298,""))</f>
        <v/>
      </c>
      <c r="J298" s="12"/>
      <c r="K298" s="19">
        <f t="shared" si="56"/>
        <v>0</v>
      </c>
      <c r="L298" s="19">
        <f t="shared" si="49"/>
        <v>0</v>
      </c>
      <c r="M298" s="19">
        <f t="shared" si="50"/>
        <v>0</v>
      </c>
      <c r="N298" s="19">
        <f t="shared" si="57"/>
        <v>0</v>
      </c>
      <c r="O298" s="9" t="str">
        <f t="shared" si="55"/>
        <v/>
      </c>
      <c r="S298" s="2" t="str">
        <f t="shared" si="53"/>
        <v>CITRIX</v>
      </c>
      <c r="T298" s="18" t="str">
        <f t="shared" si="51"/>
        <v/>
      </c>
      <c r="V298" s="2" t="str">
        <f t="shared" si="54"/>
        <v>INCIDENTS</v>
      </c>
      <c r="W298" s="16" t="str">
        <f t="shared" si="52"/>
        <v/>
      </c>
    </row>
    <row r="299" spans="2:23" x14ac:dyDescent="0.2">
      <c r="B299" s="59" t="str">
        <f>IF(Collage!B292="","",Collage!B292)</f>
        <v/>
      </c>
      <c r="C299" s="59" t="str">
        <f>IF(Collage!C292="","",Collage!C292)</f>
        <v/>
      </c>
      <c r="D299" s="60" t="str">
        <f>IF(Collage!D292="","",Collage!D292)</f>
        <v/>
      </c>
      <c r="E299" s="29"/>
      <c r="F299" s="10"/>
      <c r="G299" s="11"/>
      <c r="H299" s="13" t="str">
        <f t="shared" si="48"/>
        <v/>
      </c>
      <c r="I299" s="8" t="str">
        <f>IF(B299&lt;&gt;"",SUMIF($V$23:$V$598,V299,$H$23:$H$598)/SUMIF($V$23:$V$598,V299,$O$23:O874),IF(O299&lt;&gt;"",SUMIF($S$23:$S$598,S299,$H$23:$H$598)/O299,""))</f>
        <v/>
      </c>
      <c r="J299" s="12"/>
      <c r="K299" s="19" t="str">
        <f t="shared" si="56"/>
        <v/>
      </c>
      <c r="L299" s="19" t="str">
        <f t="shared" si="49"/>
        <v/>
      </c>
      <c r="M299" s="19" t="str">
        <f t="shared" si="50"/>
        <v/>
      </c>
      <c r="N299" s="19" t="str">
        <f t="shared" si="57"/>
        <v/>
      </c>
      <c r="O299" s="9" t="str">
        <f t="shared" si="55"/>
        <v/>
      </c>
      <c r="S299" s="2" t="str">
        <f t="shared" si="53"/>
        <v>CITRIX</v>
      </c>
      <c r="T299" s="18" t="str">
        <f t="shared" si="51"/>
        <v/>
      </c>
      <c r="V299" s="2" t="str">
        <f t="shared" si="54"/>
        <v>INCIDENTS</v>
      </c>
      <c r="W299" s="16" t="str">
        <f t="shared" si="52"/>
        <v/>
      </c>
    </row>
    <row r="300" spans="2:23" x14ac:dyDescent="0.2">
      <c r="B300" s="59" t="str">
        <f>IF(Collage!B293="","",Collage!B293)</f>
        <v/>
      </c>
      <c r="C300" s="59" t="str">
        <f>IF(Collage!C293="","",Collage!C293)</f>
        <v>ORA - ORACLE</v>
      </c>
      <c r="D300" s="60" t="str">
        <f>IF(Collage!D293="","",Collage!D293)</f>
        <v/>
      </c>
      <c r="E300" s="29"/>
      <c r="F300" s="10"/>
      <c r="G300" s="11"/>
      <c r="H300" s="13" t="str">
        <f t="shared" si="48"/>
        <v/>
      </c>
      <c r="I300" s="8">
        <f>IF(B300&lt;&gt;"",SUMIF($V$23:$V$598,V300,$H$23:$H$598)/SUMIF($V$23:$V$598,V300,$O$23:O875),IF(O300&lt;&gt;"",SUMIF($S$23:$S$598,S300,$H$23:$H$598)/O300,""))</f>
        <v>0.42469135802469088</v>
      </c>
      <c r="J300" s="12"/>
      <c r="K300" s="19" t="str">
        <f t="shared" si="56"/>
        <v/>
      </c>
      <c r="L300" s="19" t="str">
        <f t="shared" si="49"/>
        <v/>
      </c>
      <c r="M300" s="19" t="str">
        <f t="shared" si="50"/>
        <v/>
      </c>
      <c r="N300" s="19" t="str">
        <f t="shared" si="57"/>
        <v>Procédures :</v>
      </c>
      <c r="O300" s="9">
        <f t="shared" si="55"/>
        <v>135</v>
      </c>
      <c r="S300" s="2" t="str">
        <f t="shared" si="53"/>
        <v>ORA - ORACLE</v>
      </c>
      <c r="T300" s="18">
        <f t="shared" si="51"/>
        <v>0.42469135802469088</v>
      </c>
      <c r="V300" s="2" t="str">
        <f t="shared" si="54"/>
        <v>INCIDENTS</v>
      </c>
      <c r="W300" s="16" t="str">
        <f t="shared" si="52"/>
        <v/>
      </c>
    </row>
    <row r="301" spans="2:23" x14ac:dyDescent="0.2">
      <c r="B301" s="59" t="str">
        <f>IF(Collage!B294="","",Collage!B294)</f>
        <v/>
      </c>
      <c r="C301" s="59" t="str">
        <f>IF(Collage!C294="","",Collage!C294)</f>
        <v/>
      </c>
      <c r="D301" s="60" t="str">
        <f>IF(Collage!D294="","",Collage!D294)</f>
        <v/>
      </c>
      <c r="E301" s="29"/>
      <c r="F301" s="10"/>
      <c r="G301" s="11"/>
      <c r="H301" s="13" t="str">
        <f t="shared" si="48"/>
        <v/>
      </c>
      <c r="I301" s="8" t="str">
        <f>IF(B301&lt;&gt;"",SUMIF($V$23:$V$598,V301,$H$23:$H$598)/SUMIF($V$23:$V$598,V301,$O$23:O876),IF(O301&lt;&gt;"",SUMIF($S$23:$S$598,S301,$H$23:$H$598)/O301,""))</f>
        <v/>
      </c>
      <c r="J301" s="12"/>
      <c r="K301" s="19" t="str">
        <f t="shared" si="56"/>
        <v/>
      </c>
      <c r="L301" s="19" t="str">
        <f t="shared" si="49"/>
        <v/>
      </c>
      <c r="M301" s="19" t="str">
        <f t="shared" si="50"/>
        <v/>
      </c>
      <c r="N301" s="19" t="str">
        <f t="shared" si="57"/>
        <v/>
      </c>
      <c r="O301" s="9" t="str">
        <f t="shared" si="55"/>
        <v/>
      </c>
      <c r="S301" s="2" t="str">
        <f t="shared" si="53"/>
        <v>ORA - ORACLE</v>
      </c>
      <c r="T301" s="18" t="str">
        <f t="shared" si="51"/>
        <v/>
      </c>
      <c r="V301" s="2" t="str">
        <f t="shared" si="54"/>
        <v>INCIDENTS</v>
      </c>
      <c r="W301" s="16" t="str">
        <f t="shared" si="52"/>
        <v/>
      </c>
    </row>
    <row r="302" spans="2:23" x14ac:dyDescent="0.2">
      <c r="B302" s="59" t="str">
        <f>IF(Collage!B295="","",Collage!B295)</f>
        <v/>
      </c>
      <c r="C302" s="59" t="str">
        <f>IF(Collage!C295="","",Collage!C295)</f>
        <v/>
      </c>
      <c r="D302" s="60" t="str">
        <f>IF(Collage!D295="","",Collage!D295)</f>
        <v>ORA - 1</v>
      </c>
      <c r="E302" s="29" t="s">
        <v>2</v>
      </c>
      <c r="F302" s="10" t="s">
        <v>2</v>
      </c>
      <c r="G302" s="11"/>
      <c r="H302" s="13">
        <f t="shared" si="48"/>
        <v>0.66666666666666663</v>
      </c>
      <c r="I302" s="8" t="str">
        <f>IF(B302&lt;&gt;"",SUMIF($V$23:$V$598,V302,$H$23:$H$598)/SUMIF($V$23:$V$598,V302,$O$23:O877),IF(O302&lt;&gt;"",SUMIF($S$23:$S$598,S302,$H$23:$H$598)/O302,""))</f>
        <v/>
      </c>
      <c r="J302" s="12"/>
      <c r="K302" s="19">
        <f t="shared" si="56"/>
        <v>1</v>
      </c>
      <c r="L302" s="19">
        <f t="shared" si="49"/>
        <v>1</v>
      </c>
      <c r="M302" s="19">
        <f t="shared" si="50"/>
        <v>0</v>
      </c>
      <c r="N302" s="19">
        <f t="shared" si="57"/>
        <v>2</v>
      </c>
      <c r="O302" s="9" t="str">
        <f t="shared" si="55"/>
        <v/>
      </c>
      <c r="S302" s="2" t="str">
        <f t="shared" si="53"/>
        <v>ORA - ORACLE</v>
      </c>
      <c r="T302" s="18" t="str">
        <f t="shared" si="51"/>
        <v/>
      </c>
      <c r="V302" s="2" t="str">
        <f t="shared" si="54"/>
        <v>INCIDENTS</v>
      </c>
      <c r="W302" s="16" t="str">
        <f t="shared" si="52"/>
        <v/>
      </c>
    </row>
    <row r="303" spans="2:23" x14ac:dyDescent="0.2">
      <c r="B303" s="59" t="str">
        <f>IF(Collage!B296="","",Collage!B296)</f>
        <v/>
      </c>
      <c r="C303" s="59" t="str">
        <f>IF(Collage!C296="","",Collage!C296)</f>
        <v/>
      </c>
      <c r="D303" s="60" t="str">
        <f>IF(Collage!D296="","",Collage!D296)</f>
        <v>ORA - 2</v>
      </c>
      <c r="E303" s="29" t="s">
        <v>2</v>
      </c>
      <c r="F303" s="10" t="s">
        <v>2</v>
      </c>
      <c r="G303" s="11"/>
      <c r="H303" s="13">
        <f t="shared" si="48"/>
        <v>0.66666666666666663</v>
      </c>
      <c r="I303" s="8" t="str">
        <f>IF(B303&lt;&gt;"",SUMIF($V$23:$V$598,V303,$H$23:$H$598)/SUMIF($V$23:$V$598,V303,$O$23:O878),IF(O303&lt;&gt;"",SUMIF($S$23:$S$598,S303,$H$23:$H$598)/O303,""))</f>
        <v/>
      </c>
      <c r="J303" s="12"/>
      <c r="K303" s="19">
        <f t="shared" si="56"/>
        <v>1</v>
      </c>
      <c r="L303" s="19">
        <f t="shared" si="49"/>
        <v>1</v>
      </c>
      <c r="M303" s="19">
        <f t="shared" si="50"/>
        <v>0</v>
      </c>
      <c r="N303" s="19">
        <f t="shared" si="57"/>
        <v>2</v>
      </c>
      <c r="O303" s="9" t="str">
        <f t="shared" si="55"/>
        <v/>
      </c>
      <c r="S303" s="2" t="str">
        <f t="shared" si="53"/>
        <v>ORA - ORACLE</v>
      </c>
      <c r="T303" s="18" t="str">
        <f t="shared" si="51"/>
        <v/>
      </c>
      <c r="V303" s="2" t="str">
        <f t="shared" si="54"/>
        <v>INCIDENTS</v>
      </c>
      <c r="W303" s="16" t="str">
        <f t="shared" si="52"/>
        <v/>
      </c>
    </row>
    <row r="304" spans="2:23" x14ac:dyDescent="0.2">
      <c r="B304" s="59" t="str">
        <f>IF(Collage!B297="","",Collage!B297)</f>
        <v/>
      </c>
      <c r="C304" s="59" t="str">
        <f>IF(Collage!C297="","",Collage!C297)</f>
        <v/>
      </c>
      <c r="D304" s="60" t="str">
        <f>IF(Collage!D297="","",Collage!D297)</f>
        <v>ORA - 3</v>
      </c>
      <c r="E304" s="29" t="s">
        <v>2</v>
      </c>
      <c r="F304" s="10" t="s">
        <v>2</v>
      </c>
      <c r="G304" s="11"/>
      <c r="H304" s="13">
        <f t="shared" si="48"/>
        <v>0.66666666666666663</v>
      </c>
      <c r="I304" s="8" t="str">
        <f>IF(B304&lt;&gt;"",SUMIF($V$23:$V$598,V304,$H$23:$H$598)/SUMIF($V$23:$V$598,V304,$O$23:O879),IF(O304&lt;&gt;"",SUMIF($S$23:$S$598,S304,$H$23:$H$598)/O304,""))</f>
        <v/>
      </c>
      <c r="J304" s="12"/>
      <c r="K304" s="19">
        <f t="shared" si="56"/>
        <v>1</v>
      </c>
      <c r="L304" s="19">
        <f t="shared" si="49"/>
        <v>1</v>
      </c>
      <c r="M304" s="19">
        <f t="shared" si="50"/>
        <v>0</v>
      </c>
      <c r="N304" s="19">
        <f t="shared" si="57"/>
        <v>2</v>
      </c>
      <c r="O304" s="9" t="str">
        <f t="shared" si="55"/>
        <v/>
      </c>
      <c r="S304" s="2" t="str">
        <f t="shared" si="53"/>
        <v>ORA - ORACLE</v>
      </c>
      <c r="T304" s="18" t="str">
        <f t="shared" si="51"/>
        <v/>
      </c>
      <c r="V304" s="2" t="str">
        <f t="shared" si="54"/>
        <v>INCIDENTS</v>
      </c>
      <c r="W304" s="16" t="str">
        <f t="shared" si="52"/>
        <v/>
      </c>
    </row>
    <row r="305" spans="2:23" x14ac:dyDescent="0.2">
      <c r="B305" s="59" t="str">
        <f>IF(Collage!B298="","",Collage!B298)</f>
        <v/>
      </c>
      <c r="C305" s="59" t="str">
        <f>IF(Collage!C298="","",Collage!C298)</f>
        <v/>
      </c>
      <c r="D305" s="60" t="str">
        <f>IF(Collage!D298="","",Collage!D298)</f>
        <v>ORA - 4</v>
      </c>
      <c r="E305" s="29"/>
      <c r="F305" s="10"/>
      <c r="G305" s="11"/>
      <c r="H305" s="13">
        <f t="shared" si="48"/>
        <v>0</v>
      </c>
      <c r="I305" s="8" t="str">
        <f>IF(B305&lt;&gt;"",SUMIF($V$23:$V$598,V305,$H$23:$H$598)/SUMIF($V$23:$V$598,V305,$O$23:O880),IF(O305&lt;&gt;"",SUMIF($S$23:$S$598,S305,$H$23:$H$598)/O305,""))</f>
        <v/>
      </c>
      <c r="J305" s="12"/>
      <c r="K305" s="19">
        <f t="shared" si="56"/>
        <v>0</v>
      </c>
      <c r="L305" s="19">
        <f t="shared" si="49"/>
        <v>0</v>
      </c>
      <c r="M305" s="19">
        <f t="shared" si="50"/>
        <v>0</v>
      </c>
      <c r="N305" s="19">
        <f t="shared" si="57"/>
        <v>0</v>
      </c>
      <c r="O305" s="9" t="str">
        <f t="shared" si="55"/>
        <v/>
      </c>
      <c r="S305" s="2" t="str">
        <f t="shared" si="53"/>
        <v>ORA - ORACLE</v>
      </c>
      <c r="T305" s="18" t="str">
        <f t="shared" si="51"/>
        <v/>
      </c>
      <c r="V305" s="2" t="str">
        <f t="shared" si="54"/>
        <v>INCIDENTS</v>
      </c>
      <c r="W305" s="16" t="str">
        <f t="shared" si="52"/>
        <v/>
      </c>
    </row>
    <row r="306" spans="2:23" x14ac:dyDescent="0.2">
      <c r="B306" s="59" t="str">
        <f>IF(Collage!B299="","",Collage!B299)</f>
        <v/>
      </c>
      <c r="C306" s="59" t="str">
        <f>IF(Collage!C299="","",Collage!C299)</f>
        <v/>
      </c>
      <c r="D306" s="60" t="str">
        <f>IF(Collage!D299="","",Collage!D299)</f>
        <v>ORA - 5</v>
      </c>
      <c r="E306" s="29" t="s">
        <v>2</v>
      </c>
      <c r="F306" s="10" t="s">
        <v>2</v>
      </c>
      <c r="G306" s="11"/>
      <c r="H306" s="13">
        <f t="shared" si="48"/>
        <v>0.66666666666666663</v>
      </c>
      <c r="I306" s="8" t="str">
        <f>IF(B306&lt;&gt;"",SUMIF($V$23:$V$598,V306,$H$23:$H$598)/SUMIF($V$23:$V$598,V306,$O$23:O881),IF(O306&lt;&gt;"",SUMIF($S$23:$S$598,S306,$H$23:$H$598)/O306,""))</f>
        <v/>
      </c>
      <c r="J306" s="12"/>
      <c r="K306" s="19">
        <f t="shared" si="56"/>
        <v>1</v>
      </c>
      <c r="L306" s="19">
        <f t="shared" si="49"/>
        <v>1</v>
      </c>
      <c r="M306" s="19">
        <f t="shared" si="50"/>
        <v>0</v>
      </c>
      <c r="N306" s="19">
        <f t="shared" si="57"/>
        <v>2</v>
      </c>
      <c r="O306" s="9" t="str">
        <f t="shared" si="55"/>
        <v/>
      </c>
      <c r="S306" s="2" t="str">
        <f t="shared" si="53"/>
        <v>ORA - ORACLE</v>
      </c>
      <c r="T306" s="18" t="str">
        <f t="shared" si="51"/>
        <v/>
      </c>
      <c r="V306" s="2" t="str">
        <f t="shared" si="54"/>
        <v>INCIDENTS</v>
      </c>
      <c r="W306" s="16" t="str">
        <f t="shared" si="52"/>
        <v/>
      </c>
    </row>
    <row r="307" spans="2:23" x14ac:dyDescent="0.2">
      <c r="B307" s="59" t="str">
        <f>IF(Collage!B300="","",Collage!B300)</f>
        <v/>
      </c>
      <c r="C307" s="59" t="str">
        <f>IF(Collage!C300="","",Collage!C300)</f>
        <v/>
      </c>
      <c r="D307" s="60" t="str">
        <f>IF(Collage!D300="","",Collage!D300)</f>
        <v>ORA - 6</v>
      </c>
      <c r="E307" s="29" t="s">
        <v>2</v>
      </c>
      <c r="F307" s="10" t="s">
        <v>2</v>
      </c>
      <c r="G307" s="11"/>
      <c r="H307" s="13">
        <f t="shared" si="48"/>
        <v>0.66666666666666663</v>
      </c>
      <c r="I307" s="8" t="str">
        <f>IF(B307&lt;&gt;"",SUMIF($V$23:$V$598,V307,$H$23:$H$598)/SUMIF($V$23:$V$598,V307,$O$23:O882),IF(O307&lt;&gt;"",SUMIF($S$23:$S$598,S307,$H$23:$H$598)/O307,""))</f>
        <v/>
      </c>
      <c r="J307" s="12"/>
      <c r="K307" s="19">
        <f t="shared" si="56"/>
        <v>1</v>
      </c>
      <c r="L307" s="19">
        <f t="shared" si="49"/>
        <v>1</v>
      </c>
      <c r="M307" s="19">
        <f t="shared" si="50"/>
        <v>0</v>
      </c>
      <c r="N307" s="19">
        <f t="shared" si="57"/>
        <v>2</v>
      </c>
      <c r="O307" s="9" t="str">
        <f t="shared" si="55"/>
        <v/>
      </c>
      <c r="S307" s="2" t="str">
        <f t="shared" si="53"/>
        <v>ORA - ORACLE</v>
      </c>
      <c r="T307" s="18" t="str">
        <f t="shared" si="51"/>
        <v/>
      </c>
      <c r="V307" s="2" t="str">
        <f t="shared" si="54"/>
        <v>INCIDENTS</v>
      </c>
      <c r="W307" s="16" t="str">
        <f t="shared" si="52"/>
        <v/>
      </c>
    </row>
    <row r="308" spans="2:23" x14ac:dyDescent="0.2">
      <c r="B308" s="59" t="str">
        <f>IF(Collage!B301="","",Collage!B301)</f>
        <v/>
      </c>
      <c r="C308" s="59" t="str">
        <f>IF(Collage!C301="","",Collage!C301)</f>
        <v/>
      </c>
      <c r="D308" s="60" t="str">
        <f>IF(Collage!D301="","",Collage!D301)</f>
        <v>ORA - 7</v>
      </c>
      <c r="E308" s="29" t="s">
        <v>2</v>
      </c>
      <c r="F308" s="10" t="s">
        <v>2</v>
      </c>
      <c r="G308" s="11"/>
      <c r="H308" s="13">
        <f t="shared" si="48"/>
        <v>0.66666666666666663</v>
      </c>
      <c r="I308" s="8" t="str">
        <f>IF(B308&lt;&gt;"",SUMIF($V$23:$V$598,V308,$H$23:$H$598)/SUMIF($V$23:$V$598,V308,$O$23:O883),IF(O308&lt;&gt;"",SUMIF($S$23:$S$598,S308,$H$23:$H$598)/O308,""))</f>
        <v/>
      </c>
      <c r="J308" s="12"/>
      <c r="K308" s="19">
        <f t="shared" si="56"/>
        <v>1</v>
      </c>
      <c r="L308" s="19">
        <f t="shared" si="49"/>
        <v>1</v>
      </c>
      <c r="M308" s="19">
        <f t="shared" si="50"/>
        <v>0</v>
      </c>
      <c r="N308" s="19">
        <f t="shared" si="57"/>
        <v>2</v>
      </c>
      <c r="O308" s="9" t="str">
        <f t="shared" si="55"/>
        <v/>
      </c>
      <c r="S308" s="2" t="str">
        <f t="shared" si="53"/>
        <v>ORA - ORACLE</v>
      </c>
      <c r="T308" s="18" t="str">
        <f t="shared" si="51"/>
        <v/>
      </c>
      <c r="V308" s="2" t="str">
        <f t="shared" si="54"/>
        <v>INCIDENTS</v>
      </c>
      <c r="W308" s="16" t="str">
        <f t="shared" si="52"/>
        <v/>
      </c>
    </row>
    <row r="309" spans="2:23" x14ac:dyDescent="0.2">
      <c r="B309" s="59" t="str">
        <f>IF(Collage!B302="","",Collage!B302)</f>
        <v/>
      </c>
      <c r="C309" s="59" t="str">
        <f>IF(Collage!C302="","",Collage!C302)</f>
        <v/>
      </c>
      <c r="D309" s="60" t="str">
        <f>IF(Collage!D302="","",Collage!D302)</f>
        <v>ORA - 8</v>
      </c>
      <c r="E309" s="29" t="s">
        <v>2</v>
      </c>
      <c r="F309" s="10" t="s">
        <v>2</v>
      </c>
      <c r="G309" s="11"/>
      <c r="H309" s="13">
        <f t="shared" si="48"/>
        <v>0.66666666666666663</v>
      </c>
      <c r="I309" s="8" t="str">
        <f>IF(B309&lt;&gt;"",SUMIF($V$23:$V$598,V309,$H$23:$H$598)/SUMIF($V$23:$V$598,V309,$O$23:O884),IF(O309&lt;&gt;"",SUMIF($S$23:$S$598,S309,$H$23:$H$598)/O309,""))</f>
        <v/>
      </c>
      <c r="J309" s="12"/>
      <c r="K309" s="19">
        <f t="shared" si="56"/>
        <v>1</v>
      </c>
      <c r="L309" s="19">
        <f t="shared" si="49"/>
        <v>1</v>
      </c>
      <c r="M309" s="19">
        <f t="shared" si="50"/>
        <v>0</v>
      </c>
      <c r="N309" s="19">
        <f t="shared" si="57"/>
        <v>2</v>
      </c>
      <c r="O309" s="9" t="str">
        <f t="shared" si="55"/>
        <v/>
      </c>
      <c r="S309" s="2" t="str">
        <f t="shared" si="53"/>
        <v>ORA - ORACLE</v>
      </c>
      <c r="T309" s="18" t="str">
        <f t="shared" si="51"/>
        <v/>
      </c>
      <c r="V309" s="2" t="str">
        <f t="shared" si="54"/>
        <v>INCIDENTS</v>
      </c>
      <c r="W309" s="16" t="str">
        <f t="shared" si="52"/>
        <v/>
      </c>
    </row>
    <row r="310" spans="2:23" x14ac:dyDescent="0.2">
      <c r="B310" s="59" t="str">
        <f>IF(Collage!B303="","",Collage!B303)</f>
        <v/>
      </c>
      <c r="C310" s="59" t="str">
        <f>IF(Collage!C303="","",Collage!C303)</f>
        <v/>
      </c>
      <c r="D310" s="60" t="str">
        <f>IF(Collage!D303="","",Collage!D303)</f>
        <v>ORA - 9</v>
      </c>
      <c r="E310" s="29" t="s">
        <v>2</v>
      </c>
      <c r="F310" s="10" t="s">
        <v>2</v>
      </c>
      <c r="G310" s="11"/>
      <c r="H310" s="13">
        <f t="shared" si="48"/>
        <v>0.66666666666666663</v>
      </c>
      <c r="I310" s="8" t="str">
        <f>IF(B310&lt;&gt;"",SUMIF($V$23:$V$598,V310,$H$23:$H$598)/SUMIF($V$23:$V$598,V310,$O$23:O885),IF(O310&lt;&gt;"",SUMIF($S$23:$S$598,S310,$H$23:$H$598)/O310,""))</f>
        <v/>
      </c>
      <c r="J310" s="12"/>
      <c r="K310" s="19">
        <f t="shared" si="56"/>
        <v>1</v>
      </c>
      <c r="L310" s="19">
        <f t="shared" si="49"/>
        <v>1</v>
      </c>
      <c r="M310" s="19">
        <f t="shared" si="50"/>
        <v>0</v>
      </c>
      <c r="N310" s="19">
        <f t="shared" si="57"/>
        <v>2</v>
      </c>
      <c r="O310" s="9" t="str">
        <f t="shared" si="55"/>
        <v/>
      </c>
      <c r="S310" s="2" t="str">
        <f t="shared" si="53"/>
        <v>ORA - ORACLE</v>
      </c>
      <c r="T310" s="18" t="str">
        <f t="shared" si="51"/>
        <v/>
      </c>
      <c r="V310" s="2" t="str">
        <f t="shared" si="54"/>
        <v>INCIDENTS</v>
      </c>
      <c r="W310" s="16" t="str">
        <f t="shared" si="52"/>
        <v/>
      </c>
    </row>
    <row r="311" spans="2:23" x14ac:dyDescent="0.2">
      <c r="B311" s="59" t="str">
        <f>IF(Collage!B304="","",Collage!B304)</f>
        <v/>
      </c>
      <c r="C311" s="59" t="str">
        <f>IF(Collage!C304="","",Collage!C304)</f>
        <v/>
      </c>
      <c r="D311" s="60" t="str">
        <f>IF(Collage!D304="","",Collage!D304)</f>
        <v>ORA - 10</v>
      </c>
      <c r="E311" s="29" t="s">
        <v>2</v>
      </c>
      <c r="F311" s="10" t="s">
        <v>2</v>
      </c>
      <c r="G311" s="11"/>
      <c r="H311" s="13">
        <f t="shared" si="48"/>
        <v>0.66666666666666663</v>
      </c>
      <c r="I311" s="8" t="str">
        <f>IF(B311&lt;&gt;"",SUMIF($V$23:$V$598,V311,$H$23:$H$598)/SUMIF($V$23:$V$598,V311,$O$23:O886),IF(O311&lt;&gt;"",SUMIF($S$23:$S$598,S311,$H$23:$H$598)/O311,""))</f>
        <v/>
      </c>
      <c r="J311" s="12"/>
      <c r="K311" s="19">
        <f t="shared" si="56"/>
        <v>1</v>
      </c>
      <c r="L311" s="19">
        <f t="shared" si="49"/>
        <v>1</v>
      </c>
      <c r="M311" s="19">
        <f t="shared" si="50"/>
        <v>0</v>
      </c>
      <c r="N311" s="19">
        <f t="shared" si="57"/>
        <v>2</v>
      </c>
      <c r="O311" s="9" t="str">
        <f t="shared" si="55"/>
        <v/>
      </c>
      <c r="S311" s="2" t="str">
        <f t="shared" si="53"/>
        <v>ORA - ORACLE</v>
      </c>
      <c r="T311" s="18" t="str">
        <f t="shared" si="51"/>
        <v/>
      </c>
      <c r="V311" s="2" t="str">
        <f t="shared" si="54"/>
        <v>INCIDENTS</v>
      </c>
      <c r="W311" s="16" t="str">
        <f t="shared" si="52"/>
        <v/>
      </c>
    </row>
    <row r="312" spans="2:23" x14ac:dyDescent="0.2">
      <c r="B312" s="59" t="str">
        <f>IF(Collage!B305="","",Collage!B305)</f>
        <v/>
      </c>
      <c r="C312" s="59" t="str">
        <f>IF(Collage!C305="","",Collage!C305)</f>
        <v/>
      </c>
      <c r="D312" s="60" t="str">
        <f>IF(Collage!D305="","",Collage!D305)</f>
        <v>ORA - 11</v>
      </c>
      <c r="E312" s="29" t="s">
        <v>2</v>
      </c>
      <c r="F312" s="10" t="s">
        <v>2</v>
      </c>
      <c r="G312" s="11"/>
      <c r="H312" s="13">
        <f t="shared" si="48"/>
        <v>0.66666666666666663</v>
      </c>
      <c r="I312" s="8" t="str">
        <f>IF(B312&lt;&gt;"",SUMIF($V$23:$V$598,V312,$H$23:$H$598)/SUMIF($V$23:$V$598,V312,$O$23:O887),IF(O312&lt;&gt;"",SUMIF($S$23:$S$598,S312,$H$23:$H$598)/O312,""))</f>
        <v/>
      </c>
      <c r="J312" s="12"/>
      <c r="K312" s="19">
        <f t="shared" si="56"/>
        <v>1</v>
      </c>
      <c r="L312" s="19">
        <f t="shared" si="49"/>
        <v>1</v>
      </c>
      <c r="M312" s="19">
        <f t="shared" si="50"/>
        <v>0</v>
      </c>
      <c r="N312" s="19">
        <f t="shared" si="57"/>
        <v>2</v>
      </c>
      <c r="O312" s="9" t="str">
        <f t="shared" si="55"/>
        <v/>
      </c>
      <c r="S312" s="2" t="str">
        <f t="shared" si="53"/>
        <v>ORA - ORACLE</v>
      </c>
      <c r="T312" s="18" t="str">
        <f t="shared" si="51"/>
        <v/>
      </c>
      <c r="V312" s="2" t="str">
        <f t="shared" si="54"/>
        <v>INCIDENTS</v>
      </c>
      <c r="W312" s="16" t="str">
        <f t="shared" si="52"/>
        <v/>
      </c>
    </row>
    <row r="313" spans="2:23" x14ac:dyDescent="0.2">
      <c r="B313" s="59" t="str">
        <f>IF(Collage!B306="","",Collage!B306)</f>
        <v/>
      </c>
      <c r="C313" s="59" t="str">
        <f>IF(Collage!C306="","",Collage!C306)</f>
        <v/>
      </c>
      <c r="D313" s="60" t="str">
        <f>IF(Collage!D306="","",Collage!D306)</f>
        <v>ORA - 12</v>
      </c>
      <c r="E313" s="29" t="s">
        <v>2</v>
      </c>
      <c r="F313" s="10" t="s">
        <v>2</v>
      </c>
      <c r="G313" s="11"/>
      <c r="H313" s="13">
        <f t="shared" si="48"/>
        <v>0.66666666666666663</v>
      </c>
      <c r="I313" s="8" t="str">
        <f>IF(B313&lt;&gt;"",SUMIF($V$23:$V$598,V313,$H$23:$H$598)/SUMIF($V$23:$V$598,V313,$O$23:O888),IF(O313&lt;&gt;"",SUMIF($S$23:$S$598,S313,$H$23:$H$598)/O313,""))</f>
        <v/>
      </c>
      <c r="J313" s="12"/>
      <c r="K313" s="19">
        <f t="shared" si="56"/>
        <v>1</v>
      </c>
      <c r="L313" s="19">
        <f t="shared" si="49"/>
        <v>1</v>
      </c>
      <c r="M313" s="19">
        <f t="shared" si="50"/>
        <v>0</v>
      </c>
      <c r="N313" s="19">
        <f t="shared" si="57"/>
        <v>2</v>
      </c>
      <c r="O313" s="9" t="str">
        <f t="shared" si="55"/>
        <v/>
      </c>
      <c r="S313" s="2" t="str">
        <f t="shared" si="53"/>
        <v>ORA - ORACLE</v>
      </c>
      <c r="T313" s="18" t="str">
        <f t="shared" si="51"/>
        <v/>
      </c>
      <c r="V313" s="2" t="str">
        <f t="shared" si="54"/>
        <v>INCIDENTS</v>
      </c>
      <c r="W313" s="16" t="str">
        <f t="shared" si="52"/>
        <v/>
      </c>
    </row>
    <row r="314" spans="2:23" x14ac:dyDescent="0.2">
      <c r="B314" s="59" t="str">
        <f>IF(Collage!B307="","",Collage!B307)</f>
        <v/>
      </c>
      <c r="C314" s="59" t="str">
        <f>IF(Collage!C307="","",Collage!C307)</f>
        <v/>
      </c>
      <c r="D314" s="60" t="str">
        <f>IF(Collage!D307="","",Collage!D307)</f>
        <v>ORA - 13</v>
      </c>
      <c r="E314" s="29"/>
      <c r="F314" s="10"/>
      <c r="G314" s="11"/>
      <c r="H314" s="13">
        <f t="shared" si="48"/>
        <v>0</v>
      </c>
      <c r="I314" s="8" t="str">
        <f>IF(B314&lt;&gt;"",SUMIF($V$23:$V$598,V314,$H$23:$H$598)/SUMIF($V$23:$V$598,V314,$O$23:O889),IF(O314&lt;&gt;"",SUMIF($S$23:$S$598,S314,$H$23:$H$598)/O314,""))</f>
        <v/>
      </c>
      <c r="J314" s="12"/>
      <c r="K314" s="19">
        <f t="shared" si="56"/>
        <v>0</v>
      </c>
      <c r="L314" s="19">
        <f t="shared" si="49"/>
        <v>0</v>
      </c>
      <c r="M314" s="19">
        <f t="shared" si="50"/>
        <v>0</v>
      </c>
      <c r="N314" s="19">
        <f t="shared" si="57"/>
        <v>0</v>
      </c>
      <c r="O314" s="9" t="str">
        <f t="shared" si="55"/>
        <v/>
      </c>
      <c r="S314" s="2" t="str">
        <f t="shared" si="53"/>
        <v>ORA - ORACLE</v>
      </c>
      <c r="T314" s="18" t="str">
        <f t="shared" si="51"/>
        <v/>
      </c>
      <c r="V314" s="2" t="str">
        <f t="shared" si="54"/>
        <v>INCIDENTS</v>
      </c>
      <c r="W314" s="16" t="str">
        <f t="shared" si="52"/>
        <v/>
      </c>
    </row>
    <row r="315" spans="2:23" x14ac:dyDescent="0.2">
      <c r="B315" s="59" t="str">
        <f>IF(Collage!B308="","",Collage!B308)</f>
        <v/>
      </c>
      <c r="C315" s="59" t="str">
        <f>IF(Collage!C308="","",Collage!C308)</f>
        <v/>
      </c>
      <c r="D315" s="60" t="str">
        <f>IF(Collage!D308="","",Collage!D308)</f>
        <v>ORA - 14</v>
      </c>
      <c r="E315" s="29" t="s">
        <v>2</v>
      </c>
      <c r="F315" s="10" t="s">
        <v>2</v>
      </c>
      <c r="G315" s="11"/>
      <c r="H315" s="13">
        <f t="shared" si="48"/>
        <v>0.66666666666666663</v>
      </c>
      <c r="I315" s="8" t="str">
        <f>IF(B315&lt;&gt;"",SUMIF($V$23:$V$598,V315,$H$23:$H$598)/SUMIF($V$23:$V$598,V315,$O$23:O890),IF(O315&lt;&gt;"",SUMIF($S$23:$S$598,S315,$H$23:$H$598)/O315,""))</f>
        <v/>
      </c>
      <c r="J315" s="12"/>
      <c r="K315" s="19">
        <f t="shared" si="56"/>
        <v>1</v>
      </c>
      <c r="L315" s="19">
        <f t="shared" si="49"/>
        <v>1</v>
      </c>
      <c r="M315" s="19">
        <f t="shared" si="50"/>
        <v>0</v>
      </c>
      <c r="N315" s="19">
        <f t="shared" si="57"/>
        <v>2</v>
      </c>
      <c r="O315" s="9" t="str">
        <f t="shared" si="55"/>
        <v/>
      </c>
      <c r="S315" s="2" t="str">
        <f t="shared" si="53"/>
        <v>ORA - ORACLE</v>
      </c>
      <c r="T315" s="18" t="str">
        <f t="shared" si="51"/>
        <v/>
      </c>
      <c r="V315" s="2" t="str">
        <f t="shared" si="54"/>
        <v>INCIDENTS</v>
      </c>
      <c r="W315" s="16" t="str">
        <f t="shared" si="52"/>
        <v/>
      </c>
    </row>
    <row r="316" spans="2:23" x14ac:dyDescent="0.2">
      <c r="B316" s="59" t="str">
        <f>IF(Collage!B309="","",Collage!B309)</f>
        <v/>
      </c>
      <c r="C316" s="59" t="str">
        <f>IF(Collage!C309="","",Collage!C309)</f>
        <v/>
      </c>
      <c r="D316" s="60" t="str">
        <f>IF(Collage!D309="","",Collage!D309)</f>
        <v>ORA - 15</v>
      </c>
      <c r="E316" s="29" t="s">
        <v>2</v>
      </c>
      <c r="F316" s="10" t="s">
        <v>2</v>
      </c>
      <c r="G316" s="11"/>
      <c r="H316" s="13">
        <f t="shared" si="48"/>
        <v>0.66666666666666663</v>
      </c>
      <c r="I316" s="8" t="str">
        <f>IF(B316&lt;&gt;"",SUMIF($V$23:$V$598,V316,$H$23:$H$598)/SUMIF($V$23:$V$598,V316,$O$23:O891),IF(O316&lt;&gt;"",SUMIF($S$23:$S$598,S316,$H$23:$H$598)/O316,""))</f>
        <v/>
      </c>
      <c r="J316" s="12"/>
      <c r="K316" s="19">
        <f t="shared" si="56"/>
        <v>1</v>
      </c>
      <c r="L316" s="19">
        <f t="shared" si="49"/>
        <v>1</v>
      </c>
      <c r="M316" s="19">
        <f t="shared" si="50"/>
        <v>0</v>
      </c>
      <c r="N316" s="19">
        <f t="shared" si="57"/>
        <v>2</v>
      </c>
      <c r="O316" s="9" t="str">
        <f t="shared" si="55"/>
        <v/>
      </c>
      <c r="S316" s="2" t="str">
        <f t="shared" si="53"/>
        <v>ORA - ORACLE</v>
      </c>
      <c r="T316" s="18" t="str">
        <f t="shared" si="51"/>
        <v/>
      </c>
      <c r="V316" s="2" t="str">
        <f t="shared" si="54"/>
        <v>INCIDENTS</v>
      </c>
      <c r="W316" s="16" t="str">
        <f t="shared" si="52"/>
        <v/>
      </c>
    </row>
    <row r="317" spans="2:23" x14ac:dyDescent="0.2">
      <c r="B317" s="59" t="str">
        <f>IF(Collage!B310="","",Collage!B310)</f>
        <v/>
      </c>
      <c r="C317" s="59" t="str">
        <f>IF(Collage!C310="","",Collage!C310)</f>
        <v/>
      </c>
      <c r="D317" s="60" t="str">
        <f>IF(Collage!D310="","",Collage!D310)</f>
        <v>ORA - 16</v>
      </c>
      <c r="E317" s="29" t="s">
        <v>2</v>
      </c>
      <c r="F317" s="10" t="s">
        <v>2</v>
      </c>
      <c r="G317" s="11"/>
      <c r="H317" s="13">
        <f t="shared" si="48"/>
        <v>0.66666666666666663</v>
      </c>
      <c r="I317" s="8" t="str">
        <f>IF(B317&lt;&gt;"",SUMIF($V$23:$V$598,V317,$H$23:$H$598)/SUMIF($V$23:$V$598,V317,$O$23:O892),IF(O317&lt;&gt;"",SUMIF($S$23:$S$598,S317,$H$23:$H$598)/O317,""))</f>
        <v/>
      </c>
      <c r="J317" s="12"/>
      <c r="K317" s="19">
        <f t="shared" si="56"/>
        <v>1</v>
      </c>
      <c r="L317" s="19">
        <f t="shared" si="49"/>
        <v>1</v>
      </c>
      <c r="M317" s="19">
        <f t="shared" si="50"/>
        <v>0</v>
      </c>
      <c r="N317" s="19">
        <f t="shared" si="57"/>
        <v>2</v>
      </c>
      <c r="O317" s="9" t="str">
        <f t="shared" si="55"/>
        <v/>
      </c>
      <c r="S317" s="2" t="str">
        <f t="shared" si="53"/>
        <v>ORA - ORACLE</v>
      </c>
      <c r="T317" s="18" t="str">
        <f t="shared" si="51"/>
        <v/>
      </c>
      <c r="V317" s="2" t="str">
        <f t="shared" si="54"/>
        <v>INCIDENTS</v>
      </c>
      <c r="W317" s="16" t="str">
        <f t="shared" si="52"/>
        <v/>
      </c>
    </row>
    <row r="318" spans="2:23" x14ac:dyDescent="0.2">
      <c r="B318" s="59" t="str">
        <f>IF(Collage!B311="","",Collage!B311)</f>
        <v/>
      </c>
      <c r="C318" s="59" t="str">
        <f>IF(Collage!C311="","",Collage!C311)</f>
        <v/>
      </c>
      <c r="D318" s="60" t="str">
        <f>IF(Collage!D311="","",Collage!D311)</f>
        <v>ORA - 17</v>
      </c>
      <c r="E318" s="29" t="s">
        <v>2</v>
      </c>
      <c r="F318" s="10" t="s">
        <v>2</v>
      </c>
      <c r="G318" s="11"/>
      <c r="H318" s="13">
        <f t="shared" si="48"/>
        <v>0.66666666666666663</v>
      </c>
      <c r="I318" s="8" t="str">
        <f>IF(B318&lt;&gt;"",SUMIF($V$23:$V$598,V318,$H$23:$H$598)/SUMIF($V$23:$V$598,V318,$O$23:O893),IF(O318&lt;&gt;"",SUMIF($S$23:$S$598,S318,$H$23:$H$598)/O318,""))</f>
        <v/>
      </c>
      <c r="J318" s="12"/>
      <c r="K318" s="19">
        <f t="shared" si="56"/>
        <v>1</v>
      </c>
      <c r="L318" s="19">
        <f t="shared" si="49"/>
        <v>1</v>
      </c>
      <c r="M318" s="19">
        <f t="shared" si="50"/>
        <v>0</v>
      </c>
      <c r="N318" s="19">
        <f t="shared" si="57"/>
        <v>2</v>
      </c>
      <c r="O318" s="9" t="str">
        <f t="shared" si="55"/>
        <v/>
      </c>
      <c r="S318" s="2" t="str">
        <f t="shared" si="53"/>
        <v>ORA - ORACLE</v>
      </c>
      <c r="T318" s="18" t="str">
        <f t="shared" si="51"/>
        <v/>
      </c>
      <c r="V318" s="2" t="str">
        <f t="shared" si="54"/>
        <v>INCIDENTS</v>
      </c>
      <c r="W318" s="16" t="str">
        <f t="shared" si="52"/>
        <v/>
      </c>
    </row>
    <row r="319" spans="2:23" x14ac:dyDescent="0.2">
      <c r="B319" s="59" t="str">
        <f>IF(Collage!B312="","",Collage!B312)</f>
        <v/>
      </c>
      <c r="C319" s="59" t="str">
        <f>IF(Collage!C312="","",Collage!C312)</f>
        <v/>
      </c>
      <c r="D319" s="60" t="str">
        <f>IF(Collage!D312="","",Collage!D312)</f>
        <v>ORA - 18</v>
      </c>
      <c r="E319" s="29" t="s">
        <v>2</v>
      </c>
      <c r="F319" s="10" t="s">
        <v>2</v>
      </c>
      <c r="G319" s="11"/>
      <c r="H319" s="13">
        <f t="shared" si="48"/>
        <v>0.66666666666666663</v>
      </c>
      <c r="I319" s="8" t="str">
        <f>IF(B319&lt;&gt;"",SUMIF($V$23:$V$598,V319,$H$23:$H$598)/SUMIF($V$23:$V$598,V319,$O$23:O894),IF(O319&lt;&gt;"",SUMIF($S$23:$S$598,S319,$H$23:$H$598)/O319,""))</f>
        <v/>
      </c>
      <c r="J319" s="12"/>
      <c r="K319" s="19">
        <f t="shared" si="56"/>
        <v>1</v>
      </c>
      <c r="L319" s="19">
        <f t="shared" si="49"/>
        <v>1</v>
      </c>
      <c r="M319" s="19">
        <f t="shared" si="50"/>
        <v>0</v>
      </c>
      <c r="N319" s="19">
        <f t="shared" si="57"/>
        <v>2</v>
      </c>
      <c r="O319" s="9" t="str">
        <f t="shared" si="55"/>
        <v/>
      </c>
      <c r="S319" s="2" t="str">
        <f t="shared" si="53"/>
        <v>ORA - ORACLE</v>
      </c>
      <c r="T319" s="18" t="str">
        <f t="shared" si="51"/>
        <v/>
      </c>
      <c r="V319" s="2" t="str">
        <f t="shared" si="54"/>
        <v>INCIDENTS</v>
      </c>
      <c r="W319" s="16" t="str">
        <f t="shared" si="52"/>
        <v/>
      </c>
    </row>
    <row r="320" spans="2:23" x14ac:dyDescent="0.2">
      <c r="B320" s="59" t="str">
        <f>IF(Collage!B313="","",Collage!B313)</f>
        <v/>
      </c>
      <c r="C320" s="59" t="str">
        <f>IF(Collage!C313="","",Collage!C313)</f>
        <v/>
      </c>
      <c r="D320" s="60" t="str">
        <f>IF(Collage!D313="","",Collage!D313)</f>
        <v>ORA - 19</v>
      </c>
      <c r="E320" s="29" t="s">
        <v>2</v>
      </c>
      <c r="F320" s="10" t="s">
        <v>2</v>
      </c>
      <c r="G320" s="11"/>
      <c r="H320" s="13">
        <f t="shared" si="48"/>
        <v>0.66666666666666663</v>
      </c>
      <c r="I320" s="8" t="str">
        <f>IF(B320&lt;&gt;"",SUMIF($V$23:$V$598,V320,$H$23:$H$598)/SUMIF($V$23:$V$598,V320,$O$23:O895),IF(O320&lt;&gt;"",SUMIF($S$23:$S$598,S320,$H$23:$H$598)/O320,""))</f>
        <v/>
      </c>
      <c r="J320" s="12"/>
      <c r="K320" s="19">
        <f t="shared" si="56"/>
        <v>1</v>
      </c>
      <c r="L320" s="19">
        <f t="shared" si="49"/>
        <v>1</v>
      </c>
      <c r="M320" s="19">
        <f t="shared" si="50"/>
        <v>0</v>
      </c>
      <c r="N320" s="19">
        <f t="shared" si="57"/>
        <v>2</v>
      </c>
      <c r="O320" s="9" t="str">
        <f t="shared" si="55"/>
        <v/>
      </c>
      <c r="S320" s="2" t="str">
        <f t="shared" si="53"/>
        <v>ORA - ORACLE</v>
      </c>
      <c r="T320" s="18" t="str">
        <f t="shared" si="51"/>
        <v/>
      </c>
      <c r="V320" s="2" t="str">
        <f t="shared" si="54"/>
        <v>INCIDENTS</v>
      </c>
      <c r="W320" s="16" t="str">
        <f t="shared" si="52"/>
        <v/>
      </c>
    </row>
    <row r="321" spans="2:23" x14ac:dyDescent="0.2">
      <c r="B321" s="59" t="str">
        <f>IF(Collage!B314="","",Collage!B314)</f>
        <v/>
      </c>
      <c r="C321" s="59" t="str">
        <f>IF(Collage!C314="","",Collage!C314)</f>
        <v/>
      </c>
      <c r="D321" s="60" t="str">
        <f>IF(Collage!D314="","",Collage!D314)</f>
        <v>ORA - 20</v>
      </c>
      <c r="E321" s="29" t="s">
        <v>2</v>
      </c>
      <c r="F321" s="10" t="s">
        <v>2</v>
      </c>
      <c r="G321" s="11"/>
      <c r="H321" s="13">
        <f t="shared" si="48"/>
        <v>0.66666666666666663</v>
      </c>
      <c r="I321" s="8" t="str">
        <f>IF(B321&lt;&gt;"",SUMIF($V$23:$V$598,V321,$H$23:$H$598)/SUMIF($V$23:$V$598,V321,$O$23:O896),IF(O321&lt;&gt;"",SUMIF($S$23:$S$598,S321,$H$23:$H$598)/O321,""))</f>
        <v/>
      </c>
      <c r="J321" s="12"/>
      <c r="K321" s="19">
        <f t="shared" si="56"/>
        <v>1</v>
      </c>
      <c r="L321" s="19">
        <f t="shared" si="49"/>
        <v>1</v>
      </c>
      <c r="M321" s="19">
        <f t="shared" si="50"/>
        <v>0</v>
      </c>
      <c r="N321" s="19">
        <f t="shared" si="57"/>
        <v>2</v>
      </c>
      <c r="O321" s="9" t="str">
        <f t="shared" si="55"/>
        <v/>
      </c>
      <c r="S321" s="2" t="str">
        <f t="shared" si="53"/>
        <v>ORA - ORACLE</v>
      </c>
      <c r="T321" s="18" t="str">
        <f t="shared" si="51"/>
        <v/>
      </c>
      <c r="V321" s="2" t="str">
        <f t="shared" si="54"/>
        <v>INCIDENTS</v>
      </c>
      <c r="W321" s="16" t="str">
        <f t="shared" si="52"/>
        <v/>
      </c>
    </row>
    <row r="322" spans="2:23" x14ac:dyDescent="0.2">
      <c r="B322" s="59" t="str">
        <f>IF(Collage!B315="","",Collage!B315)</f>
        <v/>
      </c>
      <c r="C322" s="59" t="str">
        <f>IF(Collage!C315="","",Collage!C315)</f>
        <v/>
      </c>
      <c r="D322" s="60" t="str">
        <f>IF(Collage!D315="","",Collage!D315)</f>
        <v>ORA - 21</v>
      </c>
      <c r="E322" s="29" t="s">
        <v>2</v>
      </c>
      <c r="F322" s="10" t="s">
        <v>2</v>
      </c>
      <c r="G322" s="11"/>
      <c r="H322" s="13">
        <f t="shared" si="48"/>
        <v>0.66666666666666663</v>
      </c>
      <c r="I322" s="8" t="str">
        <f>IF(B322&lt;&gt;"",SUMIF($V$23:$V$598,V322,$H$23:$H$598)/SUMIF($V$23:$V$598,V322,$O$23:O897),IF(O322&lt;&gt;"",SUMIF($S$23:$S$598,S322,$H$23:$H$598)/O322,""))</f>
        <v/>
      </c>
      <c r="J322" s="12"/>
      <c r="K322" s="19">
        <f t="shared" si="56"/>
        <v>1</v>
      </c>
      <c r="L322" s="19">
        <f t="shared" si="49"/>
        <v>1</v>
      </c>
      <c r="M322" s="19">
        <f t="shared" si="50"/>
        <v>0</v>
      </c>
      <c r="N322" s="19">
        <f t="shared" si="57"/>
        <v>2</v>
      </c>
      <c r="O322" s="9" t="str">
        <f t="shared" si="55"/>
        <v/>
      </c>
      <c r="S322" s="2" t="str">
        <f t="shared" si="53"/>
        <v>ORA - ORACLE</v>
      </c>
      <c r="T322" s="18" t="str">
        <f t="shared" si="51"/>
        <v/>
      </c>
      <c r="V322" s="2" t="str">
        <f t="shared" si="54"/>
        <v>INCIDENTS</v>
      </c>
      <c r="W322" s="16" t="str">
        <f t="shared" si="52"/>
        <v/>
      </c>
    </row>
    <row r="323" spans="2:23" x14ac:dyDescent="0.2">
      <c r="B323" s="59" t="str">
        <f>IF(Collage!B316="","",Collage!B316)</f>
        <v/>
      </c>
      <c r="C323" s="59" t="str">
        <f>IF(Collage!C316="","",Collage!C316)</f>
        <v/>
      </c>
      <c r="D323" s="60" t="str">
        <f>IF(Collage!D316="","",Collage!D316)</f>
        <v>ORA - 22</v>
      </c>
      <c r="E323" s="29" t="s">
        <v>2</v>
      </c>
      <c r="F323" s="10" t="s">
        <v>2</v>
      </c>
      <c r="G323" s="11"/>
      <c r="H323" s="13">
        <f t="shared" si="48"/>
        <v>0.66666666666666663</v>
      </c>
      <c r="I323" s="8" t="str">
        <f>IF(B323&lt;&gt;"",SUMIF($V$23:$V$598,V323,$H$23:$H$598)/SUMIF($V$23:$V$598,V323,$O$23:O898),IF(O323&lt;&gt;"",SUMIF($S$23:$S$598,S323,$H$23:$H$598)/O323,""))</f>
        <v/>
      </c>
      <c r="J323" s="12"/>
      <c r="K323" s="19">
        <f t="shared" si="56"/>
        <v>1</v>
      </c>
      <c r="L323" s="19">
        <f t="shared" si="49"/>
        <v>1</v>
      </c>
      <c r="M323" s="19">
        <f t="shared" si="50"/>
        <v>0</v>
      </c>
      <c r="N323" s="19">
        <f t="shared" si="57"/>
        <v>2</v>
      </c>
      <c r="O323" s="9" t="str">
        <f t="shared" si="55"/>
        <v/>
      </c>
      <c r="S323" s="2" t="str">
        <f t="shared" si="53"/>
        <v>ORA - ORACLE</v>
      </c>
      <c r="T323" s="18" t="str">
        <f t="shared" si="51"/>
        <v/>
      </c>
      <c r="V323" s="2" t="str">
        <f t="shared" si="54"/>
        <v>INCIDENTS</v>
      </c>
      <c r="W323" s="16" t="str">
        <f t="shared" si="52"/>
        <v/>
      </c>
    </row>
    <row r="324" spans="2:23" x14ac:dyDescent="0.2">
      <c r="B324" s="59" t="str">
        <f>IF(Collage!B317="","",Collage!B317)</f>
        <v/>
      </c>
      <c r="C324" s="59" t="str">
        <f>IF(Collage!C317="","",Collage!C317)</f>
        <v/>
      </c>
      <c r="D324" s="60" t="str">
        <f>IF(Collage!D317="","",Collage!D317)</f>
        <v>ORA - 23</v>
      </c>
      <c r="E324" s="29" t="s">
        <v>2</v>
      </c>
      <c r="F324" s="10" t="s">
        <v>2</v>
      </c>
      <c r="G324" s="11"/>
      <c r="H324" s="13">
        <f t="shared" si="48"/>
        <v>0.66666666666666663</v>
      </c>
      <c r="I324" s="8" t="str">
        <f>IF(B324&lt;&gt;"",SUMIF($V$23:$V$598,V324,$H$23:$H$598)/SUMIF($V$23:$V$598,V324,$O$23:O899),IF(O324&lt;&gt;"",SUMIF($S$23:$S$598,S324,$H$23:$H$598)/O324,""))</f>
        <v/>
      </c>
      <c r="J324" s="12"/>
      <c r="K324" s="19">
        <f t="shared" si="56"/>
        <v>1</v>
      </c>
      <c r="L324" s="19">
        <f t="shared" si="49"/>
        <v>1</v>
      </c>
      <c r="M324" s="19">
        <f t="shared" si="50"/>
        <v>0</v>
      </c>
      <c r="N324" s="19">
        <f t="shared" si="57"/>
        <v>2</v>
      </c>
      <c r="O324" s="9" t="str">
        <f t="shared" si="55"/>
        <v/>
      </c>
      <c r="S324" s="2" t="str">
        <f t="shared" si="53"/>
        <v>ORA - ORACLE</v>
      </c>
      <c r="T324" s="18" t="str">
        <f t="shared" si="51"/>
        <v/>
      </c>
      <c r="V324" s="2" t="str">
        <f t="shared" si="54"/>
        <v>INCIDENTS</v>
      </c>
      <c r="W324" s="16" t="str">
        <f t="shared" si="52"/>
        <v/>
      </c>
    </row>
    <row r="325" spans="2:23" x14ac:dyDescent="0.2">
      <c r="B325" s="59" t="str">
        <f>IF(Collage!B318="","",Collage!B318)</f>
        <v/>
      </c>
      <c r="C325" s="59" t="str">
        <f>IF(Collage!C318="","",Collage!C318)</f>
        <v/>
      </c>
      <c r="D325" s="60" t="str">
        <f>IF(Collage!D318="","",Collage!D318)</f>
        <v>ORA - 24</v>
      </c>
      <c r="E325" s="29" t="s">
        <v>2</v>
      </c>
      <c r="F325" s="10" t="s">
        <v>2</v>
      </c>
      <c r="G325" s="11"/>
      <c r="H325" s="13">
        <f t="shared" si="48"/>
        <v>0.66666666666666663</v>
      </c>
      <c r="I325" s="8" t="str">
        <f>IF(B325&lt;&gt;"",SUMIF($V$23:$V$598,V325,$H$23:$H$598)/SUMIF($V$23:$V$598,V325,$O$23:O900),IF(O325&lt;&gt;"",SUMIF($S$23:$S$598,S325,$H$23:$H$598)/O325,""))</f>
        <v/>
      </c>
      <c r="J325" s="12"/>
      <c r="K325" s="19">
        <f t="shared" si="56"/>
        <v>1</v>
      </c>
      <c r="L325" s="19">
        <f t="shared" si="49"/>
        <v>1</v>
      </c>
      <c r="M325" s="19">
        <f t="shared" si="50"/>
        <v>0</v>
      </c>
      <c r="N325" s="19">
        <f t="shared" si="57"/>
        <v>2</v>
      </c>
      <c r="O325" s="9" t="str">
        <f t="shared" si="55"/>
        <v/>
      </c>
      <c r="S325" s="2" t="str">
        <f t="shared" si="53"/>
        <v>ORA - ORACLE</v>
      </c>
      <c r="T325" s="18" t="str">
        <f t="shared" si="51"/>
        <v/>
      </c>
      <c r="V325" s="2" t="str">
        <f t="shared" si="54"/>
        <v>INCIDENTS</v>
      </c>
      <c r="W325" s="16" t="str">
        <f t="shared" si="52"/>
        <v/>
      </c>
    </row>
    <row r="326" spans="2:23" x14ac:dyDescent="0.2">
      <c r="B326" s="59" t="str">
        <f>IF(Collage!B319="","",Collage!B319)</f>
        <v/>
      </c>
      <c r="C326" s="59" t="str">
        <f>IF(Collage!C319="","",Collage!C319)</f>
        <v/>
      </c>
      <c r="D326" s="60" t="str">
        <f>IF(Collage!D319="","",Collage!D319)</f>
        <v>ORA - 25</v>
      </c>
      <c r="E326" s="29" t="s">
        <v>2</v>
      </c>
      <c r="F326" s="10" t="s">
        <v>2</v>
      </c>
      <c r="G326" s="11"/>
      <c r="H326" s="13">
        <f t="shared" si="48"/>
        <v>0.66666666666666663</v>
      </c>
      <c r="I326" s="8" t="str">
        <f>IF(B326&lt;&gt;"",SUMIF($V$23:$V$598,V326,$H$23:$H$598)/SUMIF($V$23:$V$598,V326,$O$23:O901),IF(O326&lt;&gt;"",SUMIF($S$23:$S$598,S326,$H$23:$H$598)/O326,""))</f>
        <v/>
      </c>
      <c r="J326" s="12"/>
      <c r="K326" s="19">
        <f t="shared" si="56"/>
        <v>1</v>
      </c>
      <c r="L326" s="19">
        <f t="shared" si="49"/>
        <v>1</v>
      </c>
      <c r="M326" s="19">
        <f t="shared" si="50"/>
        <v>0</v>
      </c>
      <c r="N326" s="19">
        <f t="shared" si="57"/>
        <v>2</v>
      </c>
      <c r="O326" s="9" t="str">
        <f t="shared" si="55"/>
        <v/>
      </c>
      <c r="S326" s="2" t="str">
        <f t="shared" si="53"/>
        <v>ORA - ORACLE</v>
      </c>
      <c r="T326" s="18" t="str">
        <f t="shared" si="51"/>
        <v/>
      </c>
      <c r="V326" s="2" t="str">
        <f t="shared" si="54"/>
        <v>INCIDENTS</v>
      </c>
      <c r="W326" s="16" t="str">
        <f t="shared" si="52"/>
        <v/>
      </c>
    </row>
    <row r="327" spans="2:23" x14ac:dyDescent="0.2">
      <c r="B327" s="59" t="str">
        <f>IF(Collage!B320="","",Collage!B320)</f>
        <v/>
      </c>
      <c r="C327" s="59" t="str">
        <f>IF(Collage!C320="","",Collage!C320)</f>
        <v/>
      </c>
      <c r="D327" s="60" t="str">
        <f>IF(Collage!D320="","",Collage!D320)</f>
        <v>ORA - 26</v>
      </c>
      <c r="E327" s="29" t="s">
        <v>2</v>
      </c>
      <c r="F327" s="10" t="s">
        <v>2</v>
      </c>
      <c r="G327" s="11"/>
      <c r="H327" s="13">
        <f t="shared" si="48"/>
        <v>0.66666666666666663</v>
      </c>
      <c r="I327" s="8" t="str">
        <f>IF(B327&lt;&gt;"",SUMIF($V$23:$V$598,V327,$H$23:$H$598)/SUMIF($V$23:$V$598,V327,$O$23:O902),IF(O327&lt;&gt;"",SUMIF($S$23:$S$598,S327,$H$23:$H$598)/O327,""))</f>
        <v/>
      </c>
      <c r="J327" s="12"/>
      <c r="K327" s="19">
        <f t="shared" si="56"/>
        <v>1</v>
      </c>
      <c r="L327" s="19">
        <f t="shared" si="49"/>
        <v>1</v>
      </c>
      <c r="M327" s="19">
        <f t="shared" si="50"/>
        <v>0</v>
      </c>
      <c r="N327" s="19">
        <f t="shared" si="57"/>
        <v>2</v>
      </c>
      <c r="O327" s="9" t="str">
        <f t="shared" si="55"/>
        <v/>
      </c>
      <c r="S327" s="2" t="str">
        <f t="shared" si="53"/>
        <v>ORA - ORACLE</v>
      </c>
      <c r="T327" s="18" t="str">
        <f t="shared" si="51"/>
        <v/>
      </c>
      <c r="V327" s="2" t="str">
        <f t="shared" si="54"/>
        <v>INCIDENTS</v>
      </c>
      <c r="W327" s="16" t="str">
        <f t="shared" si="52"/>
        <v/>
      </c>
    </row>
    <row r="328" spans="2:23" x14ac:dyDescent="0.2">
      <c r="B328" s="59" t="str">
        <f>IF(Collage!B321="","",Collage!B321)</f>
        <v/>
      </c>
      <c r="C328" s="59" t="str">
        <f>IF(Collage!C321="","",Collage!C321)</f>
        <v/>
      </c>
      <c r="D328" s="60" t="str">
        <f>IF(Collage!D321="","",Collage!D321)</f>
        <v>ORA - 27</v>
      </c>
      <c r="E328" s="29"/>
      <c r="F328" s="10"/>
      <c r="G328" s="11"/>
      <c r="H328" s="13">
        <f t="shared" si="48"/>
        <v>0</v>
      </c>
      <c r="I328" s="8" t="str">
        <f>IF(B328&lt;&gt;"",SUMIF($V$23:$V$598,V328,$H$23:$H$598)/SUMIF($V$23:$V$598,V328,$O$23:O903),IF(O328&lt;&gt;"",SUMIF($S$23:$S$598,S328,$H$23:$H$598)/O328,""))</f>
        <v/>
      </c>
      <c r="J328" s="12"/>
      <c r="K328" s="19">
        <f t="shared" si="56"/>
        <v>0</v>
      </c>
      <c r="L328" s="19">
        <f t="shared" si="49"/>
        <v>0</v>
      </c>
      <c r="M328" s="19">
        <f t="shared" si="50"/>
        <v>0</v>
      </c>
      <c r="N328" s="19">
        <f t="shared" si="57"/>
        <v>0</v>
      </c>
      <c r="O328" s="9" t="str">
        <f t="shared" si="55"/>
        <v/>
      </c>
      <c r="S328" s="2" t="str">
        <f t="shared" si="53"/>
        <v>ORA - ORACLE</v>
      </c>
      <c r="T328" s="18" t="str">
        <f t="shared" si="51"/>
        <v/>
      </c>
      <c r="V328" s="2" t="str">
        <f t="shared" si="54"/>
        <v>INCIDENTS</v>
      </c>
      <c r="W328" s="16" t="str">
        <f t="shared" si="52"/>
        <v/>
      </c>
    </row>
    <row r="329" spans="2:23" x14ac:dyDescent="0.2">
      <c r="B329" s="59" t="str">
        <f>IF(Collage!B322="","",Collage!B322)</f>
        <v/>
      </c>
      <c r="C329" s="59" t="str">
        <f>IF(Collage!C322="","",Collage!C322)</f>
        <v/>
      </c>
      <c r="D329" s="60" t="str">
        <f>IF(Collage!D322="","",Collage!D322)</f>
        <v>ORA - 28</v>
      </c>
      <c r="E329" s="29" t="s">
        <v>2</v>
      </c>
      <c r="F329" s="10" t="s">
        <v>2</v>
      </c>
      <c r="G329" s="11"/>
      <c r="H329" s="13">
        <f t="shared" si="48"/>
        <v>0.66666666666666663</v>
      </c>
      <c r="I329" s="8" t="str">
        <f>IF(B329&lt;&gt;"",SUMIF($V$23:$V$598,V329,$H$23:$H$598)/SUMIF($V$23:$V$598,V329,$O$23:O904),IF(O329&lt;&gt;"",SUMIF($S$23:$S$598,S329,$H$23:$H$598)/O329,""))</f>
        <v/>
      </c>
      <c r="J329" s="12"/>
      <c r="K329" s="19">
        <f t="shared" si="56"/>
        <v>1</v>
      </c>
      <c r="L329" s="19">
        <f t="shared" si="49"/>
        <v>1</v>
      </c>
      <c r="M329" s="19">
        <f t="shared" si="50"/>
        <v>0</v>
      </c>
      <c r="N329" s="19">
        <f t="shared" si="57"/>
        <v>2</v>
      </c>
      <c r="O329" s="9" t="str">
        <f t="shared" si="55"/>
        <v/>
      </c>
      <c r="S329" s="2" t="str">
        <f t="shared" si="53"/>
        <v>ORA - ORACLE</v>
      </c>
      <c r="T329" s="18" t="str">
        <f t="shared" si="51"/>
        <v/>
      </c>
      <c r="V329" s="2" t="str">
        <f t="shared" si="54"/>
        <v>INCIDENTS</v>
      </c>
      <c r="W329" s="16" t="str">
        <f t="shared" si="52"/>
        <v/>
      </c>
    </row>
    <row r="330" spans="2:23" x14ac:dyDescent="0.2">
      <c r="B330" s="59" t="str">
        <f>IF(Collage!B323="","",Collage!B323)</f>
        <v/>
      </c>
      <c r="C330" s="59" t="str">
        <f>IF(Collage!C323="","",Collage!C323)</f>
        <v/>
      </c>
      <c r="D330" s="60" t="str">
        <f>IF(Collage!D323="","",Collage!D323)</f>
        <v>ORA - 29</v>
      </c>
      <c r="E330" s="29" t="s">
        <v>2</v>
      </c>
      <c r="F330" s="10" t="s">
        <v>2</v>
      </c>
      <c r="G330" s="11"/>
      <c r="H330" s="13">
        <f t="shared" si="48"/>
        <v>0.66666666666666663</v>
      </c>
      <c r="I330" s="8" t="str">
        <f>IF(B330&lt;&gt;"",SUMIF($V$23:$V$598,V330,$H$23:$H$598)/SUMIF($V$23:$V$598,V330,$O$23:O905),IF(O330&lt;&gt;"",SUMIF($S$23:$S$598,S330,$H$23:$H$598)/O330,""))</f>
        <v/>
      </c>
      <c r="J330" s="12"/>
      <c r="K330" s="19">
        <f t="shared" si="56"/>
        <v>1</v>
      </c>
      <c r="L330" s="19">
        <f t="shared" si="49"/>
        <v>1</v>
      </c>
      <c r="M330" s="19">
        <f t="shared" si="50"/>
        <v>0</v>
      </c>
      <c r="N330" s="19">
        <f t="shared" si="57"/>
        <v>2</v>
      </c>
      <c r="O330" s="9" t="str">
        <f t="shared" si="55"/>
        <v/>
      </c>
      <c r="S330" s="2" t="str">
        <f t="shared" si="53"/>
        <v>ORA - ORACLE</v>
      </c>
      <c r="T330" s="18" t="str">
        <f t="shared" si="51"/>
        <v/>
      </c>
      <c r="V330" s="2" t="str">
        <f t="shared" si="54"/>
        <v>INCIDENTS</v>
      </c>
      <c r="W330" s="16" t="str">
        <f t="shared" si="52"/>
        <v/>
      </c>
    </row>
    <row r="331" spans="2:23" x14ac:dyDescent="0.2">
      <c r="B331" s="59" t="str">
        <f>IF(Collage!B324="","",Collage!B324)</f>
        <v/>
      </c>
      <c r="C331" s="59" t="str">
        <f>IF(Collage!C324="","",Collage!C324)</f>
        <v/>
      </c>
      <c r="D331" s="60" t="str">
        <f>IF(Collage!D324="","",Collage!D324)</f>
        <v>ORA - 30</v>
      </c>
      <c r="E331" s="29"/>
      <c r="F331" s="10"/>
      <c r="G331" s="11"/>
      <c r="H331" s="13">
        <f t="shared" si="48"/>
        <v>0</v>
      </c>
      <c r="I331" s="8" t="str">
        <f>IF(B331&lt;&gt;"",SUMIF($V$23:$V$598,V331,$H$23:$H$598)/SUMIF($V$23:$V$598,V331,$O$23:O906),IF(O331&lt;&gt;"",SUMIF($S$23:$S$598,S331,$H$23:$H$598)/O331,""))</f>
        <v/>
      </c>
      <c r="J331" s="12"/>
      <c r="K331" s="19">
        <f t="shared" si="56"/>
        <v>0</v>
      </c>
      <c r="L331" s="19">
        <f t="shared" si="49"/>
        <v>0</v>
      </c>
      <c r="M331" s="19">
        <f t="shared" si="50"/>
        <v>0</v>
      </c>
      <c r="N331" s="19">
        <f t="shared" si="57"/>
        <v>0</v>
      </c>
      <c r="O331" s="9" t="str">
        <f t="shared" si="55"/>
        <v/>
      </c>
      <c r="S331" s="2" t="str">
        <f t="shared" si="53"/>
        <v>ORA - ORACLE</v>
      </c>
      <c r="T331" s="18" t="str">
        <f t="shared" si="51"/>
        <v/>
      </c>
      <c r="V331" s="2" t="str">
        <f t="shared" si="54"/>
        <v>INCIDENTS</v>
      </c>
      <c r="W331" s="16" t="str">
        <f t="shared" si="52"/>
        <v/>
      </c>
    </row>
    <row r="332" spans="2:23" x14ac:dyDescent="0.2">
      <c r="B332" s="59" t="str">
        <f>IF(Collage!B325="","",Collage!B325)</f>
        <v/>
      </c>
      <c r="C332" s="59" t="str">
        <f>IF(Collage!C325="","",Collage!C325)</f>
        <v/>
      </c>
      <c r="D332" s="60" t="str">
        <f>IF(Collage!D325="","",Collage!D325)</f>
        <v>ORA - 31</v>
      </c>
      <c r="E332" s="29" t="s">
        <v>2</v>
      </c>
      <c r="F332" s="10" t="s">
        <v>2</v>
      </c>
      <c r="G332" s="11"/>
      <c r="H332" s="13">
        <f t="shared" si="48"/>
        <v>0.66666666666666663</v>
      </c>
      <c r="I332" s="8" t="str">
        <f>IF(B332&lt;&gt;"",SUMIF($V$23:$V$598,V332,$H$23:$H$598)/SUMIF($V$23:$V$598,V332,$O$23:O907),IF(O332&lt;&gt;"",SUMIF($S$23:$S$598,S332,$H$23:$H$598)/O332,""))</f>
        <v/>
      </c>
      <c r="J332" s="12"/>
      <c r="K332" s="19">
        <f t="shared" si="56"/>
        <v>1</v>
      </c>
      <c r="L332" s="19">
        <f t="shared" si="49"/>
        <v>1</v>
      </c>
      <c r="M332" s="19">
        <f t="shared" si="50"/>
        <v>0</v>
      </c>
      <c r="N332" s="19">
        <f t="shared" si="57"/>
        <v>2</v>
      </c>
      <c r="O332" s="9" t="str">
        <f t="shared" si="55"/>
        <v/>
      </c>
      <c r="S332" s="2" t="str">
        <f t="shared" si="53"/>
        <v>ORA - ORACLE</v>
      </c>
      <c r="T332" s="18" t="str">
        <f t="shared" si="51"/>
        <v/>
      </c>
      <c r="V332" s="2" t="str">
        <f t="shared" si="54"/>
        <v>INCIDENTS</v>
      </c>
      <c r="W332" s="16" t="str">
        <f t="shared" si="52"/>
        <v/>
      </c>
    </row>
    <row r="333" spans="2:23" x14ac:dyDescent="0.2">
      <c r="B333" s="59" t="str">
        <f>IF(Collage!B326="","",Collage!B326)</f>
        <v/>
      </c>
      <c r="C333" s="59" t="str">
        <f>IF(Collage!C326="","",Collage!C326)</f>
        <v/>
      </c>
      <c r="D333" s="60" t="str">
        <f>IF(Collage!D326="","",Collage!D326)</f>
        <v>ORA - 32</v>
      </c>
      <c r="E333" s="29" t="s">
        <v>2</v>
      </c>
      <c r="F333" s="10" t="s">
        <v>2</v>
      </c>
      <c r="G333" s="11"/>
      <c r="H333" s="13">
        <f t="shared" si="48"/>
        <v>0.66666666666666663</v>
      </c>
      <c r="I333" s="8" t="str">
        <f>IF(B333&lt;&gt;"",SUMIF($V$23:$V$598,V333,$H$23:$H$598)/SUMIF($V$23:$V$598,V333,$O$23:O908),IF(O333&lt;&gt;"",SUMIF($S$23:$S$598,S333,$H$23:$H$598)/O333,""))</f>
        <v/>
      </c>
      <c r="J333" s="12"/>
      <c r="K333" s="19">
        <f t="shared" si="56"/>
        <v>1</v>
      </c>
      <c r="L333" s="19">
        <f t="shared" si="49"/>
        <v>1</v>
      </c>
      <c r="M333" s="19">
        <f t="shared" si="50"/>
        <v>0</v>
      </c>
      <c r="N333" s="19">
        <f t="shared" si="57"/>
        <v>2</v>
      </c>
      <c r="O333" s="9" t="str">
        <f t="shared" si="55"/>
        <v/>
      </c>
      <c r="S333" s="2" t="str">
        <f t="shared" si="53"/>
        <v>ORA - ORACLE</v>
      </c>
      <c r="T333" s="18" t="str">
        <f t="shared" si="51"/>
        <v/>
      </c>
      <c r="V333" s="2" t="str">
        <f t="shared" si="54"/>
        <v>INCIDENTS</v>
      </c>
      <c r="W333" s="16" t="str">
        <f t="shared" si="52"/>
        <v/>
      </c>
    </row>
    <row r="334" spans="2:23" x14ac:dyDescent="0.2">
      <c r="B334" s="59" t="str">
        <f>IF(Collage!B327="","",Collage!B327)</f>
        <v/>
      </c>
      <c r="C334" s="59" t="str">
        <f>IF(Collage!C327="","",Collage!C327)</f>
        <v/>
      </c>
      <c r="D334" s="60" t="str">
        <f>IF(Collage!D327="","",Collage!D327)</f>
        <v>ORA - 33</v>
      </c>
      <c r="E334" s="29" t="s">
        <v>2</v>
      </c>
      <c r="F334" s="10" t="s">
        <v>2</v>
      </c>
      <c r="G334" s="11"/>
      <c r="H334" s="13">
        <f t="shared" si="48"/>
        <v>0.66666666666666663</v>
      </c>
      <c r="I334" s="8" t="str">
        <f>IF(B334&lt;&gt;"",SUMIF($V$23:$V$598,V334,$H$23:$H$598)/SUMIF($V$23:$V$598,V334,$O$23:O909),IF(O334&lt;&gt;"",SUMIF($S$23:$S$598,S334,$H$23:$H$598)/O334,""))</f>
        <v/>
      </c>
      <c r="J334" s="12"/>
      <c r="K334" s="19">
        <f t="shared" si="56"/>
        <v>1</v>
      </c>
      <c r="L334" s="19">
        <f t="shared" si="49"/>
        <v>1</v>
      </c>
      <c r="M334" s="19">
        <f t="shared" si="50"/>
        <v>0</v>
      </c>
      <c r="N334" s="19">
        <f t="shared" si="57"/>
        <v>2</v>
      </c>
      <c r="O334" s="9" t="str">
        <f t="shared" si="55"/>
        <v/>
      </c>
      <c r="S334" s="2" t="str">
        <f t="shared" si="53"/>
        <v>ORA - ORACLE</v>
      </c>
      <c r="T334" s="18" t="str">
        <f t="shared" si="51"/>
        <v/>
      </c>
      <c r="V334" s="2" t="str">
        <f t="shared" si="54"/>
        <v>INCIDENTS</v>
      </c>
      <c r="W334" s="16" t="str">
        <f t="shared" si="52"/>
        <v/>
      </c>
    </row>
    <row r="335" spans="2:23" x14ac:dyDescent="0.2">
      <c r="B335" s="59" t="str">
        <f>IF(Collage!B328="","",Collage!B328)</f>
        <v/>
      </c>
      <c r="C335" s="59" t="str">
        <f>IF(Collage!C328="","",Collage!C328)</f>
        <v/>
      </c>
      <c r="D335" s="60" t="str">
        <f>IF(Collage!D328="","",Collage!D328)</f>
        <v>ORA - 34</v>
      </c>
      <c r="E335" s="29" t="s">
        <v>2</v>
      </c>
      <c r="F335" s="10" t="s">
        <v>2</v>
      </c>
      <c r="G335" s="11"/>
      <c r="H335" s="13">
        <f t="shared" si="48"/>
        <v>0.66666666666666663</v>
      </c>
      <c r="I335" s="8" t="str">
        <f>IF(B335&lt;&gt;"",SUMIF($V$23:$V$598,V335,$H$23:$H$598)/SUMIF($V$23:$V$598,V335,$O$23:O910),IF(O335&lt;&gt;"",SUMIF($S$23:$S$598,S335,$H$23:$H$598)/O335,""))</f>
        <v/>
      </c>
      <c r="J335" s="12"/>
      <c r="K335" s="19">
        <f t="shared" si="56"/>
        <v>1</v>
      </c>
      <c r="L335" s="19">
        <f t="shared" si="49"/>
        <v>1</v>
      </c>
      <c r="M335" s="19">
        <f t="shared" si="50"/>
        <v>0</v>
      </c>
      <c r="N335" s="19">
        <f t="shared" si="57"/>
        <v>2</v>
      </c>
      <c r="O335" s="9" t="str">
        <f t="shared" si="55"/>
        <v/>
      </c>
      <c r="S335" s="2" t="str">
        <f t="shared" si="53"/>
        <v>ORA - ORACLE</v>
      </c>
      <c r="T335" s="18" t="str">
        <f t="shared" si="51"/>
        <v/>
      </c>
      <c r="V335" s="2" t="str">
        <f t="shared" si="54"/>
        <v>INCIDENTS</v>
      </c>
      <c r="W335" s="16" t="str">
        <f t="shared" si="52"/>
        <v/>
      </c>
    </row>
    <row r="336" spans="2:23" x14ac:dyDescent="0.2">
      <c r="B336" s="59" t="str">
        <f>IF(Collage!B329="","",Collage!B329)</f>
        <v/>
      </c>
      <c r="C336" s="59" t="str">
        <f>IF(Collage!C329="","",Collage!C329)</f>
        <v/>
      </c>
      <c r="D336" s="60" t="str">
        <f>IF(Collage!D329="","",Collage!D329)</f>
        <v>ORA - 35</v>
      </c>
      <c r="E336" s="29" t="s">
        <v>2</v>
      </c>
      <c r="F336" s="10" t="s">
        <v>2</v>
      </c>
      <c r="G336" s="11"/>
      <c r="H336" s="13">
        <f t="shared" si="48"/>
        <v>0.66666666666666663</v>
      </c>
      <c r="I336" s="8" t="str">
        <f>IF(B336&lt;&gt;"",SUMIF($V$23:$V$598,V336,$H$23:$H$598)/SUMIF($V$23:$V$598,V336,$O$23:O911),IF(O336&lt;&gt;"",SUMIF($S$23:$S$598,S336,$H$23:$H$598)/O336,""))</f>
        <v/>
      </c>
      <c r="J336" s="12"/>
      <c r="K336" s="19">
        <f t="shared" si="56"/>
        <v>1</v>
      </c>
      <c r="L336" s="19">
        <f t="shared" si="49"/>
        <v>1</v>
      </c>
      <c r="M336" s="19">
        <f t="shared" si="50"/>
        <v>0</v>
      </c>
      <c r="N336" s="19">
        <f t="shared" si="57"/>
        <v>2</v>
      </c>
      <c r="O336" s="9" t="str">
        <f t="shared" si="55"/>
        <v/>
      </c>
      <c r="S336" s="2" t="str">
        <f t="shared" si="53"/>
        <v>ORA - ORACLE</v>
      </c>
      <c r="T336" s="18" t="str">
        <f t="shared" si="51"/>
        <v/>
      </c>
      <c r="V336" s="2" t="str">
        <f t="shared" si="54"/>
        <v>INCIDENTS</v>
      </c>
      <c r="W336" s="16" t="str">
        <f t="shared" si="52"/>
        <v/>
      </c>
    </row>
    <row r="337" spans="2:23" x14ac:dyDescent="0.2">
      <c r="B337" s="59" t="str">
        <f>IF(Collage!B330="","",Collage!B330)</f>
        <v/>
      </c>
      <c r="C337" s="59" t="str">
        <f>IF(Collage!C330="","",Collage!C330)</f>
        <v/>
      </c>
      <c r="D337" s="60" t="str">
        <f>IF(Collage!D330="","",Collage!D330)</f>
        <v>ORA - 36</v>
      </c>
      <c r="E337" s="29" t="s">
        <v>2</v>
      </c>
      <c r="F337" s="10" t="s">
        <v>2</v>
      </c>
      <c r="G337" s="11"/>
      <c r="H337" s="13">
        <f t="shared" si="48"/>
        <v>0.66666666666666663</v>
      </c>
      <c r="I337" s="8" t="str">
        <f>IF(B337&lt;&gt;"",SUMIF($V$23:$V$598,V337,$H$23:$H$598)/SUMIF($V$23:$V$598,V337,$O$23:O912),IF(O337&lt;&gt;"",SUMIF($S$23:$S$598,S337,$H$23:$H$598)/O337,""))</f>
        <v/>
      </c>
      <c r="J337" s="12"/>
      <c r="K337" s="19">
        <f t="shared" si="56"/>
        <v>1</v>
      </c>
      <c r="L337" s="19">
        <f t="shared" si="49"/>
        <v>1</v>
      </c>
      <c r="M337" s="19">
        <f t="shared" si="50"/>
        <v>0</v>
      </c>
      <c r="N337" s="19">
        <f t="shared" si="57"/>
        <v>2</v>
      </c>
      <c r="O337" s="9" t="str">
        <f t="shared" si="55"/>
        <v/>
      </c>
      <c r="S337" s="2" t="str">
        <f t="shared" si="53"/>
        <v>ORA - ORACLE</v>
      </c>
      <c r="T337" s="18" t="str">
        <f t="shared" si="51"/>
        <v/>
      </c>
      <c r="V337" s="2" t="str">
        <f t="shared" si="54"/>
        <v>INCIDENTS</v>
      </c>
      <c r="W337" s="16" t="str">
        <f t="shared" si="52"/>
        <v/>
      </c>
    </row>
    <row r="338" spans="2:23" x14ac:dyDescent="0.2">
      <c r="B338" s="59" t="str">
        <f>IF(Collage!B331="","",Collage!B331)</f>
        <v/>
      </c>
      <c r="C338" s="59" t="str">
        <f>IF(Collage!C331="","",Collage!C331)</f>
        <v/>
      </c>
      <c r="D338" s="60" t="str">
        <f>IF(Collage!D331="","",Collage!D331)</f>
        <v>ORA - 37</v>
      </c>
      <c r="E338" s="29" t="s">
        <v>2</v>
      </c>
      <c r="F338" s="10" t="s">
        <v>2</v>
      </c>
      <c r="G338" s="11"/>
      <c r="H338" s="13">
        <f t="shared" si="48"/>
        <v>0.66666666666666663</v>
      </c>
      <c r="I338" s="8" t="str">
        <f>IF(B338&lt;&gt;"",SUMIF($V$23:$V$598,V338,$H$23:$H$598)/SUMIF($V$23:$V$598,V338,$O$23:O913),IF(O338&lt;&gt;"",SUMIF($S$23:$S$598,S338,$H$23:$H$598)/O338,""))</f>
        <v/>
      </c>
      <c r="J338" s="12"/>
      <c r="K338" s="19">
        <f t="shared" si="56"/>
        <v>1</v>
      </c>
      <c r="L338" s="19">
        <f t="shared" si="49"/>
        <v>1</v>
      </c>
      <c r="M338" s="19">
        <f t="shared" si="50"/>
        <v>0</v>
      </c>
      <c r="N338" s="19">
        <f t="shared" si="57"/>
        <v>2</v>
      </c>
      <c r="O338" s="9" t="str">
        <f t="shared" si="55"/>
        <v/>
      </c>
      <c r="S338" s="2" t="str">
        <f t="shared" si="53"/>
        <v>ORA - ORACLE</v>
      </c>
      <c r="T338" s="18" t="str">
        <f t="shared" si="51"/>
        <v/>
      </c>
      <c r="V338" s="2" t="str">
        <f t="shared" si="54"/>
        <v>INCIDENTS</v>
      </c>
      <c r="W338" s="16" t="str">
        <f t="shared" si="52"/>
        <v/>
      </c>
    </row>
    <row r="339" spans="2:23" x14ac:dyDescent="0.2">
      <c r="B339" s="59" t="str">
        <f>IF(Collage!B332="","",Collage!B332)</f>
        <v/>
      </c>
      <c r="C339" s="59" t="str">
        <f>IF(Collage!C332="","",Collage!C332)</f>
        <v/>
      </c>
      <c r="D339" s="60" t="str">
        <f>IF(Collage!D332="","",Collage!D332)</f>
        <v>ORA - 38</v>
      </c>
      <c r="E339" s="29" t="s">
        <v>2</v>
      </c>
      <c r="F339" s="10" t="s">
        <v>2</v>
      </c>
      <c r="G339" s="11"/>
      <c r="H339" s="13">
        <f t="shared" si="48"/>
        <v>0.66666666666666663</v>
      </c>
      <c r="I339" s="8" t="str">
        <f>IF(B339&lt;&gt;"",SUMIF($V$23:$V$598,V339,$H$23:$H$598)/SUMIF($V$23:$V$598,V339,$O$23:O914),IF(O339&lt;&gt;"",SUMIF($S$23:$S$598,S339,$H$23:$H$598)/O339,""))</f>
        <v/>
      </c>
      <c r="J339" s="12"/>
      <c r="K339" s="19">
        <f t="shared" si="56"/>
        <v>1</v>
      </c>
      <c r="L339" s="19">
        <f t="shared" si="49"/>
        <v>1</v>
      </c>
      <c r="M339" s="19">
        <f t="shared" si="50"/>
        <v>0</v>
      </c>
      <c r="N339" s="19">
        <f t="shared" si="57"/>
        <v>2</v>
      </c>
      <c r="O339" s="9" t="str">
        <f t="shared" si="55"/>
        <v/>
      </c>
      <c r="S339" s="2" t="str">
        <f t="shared" si="53"/>
        <v>ORA - ORACLE</v>
      </c>
      <c r="T339" s="18" t="str">
        <f t="shared" si="51"/>
        <v/>
      </c>
      <c r="V339" s="2" t="str">
        <f t="shared" si="54"/>
        <v>INCIDENTS</v>
      </c>
      <c r="W339" s="16" t="str">
        <f t="shared" si="52"/>
        <v/>
      </c>
    </row>
    <row r="340" spans="2:23" x14ac:dyDescent="0.2">
      <c r="B340" s="59" t="str">
        <f>IF(Collage!B333="","",Collage!B333)</f>
        <v/>
      </c>
      <c r="C340" s="59" t="str">
        <f>IF(Collage!C333="","",Collage!C333)</f>
        <v/>
      </c>
      <c r="D340" s="60" t="str">
        <f>IF(Collage!D333="","",Collage!D333)</f>
        <v>ORA - 39</v>
      </c>
      <c r="E340" s="29"/>
      <c r="F340" s="10"/>
      <c r="G340" s="11"/>
      <c r="H340" s="13">
        <f t="shared" si="48"/>
        <v>0</v>
      </c>
      <c r="I340" s="8" t="str">
        <f>IF(B340&lt;&gt;"",SUMIF($V$23:$V$598,V340,$H$23:$H$598)/SUMIF($V$23:$V$598,V340,$O$23:O915),IF(O340&lt;&gt;"",SUMIF($S$23:$S$598,S340,$H$23:$H$598)/O340,""))</f>
        <v/>
      </c>
      <c r="J340" s="12"/>
      <c r="K340" s="19">
        <f t="shared" si="56"/>
        <v>0</v>
      </c>
      <c r="L340" s="19">
        <f t="shared" si="49"/>
        <v>0</v>
      </c>
      <c r="M340" s="19">
        <f t="shared" si="50"/>
        <v>0</v>
      </c>
      <c r="N340" s="19">
        <f t="shared" si="57"/>
        <v>0</v>
      </c>
      <c r="O340" s="9" t="str">
        <f t="shared" si="55"/>
        <v/>
      </c>
      <c r="S340" s="2" t="str">
        <f t="shared" si="53"/>
        <v>ORA - ORACLE</v>
      </c>
      <c r="T340" s="18" t="str">
        <f t="shared" si="51"/>
        <v/>
      </c>
      <c r="V340" s="2" t="str">
        <f t="shared" si="54"/>
        <v>INCIDENTS</v>
      </c>
      <c r="W340" s="16" t="str">
        <f t="shared" si="52"/>
        <v/>
      </c>
    </row>
    <row r="341" spans="2:23" x14ac:dyDescent="0.2">
      <c r="B341" s="59" t="str">
        <f>IF(Collage!B334="","",Collage!B334)</f>
        <v/>
      </c>
      <c r="C341" s="59" t="str">
        <f>IF(Collage!C334="","",Collage!C334)</f>
        <v/>
      </c>
      <c r="D341" s="60" t="str">
        <f>IF(Collage!D334="","",Collage!D334)</f>
        <v>ORA - 40</v>
      </c>
      <c r="E341" s="29"/>
      <c r="F341" s="10"/>
      <c r="G341" s="11"/>
      <c r="H341" s="13">
        <f t="shared" si="48"/>
        <v>0</v>
      </c>
      <c r="I341" s="8" t="str">
        <f>IF(B341&lt;&gt;"",SUMIF($V$23:$V$598,V341,$H$23:$H$598)/SUMIF($V$23:$V$598,V341,$O$23:O916),IF(O341&lt;&gt;"",SUMIF($S$23:$S$598,S341,$H$23:$H$598)/O341,""))</f>
        <v/>
      </c>
      <c r="J341" s="12"/>
      <c r="K341" s="19">
        <f t="shared" si="56"/>
        <v>0</v>
      </c>
      <c r="L341" s="19">
        <f t="shared" si="49"/>
        <v>0</v>
      </c>
      <c r="M341" s="19">
        <f t="shared" si="50"/>
        <v>0</v>
      </c>
      <c r="N341" s="19">
        <f t="shared" si="57"/>
        <v>0</v>
      </c>
      <c r="O341" s="9" t="str">
        <f t="shared" si="55"/>
        <v/>
      </c>
      <c r="S341" s="2" t="str">
        <f t="shared" si="53"/>
        <v>ORA - ORACLE</v>
      </c>
      <c r="T341" s="18" t="str">
        <f t="shared" si="51"/>
        <v/>
      </c>
      <c r="V341" s="2" t="str">
        <f t="shared" si="54"/>
        <v>INCIDENTS</v>
      </c>
      <c r="W341" s="16" t="str">
        <f t="shared" si="52"/>
        <v/>
      </c>
    </row>
    <row r="342" spans="2:23" x14ac:dyDescent="0.2">
      <c r="B342" s="59" t="str">
        <f>IF(Collage!B335="","",Collage!B335)</f>
        <v/>
      </c>
      <c r="C342" s="59" t="str">
        <f>IF(Collage!C335="","",Collage!C335)</f>
        <v/>
      </c>
      <c r="D342" s="60" t="str">
        <f>IF(Collage!D335="","",Collage!D335)</f>
        <v>ORA - 41</v>
      </c>
      <c r="E342" s="29" t="s">
        <v>2</v>
      </c>
      <c r="F342" s="10" t="s">
        <v>2</v>
      </c>
      <c r="G342" s="11"/>
      <c r="H342" s="13">
        <f t="shared" si="48"/>
        <v>0.66666666666666663</v>
      </c>
      <c r="I342" s="8" t="str">
        <f>IF(B342&lt;&gt;"",SUMIF($V$23:$V$598,V342,$H$23:$H$598)/SUMIF($V$23:$V$598,V342,$O$23:O917),IF(O342&lt;&gt;"",SUMIF($S$23:$S$598,S342,$H$23:$H$598)/O342,""))</f>
        <v/>
      </c>
      <c r="J342" s="12"/>
      <c r="K342" s="19">
        <f t="shared" si="56"/>
        <v>1</v>
      </c>
      <c r="L342" s="19">
        <f t="shared" si="49"/>
        <v>1</v>
      </c>
      <c r="M342" s="19">
        <f t="shared" si="50"/>
        <v>0</v>
      </c>
      <c r="N342" s="19">
        <f t="shared" si="57"/>
        <v>2</v>
      </c>
      <c r="O342" s="9" t="str">
        <f t="shared" si="55"/>
        <v/>
      </c>
      <c r="S342" s="2" t="str">
        <f t="shared" si="53"/>
        <v>ORA - ORACLE</v>
      </c>
      <c r="T342" s="18" t="str">
        <f t="shared" si="51"/>
        <v/>
      </c>
      <c r="V342" s="2" t="str">
        <f t="shared" si="54"/>
        <v>INCIDENTS</v>
      </c>
      <c r="W342" s="16" t="str">
        <f t="shared" si="52"/>
        <v/>
      </c>
    </row>
    <row r="343" spans="2:23" x14ac:dyDescent="0.2">
      <c r="B343" s="59" t="str">
        <f>IF(Collage!B336="","",Collage!B336)</f>
        <v/>
      </c>
      <c r="C343" s="59" t="str">
        <f>IF(Collage!C336="","",Collage!C336)</f>
        <v/>
      </c>
      <c r="D343" s="60" t="str">
        <f>IF(Collage!D336="","",Collage!D336)</f>
        <v>ORA - 42</v>
      </c>
      <c r="E343" s="29"/>
      <c r="F343" s="10"/>
      <c r="G343" s="11"/>
      <c r="H343" s="13">
        <f t="shared" ref="H343:H406" si="58">IF(D343="","",SUM(N343/3))</f>
        <v>0</v>
      </c>
      <c r="I343" s="8" t="str">
        <f>IF(B343&lt;&gt;"",SUMIF($V$23:$V$598,V343,$H$23:$H$598)/SUMIF($V$23:$V$598,V343,$O$23:O918),IF(O343&lt;&gt;"",SUMIF($S$23:$S$598,S343,$H$23:$H$598)/O343,""))</f>
        <v/>
      </c>
      <c r="J343" s="12"/>
      <c r="K343" s="19">
        <f t="shared" si="56"/>
        <v>0</v>
      </c>
      <c r="L343" s="19">
        <f t="shared" ref="L343:L406" si="59">IF($D343&lt;&gt;"",IF($F343="X",1,0),"")</f>
        <v>0</v>
      </c>
      <c r="M343" s="19">
        <f t="shared" ref="M343:M406" si="60">IF($D343&lt;&gt;"",IF($G343="X",1,0),"")</f>
        <v>0</v>
      </c>
      <c r="N343" s="19">
        <f t="shared" si="57"/>
        <v>0</v>
      </c>
      <c r="O343" s="9" t="str">
        <f t="shared" si="55"/>
        <v/>
      </c>
      <c r="S343" s="2" t="str">
        <f t="shared" si="53"/>
        <v>ORA - ORACLE</v>
      </c>
      <c r="T343" s="18" t="str">
        <f t="shared" ref="T343:T406" si="61">IF(C343&lt;&gt;"",I343,"")</f>
        <v/>
      </c>
      <c r="V343" s="2" t="str">
        <f t="shared" si="54"/>
        <v>INCIDENTS</v>
      </c>
      <c r="W343" s="16" t="str">
        <f t="shared" ref="W343:W406" si="62">IF(B343&lt;&gt;"",I343,"")</f>
        <v/>
      </c>
    </row>
    <row r="344" spans="2:23" x14ac:dyDescent="0.2">
      <c r="B344" s="59" t="str">
        <f>IF(Collage!B337="","",Collage!B337)</f>
        <v/>
      </c>
      <c r="C344" s="59" t="str">
        <f>IF(Collage!C337="","",Collage!C337)</f>
        <v/>
      </c>
      <c r="D344" s="60" t="str">
        <f>IF(Collage!D337="","",Collage!D337)</f>
        <v>ORA - 43</v>
      </c>
      <c r="E344" s="29" t="s">
        <v>2</v>
      </c>
      <c r="F344" s="10" t="s">
        <v>2</v>
      </c>
      <c r="G344" s="11"/>
      <c r="H344" s="13">
        <f t="shared" si="58"/>
        <v>0.66666666666666663</v>
      </c>
      <c r="I344" s="8" t="str">
        <f>IF(B344&lt;&gt;"",SUMIF($V$23:$V$598,V344,$H$23:$H$598)/SUMIF($V$23:$V$598,V344,$O$23:O919),IF(O344&lt;&gt;"",SUMIF($S$23:$S$598,S344,$H$23:$H$598)/O344,""))</f>
        <v/>
      </c>
      <c r="J344" s="12"/>
      <c r="K344" s="19">
        <f t="shared" si="56"/>
        <v>1</v>
      </c>
      <c r="L344" s="19">
        <f t="shared" si="59"/>
        <v>1</v>
      </c>
      <c r="M344" s="19">
        <f t="shared" si="60"/>
        <v>0</v>
      </c>
      <c r="N344" s="19">
        <f t="shared" si="57"/>
        <v>2</v>
      </c>
      <c r="O344" s="9" t="str">
        <f t="shared" si="55"/>
        <v/>
      </c>
      <c r="S344" s="2" t="str">
        <f t="shared" ref="S344:S407" si="63">IF(C344&lt;&gt;"",C344,IF(V344=V343,S343,""))</f>
        <v>ORA - ORACLE</v>
      </c>
      <c r="T344" s="18" t="str">
        <f t="shared" si="61"/>
        <v/>
      </c>
      <c r="V344" s="2" t="str">
        <f t="shared" ref="V344:V407" si="64">IF(B344="",V343,B344)</f>
        <v>INCIDENTS</v>
      </c>
      <c r="W344" s="16" t="str">
        <f t="shared" si="62"/>
        <v/>
      </c>
    </row>
    <row r="345" spans="2:23" x14ac:dyDescent="0.2">
      <c r="B345" s="59" t="str">
        <f>IF(Collage!B338="","",Collage!B338)</f>
        <v/>
      </c>
      <c r="C345" s="59" t="str">
        <f>IF(Collage!C338="","",Collage!C338)</f>
        <v/>
      </c>
      <c r="D345" s="60" t="str">
        <f>IF(Collage!D338="","",Collage!D338)</f>
        <v>ORA - 44</v>
      </c>
      <c r="E345" s="29" t="s">
        <v>2</v>
      </c>
      <c r="F345" s="10" t="s">
        <v>2</v>
      </c>
      <c r="G345" s="11"/>
      <c r="H345" s="13">
        <f t="shared" si="58"/>
        <v>0.66666666666666663</v>
      </c>
      <c r="I345" s="8" t="str">
        <f>IF(B345&lt;&gt;"",SUMIF($V$23:$V$598,V345,$H$23:$H$598)/SUMIF($V$23:$V$598,V345,$O$23:O920),IF(O345&lt;&gt;"",SUMIF($S$23:$S$598,S345,$H$23:$H$598)/O345,""))</f>
        <v/>
      </c>
      <c r="J345" s="12"/>
      <c r="K345" s="19">
        <f t="shared" si="56"/>
        <v>1</v>
      </c>
      <c r="L345" s="19">
        <f t="shared" si="59"/>
        <v>1</v>
      </c>
      <c r="M345" s="19">
        <f t="shared" si="60"/>
        <v>0</v>
      </c>
      <c r="N345" s="19">
        <f t="shared" si="57"/>
        <v>2</v>
      </c>
      <c r="O345" s="9" t="str">
        <f t="shared" ref="O345:O408" si="65">IF(C345="","",IF(S344&lt;&gt;S345,SUMPRODUCT((D345:D821&lt;&gt;"")*(S345:S821=S345)),""))</f>
        <v/>
      </c>
      <c r="S345" s="2" t="str">
        <f t="shared" si="63"/>
        <v>ORA - ORACLE</v>
      </c>
      <c r="T345" s="18" t="str">
        <f t="shared" si="61"/>
        <v/>
      </c>
      <c r="V345" s="2" t="str">
        <f t="shared" si="64"/>
        <v>INCIDENTS</v>
      </c>
      <c r="W345" s="16" t="str">
        <f t="shared" si="62"/>
        <v/>
      </c>
    </row>
    <row r="346" spans="2:23" x14ac:dyDescent="0.2">
      <c r="B346" s="59" t="str">
        <f>IF(Collage!B339="","",Collage!B339)</f>
        <v/>
      </c>
      <c r="C346" s="59" t="str">
        <f>IF(Collage!C339="","",Collage!C339)</f>
        <v/>
      </c>
      <c r="D346" s="60" t="str">
        <f>IF(Collage!D339="","",Collage!D339)</f>
        <v>ORA - 45</v>
      </c>
      <c r="E346" s="29" t="s">
        <v>2</v>
      </c>
      <c r="F346" s="10" t="s">
        <v>2</v>
      </c>
      <c r="G346" s="11"/>
      <c r="H346" s="13">
        <f t="shared" si="58"/>
        <v>0.66666666666666663</v>
      </c>
      <c r="I346" s="8" t="str">
        <f>IF(B346&lt;&gt;"",SUMIF($V$23:$V$598,V346,$H$23:$H$598)/SUMIF($V$23:$V$598,V346,$O$23:O921),IF(O346&lt;&gt;"",SUMIF($S$23:$S$598,S346,$H$23:$H$598)/O346,""))</f>
        <v/>
      </c>
      <c r="J346" s="12"/>
      <c r="K346" s="19">
        <f t="shared" si="56"/>
        <v>1</v>
      </c>
      <c r="L346" s="19">
        <f t="shared" si="59"/>
        <v>1</v>
      </c>
      <c r="M346" s="19">
        <f t="shared" si="60"/>
        <v>0</v>
      </c>
      <c r="N346" s="19">
        <f t="shared" si="57"/>
        <v>2</v>
      </c>
      <c r="O346" s="9" t="str">
        <f t="shared" si="65"/>
        <v/>
      </c>
      <c r="S346" s="2" t="str">
        <f t="shared" si="63"/>
        <v>ORA - ORACLE</v>
      </c>
      <c r="T346" s="18" t="str">
        <f t="shared" si="61"/>
        <v/>
      </c>
      <c r="V346" s="2" t="str">
        <f t="shared" si="64"/>
        <v>INCIDENTS</v>
      </c>
      <c r="W346" s="16" t="str">
        <f t="shared" si="62"/>
        <v/>
      </c>
    </row>
    <row r="347" spans="2:23" x14ac:dyDescent="0.2">
      <c r="B347" s="59" t="str">
        <f>IF(Collage!B340="","",Collage!B340)</f>
        <v/>
      </c>
      <c r="C347" s="59" t="str">
        <f>IF(Collage!C340="","",Collage!C340)</f>
        <v/>
      </c>
      <c r="D347" s="60" t="str">
        <f>IF(Collage!D340="","",Collage!D340)</f>
        <v>ORA - 46</v>
      </c>
      <c r="E347" s="29" t="s">
        <v>2</v>
      </c>
      <c r="F347" s="10" t="s">
        <v>2</v>
      </c>
      <c r="G347" s="11"/>
      <c r="H347" s="13">
        <f t="shared" si="58"/>
        <v>0.66666666666666663</v>
      </c>
      <c r="I347" s="8" t="str">
        <f>IF(B347&lt;&gt;"",SUMIF($V$23:$V$598,V347,$H$23:$H$598)/SUMIF($V$23:$V$598,V347,$O$23:O922),IF(O347&lt;&gt;"",SUMIF($S$23:$S$598,S347,$H$23:$H$598)/O347,""))</f>
        <v/>
      </c>
      <c r="J347" s="12"/>
      <c r="K347" s="19">
        <f t="shared" si="56"/>
        <v>1</v>
      </c>
      <c r="L347" s="19">
        <f t="shared" si="59"/>
        <v>1</v>
      </c>
      <c r="M347" s="19">
        <f t="shared" si="60"/>
        <v>0</v>
      </c>
      <c r="N347" s="19">
        <f t="shared" si="57"/>
        <v>2</v>
      </c>
      <c r="O347" s="9" t="str">
        <f t="shared" si="65"/>
        <v/>
      </c>
      <c r="S347" s="2" t="str">
        <f t="shared" si="63"/>
        <v>ORA - ORACLE</v>
      </c>
      <c r="T347" s="18" t="str">
        <f t="shared" si="61"/>
        <v/>
      </c>
      <c r="V347" s="2" t="str">
        <f t="shared" si="64"/>
        <v>INCIDENTS</v>
      </c>
      <c r="W347" s="16" t="str">
        <f t="shared" si="62"/>
        <v/>
      </c>
    </row>
    <row r="348" spans="2:23" x14ac:dyDescent="0.2">
      <c r="B348" s="59" t="str">
        <f>IF(Collage!B341="","",Collage!B341)</f>
        <v/>
      </c>
      <c r="C348" s="59" t="str">
        <f>IF(Collage!C341="","",Collage!C341)</f>
        <v/>
      </c>
      <c r="D348" s="60" t="str">
        <f>IF(Collage!D341="","",Collage!D341)</f>
        <v>ORA - 47</v>
      </c>
      <c r="E348" s="29" t="s">
        <v>2</v>
      </c>
      <c r="F348" s="10" t="s">
        <v>2</v>
      </c>
      <c r="G348" s="11"/>
      <c r="H348" s="13">
        <f t="shared" si="58"/>
        <v>0.66666666666666663</v>
      </c>
      <c r="I348" s="8" t="str">
        <f>IF(B348&lt;&gt;"",SUMIF($V$23:$V$598,V348,$H$23:$H$598)/SUMIF($V$23:$V$598,V348,$O$23:O923),IF(O348&lt;&gt;"",SUMIF($S$23:$S$598,S348,$H$23:$H$598)/O348,""))</f>
        <v/>
      </c>
      <c r="J348" s="12"/>
      <c r="K348" s="19">
        <f t="shared" si="56"/>
        <v>1</v>
      </c>
      <c r="L348" s="19">
        <f t="shared" si="59"/>
        <v>1</v>
      </c>
      <c r="M348" s="19">
        <f t="shared" si="60"/>
        <v>0</v>
      </c>
      <c r="N348" s="19">
        <f t="shared" si="57"/>
        <v>2</v>
      </c>
      <c r="O348" s="9" t="str">
        <f t="shared" si="65"/>
        <v/>
      </c>
      <c r="S348" s="2" t="str">
        <f t="shared" si="63"/>
        <v>ORA - ORACLE</v>
      </c>
      <c r="T348" s="18" t="str">
        <f t="shared" si="61"/>
        <v/>
      </c>
      <c r="V348" s="2" t="str">
        <f t="shared" si="64"/>
        <v>INCIDENTS</v>
      </c>
      <c r="W348" s="16" t="str">
        <f t="shared" si="62"/>
        <v/>
      </c>
    </row>
    <row r="349" spans="2:23" x14ac:dyDescent="0.2">
      <c r="B349" s="59" t="str">
        <f>IF(Collage!B342="","",Collage!B342)</f>
        <v/>
      </c>
      <c r="C349" s="59" t="str">
        <f>IF(Collage!C342="","",Collage!C342)</f>
        <v/>
      </c>
      <c r="D349" s="60" t="str">
        <f>IF(Collage!D342="","",Collage!D342)</f>
        <v>ORA - 48</v>
      </c>
      <c r="E349" s="29" t="s">
        <v>2</v>
      </c>
      <c r="F349" s="10" t="s">
        <v>2</v>
      </c>
      <c r="G349" s="11"/>
      <c r="H349" s="13">
        <f t="shared" si="58"/>
        <v>0.66666666666666663</v>
      </c>
      <c r="I349" s="8" t="str">
        <f>IF(B349&lt;&gt;"",SUMIF($V$23:$V$598,V349,$H$23:$H$598)/SUMIF($V$23:$V$598,V349,$O$23:O924),IF(O349&lt;&gt;"",SUMIF($S$23:$S$598,S349,$H$23:$H$598)/O349,""))</f>
        <v/>
      </c>
      <c r="J349" s="12"/>
      <c r="K349" s="19">
        <f t="shared" si="56"/>
        <v>1</v>
      </c>
      <c r="L349" s="19">
        <f t="shared" si="59"/>
        <v>1</v>
      </c>
      <c r="M349" s="19">
        <f t="shared" si="60"/>
        <v>0</v>
      </c>
      <c r="N349" s="19">
        <f t="shared" si="57"/>
        <v>2</v>
      </c>
      <c r="O349" s="9" t="str">
        <f t="shared" si="65"/>
        <v/>
      </c>
      <c r="S349" s="2" t="str">
        <f t="shared" si="63"/>
        <v>ORA - ORACLE</v>
      </c>
      <c r="T349" s="18" t="str">
        <f t="shared" si="61"/>
        <v/>
      </c>
      <c r="V349" s="2" t="str">
        <f t="shared" si="64"/>
        <v>INCIDENTS</v>
      </c>
      <c r="W349" s="16" t="str">
        <f t="shared" si="62"/>
        <v/>
      </c>
    </row>
    <row r="350" spans="2:23" x14ac:dyDescent="0.2">
      <c r="B350" s="59" t="str">
        <f>IF(Collage!B343="","",Collage!B343)</f>
        <v/>
      </c>
      <c r="C350" s="59" t="str">
        <f>IF(Collage!C343="","",Collage!C343)</f>
        <v/>
      </c>
      <c r="D350" s="60" t="str">
        <f>IF(Collage!D343="","",Collage!D343)</f>
        <v>ORA - 49</v>
      </c>
      <c r="E350" s="29" t="s">
        <v>2</v>
      </c>
      <c r="F350" s="10" t="s">
        <v>2</v>
      </c>
      <c r="G350" s="11"/>
      <c r="H350" s="13">
        <f t="shared" si="58"/>
        <v>0.66666666666666663</v>
      </c>
      <c r="I350" s="8" t="str">
        <f>IF(B350&lt;&gt;"",SUMIF($V$23:$V$598,V350,$H$23:$H$598)/SUMIF($V$23:$V$598,V350,$O$23:O925),IF(O350&lt;&gt;"",SUMIF($S$23:$S$598,S350,$H$23:$H$598)/O350,""))</f>
        <v/>
      </c>
      <c r="J350" s="12"/>
      <c r="K350" s="19">
        <f t="shared" si="56"/>
        <v>1</v>
      </c>
      <c r="L350" s="19">
        <f t="shared" si="59"/>
        <v>1</v>
      </c>
      <c r="M350" s="19">
        <f t="shared" si="60"/>
        <v>0</v>
      </c>
      <c r="N350" s="19">
        <f t="shared" si="57"/>
        <v>2</v>
      </c>
      <c r="O350" s="9" t="str">
        <f t="shared" si="65"/>
        <v/>
      </c>
      <c r="S350" s="2" t="str">
        <f t="shared" si="63"/>
        <v>ORA - ORACLE</v>
      </c>
      <c r="T350" s="18" t="str">
        <f t="shared" si="61"/>
        <v/>
      </c>
      <c r="V350" s="2" t="str">
        <f t="shared" si="64"/>
        <v>INCIDENTS</v>
      </c>
      <c r="W350" s="16" t="str">
        <f t="shared" si="62"/>
        <v/>
      </c>
    </row>
    <row r="351" spans="2:23" x14ac:dyDescent="0.2">
      <c r="B351" s="59" t="str">
        <f>IF(Collage!B344="","",Collage!B344)</f>
        <v/>
      </c>
      <c r="C351" s="59" t="str">
        <f>IF(Collage!C344="","",Collage!C344)</f>
        <v/>
      </c>
      <c r="D351" s="60" t="str">
        <f>IF(Collage!D344="","",Collage!D344)</f>
        <v>ORA - 50</v>
      </c>
      <c r="E351" s="29" t="s">
        <v>2</v>
      </c>
      <c r="F351" s="10" t="s">
        <v>2</v>
      </c>
      <c r="G351" s="11"/>
      <c r="H351" s="13">
        <f t="shared" si="58"/>
        <v>0.66666666666666663</v>
      </c>
      <c r="I351" s="8" t="str">
        <f>IF(B351&lt;&gt;"",SUMIF($V$23:$V$598,V351,$H$23:$H$598)/SUMIF($V$23:$V$598,V351,$O$23:O926),IF(O351&lt;&gt;"",SUMIF($S$23:$S$598,S351,$H$23:$H$598)/O351,""))</f>
        <v/>
      </c>
      <c r="J351" s="12"/>
      <c r="K351" s="19">
        <f t="shared" si="56"/>
        <v>1</v>
      </c>
      <c r="L351" s="19">
        <f t="shared" si="59"/>
        <v>1</v>
      </c>
      <c r="M351" s="19">
        <f t="shared" si="60"/>
        <v>0</v>
      </c>
      <c r="N351" s="19">
        <f t="shared" si="57"/>
        <v>2</v>
      </c>
      <c r="O351" s="9" t="str">
        <f t="shared" si="65"/>
        <v/>
      </c>
      <c r="S351" s="2" t="str">
        <f t="shared" si="63"/>
        <v>ORA - ORACLE</v>
      </c>
      <c r="T351" s="18" t="str">
        <f t="shared" si="61"/>
        <v/>
      </c>
      <c r="V351" s="2" t="str">
        <f t="shared" si="64"/>
        <v>INCIDENTS</v>
      </c>
      <c r="W351" s="16" t="str">
        <f t="shared" si="62"/>
        <v/>
      </c>
    </row>
    <row r="352" spans="2:23" x14ac:dyDescent="0.2">
      <c r="B352" s="59" t="str">
        <f>IF(Collage!B345="","",Collage!B345)</f>
        <v/>
      </c>
      <c r="C352" s="59" t="str">
        <f>IF(Collage!C345="","",Collage!C345)</f>
        <v/>
      </c>
      <c r="D352" s="60" t="str">
        <f>IF(Collage!D345="","",Collage!D345)</f>
        <v>ORA - 51</v>
      </c>
      <c r="E352" s="29"/>
      <c r="F352" s="10"/>
      <c r="G352" s="11"/>
      <c r="H352" s="13">
        <f t="shared" si="58"/>
        <v>0</v>
      </c>
      <c r="I352" s="8" t="str">
        <f>IF(B352&lt;&gt;"",SUMIF($V$23:$V$598,V352,$H$23:$H$598)/SUMIF($V$23:$V$598,V352,$O$23:O927),IF(O352&lt;&gt;"",SUMIF($S$23:$S$598,S352,$H$23:$H$598)/O352,""))</f>
        <v/>
      </c>
      <c r="J352" s="12"/>
      <c r="K352" s="19">
        <f t="shared" si="56"/>
        <v>0</v>
      </c>
      <c r="L352" s="19">
        <f t="shared" si="59"/>
        <v>0</v>
      </c>
      <c r="M352" s="19">
        <f t="shared" si="60"/>
        <v>0</v>
      </c>
      <c r="N352" s="19">
        <f t="shared" si="57"/>
        <v>0</v>
      </c>
      <c r="O352" s="9" t="str">
        <f t="shared" si="65"/>
        <v/>
      </c>
      <c r="S352" s="2" t="str">
        <f t="shared" si="63"/>
        <v>ORA - ORACLE</v>
      </c>
      <c r="T352" s="18" t="str">
        <f t="shared" si="61"/>
        <v/>
      </c>
      <c r="V352" s="2" t="str">
        <f t="shared" si="64"/>
        <v>INCIDENTS</v>
      </c>
      <c r="W352" s="16" t="str">
        <f t="shared" si="62"/>
        <v/>
      </c>
    </row>
    <row r="353" spans="2:23" x14ac:dyDescent="0.2">
      <c r="B353" s="59" t="str">
        <f>IF(Collage!B346="","",Collage!B346)</f>
        <v/>
      </c>
      <c r="C353" s="59" t="str">
        <f>IF(Collage!C346="","",Collage!C346)</f>
        <v/>
      </c>
      <c r="D353" s="60" t="str">
        <f>IF(Collage!D346="","",Collage!D346)</f>
        <v>ORA - 52</v>
      </c>
      <c r="E353" s="29" t="s">
        <v>2</v>
      </c>
      <c r="F353" s="10" t="s">
        <v>2</v>
      </c>
      <c r="G353" s="11"/>
      <c r="H353" s="13">
        <f t="shared" si="58"/>
        <v>0.66666666666666663</v>
      </c>
      <c r="I353" s="8" t="str">
        <f>IF(B353&lt;&gt;"",SUMIF($V$23:$V$598,V353,$H$23:$H$598)/SUMIF($V$23:$V$598,V353,$O$23:O928),IF(O353&lt;&gt;"",SUMIF($S$23:$S$598,S353,$H$23:$H$598)/O353,""))</f>
        <v/>
      </c>
      <c r="J353" s="12"/>
      <c r="K353" s="19">
        <f t="shared" si="56"/>
        <v>1</v>
      </c>
      <c r="L353" s="19">
        <f t="shared" si="59"/>
        <v>1</v>
      </c>
      <c r="M353" s="19">
        <f t="shared" si="60"/>
        <v>0</v>
      </c>
      <c r="N353" s="19">
        <f t="shared" si="57"/>
        <v>2</v>
      </c>
      <c r="O353" s="9" t="str">
        <f t="shared" si="65"/>
        <v/>
      </c>
      <c r="S353" s="2" t="str">
        <f t="shared" si="63"/>
        <v>ORA - ORACLE</v>
      </c>
      <c r="T353" s="18" t="str">
        <f t="shared" si="61"/>
        <v/>
      </c>
      <c r="V353" s="2" t="str">
        <f t="shared" si="64"/>
        <v>INCIDENTS</v>
      </c>
      <c r="W353" s="16" t="str">
        <f t="shared" si="62"/>
        <v/>
      </c>
    </row>
    <row r="354" spans="2:23" x14ac:dyDescent="0.2">
      <c r="B354" s="59" t="str">
        <f>IF(Collage!B347="","",Collage!B347)</f>
        <v/>
      </c>
      <c r="C354" s="59" t="str">
        <f>IF(Collage!C347="","",Collage!C347)</f>
        <v/>
      </c>
      <c r="D354" s="60" t="str">
        <f>IF(Collage!D347="","",Collage!D347)</f>
        <v>ORA - 53</v>
      </c>
      <c r="E354" s="29"/>
      <c r="F354" s="10"/>
      <c r="G354" s="11"/>
      <c r="H354" s="13">
        <f t="shared" si="58"/>
        <v>0</v>
      </c>
      <c r="I354" s="8" t="str">
        <f>IF(B354&lt;&gt;"",SUMIF($V$23:$V$598,V354,$H$23:$H$598)/SUMIF($V$23:$V$598,V354,$O$23:O929),IF(O354&lt;&gt;"",SUMIF($S$23:$S$598,S354,$H$23:$H$598)/O354,""))</f>
        <v/>
      </c>
      <c r="J354" s="12"/>
      <c r="K354" s="19">
        <f t="shared" si="56"/>
        <v>0</v>
      </c>
      <c r="L354" s="19">
        <f t="shared" si="59"/>
        <v>0</v>
      </c>
      <c r="M354" s="19">
        <f t="shared" si="60"/>
        <v>0</v>
      </c>
      <c r="N354" s="19">
        <f t="shared" si="57"/>
        <v>0</v>
      </c>
      <c r="O354" s="9" t="str">
        <f t="shared" si="65"/>
        <v/>
      </c>
      <c r="S354" s="2" t="str">
        <f t="shared" si="63"/>
        <v>ORA - ORACLE</v>
      </c>
      <c r="T354" s="18" t="str">
        <f t="shared" si="61"/>
        <v/>
      </c>
      <c r="V354" s="2" t="str">
        <f t="shared" si="64"/>
        <v>INCIDENTS</v>
      </c>
      <c r="W354" s="16" t="str">
        <f t="shared" si="62"/>
        <v/>
      </c>
    </row>
    <row r="355" spans="2:23" x14ac:dyDescent="0.2">
      <c r="B355" s="59" t="str">
        <f>IF(Collage!B348="","",Collage!B348)</f>
        <v/>
      </c>
      <c r="C355" s="59" t="str">
        <f>IF(Collage!C348="","",Collage!C348)</f>
        <v/>
      </c>
      <c r="D355" s="60" t="str">
        <f>IF(Collage!D348="","",Collage!D348)</f>
        <v>ORA - 54</v>
      </c>
      <c r="E355" s="29" t="s">
        <v>2</v>
      </c>
      <c r="F355" s="10" t="s">
        <v>2</v>
      </c>
      <c r="G355" s="11"/>
      <c r="H355" s="13">
        <f t="shared" si="58"/>
        <v>0.66666666666666663</v>
      </c>
      <c r="I355" s="8" t="str">
        <f>IF(B355&lt;&gt;"",SUMIF($V$23:$V$598,V355,$H$23:$H$598)/SUMIF($V$23:$V$598,V355,$O$23:O930),IF(O355&lt;&gt;"",SUMIF($S$23:$S$598,S355,$H$23:$H$598)/O355,""))</f>
        <v/>
      </c>
      <c r="J355" s="12"/>
      <c r="K355" s="19">
        <f t="shared" si="56"/>
        <v>1</v>
      </c>
      <c r="L355" s="19">
        <f t="shared" si="59"/>
        <v>1</v>
      </c>
      <c r="M355" s="19">
        <f t="shared" si="60"/>
        <v>0</v>
      </c>
      <c r="N355" s="19">
        <f t="shared" si="57"/>
        <v>2</v>
      </c>
      <c r="O355" s="9" t="str">
        <f t="shared" si="65"/>
        <v/>
      </c>
      <c r="S355" s="2" t="str">
        <f t="shared" si="63"/>
        <v>ORA - ORACLE</v>
      </c>
      <c r="T355" s="18" t="str">
        <f t="shared" si="61"/>
        <v/>
      </c>
      <c r="V355" s="2" t="str">
        <f t="shared" si="64"/>
        <v>INCIDENTS</v>
      </c>
      <c r="W355" s="16" t="str">
        <f t="shared" si="62"/>
        <v/>
      </c>
    </row>
    <row r="356" spans="2:23" x14ac:dyDescent="0.2">
      <c r="B356" s="59" t="str">
        <f>IF(Collage!B349="","",Collage!B349)</f>
        <v/>
      </c>
      <c r="C356" s="59" t="str">
        <f>IF(Collage!C349="","",Collage!C349)</f>
        <v/>
      </c>
      <c r="D356" s="60" t="str">
        <f>IF(Collage!D349="","",Collage!D349)</f>
        <v>ORA - 55</v>
      </c>
      <c r="E356" s="29" t="s">
        <v>2</v>
      </c>
      <c r="F356" s="10" t="s">
        <v>2</v>
      </c>
      <c r="G356" s="11"/>
      <c r="H356" s="13">
        <f t="shared" si="58"/>
        <v>0.66666666666666663</v>
      </c>
      <c r="I356" s="8" t="str">
        <f>IF(B356&lt;&gt;"",SUMIF($V$23:$V$598,V356,$H$23:$H$598)/SUMIF($V$23:$V$598,V356,$O$23:O931),IF(O356&lt;&gt;"",SUMIF($S$23:$S$598,S356,$H$23:$H$598)/O356,""))</f>
        <v/>
      </c>
      <c r="J356" s="12"/>
      <c r="K356" s="19">
        <f t="shared" ref="K356:K419" si="66">IF(D356&lt;&gt;"",IF(E356="X",1,0),"")</f>
        <v>1</v>
      </c>
      <c r="L356" s="19">
        <f t="shared" si="59"/>
        <v>1</v>
      </c>
      <c r="M356" s="19">
        <f t="shared" si="60"/>
        <v>0</v>
      </c>
      <c r="N356" s="19">
        <f t="shared" ref="N356:N419" si="67">IF(D356&lt;&gt;"",SUM(K356:M356),IF(O356&lt;&gt;"","Procédures :",""))</f>
        <v>2</v>
      </c>
      <c r="O356" s="9" t="str">
        <f t="shared" si="65"/>
        <v/>
      </c>
      <c r="S356" s="2" t="str">
        <f t="shared" si="63"/>
        <v>ORA - ORACLE</v>
      </c>
      <c r="T356" s="18" t="str">
        <f t="shared" si="61"/>
        <v/>
      </c>
      <c r="V356" s="2" t="str">
        <f t="shared" si="64"/>
        <v>INCIDENTS</v>
      </c>
      <c r="W356" s="16" t="str">
        <f t="shared" si="62"/>
        <v/>
      </c>
    </row>
    <row r="357" spans="2:23" x14ac:dyDescent="0.2">
      <c r="B357" s="59" t="str">
        <f>IF(Collage!B350="","",Collage!B350)</f>
        <v/>
      </c>
      <c r="C357" s="59" t="str">
        <f>IF(Collage!C350="","",Collage!C350)</f>
        <v/>
      </c>
      <c r="D357" s="60" t="str">
        <f>IF(Collage!D350="","",Collage!D350)</f>
        <v>ORA - 56</v>
      </c>
      <c r="E357" s="29" t="s">
        <v>2</v>
      </c>
      <c r="F357" s="10" t="s">
        <v>2</v>
      </c>
      <c r="G357" s="11"/>
      <c r="H357" s="13">
        <f t="shared" si="58"/>
        <v>0.66666666666666663</v>
      </c>
      <c r="I357" s="8" t="str">
        <f>IF(B357&lt;&gt;"",SUMIF($V$23:$V$598,V357,$H$23:$H$598)/SUMIF($V$23:$V$598,V357,$O$23:O932),IF(O357&lt;&gt;"",SUMIF($S$23:$S$598,S357,$H$23:$H$598)/O357,""))</f>
        <v/>
      </c>
      <c r="J357" s="12"/>
      <c r="K357" s="19">
        <f t="shared" si="66"/>
        <v>1</v>
      </c>
      <c r="L357" s="19">
        <f t="shared" si="59"/>
        <v>1</v>
      </c>
      <c r="M357" s="19">
        <f t="shared" si="60"/>
        <v>0</v>
      </c>
      <c r="N357" s="19">
        <f t="shared" si="67"/>
        <v>2</v>
      </c>
      <c r="O357" s="9" t="str">
        <f t="shared" si="65"/>
        <v/>
      </c>
      <c r="S357" s="2" t="str">
        <f t="shared" si="63"/>
        <v>ORA - ORACLE</v>
      </c>
      <c r="T357" s="18" t="str">
        <f t="shared" si="61"/>
        <v/>
      </c>
      <c r="V357" s="2" t="str">
        <f t="shared" si="64"/>
        <v>INCIDENTS</v>
      </c>
      <c r="W357" s="16" t="str">
        <f t="shared" si="62"/>
        <v/>
      </c>
    </row>
    <row r="358" spans="2:23" x14ac:dyDescent="0.2">
      <c r="B358" s="59" t="str">
        <f>IF(Collage!B351="","",Collage!B351)</f>
        <v/>
      </c>
      <c r="C358" s="59" t="str">
        <f>IF(Collage!C351="","",Collage!C351)</f>
        <v/>
      </c>
      <c r="D358" s="60" t="str">
        <f>IF(Collage!D351="","",Collage!D351)</f>
        <v>ORA - 57</v>
      </c>
      <c r="E358" s="29" t="s">
        <v>2</v>
      </c>
      <c r="F358" s="10" t="s">
        <v>2</v>
      </c>
      <c r="G358" s="11"/>
      <c r="H358" s="13">
        <f t="shared" si="58"/>
        <v>0.66666666666666663</v>
      </c>
      <c r="I358" s="8" t="str">
        <f>IF(B358&lt;&gt;"",SUMIF($V$23:$V$598,V358,$H$23:$H$598)/SUMIF($V$23:$V$598,V358,$O$23:O933),IF(O358&lt;&gt;"",SUMIF($S$23:$S$598,S358,$H$23:$H$598)/O358,""))</f>
        <v/>
      </c>
      <c r="J358" s="12"/>
      <c r="K358" s="19">
        <f t="shared" si="66"/>
        <v>1</v>
      </c>
      <c r="L358" s="19">
        <f t="shared" si="59"/>
        <v>1</v>
      </c>
      <c r="M358" s="19">
        <f t="shared" si="60"/>
        <v>0</v>
      </c>
      <c r="N358" s="19">
        <f t="shared" si="67"/>
        <v>2</v>
      </c>
      <c r="O358" s="9" t="str">
        <f t="shared" si="65"/>
        <v/>
      </c>
      <c r="S358" s="2" t="str">
        <f t="shared" si="63"/>
        <v>ORA - ORACLE</v>
      </c>
      <c r="T358" s="18" t="str">
        <f t="shared" si="61"/>
        <v/>
      </c>
      <c r="V358" s="2" t="str">
        <f t="shared" si="64"/>
        <v>INCIDENTS</v>
      </c>
      <c r="W358" s="16" t="str">
        <f t="shared" si="62"/>
        <v/>
      </c>
    </row>
    <row r="359" spans="2:23" x14ac:dyDescent="0.2">
      <c r="B359" s="59" t="str">
        <f>IF(Collage!B352="","",Collage!B352)</f>
        <v/>
      </c>
      <c r="C359" s="59" t="str">
        <f>IF(Collage!C352="","",Collage!C352)</f>
        <v/>
      </c>
      <c r="D359" s="60" t="str">
        <f>IF(Collage!D352="","",Collage!D352)</f>
        <v>ORA - 58</v>
      </c>
      <c r="E359" s="29" t="s">
        <v>2</v>
      </c>
      <c r="F359" s="10" t="s">
        <v>2</v>
      </c>
      <c r="G359" s="11"/>
      <c r="H359" s="13">
        <f t="shared" si="58"/>
        <v>0.66666666666666663</v>
      </c>
      <c r="I359" s="8" t="str">
        <f>IF(B359&lt;&gt;"",SUMIF($V$23:$V$598,V359,$H$23:$H$598)/SUMIF($V$23:$V$598,V359,$O$23:O934),IF(O359&lt;&gt;"",SUMIF($S$23:$S$598,S359,$H$23:$H$598)/O359,""))</f>
        <v/>
      </c>
      <c r="J359" s="12"/>
      <c r="K359" s="19">
        <f t="shared" si="66"/>
        <v>1</v>
      </c>
      <c r="L359" s="19">
        <f t="shared" si="59"/>
        <v>1</v>
      </c>
      <c r="M359" s="19">
        <f t="shared" si="60"/>
        <v>0</v>
      </c>
      <c r="N359" s="19">
        <f t="shared" si="67"/>
        <v>2</v>
      </c>
      <c r="O359" s="9" t="str">
        <f t="shared" si="65"/>
        <v/>
      </c>
      <c r="S359" s="2" t="str">
        <f t="shared" si="63"/>
        <v>ORA - ORACLE</v>
      </c>
      <c r="T359" s="18" t="str">
        <f t="shared" si="61"/>
        <v/>
      </c>
      <c r="V359" s="2" t="str">
        <f t="shared" si="64"/>
        <v>INCIDENTS</v>
      </c>
      <c r="W359" s="16" t="str">
        <f t="shared" si="62"/>
        <v/>
      </c>
    </row>
    <row r="360" spans="2:23" x14ac:dyDescent="0.2">
      <c r="B360" s="59" t="str">
        <f>IF(Collage!B353="","",Collage!B353)</f>
        <v/>
      </c>
      <c r="C360" s="59" t="str">
        <f>IF(Collage!C353="","",Collage!C353)</f>
        <v/>
      </c>
      <c r="D360" s="60" t="str">
        <f>IF(Collage!D353="","",Collage!D353)</f>
        <v>ORA - 59</v>
      </c>
      <c r="E360" s="29" t="s">
        <v>2</v>
      </c>
      <c r="F360" s="10" t="s">
        <v>2</v>
      </c>
      <c r="G360" s="11"/>
      <c r="H360" s="13">
        <f t="shared" si="58"/>
        <v>0.66666666666666663</v>
      </c>
      <c r="I360" s="8" t="str">
        <f>IF(B360&lt;&gt;"",SUMIF($V$23:$V$598,V360,$H$23:$H$598)/SUMIF($V$23:$V$598,V360,$O$23:O935),IF(O360&lt;&gt;"",SUMIF($S$23:$S$598,S360,$H$23:$H$598)/O360,""))</f>
        <v/>
      </c>
      <c r="J360" s="12"/>
      <c r="K360" s="19">
        <f t="shared" si="66"/>
        <v>1</v>
      </c>
      <c r="L360" s="19">
        <f t="shared" si="59"/>
        <v>1</v>
      </c>
      <c r="M360" s="19">
        <f t="shared" si="60"/>
        <v>0</v>
      </c>
      <c r="N360" s="19">
        <f t="shared" si="67"/>
        <v>2</v>
      </c>
      <c r="O360" s="9" t="str">
        <f t="shared" si="65"/>
        <v/>
      </c>
      <c r="S360" s="2" t="str">
        <f t="shared" si="63"/>
        <v>ORA - ORACLE</v>
      </c>
      <c r="T360" s="18" t="str">
        <f t="shared" si="61"/>
        <v/>
      </c>
      <c r="V360" s="2" t="str">
        <f t="shared" si="64"/>
        <v>INCIDENTS</v>
      </c>
      <c r="W360" s="16" t="str">
        <f t="shared" si="62"/>
        <v/>
      </c>
    </row>
    <row r="361" spans="2:23" x14ac:dyDescent="0.2">
      <c r="B361" s="59" t="str">
        <f>IF(Collage!B354="","",Collage!B354)</f>
        <v/>
      </c>
      <c r="C361" s="59" t="str">
        <f>IF(Collage!C354="","",Collage!C354)</f>
        <v/>
      </c>
      <c r="D361" s="60" t="str">
        <f>IF(Collage!D354="","",Collage!D354)</f>
        <v>ORA - 60</v>
      </c>
      <c r="E361" s="29" t="s">
        <v>2</v>
      </c>
      <c r="F361" s="10" t="s">
        <v>2</v>
      </c>
      <c r="G361" s="11"/>
      <c r="H361" s="13">
        <f t="shared" si="58"/>
        <v>0.66666666666666663</v>
      </c>
      <c r="I361" s="8" t="str">
        <f>IF(B361&lt;&gt;"",SUMIF($V$23:$V$598,V361,$H$23:$H$598)/SUMIF($V$23:$V$598,V361,$O$23:O936),IF(O361&lt;&gt;"",SUMIF($S$23:$S$598,S361,$H$23:$H$598)/O361,""))</f>
        <v/>
      </c>
      <c r="J361" s="12"/>
      <c r="K361" s="19">
        <f t="shared" si="66"/>
        <v>1</v>
      </c>
      <c r="L361" s="19">
        <f t="shared" si="59"/>
        <v>1</v>
      </c>
      <c r="M361" s="19">
        <f t="shared" si="60"/>
        <v>0</v>
      </c>
      <c r="N361" s="19">
        <f t="shared" si="67"/>
        <v>2</v>
      </c>
      <c r="O361" s="9" t="str">
        <f t="shared" si="65"/>
        <v/>
      </c>
      <c r="S361" s="2" t="str">
        <f t="shared" si="63"/>
        <v>ORA - ORACLE</v>
      </c>
      <c r="T361" s="18" t="str">
        <f t="shared" si="61"/>
        <v/>
      </c>
      <c r="V361" s="2" t="str">
        <f t="shared" si="64"/>
        <v>INCIDENTS</v>
      </c>
      <c r="W361" s="16" t="str">
        <f t="shared" si="62"/>
        <v/>
      </c>
    </row>
    <row r="362" spans="2:23" x14ac:dyDescent="0.2">
      <c r="B362" s="59" t="str">
        <f>IF(Collage!B355="","",Collage!B355)</f>
        <v/>
      </c>
      <c r="C362" s="59" t="str">
        <f>IF(Collage!C355="","",Collage!C355)</f>
        <v/>
      </c>
      <c r="D362" s="60" t="str">
        <f>IF(Collage!D355="","",Collage!D355)</f>
        <v>ORA - 61</v>
      </c>
      <c r="E362" s="29" t="s">
        <v>2</v>
      </c>
      <c r="F362" s="10" t="s">
        <v>2</v>
      </c>
      <c r="G362" s="11"/>
      <c r="H362" s="13">
        <f t="shared" si="58"/>
        <v>0.66666666666666663</v>
      </c>
      <c r="I362" s="8" t="str">
        <f>IF(B362&lt;&gt;"",SUMIF($V$23:$V$598,V362,$H$23:$H$598)/SUMIF($V$23:$V$598,V362,$O$23:O937),IF(O362&lt;&gt;"",SUMIF($S$23:$S$598,S362,$H$23:$H$598)/O362,""))</f>
        <v/>
      </c>
      <c r="J362" s="12"/>
      <c r="K362" s="19">
        <f t="shared" si="66"/>
        <v>1</v>
      </c>
      <c r="L362" s="19">
        <f t="shared" si="59"/>
        <v>1</v>
      </c>
      <c r="M362" s="19">
        <f t="shared" si="60"/>
        <v>0</v>
      </c>
      <c r="N362" s="19">
        <f t="shared" si="67"/>
        <v>2</v>
      </c>
      <c r="O362" s="9" t="str">
        <f t="shared" si="65"/>
        <v/>
      </c>
      <c r="S362" s="2" t="str">
        <f t="shared" si="63"/>
        <v>ORA - ORACLE</v>
      </c>
      <c r="T362" s="18" t="str">
        <f t="shared" si="61"/>
        <v/>
      </c>
      <c r="V362" s="2" t="str">
        <f t="shared" si="64"/>
        <v>INCIDENTS</v>
      </c>
      <c r="W362" s="16" t="str">
        <f t="shared" si="62"/>
        <v/>
      </c>
    </row>
    <row r="363" spans="2:23" x14ac:dyDescent="0.2">
      <c r="B363" s="59" t="str">
        <f>IF(Collage!B356="","",Collage!B356)</f>
        <v/>
      </c>
      <c r="C363" s="59" t="str">
        <f>IF(Collage!C356="","",Collage!C356)</f>
        <v/>
      </c>
      <c r="D363" s="60" t="str">
        <f>IF(Collage!D356="","",Collage!D356)</f>
        <v>ORA - 62</v>
      </c>
      <c r="E363" s="29"/>
      <c r="F363" s="10"/>
      <c r="G363" s="11"/>
      <c r="H363" s="13">
        <f t="shared" si="58"/>
        <v>0</v>
      </c>
      <c r="I363" s="8" t="str">
        <f>IF(B363&lt;&gt;"",SUMIF($V$23:$V$598,V363,$H$23:$H$598)/SUMIF($V$23:$V$598,V363,$O$23:O938),IF(O363&lt;&gt;"",SUMIF($S$23:$S$598,S363,$H$23:$H$598)/O363,""))</f>
        <v/>
      </c>
      <c r="J363" s="12"/>
      <c r="K363" s="19">
        <f t="shared" si="66"/>
        <v>0</v>
      </c>
      <c r="L363" s="19">
        <f t="shared" si="59"/>
        <v>0</v>
      </c>
      <c r="M363" s="19">
        <f t="shared" si="60"/>
        <v>0</v>
      </c>
      <c r="N363" s="19">
        <f t="shared" si="67"/>
        <v>0</v>
      </c>
      <c r="O363" s="9" t="str">
        <f t="shared" si="65"/>
        <v/>
      </c>
      <c r="S363" s="2" t="str">
        <f t="shared" si="63"/>
        <v>ORA - ORACLE</v>
      </c>
      <c r="T363" s="18" t="str">
        <f t="shared" si="61"/>
        <v/>
      </c>
      <c r="V363" s="2" t="str">
        <f t="shared" si="64"/>
        <v>INCIDENTS</v>
      </c>
      <c r="W363" s="16" t="str">
        <f t="shared" si="62"/>
        <v/>
      </c>
    </row>
    <row r="364" spans="2:23" x14ac:dyDescent="0.2">
      <c r="B364" s="59" t="str">
        <f>IF(Collage!B357="","",Collage!B357)</f>
        <v/>
      </c>
      <c r="C364" s="59" t="str">
        <f>IF(Collage!C357="","",Collage!C357)</f>
        <v/>
      </c>
      <c r="D364" s="60" t="str">
        <f>IF(Collage!D357="","",Collage!D357)</f>
        <v>ORA - 63</v>
      </c>
      <c r="E364" s="29"/>
      <c r="F364" s="10"/>
      <c r="G364" s="11"/>
      <c r="H364" s="13">
        <f t="shared" si="58"/>
        <v>0</v>
      </c>
      <c r="I364" s="8" t="str">
        <f>IF(B364&lt;&gt;"",SUMIF($V$23:$V$598,V364,$H$23:$H$598)/SUMIF($V$23:$V$598,V364,$O$23:O939),IF(O364&lt;&gt;"",SUMIF($S$23:$S$598,S364,$H$23:$H$598)/O364,""))</f>
        <v/>
      </c>
      <c r="J364" s="12"/>
      <c r="K364" s="19">
        <f t="shared" si="66"/>
        <v>0</v>
      </c>
      <c r="L364" s="19">
        <f t="shared" si="59"/>
        <v>0</v>
      </c>
      <c r="M364" s="19">
        <f t="shared" si="60"/>
        <v>0</v>
      </c>
      <c r="N364" s="19">
        <f t="shared" si="67"/>
        <v>0</v>
      </c>
      <c r="O364" s="9" t="str">
        <f t="shared" si="65"/>
        <v/>
      </c>
      <c r="S364" s="2" t="str">
        <f t="shared" si="63"/>
        <v>ORA - ORACLE</v>
      </c>
      <c r="T364" s="18" t="str">
        <f t="shared" si="61"/>
        <v/>
      </c>
      <c r="V364" s="2" t="str">
        <f t="shared" si="64"/>
        <v>INCIDENTS</v>
      </c>
      <c r="W364" s="16" t="str">
        <f t="shared" si="62"/>
        <v/>
      </c>
    </row>
    <row r="365" spans="2:23" x14ac:dyDescent="0.2">
      <c r="B365" s="59" t="str">
        <f>IF(Collage!B358="","",Collage!B358)</f>
        <v/>
      </c>
      <c r="C365" s="59" t="str">
        <f>IF(Collage!C358="","",Collage!C358)</f>
        <v/>
      </c>
      <c r="D365" s="60" t="str">
        <f>IF(Collage!D358="","",Collage!D358)</f>
        <v>ORA - 64</v>
      </c>
      <c r="E365" s="29"/>
      <c r="F365" s="10"/>
      <c r="G365" s="11"/>
      <c r="H365" s="13">
        <f t="shared" si="58"/>
        <v>0</v>
      </c>
      <c r="I365" s="8" t="str">
        <f>IF(B365&lt;&gt;"",SUMIF($V$23:$V$598,V365,$H$23:$H$598)/SUMIF($V$23:$V$598,V365,$O$23:O940),IF(O365&lt;&gt;"",SUMIF($S$23:$S$598,S365,$H$23:$H$598)/O365,""))</f>
        <v/>
      </c>
      <c r="J365" s="12"/>
      <c r="K365" s="19">
        <f t="shared" si="66"/>
        <v>0</v>
      </c>
      <c r="L365" s="19">
        <f t="shared" si="59"/>
        <v>0</v>
      </c>
      <c r="M365" s="19">
        <f t="shared" si="60"/>
        <v>0</v>
      </c>
      <c r="N365" s="19">
        <f t="shared" si="67"/>
        <v>0</v>
      </c>
      <c r="O365" s="9" t="str">
        <f t="shared" si="65"/>
        <v/>
      </c>
      <c r="S365" s="2" t="str">
        <f t="shared" si="63"/>
        <v>ORA - ORACLE</v>
      </c>
      <c r="T365" s="18" t="str">
        <f t="shared" si="61"/>
        <v/>
      </c>
      <c r="V365" s="2" t="str">
        <f t="shared" si="64"/>
        <v>INCIDENTS</v>
      </c>
      <c r="W365" s="16" t="str">
        <f t="shared" si="62"/>
        <v/>
      </c>
    </row>
    <row r="366" spans="2:23" x14ac:dyDescent="0.2">
      <c r="B366" s="59" t="str">
        <f>IF(Collage!B359="","",Collage!B359)</f>
        <v/>
      </c>
      <c r="C366" s="59" t="str">
        <f>IF(Collage!C359="","",Collage!C359)</f>
        <v/>
      </c>
      <c r="D366" s="60" t="str">
        <f>IF(Collage!D359="","",Collage!D359)</f>
        <v>ORA - 65</v>
      </c>
      <c r="E366" s="29" t="s">
        <v>2</v>
      </c>
      <c r="F366" s="10" t="s">
        <v>2</v>
      </c>
      <c r="G366" s="11"/>
      <c r="H366" s="13">
        <f t="shared" si="58"/>
        <v>0.66666666666666663</v>
      </c>
      <c r="I366" s="8" t="str">
        <f>IF(B366&lt;&gt;"",SUMIF($V$23:$V$598,V366,$H$23:$H$598)/SUMIF($V$23:$V$598,V366,$O$23:O941),IF(O366&lt;&gt;"",SUMIF($S$23:$S$598,S366,$H$23:$H$598)/O366,""))</f>
        <v/>
      </c>
      <c r="J366" s="12"/>
      <c r="K366" s="19">
        <f t="shared" si="66"/>
        <v>1</v>
      </c>
      <c r="L366" s="19">
        <f t="shared" si="59"/>
        <v>1</v>
      </c>
      <c r="M366" s="19">
        <f t="shared" si="60"/>
        <v>0</v>
      </c>
      <c r="N366" s="19">
        <f t="shared" si="67"/>
        <v>2</v>
      </c>
      <c r="O366" s="9" t="str">
        <f t="shared" si="65"/>
        <v/>
      </c>
      <c r="S366" s="2" t="str">
        <f t="shared" si="63"/>
        <v>ORA - ORACLE</v>
      </c>
      <c r="T366" s="18" t="str">
        <f t="shared" si="61"/>
        <v/>
      </c>
      <c r="V366" s="2" t="str">
        <f t="shared" si="64"/>
        <v>INCIDENTS</v>
      </c>
      <c r="W366" s="16" t="str">
        <f t="shared" si="62"/>
        <v/>
      </c>
    </row>
    <row r="367" spans="2:23" x14ac:dyDescent="0.2">
      <c r="B367" s="59" t="str">
        <f>IF(Collage!B360="","",Collage!B360)</f>
        <v/>
      </c>
      <c r="C367" s="59" t="str">
        <f>IF(Collage!C360="","",Collage!C360)</f>
        <v/>
      </c>
      <c r="D367" s="60" t="str">
        <f>IF(Collage!D360="","",Collage!D360)</f>
        <v>ORA - 66</v>
      </c>
      <c r="E367" s="29" t="s">
        <v>2</v>
      </c>
      <c r="F367" s="10" t="s">
        <v>2</v>
      </c>
      <c r="G367" s="11"/>
      <c r="H367" s="13">
        <f t="shared" si="58"/>
        <v>0.66666666666666663</v>
      </c>
      <c r="I367" s="8" t="str">
        <f>IF(B367&lt;&gt;"",SUMIF($V$23:$V$598,V367,$H$23:$H$598)/SUMIF($V$23:$V$598,V367,$O$23:O942),IF(O367&lt;&gt;"",SUMIF($S$23:$S$598,S367,$H$23:$H$598)/O367,""))</f>
        <v/>
      </c>
      <c r="J367" s="12"/>
      <c r="K367" s="19">
        <f t="shared" si="66"/>
        <v>1</v>
      </c>
      <c r="L367" s="19">
        <f t="shared" si="59"/>
        <v>1</v>
      </c>
      <c r="M367" s="19">
        <f t="shared" si="60"/>
        <v>0</v>
      </c>
      <c r="N367" s="19">
        <f t="shared" si="67"/>
        <v>2</v>
      </c>
      <c r="O367" s="9" t="str">
        <f t="shared" si="65"/>
        <v/>
      </c>
      <c r="S367" s="2" t="str">
        <f t="shared" si="63"/>
        <v>ORA - ORACLE</v>
      </c>
      <c r="T367" s="18" t="str">
        <f t="shared" si="61"/>
        <v/>
      </c>
      <c r="V367" s="2" t="str">
        <f t="shared" si="64"/>
        <v>INCIDENTS</v>
      </c>
      <c r="W367" s="16" t="str">
        <f t="shared" si="62"/>
        <v/>
      </c>
    </row>
    <row r="368" spans="2:23" x14ac:dyDescent="0.2">
      <c r="B368" s="59" t="str">
        <f>IF(Collage!B361="","",Collage!B361)</f>
        <v/>
      </c>
      <c r="C368" s="59" t="str">
        <f>IF(Collage!C361="","",Collage!C361)</f>
        <v/>
      </c>
      <c r="D368" s="60" t="str">
        <f>IF(Collage!D361="","",Collage!D361)</f>
        <v>ORA - 67</v>
      </c>
      <c r="E368" s="29" t="s">
        <v>2</v>
      </c>
      <c r="F368" s="10" t="s">
        <v>2</v>
      </c>
      <c r="G368" s="11"/>
      <c r="H368" s="13">
        <f t="shared" si="58"/>
        <v>0.66666666666666663</v>
      </c>
      <c r="I368" s="8" t="str">
        <f>IF(B368&lt;&gt;"",SUMIF($V$23:$V$598,V368,$H$23:$H$598)/SUMIF($V$23:$V$598,V368,$O$23:O943),IF(O368&lt;&gt;"",SUMIF($S$23:$S$598,S368,$H$23:$H$598)/O368,""))</f>
        <v/>
      </c>
      <c r="J368" s="12"/>
      <c r="K368" s="19">
        <f t="shared" si="66"/>
        <v>1</v>
      </c>
      <c r="L368" s="19">
        <f t="shared" si="59"/>
        <v>1</v>
      </c>
      <c r="M368" s="19">
        <f t="shared" si="60"/>
        <v>0</v>
      </c>
      <c r="N368" s="19">
        <f t="shared" si="67"/>
        <v>2</v>
      </c>
      <c r="O368" s="9" t="str">
        <f t="shared" si="65"/>
        <v/>
      </c>
      <c r="S368" s="2" t="str">
        <f t="shared" si="63"/>
        <v>ORA - ORACLE</v>
      </c>
      <c r="T368" s="18" t="str">
        <f t="shared" si="61"/>
        <v/>
      </c>
      <c r="V368" s="2" t="str">
        <f t="shared" si="64"/>
        <v>INCIDENTS</v>
      </c>
      <c r="W368" s="16" t="str">
        <f t="shared" si="62"/>
        <v/>
      </c>
    </row>
    <row r="369" spans="2:23" x14ac:dyDescent="0.2">
      <c r="B369" s="59" t="str">
        <f>IF(Collage!B362="","",Collage!B362)</f>
        <v/>
      </c>
      <c r="C369" s="59" t="str">
        <f>IF(Collage!C362="","",Collage!C362)</f>
        <v/>
      </c>
      <c r="D369" s="60" t="str">
        <f>IF(Collage!D362="","",Collage!D362)</f>
        <v>ORA - 68</v>
      </c>
      <c r="E369" s="29" t="s">
        <v>2</v>
      </c>
      <c r="F369" s="10" t="s">
        <v>2</v>
      </c>
      <c r="G369" s="11"/>
      <c r="H369" s="13">
        <f t="shared" si="58"/>
        <v>0.66666666666666663</v>
      </c>
      <c r="I369" s="8" t="str">
        <f>IF(B369&lt;&gt;"",SUMIF($V$23:$V$598,V369,$H$23:$H$598)/SUMIF($V$23:$V$598,V369,$O$23:O944),IF(O369&lt;&gt;"",SUMIF($S$23:$S$598,S369,$H$23:$H$598)/O369,""))</f>
        <v/>
      </c>
      <c r="J369" s="12"/>
      <c r="K369" s="19">
        <f t="shared" si="66"/>
        <v>1</v>
      </c>
      <c r="L369" s="19">
        <f t="shared" si="59"/>
        <v>1</v>
      </c>
      <c r="M369" s="19">
        <f t="shared" si="60"/>
        <v>0</v>
      </c>
      <c r="N369" s="19">
        <f t="shared" si="67"/>
        <v>2</v>
      </c>
      <c r="O369" s="9" t="str">
        <f t="shared" si="65"/>
        <v/>
      </c>
      <c r="S369" s="2" t="str">
        <f t="shared" si="63"/>
        <v>ORA - ORACLE</v>
      </c>
      <c r="T369" s="18" t="str">
        <f t="shared" si="61"/>
        <v/>
      </c>
      <c r="V369" s="2" t="str">
        <f t="shared" si="64"/>
        <v>INCIDENTS</v>
      </c>
      <c r="W369" s="16" t="str">
        <f t="shared" si="62"/>
        <v/>
      </c>
    </row>
    <row r="370" spans="2:23" x14ac:dyDescent="0.2">
      <c r="B370" s="59" t="str">
        <f>IF(Collage!B363="","",Collage!B363)</f>
        <v/>
      </c>
      <c r="C370" s="59" t="str">
        <f>IF(Collage!C363="","",Collage!C363)</f>
        <v/>
      </c>
      <c r="D370" s="60" t="str">
        <f>IF(Collage!D363="","",Collage!D363)</f>
        <v>ORA - 69</v>
      </c>
      <c r="E370" s="29" t="s">
        <v>2</v>
      </c>
      <c r="F370" s="10" t="s">
        <v>2</v>
      </c>
      <c r="G370" s="11"/>
      <c r="H370" s="13">
        <f t="shared" si="58"/>
        <v>0.66666666666666663</v>
      </c>
      <c r="I370" s="8" t="str">
        <f>IF(B370&lt;&gt;"",SUMIF($V$23:$V$598,V370,$H$23:$H$598)/SUMIF($V$23:$V$598,V370,$O$23:O945),IF(O370&lt;&gt;"",SUMIF($S$23:$S$598,S370,$H$23:$H$598)/O370,""))</f>
        <v/>
      </c>
      <c r="J370" s="12"/>
      <c r="K370" s="19">
        <f t="shared" si="66"/>
        <v>1</v>
      </c>
      <c r="L370" s="19">
        <f t="shared" si="59"/>
        <v>1</v>
      </c>
      <c r="M370" s="19">
        <f t="shared" si="60"/>
        <v>0</v>
      </c>
      <c r="N370" s="19">
        <f t="shared" si="67"/>
        <v>2</v>
      </c>
      <c r="O370" s="9" t="str">
        <f t="shared" si="65"/>
        <v/>
      </c>
      <c r="S370" s="2" t="str">
        <f t="shared" si="63"/>
        <v>ORA - ORACLE</v>
      </c>
      <c r="T370" s="18" t="str">
        <f t="shared" si="61"/>
        <v/>
      </c>
      <c r="V370" s="2" t="str">
        <f t="shared" si="64"/>
        <v>INCIDENTS</v>
      </c>
      <c r="W370" s="16" t="str">
        <f t="shared" si="62"/>
        <v/>
      </c>
    </row>
    <row r="371" spans="2:23" x14ac:dyDescent="0.2">
      <c r="B371" s="59" t="str">
        <f>IF(Collage!B364="","",Collage!B364)</f>
        <v/>
      </c>
      <c r="C371" s="59" t="str">
        <f>IF(Collage!C364="","",Collage!C364)</f>
        <v/>
      </c>
      <c r="D371" s="60" t="str">
        <f>IF(Collage!D364="","",Collage!D364)</f>
        <v>ORA - 70</v>
      </c>
      <c r="E371" s="29" t="s">
        <v>2</v>
      </c>
      <c r="F371" s="10" t="s">
        <v>2</v>
      </c>
      <c r="G371" s="11"/>
      <c r="H371" s="13">
        <f t="shared" si="58"/>
        <v>0.66666666666666663</v>
      </c>
      <c r="I371" s="8" t="str">
        <f>IF(B371&lt;&gt;"",SUMIF($V$23:$V$598,V371,$H$23:$H$598)/SUMIF($V$23:$V$598,V371,$O$23:O946),IF(O371&lt;&gt;"",SUMIF($S$23:$S$598,S371,$H$23:$H$598)/O371,""))</f>
        <v/>
      </c>
      <c r="J371" s="12"/>
      <c r="K371" s="19">
        <f t="shared" si="66"/>
        <v>1</v>
      </c>
      <c r="L371" s="19">
        <f t="shared" si="59"/>
        <v>1</v>
      </c>
      <c r="M371" s="19">
        <f t="shared" si="60"/>
        <v>0</v>
      </c>
      <c r="N371" s="19">
        <f t="shared" si="67"/>
        <v>2</v>
      </c>
      <c r="O371" s="9" t="str">
        <f t="shared" si="65"/>
        <v/>
      </c>
      <c r="S371" s="2" t="str">
        <f t="shared" si="63"/>
        <v>ORA - ORACLE</v>
      </c>
      <c r="T371" s="18" t="str">
        <f t="shared" si="61"/>
        <v/>
      </c>
      <c r="V371" s="2" t="str">
        <f t="shared" si="64"/>
        <v>INCIDENTS</v>
      </c>
      <c r="W371" s="16" t="str">
        <f t="shared" si="62"/>
        <v/>
      </c>
    </row>
    <row r="372" spans="2:23" x14ac:dyDescent="0.2">
      <c r="B372" s="59" t="str">
        <f>IF(Collage!B365="","",Collage!B365)</f>
        <v/>
      </c>
      <c r="C372" s="59" t="str">
        <f>IF(Collage!C365="","",Collage!C365)</f>
        <v/>
      </c>
      <c r="D372" s="60" t="str">
        <f>IF(Collage!D365="","",Collage!D365)</f>
        <v>ORA - 71</v>
      </c>
      <c r="E372" s="29" t="s">
        <v>2</v>
      </c>
      <c r="F372" s="10" t="s">
        <v>2</v>
      </c>
      <c r="G372" s="11"/>
      <c r="H372" s="13">
        <f t="shared" si="58"/>
        <v>0.66666666666666663</v>
      </c>
      <c r="I372" s="8" t="str">
        <f>IF(B372&lt;&gt;"",SUMIF($V$23:$V$598,V372,$H$23:$H$598)/SUMIF($V$23:$V$598,V372,$O$23:O947),IF(O372&lt;&gt;"",SUMIF($S$23:$S$598,S372,$H$23:$H$598)/O372,""))</f>
        <v/>
      </c>
      <c r="J372" s="12"/>
      <c r="K372" s="19">
        <f t="shared" si="66"/>
        <v>1</v>
      </c>
      <c r="L372" s="19">
        <f t="shared" si="59"/>
        <v>1</v>
      </c>
      <c r="M372" s="19">
        <f t="shared" si="60"/>
        <v>0</v>
      </c>
      <c r="N372" s="19">
        <f t="shared" si="67"/>
        <v>2</v>
      </c>
      <c r="O372" s="9" t="str">
        <f t="shared" si="65"/>
        <v/>
      </c>
      <c r="S372" s="2" t="str">
        <f t="shared" si="63"/>
        <v>ORA - ORACLE</v>
      </c>
      <c r="T372" s="18" t="str">
        <f t="shared" si="61"/>
        <v/>
      </c>
      <c r="V372" s="2" t="str">
        <f t="shared" si="64"/>
        <v>INCIDENTS</v>
      </c>
      <c r="W372" s="16" t="str">
        <f t="shared" si="62"/>
        <v/>
      </c>
    </row>
    <row r="373" spans="2:23" x14ac:dyDescent="0.2">
      <c r="B373" s="59" t="str">
        <f>IF(Collage!B366="","",Collage!B366)</f>
        <v/>
      </c>
      <c r="C373" s="59" t="str">
        <f>IF(Collage!C366="","",Collage!C366)</f>
        <v/>
      </c>
      <c r="D373" s="60" t="str">
        <f>IF(Collage!D366="","",Collage!D366)</f>
        <v>ORA - 72</v>
      </c>
      <c r="E373" s="29" t="s">
        <v>2</v>
      </c>
      <c r="F373" s="10" t="s">
        <v>2</v>
      </c>
      <c r="G373" s="11"/>
      <c r="H373" s="13">
        <f t="shared" si="58"/>
        <v>0.66666666666666663</v>
      </c>
      <c r="I373" s="8" t="str">
        <f>IF(B373&lt;&gt;"",SUMIF($V$23:$V$598,V373,$H$23:$H$598)/SUMIF($V$23:$V$598,V373,$O$23:O948),IF(O373&lt;&gt;"",SUMIF($S$23:$S$598,S373,$H$23:$H$598)/O373,""))</f>
        <v/>
      </c>
      <c r="J373" s="12"/>
      <c r="K373" s="19">
        <f t="shared" si="66"/>
        <v>1</v>
      </c>
      <c r="L373" s="19">
        <f t="shared" si="59"/>
        <v>1</v>
      </c>
      <c r="M373" s="19">
        <f t="shared" si="60"/>
        <v>0</v>
      </c>
      <c r="N373" s="19">
        <f t="shared" si="67"/>
        <v>2</v>
      </c>
      <c r="O373" s="9" t="str">
        <f t="shared" si="65"/>
        <v/>
      </c>
      <c r="S373" s="2" t="str">
        <f t="shared" si="63"/>
        <v>ORA - ORACLE</v>
      </c>
      <c r="T373" s="18" t="str">
        <f t="shared" si="61"/>
        <v/>
      </c>
      <c r="V373" s="2" t="str">
        <f t="shared" si="64"/>
        <v>INCIDENTS</v>
      </c>
      <c r="W373" s="16" t="str">
        <f t="shared" si="62"/>
        <v/>
      </c>
    </row>
    <row r="374" spans="2:23" x14ac:dyDescent="0.2">
      <c r="B374" s="59" t="str">
        <f>IF(Collage!B367="","",Collage!B367)</f>
        <v/>
      </c>
      <c r="C374" s="59" t="str">
        <f>IF(Collage!C367="","",Collage!C367)</f>
        <v/>
      </c>
      <c r="D374" s="60" t="str">
        <f>IF(Collage!D367="","",Collage!D367)</f>
        <v>ORA - 73</v>
      </c>
      <c r="E374" s="29" t="s">
        <v>2</v>
      </c>
      <c r="F374" s="10" t="s">
        <v>2</v>
      </c>
      <c r="G374" s="11"/>
      <c r="H374" s="13">
        <f t="shared" si="58"/>
        <v>0.66666666666666663</v>
      </c>
      <c r="I374" s="8" t="str">
        <f>IF(B374&lt;&gt;"",SUMIF($V$23:$V$598,V374,$H$23:$H$598)/SUMIF($V$23:$V$598,V374,$O$23:O949),IF(O374&lt;&gt;"",SUMIF($S$23:$S$598,S374,$H$23:$H$598)/O374,""))</f>
        <v/>
      </c>
      <c r="J374" s="12"/>
      <c r="K374" s="19">
        <f t="shared" si="66"/>
        <v>1</v>
      </c>
      <c r="L374" s="19">
        <f t="shared" si="59"/>
        <v>1</v>
      </c>
      <c r="M374" s="19">
        <f t="shared" si="60"/>
        <v>0</v>
      </c>
      <c r="N374" s="19">
        <f t="shared" si="67"/>
        <v>2</v>
      </c>
      <c r="O374" s="9" t="str">
        <f t="shared" si="65"/>
        <v/>
      </c>
      <c r="S374" s="2" t="str">
        <f t="shared" si="63"/>
        <v>ORA - ORACLE</v>
      </c>
      <c r="T374" s="18" t="str">
        <f t="shared" si="61"/>
        <v/>
      </c>
      <c r="V374" s="2" t="str">
        <f t="shared" si="64"/>
        <v>INCIDENTS</v>
      </c>
      <c r="W374" s="16" t="str">
        <f t="shared" si="62"/>
        <v/>
      </c>
    </row>
    <row r="375" spans="2:23" x14ac:dyDescent="0.2">
      <c r="B375" s="59" t="str">
        <f>IF(Collage!B368="","",Collage!B368)</f>
        <v/>
      </c>
      <c r="C375" s="59" t="str">
        <f>IF(Collage!C368="","",Collage!C368)</f>
        <v/>
      </c>
      <c r="D375" s="60" t="str">
        <f>IF(Collage!D368="","",Collage!D368)</f>
        <v>ORA - 74</v>
      </c>
      <c r="E375" s="29" t="s">
        <v>2</v>
      </c>
      <c r="F375" s="10" t="s">
        <v>2</v>
      </c>
      <c r="G375" s="11"/>
      <c r="H375" s="13">
        <f t="shared" si="58"/>
        <v>0.66666666666666663</v>
      </c>
      <c r="I375" s="8" t="str">
        <f>IF(B375&lt;&gt;"",SUMIF($V$23:$V$598,V375,$H$23:$H$598)/SUMIF($V$23:$V$598,V375,$O$23:O950),IF(O375&lt;&gt;"",SUMIF($S$23:$S$598,S375,$H$23:$H$598)/O375,""))</f>
        <v/>
      </c>
      <c r="J375" s="12"/>
      <c r="K375" s="19">
        <f t="shared" si="66"/>
        <v>1</v>
      </c>
      <c r="L375" s="19">
        <f t="shared" si="59"/>
        <v>1</v>
      </c>
      <c r="M375" s="19">
        <f t="shared" si="60"/>
        <v>0</v>
      </c>
      <c r="N375" s="19">
        <f t="shared" si="67"/>
        <v>2</v>
      </c>
      <c r="O375" s="9" t="str">
        <f t="shared" si="65"/>
        <v/>
      </c>
      <c r="S375" s="2" t="str">
        <f t="shared" si="63"/>
        <v>ORA - ORACLE</v>
      </c>
      <c r="T375" s="18" t="str">
        <f t="shared" si="61"/>
        <v/>
      </c>
      <c r="V375" s="2" t="str">
        <f t="shared" si="64"/>
        <v>INCIDENTS</v>
      </c>
      <c r="W375" s="16" t="str">
        <f t="shared" si="62"/>
        <v/>
      </c>
    </row>
    <row r="376" spans="2:23" x14ac:dyDescent="0.2">
      <c r="B376" s="59" t="str">
        <f>IF(Collage!B369="","",Collage!B369)</f>
        <v/>
      </c>
      <c r="C376" s="59" t="str">
        <f>IF(Collage!C369="","",Collage!C369)</f>
        <v/>
      </c>
      <c r="D376" s="60" t="str">
        <f>IF(Collage!D369="","",Collage!D369)</f>
        <v>ORA - 75</v>
      </c>
      <c r="E376" s="29" t="s">
        <v>2</v>
      </c>
      <c r="F376" s="10" t="s">
        <v>2</v>
      </c>
      <c r="G376" s="11"/>
      <c r="H376" s="13">
        <f t="shared" si="58"/>
        <v>0.66666666666666663</v>
      </c>
      <c r="I376" s="8" t="str">
        <f>IF(B376&lt;&gt;"",SUMIF($V$23:$V$598,V376,$H$23:$H$598)/SUMIF($V$23:$V$598,V376,$O$23:O951),IF(O376&lt;&gt;"",SUMIF($S$23:$S$598,S376,$H$23:$H$598)/O376,""))</f>
        <v/>
      </c>
      <c r="J376" s="12"/>
      <c r="K376" s="19">
        <f t="shared" si="66"/>
        <v>1</v>
      </c>
      <c r="L376" s="19">
        <f t="shared" si="59"/>
        <v>1</v>
      </c>
      <c r="M376" s="19">
        <f t="shared" si="60"/>
        <v>0</v>
      </c>
      <c r="N376" s="19">
        <f t="shared" si="67"/>
        <v>2</v>
      </c>
      <c r="O376" s="9" t="str">
        <f t="shared" si="65"/>
        <v/>
      </c>
      <c r="S376" s="2" t="str">
        <f t="shared" si="63"/>
        <v>ORA - ORACLE</v>
      </c>
      <c r="T376" s="18" t="str">
        <f t="shared" si="61"/>
        <v/>
      </c>
      <c r="V376" s="2" t="str">
        <f t="shared" si="64"/>
        <v>INCIDENTS</v>
      </c>
      <c r="W376" s="16" t="str">
        <f t="shared" si="62"/>
        <v/>
      </c>
    </row>
    <row r="377" spans="2:23" x14ac:dyDescent="0.2">
      <c r="B377" s="59" t="str">
        <f>IF(Collage!B370="","",Collage!B370)</f>
        <v/>
      </c>
      <c r="C377" s="59" t="str">
        <f>IF(Collage!C370="","",Collage!C370)</f>
        <v/>
      </c>
      <c r="D377" s="60" t="str">
        <f>IF(Collage!D370="","",Collage!D370)</f>
        <v>ORA - 76</v>
      </c>
      <c r="E377" s="29"/>
      <c r="F377" s="10"/>
      <c r="G377" s="11"/>
      <c r="H377" s="13">
        <f t="shared" si="58"/>
        <v>0</v>
      </c>
      <c r="I377" s="8" t="str">
        <f>IF(B377&lt;&gt;"",SUMIF($V$23:$V$598,V377,$H$23:$H$598)/SUMIF($V$23:$V$598,V377,$O$23:O952),IF(O377&lt;&gt;"",SUMIF($S$23:$S$598,S377,$H$23:$H$598)/O377,""))</f>
        <v/>
      </c>
      <c r="J377" s="12"/>
      <c r="K377" s="19">
        <f t="shared" si="66"/>
        <v>0</v>
      </c>
      <c r="L377" s="19">
        <f t="shared" si="59"/>
        <v>0</v>
      </c>
      <c r="M377" s="19">
        <f t="shared" si="60"/>
        <v>0</v>
      </c>
      <c r="N377" s="19">
        <f t="shared" si="67"/>
        <v>0</v>
      </c>
      <c r="O377" s="9" t="str">
        <f t="shared" si="65"/>
        <v/>
      </c>
      <c r="S377" s="2" t="str">
        <f t="shared" si="63"/>
        <v>ORA - ORACLE</v>
      </c>
      <c r="T377" s="18" t="str">
        <f t="shared" si="61"/>
        <v/>
      </c>
      <c r="V377" s="2" t="str">
        <f t="shared" si="64"/>
        <v>INCIDENTS</v>
      </c>
      <c r="W377" s="16" t="str">
        <f t="shared" si="62"/>
        <v/>
      </c>
    </row>
    <row r="378" spans="2:23" x14ac:dyDescent="0.2">
      <c r="B378" s="59" t="str">
        <f>IF(Collage!B371="","",Collage!B371)</f>
        <v/>
      </c>
      <c r="C378" s="59" t="str">
        <f>IF(Collage!C371="","",Collage!C371)</f>
        <v/>
      </c>
      <c r="D378" s="60" t="str">
        <f>IF(Collage!D371="","",Collage!D371)</f>
        <v>ORA - 77</v>
      </c>
      <c r="E378" s="29" t="s">
        <v>2</v>
      </c>
      <c r="F378" s="10" t="s">
        <v>2</v>
      </c>
      <c r="G378" s="11"/>
      <c r="H378" s="13">
        <f t="shared" si="58"/>
        <v>0.66666666666666663</v>
      </c>
      <c r="I378" s="8" t="str">
        <f>IF(B378&lt;&gt;"",SUMIF($V$23:$V$598,V378,$H$23:$H$598)/SUMIF($V$23:$V$598,V378,$O$23:O953),IF(O378&lt;&gt;"",SUMIF($S$23:$S$598,S378,$H$23:$H$598)/O378,""))</f>
        <v/>
      </c>
      <c r="J378" s="12"/>
      <c r="K378" s="19">
        <f t="shared" si="66"/>
        <v>1</v>
      </c>
      <c r="L378" s="19">
        <f t="shared" si="59"/>
        <v>1</v>
      </c>
      <c r="M378" s="19">
        <f t="shared" si="60"/>
        <v>0</v>
      </c>
      <c r="N378" s="19">
        <f t="shared" si="67"/>
        <v>2</v>
      </c>
      <c r="O378" s="9" t="str">
        <f t="shared" si="65"/>
        <v/>
      </c>
      <c r="S378" s="2" t="str">
        <f t="shared" si="63"/>
        <v>ORA - ORACLE</v>
      </c>
      <c r="T378" s="18" t="str">
        <f t="shared" si="61"/>
        <v/>
      </c>
      <c r="V378" s="2" t="str">
        <f t="shared" si="64"/>
        <v>INCIDENTS</v>
      </c>
      <c r="W378" s="16" t="str">
        <f t="shared" si="62"/>
        <v/>
      </c>
    </row>
    <row r="379" spans="2:23" x14ac:dyDescent="0.2">
      <c r="B379" s="59" t="str">
        <f>IF(Collage!B372="","",Collage!B372)</f>
        <v/>
      </c>
      <c r="C379" s="59" t="str">
        <f>IF(Collage!C372="","",Collage!C372)</f>
        <v/>
      </c>
      <c r="D379" s="60" t="str">
        <f>IF(Collage!D372="","",Collage!D372)</f>
        <v>ORA - 78</v>
      </c>
      <c r="E379" s="29" t="s">
        <v>2</v>
      </c>
      <c r="F379" s="10" t="s">
        <v>2</v>
      </c>
      <c r="G379" s="11"/>
      <c r="H379" s="13">
        <f t="shared" si="58"/>
        <v>0.66666666666666663</v>
      </c>
      <c r="I379" s="8" t="str">
        <f>IF(B379&lt;&gt;"",SUMIF($V$23:$V$598,V379,$H$23:$H$598)/SUMIF($V$23:$V$598,V379,$O$23:O954),IF(O379&lt;&gt;"",SUMIF($S$23:$S$598,S379,$H$23:$H$598)/O379,""))</f>
        <v/>
      </c>
      <c r="J379" s="12"/>
      <c r="K379" s="19">
        <f t="shared" si="66"/>
        <v>1</v>
      </c>
      <c r="L379" s="19">
        <f t="shared" si="59"/>
        <v>1</v>
      </c>
      <c r="M379" s="19">
        <f t="shared" si="60"/>
        <v>0</v>
      </c>
      <c r="N379" s="19">
        <f t="shared" si="67"/>
        <v>2</v>
      </c>
      <c r="O379" s="9" t="str">
        <f t="shared" si="65"/>
        <v/>
      </c>
      <c r="S379" s="2" t="str">
        <f t="shared" si="63"/>
        <v>ORA - ORACLE</v>
      </c>
      <c r="T379" s="18" t="str">
        <f t="shared" si="61"/>
        <v/>
      </c>
      <c r="V379" s="2" t="str">
        <f t="shared" si="64"/>
        <v>INCIDENTS</v>
      </c>
      <c r="W379" s="16" t="str">
        <f t="shared" si="62"/>
        <v/>
      </c>
    </row>
    <row r="380" spans="2:23" x14ac:dyDescent="0.2">
      <c r="B380" s="59" t="str">
        <f>IF(Collage!B373="","",Collage!B373)</f>
        <v/>
      </c>
      <c r="C380" s="59" t="str">
        <f>IF(Collage!C373="","",Collage!C373)</f>
        <v/>
      </c>
      <c r="D380" s="60" t="str">
        <f>IF(Collage!D373="","",Collage!D373)</f>
        <v>ORA - 79</v>
      </c>
      <c r="E380" s="29" t="s">
        <v>2</v>
      </c>
      <c r="F380" s="10" t="s">
        <v>2</v>
      </c>
      <c r="G380" s="11"/>
      <c r="H380" s="13">
        <f t="shared" si="58"/>
        <v>0.66666666666666663</v>
      </c>
      <c r="I380" s="8" t="str">
        <f>IF(B380&lt;&gt;"",SUMIF($V$23:$V$598,V380,$H$23:$H$598)/SUMIF($V$23:$V$598,V380,$O$23:O955),IF(O380&lt;&gt;"",SUMIF($S$23:$S$598,S380,$H$23:$H$598)/O380,""))</f>
        <v/>
      </c>
      <c r="J380" s="12"/>
      <c r="K380" s="19">
        <f t="shared" si="66"/>
        <v>1</v>
      </c>
      <c r="L380" s="19">
        <f t="shared" si="59"/>
        <v>1</v>
      </c>
      <c r="M380" s="19">
        <f t="shared" si="60"/>
        <v>0</v>
      </c>
      <c r="N380" s="19">
        <f t="shared" si="67"/>
        <v>2</v>
      </c>
      <c r="O380" s="9" t="str">
        <f t="shared" si="65"/>
        <v/>
      </c>
      <c r="S380" s="2" t="str">
        <f t="shared" si="63"/>
        <v>ORA - ORACLE</v>
      </c>
      <c r="T380" s="18" t="str">
        <f t="shared" si="61"/>
        <v/>
      </c>
      <c r="V380" s="2" t="str">
        <f t="shared" si="64"/>
        <v>INCIDENTS</v>
      </c>
      <c r="W380" s="16" t="str">
        <f t="shared" si="62"/>
        <v/>
      </c>
    </row>
    <row r="381" spans="2:23" x14ac:dyDescent="0.2">
      <c r="B381" s="59" t="str">
        <f>IF(Collage!B374="","",Collage!B374)</f>
        <v/>
      </c>
      <c r="C381" s="59" t="str">
        <f>IF(Collage!C374="","",Collage!C374)</f>
        <v/>
      </c>
      <c r="D381" s="60" t="str">
        <f>IF(Collage!D374="","",Collage!D374)</f>
        <v>ORA - 80</v>
      </c>
      <c r="E381" s="29" t="s">
        <v>2</v>
      </c>
      <c r="F381" s="10" t="s">
        <v>2</v>
      </c>
      <c r="G381" s="11"/>
      <c r="H381" s="13">
        <f t="shared" si="58"/>
        <v>0.66666666666666663</v>
      </c>
      <c r="I381" s="8" t="str">
        <f>IF(B381&lt;&gt;"",SUMIF($V$23:$V$598,V381,$H$23:$H$598)/SUMIF($V$23:$V$598,V381,$O$23:O956),IF(O381&lt;&gt;"",SUMIF($S$23:$S$598,S381,$H$23:$H$598)/O381,""))</f>
        <v/>
      </c>
      <c r="J381" s="12"/>
      <c r="K381" s="19">
        <f t="shared" si="66"/>
        <v>1</v>
      </c>
      <c r="L381" s="19">
        <f t="shared" si="59"/>
        <v>1</v>
      </c>
      <c r="M381" s="19">
        <f t="shared" si="60"/>
        <v>0</v>
      </c>
      <c r="N381" s="19">
        <f t="shared" si="67"/>
        <v>2</v>
      </c>
      <c r="O381" s="9" t="str">
        <f t="shared" si="65"/>
        <v/>
      </c>
      <c r="S381" s="2" t="str">
        <f t="shared" si="63"/>
        <v>ORA - ORACLE</v>
      </c>
      <c r="T381" s="18" t="str">
        <f t="shared" si="61"/>
        <v/>
      </c>
      <c r="V381" s="2" t="str">
        <f t="shared" si="64"/>
        <v>INCIDENTS</v>
      </c>
      <c r="W381" s="16" t="str">
        <f t="shared" si="62"/>
        <v/>
      </c>
    </row>
    <row r="382" spans="2:23" x14ac:dyDescent="0.2">
      <c r="B382" s="59" t="str">
        <f>IF(Collage!B375="","",Collage!B375)</f>
        <v/>
      </c>
      <c r="C382" s="59" t="str">
        <f>IF(Collage!C375="","",Collage!C375)</f>
        <v/>
      </c>
      <c r="D382" s="60" t="str">
        <f>IF(Collage!D375="","",Collage!D375)</f>
        <v>ORA - 81</v>
      </c>
      <c r="E382" s="29" t="s">
        <v>2</v>
      </c>
      <c r="F382" s="10" t="s">
        <v>2</v>
      </c>
      <c r="G382" s="11"/>
      <c r="H382" s="13">
        <f t="shared" si="58"/>
        <v>0.66666666666666663</v>
      </c>
      <c r="I382" s="8" t="str">
        <f>IF(B382&lt;&gt;"",SUMIF($V$23:$V$598,V382,$H$23:$H$598)/SUMIF($V$23:$V$598,V382,$O$23:O957),IF(O382&lt;&gt;"",SUMIF($S$23:$S$598,S382,$H$23:$H$598)/O382,""))</f>
        <v/>
      </c>
      <c r="J382" s="12"/>
      <c r="K382" s="19">
        <f t="shared" si="66"/>
        <v>1</v>
      </c>
      <c r="L382" s="19">
        <f t="shared" si="59"/>
        <v>1</v>
      </c>
      <c r="M382" s="19">
        <f t="shared" si="60"/>
        <v>0</v>
      </c>
      <c r="N382" s="19">
        <f t="shared" si="67"/>
        <v>2</v>
      </c>
      <c r="O382" s="9" t="str">
        <f t="shared" si="65"/>
        <v/>
      </c>
      <c r="S382" s="2" t="str">
        <f t="shared" si="63"/>
        <v>ORA - ORACLE</v>
      </c>
      <c r="T382" s="18" t="str">
        <f t="shared" si="61"/>
        <v/>
      </c>
      <c r="V382" s="2" t="str">
        <f t="shared" si="64"/>
        <v>INCIDENTS</v>
      </c>
      <c r="W382" s="16" t="str">
        <f t="shared" si="62"/>
        <v/>
      </c>
    </row>
    <row r="383" spans="2:23" x14ac:dyDescent="0.2">
      <c r="B383" s="59" t="str">
        <f>IF(Collage!B376="","",Collage!B376)</f>
        <v/>
      </c>
      <c r="C383" s="59" t="str">
        <f>IF(Collage!C376="","",Collage!C376)</f>
        <v/>
      </c>
      <c r="D383" s="60" t="str">
        <f>IF(Collage!D376="","",Collage!D376)</f>
        <v>ORA - 82</v>
      </c>
      <c r="E383" s="29" t="s">
        <v>2</v>
      </c>
      <c r="F383" s="10" t="s">
        <v>2</v>
      </c>
      <c r="G383" s="11"/>
      <c r="H383" s="13">
        <f t="shared" si="58"/>
        <v>0.66666666666666663</v>
      </c>
      <c r="I383" s="8" t="str">
        <f>IF(B383&lt;&gt;"",SUMIF($V$23:$V$598,V383,$H$23:$H$598)/SUMIF($V$23:$V$598,V383,$O$23:O958),IF(O383&lt;&gt;"",SUMIF($S$23:$S$598,S383,$H$23:$H$598)/O383,""))</f>
        <v/>
      </c>
      <c r="J383" s="12"/>
      <c r="K383" s="19">
        <f t="shared" si="66"/>
        <v>1</v>
      </c>
      <c r="L383" s="19">
        <f t="shared" si="59"/>
        <v>1</v>
      </c>
      <c r="M383" s="19">
        <f t="shared" si="60"/>
        <v>0</v>
      </c>
      <c r="N383" s="19">
        <f t="shared" si="67"/>
        <v>2</v>
      </c>
      <c r="O383" s="9" t="str">
        <f t="shared" si="65"/>
        <v/>
      </c>
      <c r="S383" s="2" t="str">
        <f t="shared" si="63"/>
        <v>ORA - ORACLE</v>
      </c>
      <c r="T383" s="18" t="str">
        <f t="shared" si="61"/>
        <v/>
      </c>
      <c r="V383" s="2" t="str">
        <f t="shared" si="64"/>
        <v>INCIDENTS</v>
      </c>
      <c r="W383" s="16" t="str">
        <f t="shared" si="62"/>
        <v/>
      </c>
    </row>
    <row r="384" spans="2:23" x14ac:dyDescent="0.2">
      <c r="B384" s="59" t="str">
        <f>IF(Collage!B377="","",Collage!B377)</f>
        <v/>
      </c>
      <c r="C384" s="59" t="str">
        <f>IF(Collage!C377="","",Collage!C377)</f>
        <v/>
      </c>
      <c r="D384" s="60" t="str">
        <f>IF(Collage!D377="","",Collage!D377)</f>
        <v>ORA - 83</v>
      </c>
      <c r="E384" s="29" t="s">
        <v>2</v>
      </c>
      <c r="F384" s="10" t="s">
        <v>2</v>
      </c>
      <c r="G384" s="11"/>
      <c r="H384" s="13">
        <f t="shared" si="58"/>
        <v>0.66666666666666663</v>
      </c>
      <c r="I384" s="8" t="str">
        <f>IF(B384&lt;&gt;"",SUMIF($V$23:$V$598,V384,$H$23:$H$598)/SUMIF($V$23:$V$598,V384,$O$23:O959),IF(O384&lt;&gt;"",SUMIF($S$23:$S$598,S384,$H$23:$H$598)/O384,""))</f>
        <v/>
      </c>
      <c r="J384" s="12"/>
      <c r="K384" s="19">
        <f t="shared" si="66"/>
        <v>1</v>
      </c>
      <c r="L384" s="19">
        <f t="shared" si="59"/>
        <v>1</v>
      </c>
      <c r="M384" s="19">
        <f t="shared" si="60"/>
        <v>0</v>
      </c>
      <c r="N384" s="19">
        <f t="shared" si="67"/>
        <v>2</v>
      </c>
      <c r="O384" s="9" t="str">
        <f t="shared" si="65"/>
        <v/>
      </c>
      <c r="S384" s="2" t="str">
        <f t="shared" si="63"/>
        <v>ORA - ORACLE</v>
      </c>
      <c r="T384" s="18" t="str">
        <f t="shared" si="61"/>
        <v/>
      </c>
      <c r="V384" s="2" t="str">
        <f t="shared" si="64"/>
        <v>INCIDENTS</v>
      </c>
      <c r="W384" s="16" t="str">
        <f t="shared" si="62"/>
        <v/>
      </c>
    </row>
    <row r="385" spans="2:23" x14ac:dyDescent="0.2">
      <c r="B385" s="59" t="str">
        <f>IF(Collage!B378="","",Collage!B378)</f>
        <v/>
      </c>
      <c r="C385" s="59" t="str">
        <f>IF(Collage!C378="","",Collage!C378)</f>
        <v/>
      </c>
      <c r="D385" s="60" t="str">
        <f>IF(Collage!D378="","",Collage!D378)</f>
        <v>ORA - 84</v>
      </c>
      <c r="E385" s="29" t="s">
        <v>2</v>
      </c>
      <c r="F385" s="10" t="s">
        <v>2</v>
      </c>
      <c r="G385" s="11"/>
      <c r="H385" s="13">
        <f t="shared" si="58"/>
        <v>0.66666666666666663</v>
      </c>
      <c r="I385" s="8" t="str">
        <f>IF(B385&lt;&gt;"",SUMIF($V$23:$V$598,V385,$H$23:$H$598)/SUMIF($V$23:$V$598,V385,$O$23:O960),IF(O385&lt;&gt;"",SUMIF($S$23:$S$598,S385,$H$23:$H$598)/O385,""))</f>
        <v/>
      </c>
      <c r="J385" s="12"/>
      <c r="K385" s="19">
        <f t="shared" si="66"/>
        <v>1</v>
      </c>
      <c r="L385" s="19">
        <f t="shared" si="59"/>
        <v>1</v>
      </c>
      <c r="M385" s="19">
        <f t="shared" si="60"/>
        <v>0</v>
      </c>
      <c r="N385" s="19">
        <f t="shared" si="67"/>
        <v>2</v>
      </c>
      <c r="O385" s="9" t="str">
        <f t="shared" si="65"/>
        <v/>
      </c>
      <c r="S385" s="2" t="str">
        <f t="shared" si="63"/>
        <v>ORA - ORACLE</v>
      </c>
      <c r="T385" s="18" t="str">
        <f t="shared" si="61"/>
        <v/>
      </c>
      <c r="V385" s="2" t="str">
        <f t="shared" si="64"/>
        <v>INCIDENTS</v>
      </c>
      <c r="W385" s="16" t="str">
        <f t="shared" si="62"/>
        <v/>
      </c>
    </row>
    <row r="386" spans="2:23" x14ac:dyDescent="0.2">
      <c r="B386" s="59" t="str">
        <f>IF(Collage!B379="","",Collage!B379)</f>
        <v/>
      </c>
      <c r="C386" s="59" t="str">
        <f>IF(Collage!C379="","",Collage!C379)</f>
        <v/>
      </c>
      <c r="D386" s="60" t="str">
        <f>IF(Collage!D379="","",Collage!D379)</f>
        <v>ORA - 85</v>
      </c>
      <c r="E386" s="29" t="s">
        <v>2</v>
      </c>
      <c r="F386" s="10" t="s">
        <v>2</v>
      </c>
      <c r="G386" s="11"/>
      <c r="H386" s="13">
        <f t="shared" si="58"/>
        <v>0.66666666666666663</v>
      </c>
      <c r="I386" s="8" t="str">
        <f>IF(B386&lt;&gt;"",SUMIF($V$23:$V$598,V386,$H$23:$H$598)/SUMIF($V$23:$V$598,V386,$O$23:O961),IF(O386&lt;&gt;"",SUMIF($S$23:$S$598,S386,$H$23:$H$598)/O386,""))</f>
        <v/>
      </c>
      <c r="J386" s="12"/>
      <c r="K386" s="19">
        <f t="shared" si="66"/>
        <v>1</v>
      </c>
      <c r="L386" s="19">
        <f t="shared" si="59"/>
        <v>1</v>
      </c>
      <c r="M386" s="19">
        <f t="shared" si="60"/>
        <v>0</v>
      </c>
      <c r="N386" s="19">
        <f t="shared" si="67"/>
        <v>2</v>
      </c>
      <c r="O386" s="9" t="str">
        <f t="shared" si="65"/>
        <v/>
      </c>
      <c r="S386" s="2" t="str">
        <f t="shared" si="63"/>
        <v>ORA - ORACLE</v>
      </c>
      <c r="T386" s="18" t="str">
        <f t="shared" si="61"/>
        <v/>
      </c>
      <c r="V386" s="2" t="str">
        <f t="shared" si="64"/>
        <v>INCIDENTS</v>
      </c>
      <c r="W386" s="16" t="str">
        <f t="shared" si="62"/>
        <v/>
      </c>
    </row>
    <row r="387" spans="2:23" x14ac:dyDescent="0.2">
      <c r="B387" s="59" t="str">
        <f>IF(Collage!B380="","",Collage!B380)</f>
        <v/>
      </c>
      <c r="C387" s="59" t="str">
        <f>IF(Collage!C380="","",Collage!C380)</f>
        <v/>
      </c>
      <c r="D387" s="60" t="str">
        <f>IF(Collage!D380="","",Collage!D380)</f>
        <v>ORA - 86</v>
      </c>
      <c r="E387" s="29" t="s">
        <v>2</v>
      </c>
      <c r="F387" s="10" t="s">
        <v>2</v>
      </c>
      <c r="G387" s="11"/>
      <c r="H387" s="13">
        <f t="shared" si="58"/>
        <v>0.66666666666666663</v>
      </c>
      <c r="I387" s="8" t="str">
        <f>IF(B387&lt;&gt;"",SUMIF($V$23:$V$598,V387,$H$23:$H$598)/SUMIF($V$23:$V$598,V387,$O$23:O962),IF(O387&lt;&gt;"",SUMIF($S$23:$S$598,S387,$H$23:$H$598)/O387,""))</f>
        <v/>
      </c>
      <c r="J387" s="12"/>
      <c r="K387" s="19">
        <f t="shared" si="66"/>
        <v>1</v>
      </c>
      <c r="L387" s="19">
        <f t="shared" si="59"/>
        <v>1</v>
      </c>
      <c r="M387" s="19">
        <f t="shared" si="60"/>
        <v>0</v>
      </c>
      <c r="N387" s="19">
        <f t="shared" si="67"/>
        <v>2</v>
      </c>
      <c r="O387" s="9" t="str">
        <f t="shared" si="65"/>
        <v/>
      </c>
      <c r="S387" s="2" t="str">
        <f t="shared" si="63"/>
        <v>ORA - ORACLE</v>
      </c>
      <c r="T387" s="18" t="str">
        <f t="shared" si="61"/>
        <v/>
      </c>
      <c r="V387" s="2" t="str">
        <f t="shared" si="64"/>
        <v>INCIDENTS</v>
      </c>
      <c r="W387" s="16" t="str">
        <f t="shared" si="62"/>
        <v/>
      </c>
    </row>
    <row r="388" spans="2:23" x14ac:dyDescent="0.2">
      <c r="B388" s="59" t="str">
        <f>IF(Collage!B381="","",Collage!B381)</f>
        <v/>
      </c>
      <c r="C388" s="59" t="str">
        <f>IF(Collage!C381="","",Collage!C381)</f>
        <v/>
      </c>
      <c r="D388" s="60" t="str">
        <f>IF(Collage!D381="","",Collage!D381)</f>
        <v>ORA - 87</v>
      </c>
      <c r="E388" s="29"/>
      <c r="F388" s="10"/>
      <c r="G388" s="11"/>
      <c r="H388" s="13">
        <f t="shared" si="58"/>
        <v>0</v>
      </c>
      <c r="I388" s="8" t="str">
        <f>IF(B388&lt;&gt;"",SUMIF($V$23:$V$598,V388,$H$23:$H$598)/SUMIF($V$23:$V$598,V388,$O$23:O963),IF(O388&lt;&gt;"",SUMIF($S$23:$S$598,S388,$H$23:$H$598)/O388,""))</f>
        <v/>
      </c>
      <c r="J388" s="12"/>
      <c r="K388" s="19">
        <f t="shared" si="66"/>
        <v>0</v>
      </c>
      <c r="L388" s="19">
        <f t="shared" si="59"/>
        <v>0</v>
      </c>
      <c r="M388" s="19">
        <f t="shared" si="60"/>
        <v>0</v>
      </c>
      <c r="N388" s="19">
        <f t="shared" si="67"/>
        <v>0</v>
      </c>
      <c r="O388" s="9" t="str">
        <f t="shared" si="65"/>
        <v/>
      </c>
      <c r="S388" s="2" t="str">
        <f t="shared" si="63"/>
        <v>ORA - ORACLE</v>
      </c>
      <c r="T388" s="18" t="str">
        <f t="shared" si="61"/>
        <v/>
      </c>
      <c r="V388" s="2" t="str">
        <f t="shared" si="64"/>
        <v>INCIDENTS</v>
      </c>
      <c r="W388" s="16" t="str">
        <f t="shared" si="62"/>
        <v/>
      </c>
    </row>
    <row r="389" spans="2:23" x14ac:dyDescent="0.2">
      <c r="B389" s="59" t="str">
        <f>IF(Collage!B382="","",Collage!B382)</f>
        <v/>
      </c>
      <c r="C389" s="59" t="str">
        <f>IF(Collage!C382="","",Collage!C382)</f>
        <v/>
      </c>
      <c r="D389" s="60" t="str">
        <f>IF(Collage!D382="","",Collage!D382)</f>
        <v>ORA - 88</v>
      </c>
      <c r="E389" s="29"/>
      <c r="F389" s="10"/>
      <c r="G389" s="11"/>
      <c r="H389" s="13">
        <f t="shared" si="58"/>
        <v>0</v>
      </c>
      <c r="I389" s="8" t="str">
        <f>IF(B389&lt;&gt;"",SUMIF($V$23:$V$598,V389,$H$23:$H$598)/SUMIF($V$23:$V$598,V389,$O$23:O964),IF(O389&lt;&gt;"",SUMIF($S$23:$S$598,S389,$H$23:$H$598)/O389,""))</f>
        <v/>
      </c>
      <c r="J389" s="12"/>
      <c r="K389" s="19">
        <f t="shared" si="66"/>
        <v>0</v>
      </c>
      <c r="L389" s="19">
        <f t="shared" si="59"/>
        <v>0</v>
      </c>
      <c r="M389" s="19">
        <f t="shared" si="60"/>
        <v>0</v>
      </c>
      <c r="N389" s="19">
        <f t="shared" si="67"/>
        <v>0</v>
      </c>
      <c r="O389" s="9" t="str">
        <f t="shared" si="65"/>
        <v/>
      </c>
      <c r="S389" s="2" t="str">
        <f t="shared" si="63"/>
        <v>ORA - ORACLE</v>
      </c>
      <c r="T389" s="18" t="str">
        <f t="shared" si="61"/>
        <v/>
      </c>
      <c r="V389" s="2" t="str">
        <f t="shared" si="64"/>
        <v>INCIDENTS</v>
      </c>
      <c r="W389" s="16" t="str">
        <f t="shared" si="62"/>
        <v/>
      </c>
    </row>
    <row r="390" spans="2:23" x14ac:dyDescent="0.2">
      <c r="B390" s="59" t="str">
        <f>IF(Collage!B383="","",Collage!B383)</f>
        <v/>
      </c>
      <c r="C390" s="59" t="str">
        <f>IF(Collage!C383="","",Collage!C383)</f>
        <v/>
      </c>
      <c r="D390" s="60" t="str">
        <f>IF(Collage!D383="","",Collage!D383)</f>
        <v>ORA - 89</v>
      </c>
      <c r="E390" s="29"/>
      <c r="F390" s="10"/>
      <c r="G390" s="11"/>
      <c r="H390" s="13">
        <f t="shared" si="58"/>
        <v>0</v>
      </c>
      <c r="I390" s="8" t="str">
        <f>IF(B390&lt;&gt;"",SUMIF($V$23:$V$598,V390,$H$23:$H$598)/SUMIF($V$23:$V$598,V390,$O$23:O965),IF(O390&lt;&gt;"",SUMIF($S$23:$S$598,S390,$H$23:$H$598)/O390,""))</f>
        <v/>
      </c>
      <c r="J390" s="12"/>
      <c r="K390" s="19">
        <f t="shared" si="66"/>
        <v>0</v>
      </c>
      <c r="L390" s="19">
        <f t="shared" si="59"/>
        <v>0</v>
      </c>
      <c r="M390" s="19">
        <f t="shared" si="60"/>
        <v>0</v>
      </c>
      <c r="N390" s="19">
        <f t="shared" si="67"/>
        <v>0</v>
      </c>
      <c r="O390" s="9" t="str">
        <f t="shared" si="65"/>
        <v/>
      </c>
      <c r="S390" s="2" t="str">
        <f t="shared" si="63"/>
        <v>ORA - ORACLE</v>
      </c>
      <c r="T390" s="18" t="str">
        <f t="shared" si="61"/>
        <v/>
      </c>
      <c r="V390" s="2" t="str">
        <f t="shared" si="64"/>
        <v>INCIDENTS</v>
      </c>
      <c r="W390" s="16" t="str">
        <f t="shared" si="62"/>
        <v/>
      </c>
    </row>
    <row r="391" spans="2:23" x14ac:dyDescent="0.2">
      <c r="B391" s="59" t="str">
        <f>IF(Collage!B384="","",Collage!B384)</f>
        <v/>
      </c>
      <c r="C391" s="59" t="str">
        <f>IF(Collage!C384="","",Collage!C384)</f>
        <v/>
      </c>
      <c r="D391" s="60" t="str">
        <f>IF(Collage!D384="","",Collage!D384)</f>
        <v>ORA - 90</v>
      </c>
      <c r="E391" s="29"/>
      <c r="F391" s="10"/>
      <c r="G391" s="11"/>
      <c r="H391" s="13">
        <f t="shared" si="58"/>
        <v>0</v>
      </c>
      <c r="I391" s="8" t="str">
        <f>IF(B391&lt;&gt;"",SUMIF($V$23:$V$598,V391,$H$23:$H$598)/SUMIF($V$23:$V$598,V391,$O$23:O966),IF(O391&lt;&gt;"",SUMIF($S$23:$S$598,S391,$H$23:$H$598)/O391,""))</f>
        <v/>
      </c>
      <c r="J391" s="12"/>
      <c r="K391" s="19">
        <f t="shared" si="66"/>
        <v>0</v>
      </c>
      <c r="L391" s="19">
        <f t="shared" si="59"/>
        <v>0</v>
      </c>
      <c r="M391" s="19">
        <f t="shared" si="60"/>
        <v>0</v>
      </c>
      <c r="N391" s="19">
        <f t="shared" si="67"/>
        <v>0</v>
      </c>
      <c r="O391" s="9" t="str">
        <f t="shared" si="65"/>
        <v/>
      </c>
      <c r="S391" s="2" t="str">
        <f t="shared" si="63"/>
        <v>ORA - ORACLE</v>
      </c>
      <c r="T391" s="18" t="str">
        <f t="shared" si="61"/>
        <v/>
      </c>
      <c r="V391" s="2" t="str">
        <f t="shared" si="64"/>
        <v>INCIDENTS</v>
      </c>
      <c r="W391" s="16" t="str">
        <f t="shared" si="62"/>
        <v/>
      </c>
    </row>
    <row r="392" spans="2:23" x14ac:dyDescent="0.2">
      <c r="B392" s="59" t="str">
        <f>IF(Collage!B385="","",Collage!B385)</f>
        <v/>
      </c>
      <c r="C392" s="59" t="str">
        <f>IF(Collage!C385="","",Collage!C385)</f>
        <v/>
      </c>
      <c r="D392" s="60" t="str">
        <f>IF(Collage!D385="","",Collage!D385)</f>
        <v>ORA - 91</v>
      </c>
      <c r="E392" s="29"/>
      <c r="F392" s="10"/>
      <c r="G392" s="11"/>
      <c r="H392" s="13">
        <f t="shared" si="58"/>
        <v>0</v>
      </c>
      <c r="I392" s="8" t="str">
        <f>IF(B392&lt;&gt;"",SUMIF($V$23:$V$598,V392,$H$23:$H$598)/SUMIF($V$23:$V$598,V392,$O$23:O967),IF(O392&lt;&gt;"",SUMIF($S$23:$S$598,S392,$H$23:$H$598)/O392,""))</f>
        <v/>
      </c>
      <c r="J392" s="12"/>
      <c r="K392" s="19">
        <f t="shared" si="66"/>
        <v>0</v>
      </c>
      <c r="L392" s="19">
        <f t="shared" si="59"/>
        <v>0</v>
      </c>
      <c r="M392" s="19">
        <f t="shared" si="60"/>
        <v>0</v>
      </c>
      <c r="N392" s="19">
        <f t="shared" si="67"/>
        <v>0</v>
      </c>
      <c r="O392" s="9" t="str">
        <f t="shared" si="65"/>
        <v/>
      </c>
      <c r="S392" s="2" t="str">
        <f t="shared" si="63"/>
        <v>ORA - ORACLE</v>
      </c>
      <c r="T392" s="18" t="str">
        <f t="shared" si="61"/>
        <v/>
      </c>
      <c r="V392" s="2" t="str">
        <f t="shared" si="64"/>
        <v>INCIDENTS</v>
      </c>
      <c r="W392" s="16" t="str">
        <f t="shared" si="62"/>
        <v/>
      </c>
    </row>
    <row r="393" spans="2:23" x14ac:dyDescent="0.2">
      <c r="B393" s="59" t="str">
        <f>IF(Collage!B386="","",Collage!B386)</f>
        <v/>
      </c>
      <c r="C393" s="59" t="str">
        <f>IF(Collage!C386="","",Collage!C386)</f>
        <v/>
      </c>
      <c r="D393" s="60" t="str">
        <f>IF(Collage!D386="","",Collage!D386)</f>
        <v>ORA - 92</v>
      </c>
      <c r="E393" s="29" t="s">
        <v>2</v>
      </c>
      <c r="F393" s="10" t="s">
        <v>2</v>
      </c>
      <c r="G393" s="11"/>
      <c r="H393" s="13">
        <f t="shared" si="58"/>
        <v>0.66666666666666663</v>
      </c>
      <c r="I393" s="8" t="str">
        <f>IF(B393&lt;&gt;"",SUMIF($V$23:$V$598,V393,$H$23:$H$598)/SUMIF($V$23:$V$598,V393,$O$23:O968),IF(O393&lt;&gt;"",SUMIF($S$23:$S$598,S393,$H$23:$H$598)/O393,""))</f>
        <v/>
      </c>
      <c r="J393" s="12"/>
      <c r="K393" s="19">
        <f t="shared" si="66"/>
        <v>1</v>
      </c>
      <c r="L393" s="19">
        <f t="shared" si="59"/>
        <v>1</v>
      </c>
      <c r="M393" s="19">
        <f t="shared" si="60"/>
        <v>0</v>
      </c>
      <c r="N393" s="19">
        <f t="shared" si="67"/>
        <v>2</v>
      </c>
      <c r="O393" s="9" t="str">
        <f t="shared" si="65"/>
        <v/>
      </c>
      <c r="S393" s="2" t="str">
        <f t="shared" si="63"/>
        <v>ORA - ORACLE</v>
      </c>
      <c r="T393" s="18" t="str">
        <f t="shared" si="61"/>
        <v/>
      </c>
      <c r="V393" s="2" t="str">
        <f t="shared" si="64"/>
        <v>INCIDENTS</v>
      </c>
      <c r="W393" s="16" t="str">
        <f t="shared" si="62"/>
        <v/>
      </c>
    </row>
    <row r="394" spans="2:23" x14ac:dyDescent="0.2">
      <c r="B394" s="59" t="str">
        <f>IF(Collage!B387="","",Collage!B387)</f>
        <v/>
      </c>
      <c r="C394" s="59" t="str">
        <f>IF(Collage!C387="","",Collage!C387)</f>
        <v/>
      </c>
      <c r="D394" s="60" t="str">
        <f>IF(Collage!D387="","",Collage!D387)</f>
        <v>ORA - 93</v>
      </c>
      <c r="E394" s="29"/>
      <c r="F394" s="10"/>
      <c r="G394" s="11"/>
      <c r="H394" s="13">
        <f t="shared" si="58"/>
        <v>0</v>
      </c>
      <c r="I394" s="8" t="str">
        <f>IF(B394&lt;&gt;"",SUMIF($V$23:$V$598,V394,$H$23:$H$598)/SUMIF($V$23:$V$598,V394,$O$23:O969),IF(O394&lt;&gt;"",SUMIF($S$23:$S$598,S394,$H$23:$H$598)/O394,""))</f>
        <v/>
      </c>
      <c r="J394" s="12"/>
      <c r="K394" s="19">
        <f t="shared" si="66"/>
        <v>0</v>
      </c>
      <c r="L394" s="19">
        <f t="shared" si="59"/>
        <v>0</v>
      </c>
      <c r="M394" s="19">
        <f t="shared" si="60"/>
        <v>0</v>
      </c>
      <c r="N394" s="19">
        <f t="shared" si="67"/>
        <v>0</v>
      </c>
      <c r="O394" s="9" t="str">
        <f t="shared" si="65"/>
        <v/>
      </c>
      <c r="S394" s="2" t="str">
        <f t="shared" si="63"/>
        <v>ORA - ORACLE</v>
      </c>
      <c r="T394" s="18" t="str">
        <f t="shared" si="61"/>
        <v/>
      </c>
      <c r="V394" s="2" t="str">
        <f t="shared" si="64"/>
        <v>INCIDENTS</v>
      </c>
      <c r="W394" s="16" t="str">
        <f t="shared" si="62"/>
        <v/>
      </c>
    </row>
    <row r="395" spans="2:23" x14ac:dyDescent="0.2">
      <c r="B395" s="59" t="str">
        <f>IF(Collage!B388="","",Collage!B388)</f>
        <v/>
      </c>
      <c r="C395" s="59" t="str">
        <f>IF(Collage!C388="","",Collage!C388)</f>
        <v/>
      </c>
      <c r="D395" s="60" t="str">
        <f>IF(Collage!D388="","",Collage!D388)</f>
        <v>ORA - 94</v>
      </c>
      <c r="E395" s="29"/>
      <c r="F395" s="10"/>
      <c r="G395" s="11"/>
      <c r="H395" s="13">
        <f t="shared" si="58"/>
        <v>0</v>
      </c>
      <c r="I395" s="8" t="str">
        <f>IF(B395&lt;&gt;"",SUMIF($V$23:$V$598,V395,$H$23:$H$598)/SUMIF($V$23:$V$598,V395,$O$23:O970),IF(O395&lt;&gt;"",SUMIF($S$23:$S$598,S395,$H$23:$H$598)/O395,""))</f>
        <v/>
      </c>
      <c r="J395" s="12"/>
      <c r="K395" s="19">
        <f t="shared" si="66"/>
        <v>0</v>
      </c>
      <c r="L395" s="19">
        <f t="shared" si="59"/>
        <v>0</v>
      </c>
      <c r="M395" s="19">
        <f t="shared" si="60"/>
        <v>0</v>
      </c>
      <c r="N395" s="19">
        <f t="shared" si="67"/>
        <v>0</v>
      </c>
      <c r="O395" s="9" t="str">
        <f t="shared" si="65"/>
        <v/>
      </c>
      <c r="S395" s="2" t="str">
        <f t="shared" si="63"/>
        <v>ORA - ORACLE</v>
      </c>
      <c r="T395" s="18" t="str">
        <f t="shared" si="61"/>
        <v/>
      </c>
      <c r="V395" s="2" t="str">
        <f t="shared" si="64"/>
        <v>INCIDENTS</v>
      </c>
      <c r="W395" s="16" t="str">
        <f t="shared" si="62"/>
        <v/>
      </c>
    </row>
    <row r="396" spans="2:23" x14ac:dyDescent="0.2">
      <c r="B396" s="59" t="str">
        <f>IF(Collage!B389="","",Collage!B389)</f>
        <v/>
      </c>
      <c r="C396" s="59" t="str">
        <f>IF(Collage!C389="","",Collage!C389)</f>
        <v/>
      </c>
      <c r="D396" s="60" t="str">
        <f>IF(Collage!D389="","",Collage!D389)</f>
        <v>ORA - 95</v>
      </c>
      <c r="E396" s="29" t="s">
        <v>2</v>
      </c>
      <c r="F396" s="10"/>
      <c r="G396" s="11"/>
      <c r="H396" s="13">
        <f t="shared" si="58"/>
        <v>0.33333333333333331</v>
      </c>
      <c r="I396" s="8" t="str">
        <f>IF(B396&lt;&gt;"",SUMIF($V$23:$V$598,V396,$H$23:$H$598)/SUMIF($V$23:$V$598,V396,$O$23:O971),IF(O396&lt;&gt;"",SUMIF($S$23:$S$598,S396,$H$23:$H$598)/O396,""))</f>
        <v/>
      </c>
      <c r="J396" s="12"/>
      <c r="K396" s="19">
        <f t="shared" si="66"/>
        <v>1</v>
      </c>
      <c r="L396" s="19">
        <f t="shared" si="59"/>
        <v>0</v>
      </c>
      <c r="M396" s="19">
        <f t="shared" si="60"/>
        <v>0</v>
      </c>
      <c r="N396" s="19">
        <f t="shared" si="67"/>
        <v>1</v>
      </c>
      <c r="O396" s="9" t="str">
        <f t="shared" si="65"/>
        <v/>
      </c>
      <c r="S396" s="2" t="str">
        <f t="shared" si="63"/>
        <v>ORA - ORACLE</v>
      </c>
      <c r="T396" s="18" t="str">
        <f t="shared" si="61"/>
        <v/>
      </c>
      <c r="V396" s="2" t="str">
        <f t="shared" si="64"/>
        <v>INCIDENTS</v>
      </c>
      <c r="W396" s="16" t="str">
        <f t="shared" si="62"/>
        <v/>
      </c>
    </row>
    <row r="397" spans="2:23" x14ac:dyDescent="0.2">
      <c r="B397" s="59" t="str">
        <f>IF(Collage!B390="","",Collage!B390)</f>
        <v/>
      </c>
      <c r="C397" s="59" t="str">
        <f>IF(Collage!C390="","",Collage!C390)</f>
        <v/>
      </c>
      <c r="D397" s="60" t="str">
        <f>IF(Collage!D390="","",Collage!D390)</f>
        <v>ORA - 96</v>
      </c>
      <c r="E397" s="29"/>
      <c r="F397" s="10"/>
      <c r="G397" s="11"/>
      <c r="H397" s="13">
        <f t="shared" si="58"/>
        <v>0</v>
      </c>
      <c r="I397" s="8" t="str">
        <f>IF(B397&lt;&gt;"",SUMIF($V$23:$V$598,V397,$H$23:$H$598)/SUMIF($V$23:$V$598,V397,$O$23:O972),IF(O397&lt;&gt;"",SUMIF($S$23:$S$598,S397,$H$23:$H$598)/O397,""))</f>
        <v/>
      </c>
      <c r="J397" s="12"/>
      <c r="K397" s="19">
        <f t="shared" si="66"/>
        <v>0</v>
      </c>
      <c r="L397" s="19">
        <f t="shared" si="59"/>
        <v>0</v>
      </c>
      <c r="M397" s="19">
        <f t="shared" si="60"/>
        <v>0</v>
      </c>
      <c r="N397" s="19">
        <f t="shared" si="67"/>
        <v>0</v>
      </c>
      <c r="O397" s="9" t="str">
        <f t="shared" si="65"/>
        <v/>
      </c>
      <c r="S397" s="2" t="str">
        <f t="shared" si="63"/>
        <v>ORA - ORACLE</v>
      </c>
      <c r="T397" s="18" t="str">
        <f t="shared" si="61"/>
        <v/>
      </c>
      <c r="V397" s="2" t="str">
        <f t="shared" si="64"/>
        <v>INCIDENTS</v>
      </c>
      <c r="W397" s="16" t="str">
        <f t="shared" si="62"/>
        <v/>
      </c>
    </row>
    <row r="398" spans="2:23" x14ac:dyDescent="0.2">
      <c r="B398" s="59" t="str">
        <f>IF(Collage!B391="","",Collage!B391)</f>
        <v/>
      </c>
      <c r="C398" s="59" t="str">
        <f>IF(Collage!C391="","",Collage!C391)</f>
        <v/>
      </c>
      <c r="D398" s="60" t="str">
        <f>IF(Collage!D391="","",Collage!D391)</f>
        <v>ORA - 97</v>
      </c>
      <c r="E398" s="29"/>
      <c r="F398" s="10"/>
      <c r="G398" s="11"/>
      <c r="H398" s="13">
        <f t="shared" si="58"/>
        <v>0</v>
      </c>
      <c r="I398" s="8" t="str">
        <f>IF(B398&lt;&gt;"",SUMIF($V$23:$V$598,V398,$H$23:$H$598)/SUMIF($V$23:$V$598,V398,$O$23:O973),IF(O398&lt;&gt;"",SUMIF($S$23:$S$598,S398,$H$23:$H$598)/O398,""))</f>
        <v/>
      </c>
      <c r="J398" s="12"/>
      <c r="K398" s="19">
        <f t="shared" si="66"/>
        <v>0</v>
      </c>
      <c r="L398" s="19">
        <f t="shared" si="59"/>
        <v>0</v>
      </c>
      <c r="M398" s="19">
        <f t="shared" si="60"/>
        <v>0</v>
      </c>
      <c r="N398" s="19">
        <f t="shared" si="67"/>
        <v>0</v>
      </c>
      <c r="O398" s="9" t="str">
        <f t="shared" si="65"/>
        <v/>
      </c>
      <c r="S398" s="2" t="str">
        <f t="shared" si="63"/>
        <v>ORA - ORACLE</v>
      </c>
      <c r="T398" s="18" t="str">
        <f t="shared" si="61"/>
        <v/>
      </c>
      <c r="V398" s="2" t="str">
        <f t="shared" si="64"/>
        <v>INCIDENTS</v>
      </c>
      <c r="W398" s="16" t="str">
        <f t="shared" si="62"/>
        <v/>
      </c>
    </row>
    <row r="399" spans="2:23" x14ac:dyDescent="0.2">
      <c r="B399" s="59" t="str">
        <f>IF(Collage!B392="","",Collage!B392)</f>
        <v/>
      </c>
      <c r="C399" s="59" t="str">
        <f>IF(Collage!C392="","",Collage!C392)</f>
        <v/>
      </c>
      <c r="D399" s="60" t="str">
        <f>IF(Collage!D392="","",Collage!D392)</f>
        <v>ORA - 98</v>
      </c>
      <c r="E399" s="29"/>
      <c r="F399" s="10"/>
      <c r="G399" s="11"/>
      <c r="H399" s="13">
        <f t="shared" si="58"/>
        <v>0</v>
      </c>
      <c r="I399" s="8" t="str">
        <f>IF(B399&lt;&gt;"",SUMIF($V$23:$V$598,V399,$H$23:$H$598)/SUMIF($V$23:$V$598,V399,$O$23:O974),IF(O399&lt;&gt;"",SUMIF($S$23:$S$598,S399,$H$23:$H$598)/O399,""))</f>
        <v/>
      </c>
      <c r="J399" s="12"/>
      <c r="K399" s="19">
        <f t="shared" si="66"/>
        <v>0</v>
      </c>
      <c r="L399" s="19">
        <f t="shared" si="59"/>
        <v>0</v>
      </c>
      <c r="M399" s="19">
        <f t="shared" si="60"/>
        <v>0</v>
      </c>
      <c r="N399" s="19">
        <f t="shared" si="67"/>
        <v>0</v>
      </c>
      <c r="O399" s="9" t="str">
        <f t="shared" si="65"/>
        <v/>
      </c>
      <c r="S399" s="2" t="str">
        <f t="shared" si="63"/>
        <v>ORA - ORACLE</v>
      </c>
      <c r="T399" s="18" t="str">
        <f t="shared" si="61"/>
        <v/>
      </c>
      <c r="V399" s="2" t="str">
        <f t="shared" si="64"/>
        <v>INCIDENTS</v>
      </c>
      <c r="W399" s="16" t="str">
        <f t="shared" si="62"/>
        <v/>
      </c>
    </row>
    <row r="400" spans="2:23" x14ac:dyDescent="0.2">
      <c r="B400" s="59" t="str">
        <f>IF(Collage!B393="","",Collage!B393)</f>
        <v/>
      </c>
      <c r="C400" s="59" t="str">
        <f>IF(Collage!C393="","",Collage!C393)</f>
        <v/>
      </c>
      <c r="D400" s="60" t="str">
        <f>IF(Collage!D393="","",Collage!D393)</f>
        <v>ORA - 99</v>
      </c>
      <c r="E400" s="29" t="s">
        <v>2</v>
      </c>
      <c r="F400" s="10" t="s">
        <v>2</v>
      </c>
      <c r="G400" s="11"/>
      <c r="H400" s="13">
        <f t="shared" si="58"/>
        <v>0.66666666666666663</v>
      </c>
      <c r="I400" s="8" t="str">
        <f>IF(B400&lt;&gt;"",SUMIF($V$23:$V$598,V400,$H$23:$H$598)/SUMIF($V$23:$V$598,V400,$O$23:O975),IF(O400&lt;&gt;"",SUMIF($S$23:$S$598,S400,$H$23:$H$598)/O400,""))</f>
        <v/>
      </c>
      <c r="J400" s="12"/>
      <c r="K400" s="19">
        <f t="shared" si="66"/>
        <v>1</v>
      </c>
      <c r="L400" s="19">
        <f t="shared" si="59"/>
        <v>1</v>
      </c>
      <c r="M400" s="19">
        <f t="shared" si="60"/>
        <v>0</v>
      </c>
      <c r="N400" s="19">
        <f t="shared" si="67"/>
        <v>2</v>
      </c>
      <c r="O400" s="9" t="str">
        <f t="shared" si="65"/>
        <v/>
      </c>
      <c r="S400" s="2" t="str">
        <f t="shared" si="63"/>
        <v>ORA - ORACLE</v>
      </c>
      <c r="T400" s="18" t="str">
        <f t="shared" si="61"/>
        <v/>
      </c>
      <c r="V400" s="2" t="str">
        <f t="shared" si="64"/>
        <v>INCIDENTS</v>
      </c>
      <c r="W400" s="16" t="str">
        <f t="shared" si="62"/>
        <v/>
      </c>
    </row>
    <row r="401" spans="2:23" x14ac:dyDescent="0.2">
      <c r="B401" s="59" t="str">
        <f>IF(Collage!B394="","",Collage!B394)</f>
        <v/>
      </c>
      <c r="C401" s="59" t="str">
        <f>IF(Collage!C394="","",Collage!C394)</f>
        <v/>
      </c>
      <c r="D401" s="60" t="str">
        <f>IF(Collage!D394="","",Collage!D394)</f>
        <v>ORA - 100</v>
      </c>
      <c r="E401" s="29" t="s">
        <v>2</v>
      </c>
      <c r="F401" s="10" t="s">
        <v>2</v>
      </c>
      <c r="G401" s="11"/>
      <c r="H401" s="13">
        <f t="shared" si="58"/>
        <v>0.66666666666666663</v>
      </c>
      <c r="I401" s="8" t="str">
        <f>IF(B401&lt;&gt;"",SUMIF($V$23:$V$598,V401,$H$23:$H$598)/SUMIF($V$23:$V$598,V401,$O$23:O976),IF(O401&lt;&gt;"",SUMIF($S$23:$S$598,S401,$H$23:$H$598)/O401,""))</f>
        <v/>
      </c>
      <c r="J401" s="12"/>
      <c r="K401" s="19">
        <f t="shared" si="66"/>
        <v>1</v>
      </c>
      <c r="L401" s="19">
        <f t="shared" si="59"/>
        <v>1</v>
      </c>
      <c r="M401" s="19">
        <f t="shared" si="60"/>
        <v>0</v>
      </c>
      <c r="N401" s="19">
        <f t="shared" si="67"/>
        <v>2</v>
      </c>
      <c r="O401" s="9" t="str">
        <f t="shared" si="65"/>
        <v/>
      </c>
      <c r="S401" s="2" t="str">
        <f t="shared" si="63"/>
        <v>ORA - ORACLE</v>
      </c>
      <c r="T401" s="18" t="str">
        <f t="shared" si="61"/>
        <v/>
      </c>
      <c r="V401" s="2" t="str">
        <f t="shared" si="64"/>
        <v>INCIDENTS</v>
      </c>
      <c r="W401" s="16" t="str">
        <f t="shared" si="62"/>
        <v/>
      </c>
    </row>
    <row r="402" spans="2:23" x14ac:dyDescent="0.2">
      <c r="B402" s="59" t="str">
        <f>IF(Collage!B395="","",Collage!B395)</f>
        <v/>
      </c>
      <c r="C402" s="59" t="str">
        <f>IF(Collage!C395="","",Collage!C395)</f>
        <v/>
      </c>
      <c r="D402" s="60" t="str">
        <f>IF(Collage!D395="","",Collage!D395)</f>
        <v>ORA - 101</v>
      </c>
      <c r="E402" s="29" t="s">
        <v>2</v>
      </c>
      <c r="F402" s="10" t="s">
        <v>2</v>
      </c>
      <c r="G402" s="11"/>
      <c r="H402" s="13">
        <f t="shared" si="58"/>
        <v>0.66666666666666663</v>
      </c>
      <c r="I402" s="8" t="str">
        <f>IF(B402&lt;&gt;"",SUMIF($V$23:$V$598,V402,$H$23:$H$598)/SUMIF($V$23:$V$598,V402,$O$23:O977),IF(O402&lt;&gt;"",SUMIF($S$23:$S$598,S402,$H$23:$H$598)/O402,""))</f>
        <v/>
      </c>
      <c r="J402" s="12"/>
      <c r="K402" s="19">
        <f t="shared" si="66"/>
        <v>1</v>
      </c>
      <c r="L402" s="19">
        <f t="shared" si="59"/>
        <v>1</v>
      </c>
      <c r="M402" s="19">
        <f t="shared" si="60"/>
        <v>0</v>
      </c>
      <c r="N402" s="19">
        <f t="shared" si="67"/>
        <v>2</v>
      </c>
      <c r="O402" s="9" t="str">
        <f t="shared" si="65"/>
        <v/>
      </c>
      <c r="S402" s="2" t="str">
        <f t="shared" si="63"/>
        <v>ORA - ORACLE</v>
      </c>
      <c r="T402" s="18" t="str">
        <f t="shared" si="61"/>
        <v/>
      </c>
      <c r="V402" s="2" t="str">
        <f t="shared" si="64"/>
        <v>INCIDENTS</v>
      </c>
      <c r="W402" s="16" t="str">
        <f t="shared" si="62"/>
        <v/>
      </c>
    </row>
    <row r="403" spans="2:23" x14ac:dyDescent="0.2">
      <c r="B403" s="59" t="str">
        <f>IF(Collage!B396="","",Collage!B396)</f>
        <v/>
      </c>
      <c r="C403" s="59" t="str">
        <f>IF(Collage!C396="","",Collage!C396)</f>
        <v/>
      </c>
      <c r="D403" s="60" t="str">
        <f>IF(Collage!D396="","",Collage!D396)</f>
        <v>ORA - 102</v>
      </c>
      <c r="E403" s="29" t="s">
        <v>2</v>
      </c>
      <c r="F403" s="10" t="s">
        <v>2</v>
      </c>
      <c r="G403" s="11"/>
      <c r="H403" s="13">
        <f t="shared" si="58"/>
        <v>0.66666666666666663</v>
      </c>
      <c r="I403" s="8" t="str">
        <f>IF(B403&lt;&gt;"",SUMIF($V$23:$V$598,V403,$H$23:$H$598)/SUMIF($V$23:$V$598,V403,$O$23:O978),IF(O403&lt;&gt;"",SUMIF($S$23:$S$598,S403,$H$23:$H$598)/O403,""))</f>
        <v/>
      </c>
      <c r="J403" s="12"/>
      <c r="K403" s="19">
        <f t="shared" si="66"/>
        <v>1</v>
      </c>
      <c r="L403" s="19">
        <f t="shared" si="59"/>
        <v>1</v>
      </c>
      <c r="M403" s="19">
        <f t="shared" si="60"/>
        <v>0</v>
      </c>
      <c r="N403" s="19">
        <f t="shared" si="67"/>
        <v>2</v>
      </c>
      <c r="O403" s="9" t="str">
        <f t="shared" si="65"/>
        <v/>
      </c>
      <c r="S403" s="2" t="str">
        <f t="shared" si="63"/>
        <v>ORA - ORACLE</v>
      </c>
      <c r="T403" s="18" t="str">
        <f t="shared" si="61"/>
        <v/>
      </c>
      <c r="V403" s="2" t="str">
        <f t="shared" si="64"/>
        <v>INCIDENTS</v>
      </c>
      <c r="W403" s="16" t="str">
        <f t="shared" si="62"/>
        <v/>
      </c>
    </row>
    <row r="404" spans="2:23" x14ac:dyDescent="0.2">
      <c r="B404" s="59" t="str">
        <f>IF(Collage!B397="","",Collage!B397)</f>
        <v/>
      </c>
      <c r="C404" s="59" t="str">
        <f>IF(Collage!C397="","",Collage!C397)</f>
        <v/>
      </c>
      <c r="D404" s="60" t="str">
        <f>IF(Collage!D397="","",Collage!D397)</f>
        <v>ORA - 103</v>
      </c>
      <c r="E404" s="29" t="s">
        <v>2</v>
      </c>
      <c r="F404" s="10" t="s">
        <v>2</v>
      </c>
      <c r="G404" s="11"/>
      <c r="H404" s="13">
        <f t="shared" si="58"/>
        <v>0.66666666666666663</v>
      </c>
      <c r="I404" s="8" t="str">
        <f>IF(B404&lt;&gt;"",SUMIF($V$23:$V$598,V404,$H$23:$H$598)/SUMIF($V$23:$V$598,V404,$O$23:O979),IF(O404&lt;&gt;"",SUMIF($S$23:$S$598,S404,$H$23:$H$598)/O404,""))</f>
        <v/>
      </c>
      <c r="J404" s="12"/>
      <c r="K404" s="19">
        <f t="shared" si="66"/>
        <v>1</v>
      </c>
      <c r="L404" s="19">
        <f t="shared" si="59"/>
        <v>1</v>
      </c>
      <c r="M404" s="19">
        <f t="shared" si="60"/>
        <v>0</v>
      </c>
      <c r="N404" s="19">
        <f t="shared" si="67"/>
        <v>2</v>
      </c>
      <c r="O404" s="9" t="str">
        <f t="shared" si="65"/>
        <v/>
      </c>
      <c r="S404" s="2" t="str">
        <f t="shared" si="63"/>
        <v>ORA - ORACLE</v>
      </c>
      <c r="T404" s="18" t="str">
        <f t="shared" si="61"/>
        <v/>
      </c>
      <c r="V404" s="2" t="str">
        <f t="shared" si="64"/>
        <v>INCIDENTS</v>
      </c>
      <c r="W404" s="16" t="str">
        <f t="shared" si="62"/>
        <v/>
      </c>
    </row>
    <row r="405" spans="2:23" x14ac:dyDescent="0.2">
      <c r="B405" s="59" t="str">
        <f>IF(Collage!B398="","",Collage!B398)</f>
        <v/>
      </c>
      <c r="C405" s="59" t="str">
        <f>IF(Collage!C398="","",Collage!C398)</f>
        <v/>
      </c>
      <c r="D405" s="60" t="str">
        <f>IF(Collage!D398="","",Collage!D398)</f>
        <v>ORA - 104</v>
      </c>
      <c r="E405" s="29" t="s">
        <v>2</v>
      </c>
      <c r="F405" s="10" t="s">
        <v>2</v>
      </c>
      <c r="G405" s="11"/>
      <c r="H405" s="13">
        <f t="shared" si="58"/>
        <v>0.66666666666666663</v>
      </c>
      <c r="I405" s="8" t="str">
        <f>IF(B405&lt;&gt;"",SUMIF($V$23:$V$598,V405,$H$23:$H$598)/SUMIF($V$23:$V$598,V405,$O$23:O980),IF(O405&lt;&gt;"",SUMIF($S$23:$S$598,S405,$H$23:$H$598)/O405,""))</f>
        <v/>
      </c>
      <c r="J405" s="12"/>
      <c r="K405" s="19">
        <f t="shared" si="66"/>
        <v>1</v>
      </c>
      <c r="L405" s="19">
        <f t="shared" si="59"/>
        <v>1</v>
      </c>
      <c r="M405" s="19">
        <f t="shared" si="60"/>
        <v>0</v>
      </c>
      <c r="N405" s="19">
        <f t="shared" si="67"/>
        <v>2</v>
      </c>
      <c r="O405" s="9" t="str">
        <f t="shared" si="65"/>
        <v/>
      </c>
      <c r="S405" s="2" t="str">
        <f t="shared" si="63"/>
        <v>ORA - ORACLE</v>
      </c>
      <c r="T405" s="18" t="str">
        <f t="shared" si="61"/>
        <v/>
      </c>
      <c r="V405" s="2" t="str">
        <f t="shared" si="64"/>
        <v>INCIDENTS</v>
      </c>
      <c r="W405" s="16" t="str">
        <f t="shared" si="62"/>
        <v/>
      </c>
    </row>
    <row r="406" spans="2:23" x14ac:dyDescent="0.2">
      <c r="B406" s="59" t="str">
        <f>IF(Collage!B399="","",Collage!B399)</f>
        <v/>
      </c>
      <c r="C406" s="59" t="str">
        <f>IF(Collage!C399="","",Collage!C399)</f>
        <v/>
      </c>
      <c r="D406" s="60" t="str">
        <f>IF(Collage!D399="","",Collage!D399)</f>
        <v>ORA - 105</v>
      </c>
      <c r="E406" s="29"/>
      <c r="F406" s="10"/>
      <c r="G406" s="11"/>
      <c r="H406" s="13">
        <f t="shared" si="58"/>
        <v>0</v>
      </c>
      <c r="I406" s="8" t="str">
        <f>IF(B406&lt;&gt;"",SUMIF($V$23:$V$598,V406,$H$23:$H$598)/SUMIF($V$23:$V$598,V406,$O$23:O981),IF(O406&lt;&gt;"",SUMIF($S$23:$S$598,S406,$H$23:$H$598)/O406,""))</f>
        <v/>
      </c>
      <c r="J406" s="12"/>
      <c r="K406" s="19">
        <f t="shared" si="66"/>
        <v>0</v>
      </c>
      <c r="L406" s="19">
        <f t="shared" si="59"/>
        <v>0</v>
      </c>
      <c r="M406" s="19">
        <f t="shared" si="60"/>
        <v>0</v>
      </c>
      <c r="N406" s="19">
        <f t="shared" si="67"/>
        <v>0</v>
      </c>
      <c r="O406" s="9" t="str">
        <f t="shared" si="65"/>
        <v/>
      </c>
      <c r="S406" s="2" t="str">
        <f t="shared" si="63"/>
        <v>ORA - ORACLE</v>
      </c>
      <c r="T406" s="18" t="str">
        <f t="shared" si="61"/>
        <v/>
      </c>
      <c r="V406" s="2" t="str">
        <f t="shared" si="64"/>
        <v>INCIDENTS</v>
      </c>
      <c r="W406" s="16" t="str">
        <f t="shared" si="62"/>
        <v/>
      </c>
    </row>
    <row r="407" spans="2:23" x14ac:dyDescent="0.2">
      <c r="B407" s="59" t="str">
        <f>IF(Collage!B400="","",Collage!B400)</f>
        <v/>
      </c>
      <c r="C407" s="59" t="str">
        <f>IF(Collage!C400="","",Collage!C400)</f>
        <v/>
      </c>
      <c r="D407" s="60" t="str">
        <f>IF(Collage!D400="","",Collage!D400)</f>
        <v>ORA - 106</v>
      </c>
      <c r="E407" s="29"/>
      <c r="F407" s="10"/>
      <c r="G407" s="11"/>
      <c r="H407" s="13">
        <f t="shared" ref="H407:H470" si="68">IF(D407="","",SUM(N407/3))</f>
        <v>0</v>
      </c>
      <c r="I407" s="8" t="str">
        <f>IF(B407&lt;&gt;"",SUMIF($V$23:$V$598,V407,$H$23:$H$598)/SUMIF($V$23:$V$598,V407,$O$23:O982),IF(O407&lt;&gt;"",SUMIF($S$23:$S$598,S407,$H$23:$H$598)/O407,""))</f>
        <v/>
      </c>
      <c r="J407" s="12"/>
      <c r="K407" s="19">
        <f t="shared" si="66"/>
        <v>0</v>
      </c>
      <c r="L407" s="19">
        <f t="shared" ref="L407:L470" si="69">IF($D407&lt;&gt;"",IF($F407="X",1,0),"")</f>
        <v>0</v>
      </c>
      <c r="M407" s="19">
        <f t="shared" ref="M407:M470" si="70">IF($D407&lt;&gt;"",IF($G407="X",1,0),"")</f>
        <v>0</v>
      </c>
      <c r="N407" s="19">
        <f t="shared" si="67"/>
        <v>0</v>
      </c>
      <c r="O407" s="9" t="str">
        <f t="shared" si="65"/>
        <v/>
      </c>
      <c r="S407" s="2" t="str">
        <f t="shared" si="63"/>
        <v>ORA - ORACLE</v>
      </c>
      <c r="T407" s="18" t="str">
        <f t="shared" ref="T407:T470" si="71">IF(C407&lt;&gt;"",I407,"")</f>
        <v/>
      </c>
      <c r="V407" s="2" t="str">
        <f t="shared" si="64"/>
        <v>INCIDENTS</v>
      </c>
      <c r="W407" s="16" t="str">
        <f t="shared" ref="W407:W470" si="72">IF(B407&lt;&gt;"",I407,"")</f>
        <v/>
      </c>
    </row>
    <row r="408" spans="2:23" x14ac:dyDescent="0.2">
      <c r="B408" s="59" t="str">
        <f>IF(Collage!B401="","",Collage!B401)</f>
        <v/>
      </c>
      <c r="C408" s="59" t="str">
        <f>IF(Collage!C401="","",Collage!C401)</f>
        <v/>
      </c>
      <c r="D408" s="60" t="str">
        <f>IF(Collage!D401="","",Collage!D401)</f>
        <v>ORA - 107</v>
      </c>
      <c r="E408" s="29"/>
      <c r="F408" s="10"/>
      <c r="G408" s="11"/>
      <c r="H408" s="13">
        <f t="shared" si="68"/>
        <v>0</v>
      </c>
      <c r="I408" s="8" t="str">
        <f>IF(B408&lt;&gt;"",SUMIF($V$23:$V$598,V408,$H$23:$H$598)/SUMIF($V$23:$V$598,V408,$O$23:O983),IF(O408&lt;&gt;"",SUMIF($S$23:$S$598,S408,$H$23:$H$598)/O408,""))</f>
        <v/>
      </c>
      <c r="J408" s="12"/>
      <c r="K408" s="19">
        <f t="shared" si="66"/>
        <v>0</v>
      </c>
      <c r="L408" s="19">
        <f t="shared" si="69"/>
        <v>0</v>
      </c>
      <c r="M408" s="19">
        <f t="shared" si="70"/>
        <v>0</v>
      </c>
      <c r="N408" s="19">
        <f t="shared" si="67"/>
        <v>0</v>
      </c>
      <c r="O408" s="9" t="str">
        <f t="shared" si="65"/>
        <v/>
      </c>
      <c r="S408" s="2" t="str">
        <f t="shared" ref="S408:S471" si="73">IF(C408&lt;&gt;"",C408,IF(V408=V407,S407,""))</f>
        <v>ORA - ORACLE</v>
      </c>
      <c r="T408" s="18" t="str">
        <f t="shared" si="71"/>
        <v/>
      </c>
      <c r="V408" s="2" t="str">
        <f t="shared" ref="V408:V471" si="74">IF(B408="",V407,B408)</f>
        <v>INCIDENTS</v>
      </c>
      <c r="W408" s="16" t="str">
        <f t="shared" si="72"/>
        <v/>
      </c>
    </row>
    <row r="409" spans="2:23" x14ac:dyDescent="0.2">
      <c r="B409" s="59" t="str">
        <f>IF(Collage!B402="","",Collage!B402)</f>
        <v/>
      </c>
      <c r="C409" s="59" t="str">
        <f>IF(Collage!C402="","",Collage!C402)</f>
        <v/>
      </c>
      <c r="D409" s="60" t="str">
        <f>IF(Collage!D402="","",Collage!D402)</f>
        <v>ORA - 108</v>
      </c>
      <c r="E409" s="29"/>
      <c r="F409" s="10"/>
      <c r="G409" s="11"/>
      <c r="H409" s="13">
        <f t="shared" si="68"/>
        <v>0</v>
      </c>
      <c r="I409" s="8" t="str">
        <f>IF(B409&lt;&gt;"",SUMIF($V$23:$V$598,V409,$H$23:$H$598)/SUMIF($V$23:$V$598,V409,$O$23:O984),IF(O409&lt;&gt;"",SUMIF($S$23:$S$598,S409,$H$23:$H$598)/O409,""))</f>
        <v/>
      </c>
      <c r="J409" s="12"/>
      <c r="K409" s="19">
        <f t="shared" si="66"/>
        <v>0</v>
      </c>
      <c r="L409" s="19">
        <f t="shared" si="69"/>
        <v>0</v>
      </c>
      <c r="M409" s="19">
        <f t="shared" si="70"/>
        <v>0</v>
      </c>
      <c r="N409" s="19">
        <f t="shared" si="67"/>
        <v>0</v>
      </c>
      <c r="O409" s="9" t="str">
        <f t="shared" ref="O409:O472" si="75">IF(C409="","",IF(S408&lt;&gt;S409,SUMPRODUCT((D409:D885&lt;&gt;"")*(S409:S885=S409)),""))</f>
        <v/>
      </c>
      <c r="S409" s="2" t="str">
        <f t="shared" si="73"/>
        <v>ORA - ORACLE</v>
      </c>
      <c r="T409" s="18" t="str">
        <f t="shared" si="71"/>
        <v/>
      </c>
      <c r="V409" s="2" t="str">
        <f t="shared" si="74"/>
        <v>INCIDENTS</v>
      </c>
      <c r="W409" s="16" t="str">
        <f t="shared" si="72"/>
        <v/>
      </c>
    </row>
    <row r="410" spans="2:23" x14ac:dyDescent="0.2">
      <c r="B410" s="59" t="str">
        <f>IF(Collage!B403="","",Collage!B403)</f>
        <v/>
      </c>
      <c r="C410" s="59" t="str">
        <f>IF(Collage!C403="","",Collage!C403)</f>
        <v/>
      </c>
      <c r="D410" s="60" t="str">
        <f>IF(Collage!D403="","",Collage!D403)</f>
        <v>ORA - 109</v>
      </c>
      <c r="E410" s="29"/>
      <c r="F410" s="10"/>
      <c r="G410" s="11"/>
      <c r="H410" s="13">
        <f t="shared" si="68"/>
        <v>0</v>
      </c>
      <c r="I410" s="8" t="str">
        <f>IF(B410&lt;&gt;"",SUMIF($V$23:$V$598,V410,$H$23:$H$598)/SUMIF($V$23:$V$598,V410,$O$23:O985),IF(O410&lt;&gt;"",SUMIF($S$23:$S$598,S410,$H$23:$H$598)/O410,""))</f>
        <v/>
      </c>
      <c r="J410" s="12"/>
      <c r="K410" s="19">
        <f t="shared" si="66"/>
        <v>0</v>
      </c>
      <c r="L410" s="19">
        <f t="shared" si="69"/>
        <v>0</v>
      </c>
      <c r="M410" s="19">
        <f t="shared" si="70"/>
        <v>0</v>
      </c>
      <c r="N410" s="19">
        <f t="shared" si="67"/>
        <v>0</v>
      </c>
      <c r="O410" s="9" t="str">
        <f t="shared" si="75"/>
        <v/>
      </c>
      <c r="S410" s="2" t="str">
        <f t="shared" si="73"/>
        <v>ORA - ORACLE</v>
      </c>
      <c r="T410" s="18" t="str">
        <f t="shared" si="71"/>
        <v/>
      </c>
      <c r="V410" s="2" t="str">
        <f t="shared" si="74"/>
        <v>INCIDENTS</v>
      </c>
      <c r="W410" s="16" t="str">
        <f t="shared" si="72"/>
        <v/>
      </c>
    </row>
    <row r="411" spans="2:23" x14ac:dyDescent="0.2">
      <c r="B411" s="59" t="str">
        <f>IF(Collage!B404="","",Collage!B404)</f>
        <v/>
      </c>
      <c r="C411" s="59" t="str">
        <f>IF(Collage!C404="","",Collage!C404)</f>
        <v/>
      </c>
      <c r="D411" s="60" t="str">
        <f>IF(Collage!D404="","",Collage!D404)</f>
        <v>ORA - 110</v>
      </c>
      <c r="E411" s="29"/>
      <c r="F411" s="10"/>
      <c r="G411" s="11"/>
      <c r="H411" s="13">
        <f t="shared" si="68"/>
        <v>0</v>
      </c>
      <c r="I411" s="8" t="str">
        <f>IF(B411&lt;&gt;"",SUMIF($V$23:$V$598,V411,$H$23:$H$598)/SUMIF($V$23:$V$598,V411,$O$23:O986),IF(O411&lt;&gt;"",SUMIF($S$23:$S$598,S411,$H$23:$H$598)/O411,""))</f>
        <v/>
      </c>
      <c r="J411" s="12"/>
      <c r="K411" s="19">
        <f t="shared" si="66"/>
        <v>0</v>
      </c>
      <c r="L411" s="19">
        <f t="shared" si="69"/>
        <v>0</v>
      </c>
      <c r="M411" s="19">
        <f t="shared" si="70"/>
        <v>0</v>
      </c>
      <c r="N411" s="19">
        <f t="shared" si="67"/>
        <v>0</v>
      </c>
      <c r="O411" s="9" t="str">
        <f t="shared" si="75"/>
        <v/>
      </c>
      <c r="S411" s="2" t="str">
        <f t="shared" si="73"/>
        <v>ORA - ORACLE</v>
      </c>
      <c r="T411" s="18" t="str">
        <f t="shared" si="71"/>
        <v/>
      </c>
      <c r="V411" s="2" t="str">
        <f t="shared" si="74"/>
        <v>INCIDENTS</v>
      </c>
      <c r="W411" s="16" t="str">
        <f t="shared" si="72"/>
        <v/>
      </c>
    </row>
    <row r="412" spans="2:23" x14ac:dyDescent="0.2">
      <c r="B412" s="59" t="str">
        <f>IF(Collage!B405="","",Collage!B405)</f>
        <v/>
      </c>
      <c r="C412" s="59" t="str">
        <f>IF(Collage!C405="","",Collage!C405)</f>
        <v/>
      </c>
      <c r="D412" s="60" t="str">
        <f>IF(Collage!D405="","",Collage!D405)</f>
        <v>ORA - 111</v>
      </c>
      <c r="E412" s="29"/>
      <c r="F412" s="10"/>
      <c r="G412" s="11"/>
      <c r="H412" s="13">
        <f t="shared" si="68"/>
        <v>0</v>
      </c>
      <c r="I412" s="8" t="str">
        <f>IF(B412&lt;&gt;"",SUMIF($V$23:$V$598,V412,$H$23:$H$598)/SUMIF($V$23:$V$598,V412,$O$23:O987),IF(O412&lt;&gt;"",SUMIF($S$23:$S$598,S412,$H$23:$H$598)/O412,""))</f>
        <v/>
      </c>
      <c r="J412" s="12"/>
      <c r="K412" s="19">
        <f t="shared" si="66"/>
        <v>0</v>
      </c>
      <c r="L412" s="19">
        <f t="shared" si="69"/>
        <v>0</v>
      </c>
      <c r="M412" s="19">
        <f t="shared" si="70"/>
        <v>0</v>
      </c>
      <c r="N412" s="19">
        <f t="shared" si="67"/>
        <v>0</v>
      </c>
      <c r="O412" s="9" t="str">
        <f t="shared" si="75"/>
        <v/>
      </c>
      <c r="S412" s="2" t="str">
        <f t="shared" si="73"/>
        <v>ORA - ORACLE</v>
      </c>
      <c r="T412" s="18" t="str">
        <f t="shared" si="71"/>
        <v/>
      </c>
      <c r="V412" s="2" t="str">
        <f t="shared" si="74"/>
        <v>INCIDENTS</v>
      </c>
      <c r="W412" s="16" t="str">
        <f t="shared" si="72"/>
        <v/>
      </c>
    </row>
    <row r="413" spans="2:23" x14ac:dyDescent="0.2">
      <c r="B413" s="59" t="str">
        <f>IF(Collage!B406="","",Collage!B406)</f>
        <v/>
      </c>
      <c r="C413" s="59" t="str">
        <f>IF(Collage!C406="","",Collage!C406)</f>
        <v/>
      </c>
      <c r="D413" s="60" t="str">
        <f>IF(Collage!D406="","",Collage!D406)</f>
        <v>ORA - 112</v>
      </c>
      <c r="E413" s="29"/>
      <c r="F413" s="10"/>
      <c r="G413" s="11"/>
      <c r="H413" s="13">
        <f t="shared" si="68"/>
        <v>0</v>
      </c>
      <c r="I413" s="8" t="str">
        <f>IF(B413&lt;&gt;"",SUMIF($V$23:$V$598,V413,$H$23:$H$598)/SUMIF($V$23:$V$598,V413,$O$23:O988),IF(O413&lt;&gt;"",SUMIF($S$23:$S$598,S413,$H$23:$H$598)/O413,""))</f>
        <v/>
      </c>
      <c r="J413" s="12"/>
      <c r="K413" s="19">
        <f t="shared" si="66"/>
        <v>0</v>
      </c>
      <c r="L413" s="19">
        <f t="shared" si="69"/>
        <v>0</v>
      </c>
      <c r="M413" s="19">
        <f t="shared" si="70"/>
        <v>0</v>
      </c>
      <c r="N413" s="19">
        <f t="shared" si="67"/>
        <v>0</v>
      </c>
      <c r="O413" s="9" t="str">
        <f t="shared" si="75"/>
        <v/>
      </c>
      <c r="S413" s="2" t="str">
        <f t="shared" si="73"/>
        <v>ORA - ORACLE</v>
      </c>
      <c r="T413" s="18" t="str">
        <f t="shared" si="71"/>
        <v/>
      </c>
      <c r="V413" s="2" t="str">
        <f t="shared" si="74"/>
        <v>INCIDENTS</v>
      </c>
      <c r="W413" s="16" t="str">
        <f t="shared" si="72"/>
        <v/>
      </c>
    </row>
    <row r="414" spans="2:23" x14ac:dyDescent="0.2">
      <c r="B414" s="59" t="str">
        <f>IF(Collage!B407="","",Collage!B407)</f>
        <v/>
      </c>
      <c r="C414" s="59" t="str">
        <f>IF(Collage!C407="","",Collage!C407)</f>
        <v/>
      </c>
      <c r="D414" s="60" t="str">
        <f>IF(Collage!D407="","",Collage!D407)</f>
        <v>ORA - 113</v>
      </c>
      <c r="E414" s="29"/>
      <c r="F414" s="10"/>
      <c r="G414" s="11"/>
      <c r="H414" s="13">
        <f t="shared" si="68"/>
        <v>0</v>
      </c>
      <c r="I414" s="8" t="str">
        <f>IF(B414&lt;&gt;"",SUMIF($V$23:$V$598,V414,$H$23:$H$598)/SUMIF($V$23:$V$598,V414,$O$23:O989),IF(O414&lt;&gt;"",SUMIF($S$23:$S$598,S414,$H$23:$H$598)/O414,""))</f>
        <v/>
      </c>
      <c r="J414" s="12"/>
      <c r="K414" s="19">
        <f t="shared" si="66"/>
        <v>0</v>
      </c>
      <c r="L414" s="19">
        <f t="shared" si="69"/>
        <v>0</v>
      </c>
      <c r="M414" s="19">
        <f t="shared" si="70"/>
        <v>0</v>
      </c>
      <c r="N414" s="19">
        <f t="shared" si="67"/>
        <v>0</v>
      </c>
      <c r="O414" s="9" t="str">
        <f t="shared" si="75"/>
        <v/>
      </c>
      <c r="S414" s="2" t="str">
        <f t="shared" si="73"/>
        <v>ORA - ORACLE</v>
      </c>
      <c r="T414" s="18" t="str">
        <f t="shared" si="71"/>
        <v/>
      </c>
      <c r="V414" s="2" t="str">
        <f t="shared" si="74"/>
        <v>INCIDENTS</v>
      </c>
      <c r="W414" s="16" t="str">
        <f t="shared" si="72"/>
        <v/>
      </c>
    </row>
    <row r="415" spans="2:23" x14ac:dyDescent="0.2">
      <c r="B415" s="59" t="str">
        <f>IF(Collage!B408="","",Collage!B408)</f>
        <v/>
      </c>
      <c r="C415" s="59" t="str">
        <f>IF(Collage!C408="","",Collage!C408)</f>
        <v/>
      </c>
      <c r="D415" s="60" t="str">
        <f>IF(Collage!D408="","",Collage!D408)</f>
        <v>ORA - 114</v>
      </c>
      <c r="E415" s="29"/>
      <c r="F415" s="10"/>
      <c r="G415" s="11"/>
      <c r="H415" s="13">
        <f t="shared" si="68"/>
        <v>0</v>
      </c>
      <c r="I415" s="8" t="str">
        <f>IF(B415&lt;&gt;"",SUMIF($V$23:$V$598,V415,$H$23:$H$598)/SUMIF($V$23:$V$598,V415,$O$23:O990),IF(O415&lt;&gt;"",SUMIF($S$23:$S$598,S415,$H$23:$H$598)/O415,""))</f>
        <v/>
      </c>
      <c r="J415" s="12"/>
      <c r="K415" s="19">
        <f t="shared" si="66"/>
        <v>0</v>
      </c>
      <c r="L415" s="19">
        <f t="shared" si="69"/>
        <v>0</v>
      </c>
      <c r="M415" s="19">
        <f t="shared" si="70"/>
        <v>0</v>
      </c>
      <c r="N415" s="19">
        <f t="shared" si="67"/>
        <v>0</v>
      </c>
      <c r="O415" s="9" t="str">
        <f t="shared" si="75"/>
        <v/>
      </c>
      <c r="S415" s="2" t="str">
        <f t="shared" si="73"/>
        <v>ORA - ORACLE</v>
      </c>
      <c r="T415" s="18" t="str">
        <f t="shared" si="71"/>
        <v/>
      </c>
      <c r="V415" s="2" t="str">
        <f t="shared" si="74"/>
        <v>INCIDENTS</v>
      </c>
      <c r="W415" s="16" t="str">
        <f t="shared" si="72"/>
        <v/>
      </c>
    </row>
    <row r="416" spans="2:23" x14ac:dyDescent="0.2">
      <c r="B416" s="59" t="str">
        <f>IF(Collage!B409="","",Collage!B409)</f>
        <v/>
      </c>
      <c r="C416" s="59" t="str">
        <f>IF(Collage!C409="","",Collage!C409)</f>
        <v/>
      </c>
      <c r="D416" s="60" t="str">
        <f>IF(Collage!D409="","",Collage!D409)</f>
        <v>ORA - 115</v>
      </c>
      <c r="E416" s="29"/>
      <c r="F416" s="10"/>
      <c r="G416" s="11"/>
      <c r="H416" s="13">
        <f t="shared" si="68"/>
        <v>0</v>
      </c>
      <c r="I416" s="8" t="str">
        <f>IF(B416&lt;&gt;"",SUMIF($V$23:$V$598,V416,$H$23:$H$598)/SUMIF($V$23:$V$598,V416,$O$23:O991),IF(O416&lt;&gt;"",SUMIF($S$23:$S$598,S416,$H$23:$H$598)/O416,""))</f>
        <v/>
      </c>
      <c r="J416" s="12"/>
      <c r="K416" s="19">
        <f t="shared" si="66"/>
        <v>0</v>
      </c>
      <c r="L416" s="19">
        <f t="shared" si="69"/>
        <v>0</v>
      </c>
      <c r="M416" s="19">
        <f t="shared" si="70"/>
        <v>0</v>
      </c>
      <c r="N416" s="19">
        <f t="shared" si="67"/>
        <v>0</v>
      </c>
      <c r="O416" s="9" t="str">
        <f t="shared" si="75"/>
        <v/>
      </c>
      <c r="S416" s="2" t="str">
        <f t="shared" si="73"/>
        <v>ORA - ORACLE</v>
      </c>
      <c r="T416" s="18" t="str">
        <f t="shared" si="71"/>
        <v/>
      </c>
      <c r="V416" s="2" t="str">
        <f t="shared" si="74"/>
        <v>INCIDENTS</v>
      </c>
      <c r="W416" s="16" t="str">
        <f t="shared" si="72"/>
        <v/>
      </c>
    </row>
    <row r="417" spans="2:23" x14ac:dyDescent="0.2">
      <c r="B417" s="59" t="str">
        <f>IF(Collage!B410="","",Collage!B410)</f>
        <v/>
      </c>
      <c r="C417" s="59" t="str">
        <f>IF(Collage!C410="","",Collage!C410)</f>
        <v/>
      </c>
      <c r="D417" s="60" t="str">
        <f>IF(Collage!D410="","",Collage!D410)</f>
        <v>ORA - 116</v>
      </c>
      <c r="E417" s="29"/>
      <c r="F417" s="10"/>
      <c r="G417" s="11"/>
      <c r="H417" s="13">
        <f t="shared" si="68"/>
        <v>0</v>
      </c>
      <c r="I417" s="8" t="str">
        <f>IF(B417&lt;&gt;"",SUMIF($V$23:$V$598,V417,$H$23:$H$598)/SUMIF($V$23:$V$598,V417,$O$23:O992),IF(O417&lt;&gt;"",SUMIF($S$23:$S$598,S417,$H$23:$H$598)/O417,""))</f>
        <v/>
      </c>
      <c r="J417" s="12"/>
      <c r="K417" s="19">
        <f t="shared" si="66"/>
        <v>0</v>
      </c>
      <c r="L417" s="19">
        <f t="shared" si="69"/>
        <v>0</v>
      </c>
      <c r="M417" s="19">
        <f t="shared" si="70"/>
        <v>0</v>
      </c>
      <c r="N417" s="19">
        <f t="shared" si="67"/>
        <v>0</v>
      </c>
      <c r="O417" s="9" t="str">
        <f t="shared" si="75"/>
        <v/>
      </c>
      <c r="S417" s="2" t="str">
        <f t="shared" si="73"/>
        <v>ORA - ORACLE</v>
      </c>
      <c r="T417" s="18" t="str">
        <f t="shared" si="71"/>
        <v/>
      </c>
      <c r="V417" s="2" t="str">
        <f t="shared" si="74"/>
        <v>INCIDENTS</v>
      </c>
      <c r="W417" s="16" t="str">
        <f t="shared" si="72"/>
        <v/>
      </c>
    </row>
    <row r="418" spans="2:23" x14ac:dyDescent="0.2">
      <c r="B418" s="59" t="str">
        <f>IF(Collage!B411="","",Collage!B411)</f>
        <v/>
      </c>
      <c r="C418" s="59" t="str">
        <f>IF(Collage!C411="","",Collage!C411)</f>
        <v/>
      </c>
      <c r="D418" s="60" t="str">
        <f>IF(Collage!D411="","",Collage!D411)</f>
        <v>ORA - 117</v>
      </c>
      <c r="E418" s="29" t="s">
        <v>2</v>
      </c>
      <c r="F418" s="10" t="s">
        <v>2</v>
      </c>
      <c r="G418" s="11"/>
      <c r="H418" s="13">
        <f t="shared" si="68"/>
        <v>0.66666666666666663</v>
      </c>
      <c r="I418" s="8" t="str">
        <f>IF(B418&lt;&gt;"",SUMIF($V$23:$V$598,V418,$H$23:$H$598)/SUMIF($V$23:$V$598,V418,$O$23:O993),IF(O418&lt;&gt;"",SUMIF($S$23:$S$598,S418,$H$23:$H$598)/O418,""))</f>
        <v/>
      </c>
      <c r="J418" s="12"/>
      <c r="K418" s="19">
        <f t="shared" si="66"/>
        <v>1</v>
      </c>
      <c r="L418" s="19">
        <f t="shared" si="69"/>
        <v>1</v>
      </c>
      <c r="M418" s="19">
        <f t="shared" si="70"/>
        <v>0</v>
      </c>
      <c r="N418" s="19">
        <f t="shared" si="67"/>
        <v>2</v>
      </c>
      <c r="O418" s="9" t="str">
        <f t="shared" si="75"/>
        <v/>
      </c>
      <c r="S418" s="2" t="str">
        <f t="shared" si="73"/>
        <v>ORA - ORACLE</v>
      </c>
      <c r="T418" s="18" t="str">
        <f t="shared" si="71"/>
        <v/>
      </c>
      <c r="V418" s="2" t="str">
        <f t="shared" si="74"/>
        <v>INCIDENTS</v>
      </c>
      <c r="W418" s="16" t="str">
        <f t="shared" si="72"/>
        <v/>
      </c>
    </row>
    <row r="419" spans="2:23" x14ac:dyDescent="0.2">
      <c r="B419" s="59" t="str">
        <f>IF(Collage!B412="","",Collage!B412)</f>
        <v/>
      </c>
      <c r="C419" s="59" t="str">
        <f>IF(Collage!C412="","",Collage!C412)</f>
        <v/>
      </c>
      <c r="D419" s="60" t="str">
        <f>IF(Collage!D412="","",Collage!D412)</f>
        <v>ORA - 118</v>
      </c>
      <c r="E419" s="29" t="s">
        <v>2</v>
      </c>
      <c r="F419" s="10" t="s">
        <v>2</v>
      </c>
      <c r="G419" s="11"/>
      <c r="H419" s="13">
        <f t="shared" si="68"/>
        <v>0.66666666666666663</v>
      </c>
      <c r="I419" s="8" t="str">
        <f>IF(B419&lt;&gt;"",SUMIF($V$23:$V$598,V419,$H$23:$H$598)/SUMIF($V$23:$V$598,V419,$O$23:O994),IF(O419&lt;&gt;"",SUMIF($S$23:$S$598,S419,$H$23:$H$598)/O419,""))</f>
        <v/>
      </c>
      <c r="J419" s="12"/>
      <c r="K419" s="19">
        <f t="shared" si="66"/>
        <v>1</v>
      </c>
      <c r="L419" s="19">
        <f t="shared" si="69"/>
        <v>1</v>
      </c>
      <c r="M419" s="19">
        <f t="shared" si="70"/>
        <v>0</v>
      </c>
      <c r="N419" s="19">
        <f t="shared" si="67"/>
        <v>2</v>
      </c>
      <c r="O419" s="9" t="str">
        <f t="shared" si="75"/>
        <v/>
      </c>
      <c r="S419" s="2" t="str">
        <f t="shared" si="73"/>
        <v>ORA - ORACLE</v>
      </c>
      <c r="T419" s="18" t="str">
        <f t="shared" si="71"/>
        <v/>
      </c>
      <c r="V419" s="2" t="str">
        <f t="shared" si="74"/>
        <v>INCIDENTS</v>
      </c>
      <c r="W419" s="16" t="str">
        <f t="shared" si="72"/>
        <v/>
      </c>
    </row>
    <row r="420" spans="2:23" x14ac:dyDescent="0.2">
      <c r="B420" s="59" t="str">
        <f>IF(Collage!B413="","",Collage!B413)</f>
        <v/>
      </c>
      <c r="C420" s="59" t="str">
        <f>IF(Collage!C413="","",Collage!C413)</f>
        <v/>
      </c>
      <c r="D420" s="60" t="str">
        <f>IF(Collage!D413="","",Collage!D413)</f>
        <v>ORA - 119</v>
      </c>
      <c r="E420" s="29"/>
      <c r="F420" s="10"/>
      <c r="G420" s="11"/>
      <c r="H420" s="13">
        <f t="shared" si="68"/>
        <v>0</v>
      </c>
      <c r="I420" s="8" t="str">
        <f>IF(B420&lt;&gt;"",SUMIF($V$23:$V$598,V420,$H$23:$H$598)/SUMIF($V$23:$V$598,V420,$O$23:O995),IF(O420&lt;&gt;"",SUMIF($S$23:$S$598,S420,$H$23:$H$598)/O420,""))</f>
        <v/>
      </c>
      <c r="J420" s="12"/>
      <c r="K420" s="19">
        <f t="shared" ref="K420:K483" si="76">IF(D420&lt;&gt;"",IF(E420="X",1,0),"")</f>
        <v>0</v>
      </c>
      <c r="L420" s="19">
        <f t="shared" si="69"/>
        <v>0</v>
      </c>
      <c r="M420" s="19">
        <f t="shared" si="70"/>
        <v>0</v>
      </c>
      <c r="N420" s="19">
        <f t="shared" ref="N420:N483" si="77">IF(D420&lt;&gt;"",SUM(K420:M420),IF(O420&lt;&gt;"","Procédures :",""))</f>
        <v>0</v>
      </c>
      <c r="O420" s="9" t="str">
        <f t="shared" si="75"/>
        <v/>
      </c>
      <c r="S420" s="2" t="str">
        <f t="shared" si="73"/>
        <v>ORA - ORACLE</v>
      </c>
      <c r="T420" s="18" t="str">
        <f t="shared" si="71"/>
        <v/>
      </c>
      <c r="V420" s="2" t="str">
        <f t="shared" si="74"/>
        <v>INCIDENTS</v>
      </c>
      <c r="W420" s="16" t="str">
        <f t="shared" si="72"/>
        <v/>
      </c>
    </row>
    <row r="421" spans="2:23" x14ac:dyDescent="0.2">
      <c r="B421" s="59" t="str">
        <f>IF(Collage!B414="","",Collage!B414)</f>
        <v/>
      </c>
      <c r="C421" s="59" t="str">
        <f>IF(Collage!C414="","",Collage!C414)</f>
        <v/>
      </c>
      <c r="D421" s="35" t="str">
        <f>IF(Collage!D414="","",Collage!D414)</f>
        <v>ORA - 120</v>
      </c>
      <c r="E421" s="29"/>
      <c r="F421" s="10"/>
      <c r="G421" s="11"/>
      <c r="H421" s="13">
        <f t="shared" si="68"/>
        <v>0</v>
      </c>
      <c r="I421" s="8" t="str">
        <f>IF(B421&lt;&gt;"",SUMIF($V$23:$V$598,V421,$H$23:$H$598)/SUMIF($V$23:$V$598,V421,$O$23:O996),IF(O421&lt;&gt;"",SUMIF($S$23:$S$598,S421,$H$23:$H$598)/O421,""))</f>
        <v/>
      </c>
      <c r="J421" s="12"/>
      <c r="K421" s="19">
        <f t="shared" si="76"/>
        <v>0</v>
      </c>
      <c r="L421" s="19">
        <f t="shared" si="69"/>
        <v>0</v>
      </c>
      <c r="M421" s="19">
        <f t="shared" si="70"/>
        <v>0</v>
      </c>
      <c r="N421" s="19">
        <f t="shared" si="77"/>
        <v>0</v>
      </c>
      <c r="O421" s="9" t="str">
        <f t="shared" si="75"/>
        <v/>
      </c>
      <c r="S421" s="2" t="str">
        <f t="shared" si="73"/>
        <v>ORA - ORACLE</v>
      </c>
      <c r="T421" s="18" t="str">
        <f t="shared" si="71"/>
        <v/>
      </c>
      <c r="V421" s="2" t="str">
        <f t="shared" si="74"/>
        <v>INCIDENTS</v>
      </c>
      <c r="W421" s="16" t="str">
        <f t="shared" si="72"/>
        <v/>
      </c>
    </row>
    <row r="422" spans="2:23" x14ac:dyDescent="0.2">
      <c r="B422" s="59" t="str">
        <f>IF(Collage!B415="","",Collage!B415)</f>
        <v/>
      </c>
      <c r="C422" s="59" t="str">
        <f>IF(Collage!C415="","",Collage!C415)</f>
        <v/>
      </c>
      <c r="D422" s="35" t="str">
        <f>IF(Collage!D415="","",Collage!D415)</f>
        <v>ORA - 121</v>
      </c>
      <c r="E422" s="29"/>
      <c r="F422" s="10"/>
      <c r="G422" s="11"/>
      <c r="H422" s="13">
        <f t="shared" si="68"/>
        <v>0</v>
      </c>
      <c r="I422" s="8" t="str">
        <f>IF(B422&lt;&gt;"",SUMIF($V$23:$V$598,V422,$H$23:$H$598)/SUMIF($V$23:$V$598,V422,$O$23:O997),IF(O422&lt;&gt;"",SUMIF($S$23:$S$598,S422,$H$23:$H$598)/O422,""))</f>
        <v/>
      </c>
      <c r="J422" s="12"/>
      <c r="K422" s="19">
        <f t="shared" si="76"/>
        <v>0</v>
      </c>
      <c r="L422" s="19">
        <f t="shared" si="69"/>
        <v>0</v>
      </c>
      <c r="M422" s="19">
        <f t="shared" si="70"/>
        <v>0</v>
      </c>
      <c r="N422" s="19">
        <f t="shared" si="77"/>
        <v>0</v>
      </c>
      <c r="O422" s="9" t="str">
        <f t="shared" si="75"/>
        <v/>
      </c>
      <c r="S422" s="2" t="str">
        <f t="shared" si="73"/>
        <v>ORA - ORACLE</v>
      </c>
      <c r="T422" s="18" t="str">
        <f t="shared" si="71"/>
        <v/>
      </c>
      <c r="V422" s="2" t="str">
        <f t="shared" si="74"/>
        <v>INCIDENTS</v>
      </c>
      <c r="W422" s="16" t="str">
        <f t="shared" si="72"/>
        <v/>
      </c>
    </row>
    <row r="423" spans="2:23" x14ac:dyDescent="0.2">
      <c r="B423" s="59" t="str">
        <f>IF(Collage!B416="","",Collage!B416)</f>
        <v/>
      </c>
      <c r="C423" s="59" t="str">
        <f>IF(Collage!C416="","",Collage!C416)</f>
        <v/>
      </c>
      <c r="D423" s="35" t="str">
        <f>IF(Collage!D416="","",Collage!D416)</f>
        <v>ORA - 122</v>
      </c>
      <c r="E423" s="29"/>
      <c r="F423" s="10"/>
      <c r="G423" s="11"/>
      <c r="H423" s="13">
        <f t="shared" si="68"/>
        <v>0</v>
      </c>
      <c r="I423" s="8" t="str">
        <f>IF(B423&lt;&gt;"",SUMIF($V$23:$V$598,V423,$H$23:$H$598)/SUMIF($V$23:$V$598,V423,$O$23:O998),IF(O423&lt;&gt;"",SUMIF($S$23:$S$598,S423,$H$23:$H$598)/O423,""))</f>
        <v/>
      </c>
      <c r="J423" s="12"/>
      <c r="K423" s="19">
        <f t="shared" si="76"/>
        <v>0</v>
      </c>
      <c r="L423" s="19">
        <f t="shared" si="69"/>
        <v>0</v>
      </c>
      <c r="M423" s="19">
        <f t="shared" si="70"/>
        <v>0</v>
      </c>
      <c r="N423" s="19">
        <f t="shared" si="77"/>
        <v>0</v>
      </c>
      <c r="O423" s="9" t="str">
        <f t="shared" si="75"/>
        <v/>
      </c>
      <c r="S423" s="2" t="str">
        <f t="shared" si="73"/>
        <v>ORA - ORACLE</v>
      </c>
      <c r="T423" s="18" t="str">
        <f t="shared" si="71"/>
        <v/>
      </c>
      <c r="V423" s="2" t="str">
        <f t="shared" si="74"/>
        <v>INCIDENTS</v>
      </c>
      <c r="W423" s="16" t="str">
        <f t="shared" si="72"/>
        <v/>
      </c>
    </row>
    <row r="424" spans="2:23" x14ac:dyDescent="0.2">
      <c r="B424" s="59" t="str">
        <f>IF(Collage!B417="","",Collage!B417)</f>
        <v/>
      </c>
      <c r="C424" s="59" t="str">
        <f>IF(Collage!C417="","",Collage!C417)</f>
        <v/>
      </c>
      <c r="D424" s="35" t="str">
        <f>IF(Collage!D417="","",Collage!D417)</f>
        <v>ORA - 123</v>
      </c>
      <c r="E424" s="29"/>
      <c r="F424" s="10"/>
      <c r="G424" s="11"/>
      <c r="H424" s="13">
        <f t="shared" si="68"/>
        <v>0</v>
      </c>
      <c r="I424" s="8" t="str">
        <f>IF(B424&lt;&gt;"",SUMIF($V$23:$V$598,V424,$H$23:$H$598)/SUMIF($V$23:$V$598,V424,$O$23:O999),IF(O424&lt;&gt;"",SUMIF($S$23:$S$598,S424,$H$23:$H$598)/O424,""))</f>
        <v/>
      </c>
      <c r="J424" s="12"/>
      <c r="K424" s="19">
        <f t="shared" si="76"/>
        <v>0</v>
      </c>
      <c r="L424" s="19">
        <f t="shared" si="69"/>
        <v>0</v>
      </c>
      <c r="M424" s="19">
        <f t="shared" si="70"/>
        <v>0</v>
      </c>
      <c r="N424" s="19">
        <f t="shared" si="77"/>
        <v>0</v>
      </c>
      <c r="O424" s="9" t="str">
        <f t="shared" si="75"/>
        <v/>
      </c>
      <c r="S424" s="2" t="str">
        <f t="shared" si="73"/>
        <v>ORA - ORACLE</v>
      </c>
      <c r="T424" s="18" t="str">
        <f t="shared" si="71"/>
        <v/>
      </c>
      <c r="V424" s="2" t="str">
        <f t="shared" si="74"/>
        <v>INCIDENTS</v>
      </c>
      <c r="W424" s="16" t="str">
        <f t="shared" si="72"/>
        <v/>
      </c>
    </row>
    <row r="425" spans="2:23" x14ac:dyDescent="0.2">
      <c r="B425" s="59" t="str">
        <f>IF(Collage!B418="","",Collage!B418)</f>
        <v/>
      </c>
      <c r="C425" s="59" t="str">
        <f>IF(Collage!C418="","",Collage!C418)</f>
        <v/>
      </c>
      <c r="D425" s="35" t="str">
        <f>IF(Collage!D418="","",Collage!D418)</f>
        <v>ORA - 124</v>
      </c>
      <c r="E425" s="29" t="s">
        <v>2</v>
      </c>
      <c r="F425" s="10" t="s">
        <v>2</v>
      </c>
      <c r="G425" s="11"/>
      <c r="H425" s="13">
        <f t="shared" si="68"/>
        <v>0.66666666666666663</v>
      </c>
      <c r="I425" s="8" t="str">
        <f>IF(B425&lt;&gt;"",SUMIF($V$23:$V$598,V425,$H$23:$H$598)/SUMIF($V$23:$V$598,V425,$O$23:O1000),IF(O425&lt;&gt;"",SUMIF($S$23:$S$598,S425,$H$23:$H$598)/O425,""))</f>
        <v/>
      </c>
      <c r="J425" s="12"/>
      <c r="K425" s="19">
        <f t="shared" si="76"/>
        <v>1</v>
      </c>
      <c r="L425" s="19">
        <f t="shared" si="69"/>
        <v>1</v>
      </c>
      <c r="M425" s="19">
        <f t="shared" si="70"/>
        <v>0</v>
      </c>
      <c r="N425" s="19">
        <f t="shared" si="77"/>
        <v>2</v>
      </c>
      <c r="O425" s="9" t="str">
        <f t="shared" si="75"/>
        <v/>
      </c>
      <c r="S425" s="2" t="str">
        <f t="shared" si="73"/>
        <v>ORA - ORACLE</v>
      </c>
      <c r="T425" s="18" t="str">
        <f t="shared" si="71"/>
        <v/>
      </c>
      <c r="V425" s="2" t="str">
        <f t="shared" si="74"/>
        <v>INCIDENTS</v>
      </c>
      <c r="W425" s="16" t="str">
        <f t="shared" si="72"/>
        <v/>
      </c>
    </row>
    <row r="426" spans="2:23" x14ac:dyDescent="0.2">
      <c r="B426" s="59" t="str">
        <f>IF(Collage!B419="","",Collage!B419)</f>
        <v/>
      </c>
      <c r="C426" s="59" t="str">
        <f>IF(Collage!C419="","",Collage!C419)</f>
        <v/>
      </c>
      <c r="D426" s="35" t="str">
        <f>IF(Collage!D419="","",Collage!D419)</f>
        <v>ORA - 125</v>
      </c>
      <c r="E426" s="29"/>
      <c r="F426" s="10"/>
      <c r="G426" s="11"/>
      <c r="H426" s="13">
        <f t="shared" si="68"/>
        <v>0</v>
      </c>
      <c r="I426" s="8" t="str">
        <f>IF(B426&lt;&gt;"",SUMIF($V$23:$V$598,V426,$H$23:$H$598)/SUMIF($V$23:$V$598,V426,$O$23:O1001),IF(O426&lt;&gt;"",SUMIF($S$23:$S$598,S426,$H$23:$H$598)/O426,""))</f>
        <v/>
      </c>
      <c r="J426" s="12"/>
      <c r="K426" s="19">
        <f t="shared" si="76"/>
        <v>0</v>
      </c>
      <c r="L426" s="19">
        <f t="shared" si="69"/>
        <v>0</v>
      </c>
      <c r="M426" s="19">
        <f t="shared" si="70"/>
        <v>0</v>
      </c>
      <c r="N426" s="19">
        <f t="shared" si="77"/>
        <v>0</v>
      </c>
      <c r="O426" s="9" t="str">
        <f t="shared" si="75"/>
        <v/>
      </c>
      <c r="S426" s="2" t="str">
        <f t="shared" si="73"/>
        <v>ORA - ORACLE</v>
      </c>
      <c r="T426" s="18" t="str">
        <f t="shared" si="71"/>
        <v/>
      </c>
      <c r="V426" s="2" t="str">
        <f t="shared" si="74"/>
        <v>INCIDENTS</v>
      </c>
      <c r="W426" s="16" t="str">
        <f t="shared" si="72"/>
        <v/>
      </c>
    </row>
    <row r="427" spans="2:23" x14ac:dyDescent="0.2">
      <c r="B427" s="59" t="str">
        <f>IF(Collage!B420="","",Collage!B420)</f>
        <v/>
      </c>
      <c r="C427" s="59" t="str">
        <f>IF(Collage!C420="","",Collage!C420)</f>
        <v/>
      </c>
      <c r="D427" s="35" t="str">
        <f>IF(Collage!D420="","",Collage!D420)</f>
        <v>ORA - 126</v>
      </c>
      <c r="E427" s="29"/>
      <c r="F427" s="10"/>
      <c r="G427" s="11"/>
      <c r="H427" s="13">
        <f t="shared" si="68"/>
        <v>0</v>
      </c>
      <c r="I427" s="8" t="str">
        <f>IF(B427&lt;&gt;"",SUMIF($V$23:$V$598,V427,$H$23:$H$598)/SUMIF($V$23:$V$598,V427,$O$23:O1002),IF(O427&lt;&gt;"",SUMIF($S$23:$S$598,S427,$H$23:$H$598)/O427,""))</f>
        <v/>
      </c>
      <c r="J427" s="12"/>
      <c r="K427" s="19">
        <f t="shared" si="76"/>
        <v>0</v>
      </c>
      <c r="L427" s="19">
        <f t="shared" si="69"/>
        <v>0</v>
      </c>
      <c r="M427" s="19">
        <f t="shared" si="70"/>
        <v>0</v>
      </c>
      <c r="N427" s="19">
        <f t="shared" si="77"/>
        <v>0</v>
      </c>
      <c r="O427" s="9" t="str">
        <f t="shared" si="75"/>
        <v/>
      </c>
      <c r="S427" s="2" t="str">
        <f t="shared" si="73"/>
        <v>ORA - ORACLE</v>
      </c>
      <c r="T427" s="18" t="str">
        <f t="shared" si="71"/>
        <v/>
      </c>
      <c r="V427" s="2" t="str">
        <f t="shared" si="74"/>
        <v>INCIDENTS</v>
      </c>
      <c r="W427" s="16" t="str">
        <f t="shared" si="72"/>
        <v/>
      </c>
    </row>
    <row r="428" spans="2:23" x14ac:dyDescent="0.2">
      <c r="B428" s="59" t="str">
        <f>IF(Collage!B421="","",Collage!B421)</f>
        <v/>
      </c>
      <c r="C428" s="59" t="str">
        <f>IF(Collage!C421="","",Collage!C421)</f>
        <v/>
      </c>
      <c r="D428" s="35" t="str">
        <f>IF(Collage!D421="","",Collage!D421)</f>
        <v>ORA - 127</v>
      </c>
      <c r="E428" s="29"/>
      <c r="F428" s="10"/>
      <c r="G428" s="11"/>
      <c r="H428" s="13">
        <f t="shared" si="68"/>
        <v>0</v>
      </c>
      <c r="I428" s="8" t="str">
        <f>IF(B428&lt;&gt;"",SUMIF($V$23:$V$598,V428,$H$23:$H$598)/SUMIF($V$23:$V$598,V428,$O$23:O1003),IF(O428&lt;&gt;"",SUMIF($S$23:$S$598,S428,$H$23:$H$598)/O428,""))</f>
        <v/>
      </c>
      <c r="J428" s="12"/>
      <c r="K428" s="19">
        <f t="shared" si="76"/>
        <v>0</v>
      </c>
      <c r="L428" s="19">
        <f t="shared" si="69"/>
        <v>0</v>
      </c>
      <c r="M428" s="19">
        <f t="shared" si="70"/>
        <v>0</v>
      </c>
      <c r="N428" s="19">
        <f t="shared" si="77"/>
        <v>0</v>
      </c>
      <c r="O428" s="9" t="str">
        <f t="shared" si="75"/>
        <v/>
      </c>
      <c r="S428" s="2" t="str">
        <f t="shared" si="73"/>
        <v>ORA - ORACLE</v>
      </c>
      <c r="T428" s="18" t="str">
        <f t="shared" si="71"/>
        <v/>
      </c>
      <c r="V428" s="2" t="str">
        <f t="shared" si="74"/>
        <v>INCIDENTS</v>
      </c>
      <c r="W428" s="16" t="str">
        <f t="shared" si="72"/>
        <v/>
      </c>
    </row>
    <row r="429" spans="2:23" x14ac:dyDescent="0.2">
      <c r="B429" s="59" t="str">
        <f>IF(Collage!B422="","",Collage!B422)</f>
        <v/>
      </c>
      <c r="C429" s="59" t="str">
        <f>IF(Collage!C422="","",Collage!C422)</f>
        <v/>
      </c>
      <c r="D429" s="35" t="str">
        <f>IF(Collage!D422="","",Collage!D422)</f>
        <v>ORA - 128</v>
      </c>
      <c r="E429" s="29"/>
      <c r="F429" s="10"/>
      <c r="G429" s="11"/>
      <c r="H429" s="13">
        <f t="shared" si="68"/>
        <v>0</v>
      </c>
      <c r="I429" s="8" t="str">
        <f>IF(B429&lt;&gt;"",SUMIF($V$23:$V$598,V429,$H$23:$H$598)/SUMIF($V$23:$V$598,V429,$O$23:O1004),IF(O429&lt;&gt;"",SUMIF($S$23:$S$598,S429,$H$23:$H$598)/O429,""))</f>
        <v/>
      </c>
      <c r="J429" s="12"/>
      <c r="K429" s="19">
        <f t="shared" si="76"/>
        <v>0</v>
      </c>
      <c r="L429" s="19">
        <f t="shared" si="69"/>
        <v>0</v>
      </c>
      <c r="M429" s="19">
        <f t="shared" si="70"/>
        <v>0</v>
      </c>
      <c r="N429" s="19">
        <f t="shared" si="77"/>
        <v>0</v>
      </c>
      <c r="O429" s="9" t="str">
        <f t="shared" si="75"/>
        <v/>
      </c>
      <c r="S429" s="2" t="str">
        <f t="shared" si="73"/>
        <v>ORA - ORACLE</v>
      </c>
      <c r="T429" s="18" t="str">
        <f t="shared" si="71"/>
        <v/>
      </c>
      <c r="V429" s="2" t="str">
        <f t="shared" si="74"/>
        <v>INCIDENTS</v>
      </c>
      <c r="W429" s="16" t="str">
        <f t="shared" si="72"/>
        <v/>
      </c>
    </row>
    <row r="430" spans="2:23" x14ac:dyDescent="0.2">
      <c r="B430" s="59" t="str">
        <f>IF(Collage!B423="","",Collage!B423)</f>
        <v/>
      </c>
      <c r="C430" s="59" t="str">
        <f>IF(Collage!C423="","",Collage!C423)</f>
        <v/>
      </c>
      <c r="D430" s="35" t="str">
        <f>IF(Collage!D423="","",Collage!D423)</f>
        <v>ORA - 129</v>
      </c>
      <c r="E430" s="29" t="s">
        <v>2</v>
      </c>
      <c r="F430" s="10" t="s">
        <v>2</v>
      </c>
      <c r="G430" s="11"/>
      <c r="H430" s="13">
        <f t="shared" si="68"/>
        <v>0.66666666666666663</v>
      </c>
      <c r="I430" s="8" t="str">
        <f>IF(B430&lt;&gt;"",SUMIF($V$23:$V$598,V430,$H$23:$H$598)/SUMIF($V$23:$V$598,V430,$O$23:O1005),IF(O430&lt;&gt;"",SUMIF($S$23:$S$598,S430,$H$23:$H$598)/O430,""))</f>
        <v/>
      </c>
      <c r="J430" s="12"/>
      <c r="K430" s="19">
        <f t="shared" si="76"/>
        <v>1</v>
      </c>
      <c r="L430" s="19">
        <f t="shared" si="69"/>
        <v>1</v>
      </c>
      <c r="M430" s="19">
        <f t="shared" si="70"/>
        <v>0</v>
      </c>
      <c r="N430" s="19">
        <f t="shared" si="77"/>
        <v>2</v>
      </c>
      <c r="O430" s="9" t="str">
        <f t="shared" si="75"/>
        <v/>
      </c>
      <c r="S430" s="2" t="str">
        <f t="shared" si="73"/>
        <v>ORA - ORACLE</v>
      </c>
      <c r="T430" s="18" t="str">
        <f t="shared" si="71"/>
        <v/>
      </c>
      <c r="V430" s="2" t="str">
        <f t="shared" si="74"/>
        <v>INCIDENTS</v>
      </c>
      <c r="W430" s="16" t="str">
        <f t="shared" si="72"/>
        <v/>
      </c>
    </row>
    <row r="431" spans="2:23" x14ac:dyDescent="0.2">
      <c r="B431" s="59" t="str">
        <f>IF(Collage!B424="","",Collage!B424)</f>
        <v/>
      </c>
      <c r="C431" s="59" t="str">
        <f>IF(Collage!C424="","",Collage!C424)</f>
        <v/>
      </c>
      <c r="D431" s="35" t="str">
        <f>IF(Collage!D424="","",Collage!D424)</f>
        <v>ORA - 130</v>
      </c>
      <c r="E431" s="29"/>
      <c r="F431" s="10"/>
      <c r="G431" s="11"/>
      <c r="H431" s="13">
        <f t="shared" si="68"/>
        <v>0</v>
      </c>
      <c r="I431" s="8" t="str">
        <f>IF(B431&lt;&gt;"",SUMIF($V$23:$V$598,V431,$H$23:$H$598)/SUMIF($V$23:$V$598,V431,$O$23:O1006),IF(O431&lt;&gt;"",SUMIF($S$23:$S$598,S431,$H$23:$H$598)/O431,""))</f>
        <v/>
      </c>
      <c r="J431" s="12"/>
      <c r="K431" s="19">
        <f t="shared" si="76"/>
        <v>0</v>
      </c>
      <c r="L431" s="19">
        <f t="shared" si="69"/>
        <v>0</v>
      </c>
      <c r="M431" s="19">
        <f t="shared" si="70"/>
        <v>0</v>
      </c>
      <c r="N431" s="19">
        <f t="shared" si="77"/>
        <v>0</v>
      </c>
      <c r="O431" s="9" t="str">
        <f t="shared" si="75"/>
        <v/>
      </c>
      <c r="S431" s="2" t="str">
        <f t="shared" si="73"/>
        <v>ORA - ORACLE</v>
      </c>
      <c r="T431" s="18" t="str">
        <f t="shared" si="71"/>
        <v/>
      </c>
      <c r="V431" s="2" t="str">
        <f t="shared" si="74"/>
        <v>INCIDENTS</v>
      </c>
      <c r="W431" s="16" t="str">
        <f t="shared" si="72"/>
        <v/>
      </c>
    </row>
    <row r="432" spans="2:23" x14ac:dyDescent="0.2">
      <c r="B432" s="59" t="str">
        <f>IF(Collage!B425="","",Collage!B425)</f>
        <v/>
      </c>
      <c r="C432" s="59" t="str">
        <f>IF(Collage!C425="","",Collage!C425)</f>
        <v/>
      </c>
      <c r="D432" s="35" t="str">
        <f>IF(Collage!D425="","",Collage!D425)</f>
        <v>ORA - 131</v>
      </c>
      <c r="E432" s="29" t="s">
        <v>2</v>
      </c>
      <c r="F432" s="10" t="s">
        <v>2</v>
      </c>
      <c r="G432" s="11"/>
      <c r="H432" s="13">
        <f t="shared" si="68"/>
        <v>0.66666666666666663</v>
      </c>
      <c r="I432" s="8" t="str">
        <f>IF(B432&lt;&gt;"",SUMIF($V$23:$V$598,V432,$H$23:$H$598)/SUMIF($V$23:$V$598,V432,$O$23:O1007),IF(O432&lt;&gt;"",SUMIF($S$23:$S$598,S432,$H$23:$H$598)/O432,""))</f>
        <v/>
      </c>
      <c r="J432" s="12"/>
      <c r="K432" s="19">
        <f t="shared" si="76"/>
        <v>1</v>
      </c>
      <c r="L432" s="19">
        <f t="shared" si="69"/>
        <v>1</v>
      </c>
      <c r="M432" s="19">
        <f t="shared" si="70"/>
        <v>0</v>
      </c>
      <c r="N432" s="19">
        <f t="shared" si="77"/>
        <v>2</v>
      </c>
      <c r="O432" s="9" t="str">
        <f t="shared" si="75"/>
        <v/>
      </c>
      <c r="S432" s="2" t="str">
        <f t="shared" si="73"/>
        <v>ORA - ORACLE</v>
      </c>
      <c r="T432" s="18" t="str">
        <f t="shared" si="71"/>
        <v/>
      </c>
      <c r="V432" s="2" t="str">
        <f t="shared" si="74"/>
        <v>INCIDENTS</v>
      </c>
      <c r="W432" s="16" t="str">
        <f t="shared" si="72"/>
        <v/>
      </c>
    </row>
    <row r="433" spans="2:23" x14ac:dyDescent="0.2">
      <c r="B433" s="59" t="str">
        <f>IF(Collage!B426="","",Collage!B426)</f>
        <v/>
      </c>
      <c r="C433" s="59" t="str">
        <f>IF(Collage!C426="","",Collage!C426)</f>
        <v/>
      </c>
      <c r="D433" s="35" t="str">
        <f>IF(Collage!D426="","",Collage!D426)</f>
        <v>ORA - 132</v>
      </c>
      <c r="E433" s="29" t="s">
        <v>2</v>
      </c>
      <c r="F433" s="10"/>
      <c r="G433" s="11"/>
      <c r="H433" s="13">
        <f t="shared" si="68"/>
        <v>0.33333333333333331</v>
      </c>
      <c r="I433" s="8" t="str">
        <f>IF(B433&lt;&gt;"",SUMIF($V$23:$V$598,V433,$H$23:$H$598)/SUMIF($V$23:$V$598,V433,$O$23:O1008),IF(O433&lt;&gt;"",SUMIF($S$23:$S$598,S433,$H$23:$H$598)/O433,""))</f>
        <v/>
      </c>
      <c r="J433" s="12"/>
      <c r="K433" s="19">
        <f t="shared" si="76"/>
        <v>1</v>
      </c>
      <c r="L433" s="19">
        <f t="shared" si="69"/>
        <v>0</v>
      </c>
      <c r="M433" s="19">
        <f t="shared" si="70"/>
        <v>0</v>
      </c>
      <c r="N433" s="19">
        <f t="shared" si="77"/>
        <v>1</v>
      </c>
      <c r="O433" s="9" t="str">
        <f t="shared" si="75"/>
        <v/>
      </c>
      <c r="S433" s="2" t="str">
        <f t="shared" si="73"/>
        <v>ORA - ORACLE</v>
      </c>
      <c r="T433" s="18" t="str">
        <f t="shared" si="71"/>
        <v/>
      </c>
      <c r="V433" s="2" t="str">
        <f t="shared" si="74"/>
        <v>INCIDENTS</v>
      </c>
      <c r="W433" s="16" t="str">
        <f t="shared" si="72"/>
        <v/>
      </c>
    </row>
    <row r="434" spans="2:23" x14ac:dyDescent="0.2">
      <c r="B434" s="59" t="str">
        <f>IF(Collage!B427="","",Collage!B427)</f>
        <v/>
      </c>
      <c r="C434" s="59" t="str">
        <f>IF(Collage!C427="","",Collage!C427)</f>
        <v/>
      </c>
      <c r="D434" s="35" t="str">
        <f>IF(Collage!D427="","",Collage!D427)</f>
        <v>ORA - 133</v>
      </c>
      <c r="E434" s="29"/>
      <c r="F434" s="10"/>
      <c r="G434" s="11"/>
      <c r="H434" s="13">
        <f t="shared" si="68"/>
        <v>0</v>
      </c>
      <c r="I434" s="8" t="str">
        <f>IF(B434&lt;&gt;"",SUMIF($V$23:$V$598,V434,$H$23:$H$598)/SUMIF($V$23:$V$598,V434,$O$23:O1009),IF(O434&lt;&gt;"",SUMIF($S$23:$S$598,S434,$H$23:$H$598)/O434,""))</f>
        <v/>
      </c>
      <c r="J434" s="12"/>
      <c r="K434" s="19">
        <f t="shared" si="76"/>
        <v>0</v>
      </c>
      <c r="L434" s="19">
        <f t="shared" si="69"/>
        <v>0</v>
      </c>
      <c r="M434" s="19">
        <f t="shared" si="70"/>
        <v>0</v>
      </c>
      <c r="N434" s="19">
        <f t="shared" si="77"/>
        <v>0</v>
      </c>
      <c r="O434" s="9" t="str">
        <f t="shared" si="75"/>
        <v/>
      </c>
      <c r="S434" s="2" t="str">
        <f t="shared" si="73"/>
        <v>ORA - ORACLE</v>
      </c>
      <c r="T434" s="18" t="str">
        <f t="shared" si="71"/>
        <v/>
      </c>
      <c r="V434" s="2" t="str">
        <f t="shared" si="74"/>
        <v>INCIDENTS</v>
      </c>
      <c r="W434" s="16" t="str">
        <f t="shared" si="72"/>
        <v/>
      </c>
    </row>
    <row r="435" spans="2:23" x14ac:dyDescent="0.2">
      <c r="B435" s="59" t="str">
        <f>IF(Collage!B428="","",Collage!B428)</f>
        <v/>
      </c>
      <c r="C435" s="59" t="str">
        <f>IF(Collage!C428="","",Collage!C428)</f>
        <v/>
      </c>
      <c r="D435" s="35" t="str">
        <f>IF(Collage!D428="","",Collage!D428)</f>
        <v>ORA - 134</v>
      </c>
      <c r="E435" s="29"/>
      <c r="F435" s="10"/>
      <c r="G435" s="11"/>
      <c r="H435" s="13">
        <f t="shared" si="68"/>
        <v>0</v>
      </c>
      <c r="I435" s="8" t="str">
        <f>IF(B435&lt;&gt;"",SUMIF($V$23:$V$598,V435,$H$23:$H$598)/SUMIF($V$23:$V$598,V435,$O$23:O1010),IF(O435&lt;&gt;"",SUMIF($S$23:$S$598,S435,$H$23:$H$598)/O435,""))</f>
        <v/>
      </c>
      <c r="J435" s="12"/>
      <c r="K435" s="19">
        <f t="shared" si="76"/>
        <v>0</v>
      </c>
      <c r="L435" s="19">
        <f t="shared" si="69"/>
        <v>0</v>
      </c>
      <c r="M435" s="19">
        <f t="shared" si="70"/>
        <v>0</v>
      </c>
      <c r="N435" s="19">
        <f t="shared" si="77"/>
        <v>0</v>
      </c>
      <c r="O435" s="9" t="str">
        <f t="shared" si="75"/>
        <v/>
      </c>
      <c r="S435" s="2" t="str">
        <f t="shared" si="73"/>
        <v>ORA - ORACLE</v>
      </c>
      <c r="T435" s="18" t="str">
        <f t="shared" si="71"/>
        <v/>
      </c>
      <c r="V435" s="2" t="str">
        <f t="shared" si="74"/>
        <v>INCIDENTS</v>
      </c>
      <c r="W435" s="16" t="str">
        <f t="shared" si="72"/>
        <v/>
      </c>
    </row>
    <row r="436" spans="2:23" x14ac:dyDescent="0.2">
      <c r="B436" s="59" t="str">
        <f>IF(Collage!B429="","",Collage!B429)</f>
        <v/>
      </c>
      <c r="C436" s="59" t="str">
        <f>IF(Collage!C429="","",Collage!C429)</f>
        <v/>
      </c>
      <c r="D436" s="35" t="str">
        <f>IF(Collage!D429="","",Collage!D429)</f>
        <v>ORA - 135</v>
      </c>
      <c r="E436" s="29"/>
      <c r="F436" s="10"/>
      <c r="G436" s="11"/>
      <c r="H436" s="13">
        <f t="shared" si="68"/>
        <v>0</v>
      </c>
      <c r="I436" s="8" t="str">
        <f>IF(B436&lt;&gt;"",SUMIF($V$23:$V$598,V436,$H$23:$H$598)/SUMIF($V$23:$V$598,V436,$O$23:O1011),IF(O436&lt;&gt;"",SUMIF($S$23:$S$598,S436,$H$23:$H$598)/O436,""))</f>
        <v/>
      </c>
      <c r="J436" s="12"/>
      <c r="K436" s="19">
        <f t="shared" si="76"/>
        <v>0</v>
      </c>
      <c r="L436" s="19">
        <f t="shared" si="69"/>
        <v>0</v>
      </c>
      <c r="M436" s="19">
        <f t="shared" si="70"/>
        <v>0</v>
      </c>
      <c r="N436" s="19">
        <f t="shared" si="77"/>
        <v>0</v>
      </c>
      <c r="O436" s="9" t="str">
        <f t="shared" si="75"/>
        <v/>
      </c>
      <c r="S436" s="2" t="str">
        <f t="shared" si="73"/>
        <v>ORA - ORACLE</v>
      </c>
      <c r="T436" s="18" t="str">
        <f t="shared" si="71"/>
        <v/>
      </c>
      <c r="V436" s="2" t="str">
        <f t="shared" si="74"/>
        <v>INCIDENTS</v>
      </c>
      <c r="W436" s="16" t="str">
        <f t="shared" si="72"/>
        <v/>
      </c>
    </row>
    <row r="437" spans="2:23" x14ac:dyDescent="0.2">
      <c r="B437" s="59" t="str">
        <f>IF(Collage!B430="","",Collage!B430)</f>
        <v/>
      </c>
      <c r="C437" s="59" t="str">
        <f>IF(Collage!C430="","",Collage!C430)</f>
        <v/>
      </c>
      <c r="D437" s="35" t="str">
        <f>IF(Collage!D430="","",Collage!D430)</f>
        <v/>
      </c>
      <c r="E437" s="29"/>
      <c r="F437" s="10"/>
      <c r="G437" s="11"/>
      <c r="H437" s="13" t="str">
        <f t="shared" si="68"/>
        <v/>
      </c>
      <c r="I437" s="8" t="str">
        <f>IF(B437&lt;&gt;"",SUMIF($V$23:$V$598,V437,$H$23:$H$598)/SUMIF($V$23:$V$598,V437,$O$23:O1012),IF(O437&lt;&gt;"",SUMIF($S$23:$S$598,S437,$H$23:$H$598)/O437,""))</f>
        <v/>
      </c>
      <c r="J437" s="12"/>
      <c r="K437" s="19" t="str">
        <f t="shared" si="76"/>
        <v/>
      </c>
      <c r="L437" s="19" t="str">
        <f t="shared" si="69"/>
        <v/>
      </c>
      <c r="M437" s="19" t="str">
        <f t="shared" si="70"/>
        <v/>
      </c>
      <c r="N437" s="19" t="str">
        <f t="shared" si="77"/>
        <v/>
      </c>
      <c r="O437" s="9" t="str">
        <f t="shared" si="75"/>
        <v/>
      </c>
      <c r="S437" s="2" t="str">
        <f t="shared" si="73"/>
        <v>ORA - ORACLE</v>
      </c>
      <c r="T437" s="18" t="str">
        <f t="shared" si="71"/>
        <v/>
      </c>
      <c r="V437" s="2" t="str">
        <f t="shared" si="74"/>
        <v>INCIDENTS</v>
      </c>
      <c r="W437" s="16" t="str">
        <f t="shared" si="72"/>
        <v/>
      </c>
    </row>
    <row r="438" spans="2:23" x14ac:dyDescent="0.2">
      <c r="B438" s="59" t="str">
        <f>IF(Collage!B431="","",Collage!B431)</f>
        <v/>
      </c>
      <c r="C438" s="59" t="str">
        <f>IF(Collage!C431="","",Collage!C431)</f>
        <v>ORD - DOLLARU</v>
      </c>
      <c r="D438" s="35" t="str">
        <f>IF(Collage!D431="","",Collage!D431)</f>
        <v/>
      </c>
      <c r="E438" s="29"/>
      <c r="F438" s="10"/>
      <c r="G438" s="11"/>
      <c r="H438" s="13" t="str">
        <f t="shared" si="68"/>
        <v/>
      </c>
      <c r="I438" s="8">
        <f>IF(B438&lt;&gt;"",SUMIF($V$23:$V$598,V438,$H$23:$H$598)/SUMIF($V$23:$V$598,V438,$O$23:O1013),IF(O438&lt;&gt;"",SUMIF($S$23:$S$598,S438,$H$23:$H$598)/O438,""))</f>
        <v>0.23728813559322026</v>
      </c>
      <c r="J438" s="12"/>
      <c r="K438" s="19" t="str">
        <f t="shared" si="76"/>
        <v/>
      </c>
      <c r="L438" s="19" t="str">
        <f t="shared" si="69"/>
        <v/>
      </c>
      <c r="M438" s="19" t="str">
        <f t="shared" si="70"/>
        <v/>
      </c>
      <c r="N438" s="19" t="str">
        <f t="shared" si="77"/>
        <v>Procédures :</v>
      </c>
      <c r="O438" s="9">
        <f t="shared" si="75"/>
        <v>59</v>
      </c>
      <c r="S438" s="2" t="str">
        <f t="shared" si="73"/>
        <v>ORD - DOLLARU</v>
      </c>
      <c r="T438" s="18">
        <f t="shared" si="71"/>
        <v>0.23728813559322026</v>
      </c>
      <c r="V438" s="2" t="str">
        <f t="shared" si="74"/>
        <v>INCIDENTS</v>
      </c>
      <c r="W438" s="16" t="str">
        <f t="shared" si="72"/>
        <v/>
      </c>
    </row>
    <row r="439" spans="2:23" x14ac:dyDescent="0.2">
      <c r="B439" s="59" t="str">
        <f>IF(Collage!B432="","",Collage!B432)</f>
        <v/>
      </c>
      <c r="C439" s="59" t="str">
        <f>IF(Collage!C432="","",Collage!C432)</f>
        <v/>
      </c>
      <c r="D439" s="35" t="str">
        <f>IF(Collage!D432="","",Collage!D432)</f>
        <v/>
      </c>
      <c r="E439" s="29"/>
      <c r="F439" s="10"/>
      <c r="G439" s="11"/>
      <c r="H439" s="13" t="str">
        <f t="shared" si="68"/>
        <v/>
      </c>
      <c r="I439" s="8" t="str">
        <f>IF(B439&lt;&gt;"",SUMIF($V$23:$V$598,V439,$H$23:$H$598)/SUMIF($V$23:$V$598,V439,$O$23:O1014),IF(O439&lt;&gt;"",SUMIF($S$23:$S$598,S439,$H$23:$H$598)/O439,""))</f>
        <v/>
      </c>
      <c r="J439" s="12"/>
      <c r="K439" s="19" t="str">
        <f t="shared" si="76"/>
        <v/>
      </c>
      <c r="L439" s="19" t="str">
        <f t="shared" si="69"/>
        <v/>
      </c>
      <c r="M439" s="19" t="str">
        <f t="shared" si="70"/>
        <v/>
      </c>
      <c r="N439" s="19" t="str">
        <f t="shared" si="77"/>
        <v/>
      </c>
      <c r="O439" s="9" t="str">
        <f t="shared" si="75"/>
        <v/>
      </c>
      <c r="S439" s="2" t="str">
        <f t="shared" si="73"/>
        <v>ORD - DOLLARU</v>
      </c>
      <c r="T439" s="18" t="str">
        <f t="shared" si="71"/>
        <v/>
      </c>
      <c r="V439" s="2" t="str">
        <f t="shared" si="74"/>
        <v>INCIDENTS</v>
      </c>
      <c r="W439" s="16" t="str">
        <f t="shared" si="72"/>
        <v/>
      </c>
    </row>
    <row r="440" spans="2:23" x14ac:dyDescent="0.2">
      <c r="B440" s="59" t="str">
        <f>IF(Collage!B433="","",Collage!B433)</f>
        <v/>
      </c>
      <c r="C440" s="59" t="str">
        <f>IF(Collage!C433="","",Collage!C433)</f>
        <v/>
      </c>
      <c r="D440" s="35" t="str">
        <f>IF(Collage!D433="","",Collage!D433)</f>
        <v>Erreur 1</v>
      </c>
      <c r="E440" s="29"/>
      <c r="F440" s="10"/>
      <c r="G440" s="11"/>
      <c r="H440" s="13">
        <f t="shared" si="68"/>
        <v>0</v>
      </c>
      <c r="I440" s="8" t="str">
        <f>IF(B440&lt;&gt;"",SUMIF($V$23:$V$598,V440,$H$23:$H$598)/SUMIF($V$23:$V$598,V440,$O$23:O1015),IF(O440&lt;&gt;"",SUMIF($S$23:$S$598,S440,$H$23:$H$598)/O440,""))</f>
        <v/>
      </c>
      <c r="J440" s="12"/>
      <c r="K440" s="19">
        <f t="shared" si="76"/>
        <v>0</v>
      </c>
      <c r="L440" s="19">
        <f t="shared" si="69"/>
        <v>0</v>
      </c>
      <c r="M440" s="19">
        <f t="shared" si="70"/>
        <v>0</v>
      </c>
      <c r="N440" s="19">
        <f t="shared" si="77"/>
        <v>0</v>
      </c>
      <c r="O440" s="9" t="str">
        <f t="shared" si="75"/>
        <v/>
      </c>
      <c r="S440" s="2" t="str">
        <f t="shared" si="73"/>
        <v>ORD - DOLLARU</v>
      </c>
      <c r="T440" s="18" t="str">
        <f t="shared" si="71"/>
        <v/>
      </c>
      <c r="V440" s="2" t="str">
        <f t="shared" si="74"/>
        <v>INCIDENTS</v>
      </c>
      <c r="W440" s="16" t="str">
        <f t="shared" si="72"/>
        <v/>
      </c>
    </row>
    <row r="441" spans="2:23" x14ac:dyDescent="0.2">
      <c r="B441" s="59" t="str">
        <f>IF(Collage!B434="","",Collage!B434)</f>
        <v/>
      </c>
      <c r="C441" s="59" t="str">
        <f>IF(Collage!C434="","",Collage!C434)</f>
        <v/>
      </c>
      <c r="D441" s="35" t="str">
        <f>IF(Collage!D434="","",Collage!D434)</f>
        <v>Erreur 2</v>
      </c>
      <c r="E441" s="29"/>
      <c r="F441" s="10"/>
      <c r="G441" s="11"/>
      <c r="H441" s="13">
        <f t="shared" si="68"/>
        <v>0</v>
      </c>
      <c r="I441" s="8" t="str">
        <f>IF(B441&lt;&gt;"",SUMIF($V$23:$V$598,V441,$H$23:$H$598)/SUMIF($V$23:$V$598,V441,$O$23:O1016),IF(O441&lt;&gt;"",SUMIF($S$23:$S$598,S441,$H$23:$H$598)/O441,""))</f>
        <v/>
      </c>
      <c r="J441" s="12"/>
      <c r="K441" s="19">
        <f t="shared" si="76"/>
        <v>0</v>
      </c>
      <c r="L441" s="19">
        <f t="shared" si="69"/>
        <v>0</v>
      </c>
      <c r="M441" s="19">
        <f t="shared" si="70"/>
        <v>0</v>
      </c>
      <c r="N441" s="19">
        <f t="shared" si="77"/>
        <v>0</v>
      </c>
      <c r="O441" s="9" t="str">
        <f t="shared" si="75"/>
        <v/>
      </c>
      <c r="S441" s="2" t="str">
        <f t="shared" si="73"/>
        <v>ORD - DOLLARU</v>
      </c>
      <c r="T441" s="18" t="str">
        <f t="shared" si="71"/>
        <v/>
      </c>
      <c r="V441" s="2" t="str">
        <f t="shared" si="74"/>
        <v>INCIDENTS</v>
      </c>
      <c r="W441" s="16" t="str">
        <f t="shared" si="72"/>
        <v/>
      </c>
    </row>
    <row r="442" spans="2:23" x14ac:dyDescent="0.2">
      <c r="B442" s="59" t="str">
        <f>IF(Collage!B435="","",Collage!B435)</f>
        <v/>
      </c>
      <c r="C442" s="59" t="str">
        <f>IF(Collage!C435="","",Collage!C435)</f>
        <v/>
      </c>
      <c r="D442" s="35" t="str">
        <f>IF(Collage!D435="","",Collage!D435)</f>
        <v>Erreur 3</v>
      </c>
      <c r="E442" s="29"/>
      <c r="F442" s="10"/>
      <c r="G442" s="11"/>
      <c r="H442" s="13">
        <f t="shared" si="68"/>
        <v>0</v>
      </c>
      <c r="I442" s="8" t="str">
        <f>IF(B442&lt;&gt;"",SUMIF($V$23:$V$598,V442,$H$23:$H$598)/SUMIF($V$23:$V$598,V442,$O$23:O1017),IF(O442&lt;&gt;"",SUMIF($S$23:$S$598,S442,$H$23:$H$598)/O442,""))</f>
        <v/>
      </c>
      <c r="J442" s="12"/>
      <c r="K442" s="19">
        <f t="shared" si="76"/>
        <v>0</v>
      </c>
      <c r="L442" s="19">
        <f t="shared" si="69"/>
        <v>0</v>
      </c>
      <c r="M442" s="19">
        <f t="shared" si="70"/>
        <v>0</v>
      </c>
      <c r="N442" s="19">
        <f t="shared" si="77"/>
        <v>0</v>
      </c>
      <c r="O442" s="9" t="str">
        <f t="shared" si="75"/>
        <v/>
      </c>
      <c r="S442" s="2" t="str">
        <f t="shared" si="73"/>
        <v>ORD - DOLLARU</v>
      </c>
      <c r="T442" s="18" t="str">
        <f t="shared" si="71"/>
        <v/>
      </c>
      <c r="V442" s="2" t="str">
        <f t="shared" si="74"/>
        <v>INCIDENTS</v>
      </c>
      <c r="W442" s="16" t="str">
        <f t="shared" si="72"/>
        <v/>
      </c>
    </row>
    <row r="443" spans="2:23" x14ac:dyDescent="0.2">
      <c r="B443" s="59" t="str">
        <f>IF(Collage!B436="","",Collage!B436)</f>
        <v/>
      </c>
      <c r="C443" s="59" t="str">
        <f>IF(Collage!C436="","",Collage!C436)</f>
        <v/>
      </c>
      <c r="D443" s="35" t="str">
        <f>IF(Collage!D436="","",Collage!D436)</f>
        <v>Erreur 4</v>
      </c>
      <c r="E443" s="29" t="s">
        <v>2</v>
      </c>
      <c r="F443" s="10" t="s">
        <v>2</v>
      </c>
      <c r="G443" s="11"/>
      <c r="H443" s="13">
        <f t="shared" si="68"/>
        <v>0.66666666666666663</v>
      </c>
      <c r="I443" s="8" t="str">
        <f>IF(B443&lt;&gt;"",SUMIF($V$23:$V$598,V443,$H$23:$H$598)/SUMIF($V$23:$V$598,V443,$O$23:O1018),IF(O443&lt;&gt;"",SUMIF($S$23:$S$598,S443,$H$23:$H$598)/O443,""))</f>
        <v/>
      </c>
      <c r="J443" s="12"/>
      <c r="K443" s="19">
        <f t="shared" si="76"/>
        <v>1</v>
      </c>
      <c r="L443" s="19">
        <f t="shared" si="69"/>
        <v>1</v>
      </c>
      <c r="M443" s="19">
        <f t="shared" si="70"/>
        <v>0</v>
      </c>
      <c r="N443" s="19">
        <f t="shared" si="77"/>
        <v>2</v>
      </c>
      <c r="O443" s="9" t="str">
        <f t="shared" si="75"/>
        <v/>
      </c>
      <c r="S443" s="2" t="str">
        <f t="shared" si="73"/>
        <v>ORD - DOLLARU</v>
      </c>
      <c r="T443" s="18" t="str">
        <f t="shared" si="71"/>
        <v/>
      </c>
      <c r="V443" s="2" t="str">
        <f t="shared" si="74"/>
        <v>INCIDENTS</v>
      </c>
      <c r="W443" s="16" t="str">
        <f t="shared" si="72"/>
        <v/>
      </c>
    </row>
    <row r="444" spans="2:23" x14ac:dyDescent="0.2">
      <c r="B444" s="59" t="str">
        <f>IF(Collage!B437="","",Collage!B437)</f>
        <v/>
      </c>
      <c r="C444" s="59" t="str">
        <f>IF(Collage!C437="","",Collage!C437)</f>
        <v/>
      </c>
      <c r="D444" s="35" t="str">
        <f>IF(Collage!D437="","",Collage!D437)</f>
        <v>Erreur 5</v>
      </c>
      <c r="E444" s="29"/>
      <c r="F444" s="10"/>
      <c r="G444" s="11"/>
      <c r="H444" s="13">
        <f t="shared" si="68"/>
        <v>0</v>
      </c>
      <c r="I444" s="8" t="str">
        <f>IF(B444&lt;&gt;"",SUMIF($V$23:$V$598,V444,$H$23:$H$598)/SUMIF($V$23:$V$598,V444,$O$23:O1019),IF(O444&lt;&gt;"",SUMIF($S$23:$S$598,S444,$H$23:$H$598)/O444,""))</f>
        <v/>
      </c>
      <c r="J444" s="12"/>
      <c r="K444" s="19">
        <f t="shared" si="76"/>
        <v>0</v>
      </c>
      <c r="L444" s="19">
        <f t="shared" si="69"/>
        <v>0</v>
      </c>
      <c r="M444" s="19">
        <f t="shared" si="70"/>
        <v>0</v>
      </c>
      <c r="N444" s="19">
        <f t="shared" si="77"/>
        <v>0</v>
      </c>
      <c r="O444" s="9" t="str">
        <f t="shared" si="75"/>
        <v/>
      </c>
      <c r="S444" s="2" t="str">
        <f t="shared" si="73"/>
        <v>ORD - DOLLARU</v>
      </c>
      <c r="T444" s="18" t="str">
        <f t="shared" si="71"/>
        <v/>
      </c>
      <c r="V444" s="2" t="str">
        <f t="shared" si="74"/>
        <v>INCIDENTS</v>
      </c>
      <c r="W444" s="16" t="str">
        <f t="shared" si="72"/>
        <v/>
      </c>
    </row>
    <row r="445" spans="2:23" x14ac:dyDescent="0.2">
      <c r="B445" s="59" t="str">
        <f>IF(Collage!B438="","",Collage!B438)</f>
        <v/>
      </c>
      <c r="C445" s="59" t="str">
        <f>IF(Collage!C438="","",Collage!C438)</f>
        <v/>
      </c>
      <c r="D445" s="35" t="str">
        <f>IF(Collage!D438="","",Collage!D438)</f>
        <v>Erreur 6</v>
      </c>
      <c r="E445" s="29"/>
      <c r="F445" s="10"/>
      <c r="G445" s="11"/>
      <c r="H445" s="13">
        <f t="shared" si="68"/>
        <v>0</v>
      </c>
      <c r="I445" s="8" t="str">
        <f>IF(B445&lt;&gt;"",SUMIF($V$23:$V$598,V445,$H$23:$H$598)/SUMIF($V$23:$V$598,V445,$O$23:O1020),IF(O445&lt;&gt;"",SUMIF($S$23:$S$598,S445,$H$23:$H$598)/O445,""))</f>
        <v/>
      </c>
      <c r="J445" s="12"/>
      <c r="K445" s="19">
        <f t="shared" si="76"/>
        <v>0</v>
      </c>
      <c r="L445" s="19">
        <f t="shared" si="69"/>
        <v>0</v>
      </c>
      <c r="M445" s="19">
        <f t="shared" si="70"/>
        <v>0</v>
      </c>
      <c r="N445" s="19">
        <f t="shared" si="77"/>
        <v>0</v>
      </c>
      <c r="O445" s="9" t="str">
        <f t="shared" si="75"/>
        <v/>
      </c>
      <c r="S445" s="2" t="str">
        <f t="shared" si="73"/>
        <v>ORD - DOLLARU</v>
      </c>
      <c r="T445" s="18" t="str">
        <f t="shared" si="71"/>
        <v/>
      </c>
      <c r="V445" s="2" t="str">
        <f t="shared" si="74"/>
        <v>INCIDENTS</v>
      </c>
      <c r="W445" s="16" t="str">
        <f t="shared" si="72"/>
        <v/>
      </c>
    </row>
    <row r="446" spans="2:23" x14ac:dyDescent="0.2">
      <c r="B446" s="59" t="str">
        <f>IF(Collage!B439="","",Collage!B439)</f>
        <v/>
      </c>
      <c r="C446" s="59" t="str">
        <f>IF(Collage!C439="","",Collage!C439)</f>
        <v/>
      </c>
      <c r="D446" s="35" t="str">
        <f>IF(Collage!D439="","",Collage!D439)</f>
        <v>Erreur 7</v>
      </c>
      <c r="E446" s="29"/>
      <c r="F446" s="10"/>
      <c r="G446" s="11"/>
      <c r="H446" s="13">
        <f t="shared" si="68"/>
        <v>0</v>
      </c>
      <c r="I446" s="8" t="str">
        <f>IF(B446&lt;&gt;"",SUMIF($V$23:$V$598,V446,$H$23:$H$598)/SUMIF($V$23:$V$598,V446,$O$23:O1021),IF(O446&lt;&gt;"",SUMIF($S$23:$S$598,S446,$H$23:$H$598)/O446,""))</f>
        <v/>
      </c>
      <c r="J446" s="12"/>
      <c r="K446" s="19">
        <f t="shared" si="76"/>
        <v>0</v>
      </c>
      <c r="L446" s="19">
        <f t="shared" si="69"/>
        <v>0</v>
      </c>
      <c r="M446" s="19">
        <f t="shared" si="70"/>
        <v>0</v>
      </c>
      <c r="N446" s="19">
        <f t="shared" si="77"/>
        <v>0</v>
      </c>
      <c r="O446" s="9" t="str">
        <f t="shared" si="75"/>
        <v/>
      </c>
      <c r="S446" s="2" t="str">
        <f t="shared" si="73"/>
        <v>ORD - DOLLARU</v>
      </c>
      <c r="T446" s="18" t="str">
        <f t="shared" si="71"/>
        <v/>
      </c>
      <c r="V446" s="2" t="str">
        <f t="shared" si="74"/>
        <v>INCIDENTS</v>
      </c>
      <c r="W446" s="16" t="str">
        <f t="shared" si="72"/>
        <v/>
      </c>
    </row>
    <row r="447" spans="2:23" x14ac:dyDescent="0.2">
      <c r="B447" s="59" t="str">
        <f>IF(Collage!B440="","",Collage!B440)</f>
        <v/>
      </c>
      <c r="C447" s="59" t="str">
        <f>IF(Collage!C440="","",Collage!C440)</f>
        <v/>
      </c>
      <c r="D447" s="35" t="str">
        <f>IF(Collage!D440="","",Collage!D440)</f>
        <v>Erreur 8</v>
      </c>
      <c r="E447" s="29" t="s">
        <v>2</v>
      </c>
      <c r="F447" s="10" t="s">
        <v>2</v>
      </c>
      <c r="G447" s="11"/>
      <c r="H447" s="13">
        <f t="shared" si="68"/>
        <v>0.66666666666666663</v>
      </c>
      <c r="I447" s="8" t="str">
        <f>IF(B447&lt;&gt;"",SUMIF($V$23:$V$598,V447,$H$23:$H$598)/SUMIF($V$23:$V$598,V447,$O$23:O1022),IF(O447&lt;&gt;"",SUMIF($S$23:$S$598,S447,$H$23:$H$598)/O447,""))</f>
        <v/>
      </c>
      <c r="J447" s="12"/>
      <c r="K447" s="19">
        <f t="shared" si="76"/>
        <v>1</v>
      </c>
      <c r="L447" s="19">
        <f t="shared" si="69"/>
        <v>1</v>
      </c>
      <c r="M447" s="19">
        <f t="shared" si="70"/>
        <v>0</v>
      </c>
      <c r="N447" s="19">
        <f t="shared" si="77"/>
        <v>2</v>
      </c>
      <c r="O447" s="9" t="str">
        <f t="shared" si="75"/>
        <v/>
      </c>
      <c r="S447" s="2" t="str">
        <f t="shared" si="73"/>
        <v>ORD - DOLLARU</v>
      </c>
      <c r="T447" s="18" t="str">
        <f t="shared" si="71"/>
        <v/>
      </c>
      <c r="V447" s="2" t="str">
        <f t="shared" si="74"/>
        <v>INCIDENTS</v>
      </c>
      <c r="W447" s="16" t="str">
        <f t="shared" si="72"/>
        <v/>
      </c>
    </row>
    <row r="448" spans="2:23" x14ac:dyDescent="0.2">
      <c r="B448" s="59" t="str">
        <f>IF(Collage!B441="","",Collage!B441)</f>
        <v/>
      </c>
      <c r="C448" s="59" t="str">
        <f>IF(Collage!C441="","",Collage!C441)</f>
        <v/>
      </c>
      <c r="D448" s="35" t="str">
        <f>IF(Collage!D441="","",Collage!D441)</f>
        <v>Erreur 9</v>
      </c>
      <c r="E448" s="29" t="s">
        <v>2</v>
      </c>
      <c r="F448" s="10" t="s">
        <v>2</v>
      </c>
      <c r="G448" s="11"/>
      <c r="H448" s="13">
        <f t="shared" si="68"/>
        <v>0.66666666666666663</v>
      </c>
      <c r="I448" s="8" t="str">
        <f>IF(B448&lt;&gt;"",SUMIF($V$23:$V$598,V448,$H$23:$H$598)/SUMIF($V$23:$V$598,V448,$O$23:O1023),IF(O448&lt;&gt;"",SUMIF($S$23:$S$598,S448,$H$23:$H$598)/O448,""))</f>
        <v/>
      </c>
      <c r="J448" s="12"/>
      <c r="K448" s="19">
        <f t="shared" si="76"/>
        <v>1</v>
      </c>
      <c r="L448" s="19">
        <f t="shared" si="69"/>
        <v>1</v>
      </c>
      <c r="M448" s="19">
        <f t="shared" si="70"/>
        <v>0</v>
      </c>
      <c r="N448" s="19">
        <f t="shared" si="77"/>
        <v>2</v>
      </c>
      <c r="O448" s="9" t="str">
        <f t="shared" si="75"/>
        <v/>
      </c>
      <c r="S448" s="2" t="str">
        <f t="shared" si="73"/>
        <v>ORD - DOLLARU</v>
      </c>
      <c r="T448" s="18" t="str">
        <f t="shared" si="71"/>
        <v/>
      </c>
      <c r="V448" s="2" t="str">
        <f t="shared" si="74"/>
        <v>INCIDENTS</v>
      </c>
      <c r="W448" s="16" t="str">
        <f t="shared" si="72"/>
        <v/>
      </c>
    </row>
    <row r="449" spans="2:23" x14ac:dyDescent="0.2">
      <c r="B449" s="59" t="str">
        <f>IF(Collage!B442="","",Collage!B442)</f>
        <v/>
      </c>
      <c r="C449" s="59" t="str">
        <f>IF(Collage!C442="","",Collage!C442)</f>
        <v/>
      </c>
      <c r="D449" s="35" t="str">
        <f>IF(Collage!D442="","",Collage!D442)</f>
        <v>Erreur 10</v>
      </c>
      <c r="E449" s="29" t="s">
        <v>2</v>
      </c>
      <c r="F449" s="10" t="s">
        <v>2</v>
      </c>
      <c r="G449" s="11"/>
      <c r="H449" s="13">
        <f t="shared" si="68"/>
        <v>0.66666666666666663</v>
      </c>
      <c r="I449" s="8" t="str">
        <f>IF(B449&lt;&gt;"",SUMIF($V$23:$V$598,V449,$H$23:$H$598)/SUMIF($V$23:$V$598,V449,$O$23:O1024),IF(O449&lt;&gt;"",SUMIF($S$23:$S$598,S449,$H$23:$H$598)/O449,""))</f>
        <v/>
      </c>
      <c r="J449" s="12"/>
      <c r="K449" s="19">
        <f t="shared" si="76"/>
        <v>1</v>
      </c>
      <c r="L449" s="19">
        <f t="shared" si="69"/>
        <v>1</v>
      </c>
      <c r="M449" s="19">
        <f t="shared" si="70"/>
        <v>0</v>
      </c>
      <c r="N449" s="19">
        <f t="shared" si="77"/>
        <v>2</v>
      </c>
      <c r="O449" s="9" t="str">
        <f t="shared" si="75"/>
        <v/>
      </c>
      <c r="S449" s="2" t="str">
        <f t="shared" si="73"/>
        <v>ORD - DOLLARU</v>
      </c>
      <c r="T449" s="18" t="str">
        <f t="shared" si="71"/>
        <v/>
      </c>
      <c r="V449" s="2" t="str">
        <f t="shared" si="74"/>
        <v>INCIDENTS</v>
      </c>
      <c r="W449" s="16" t="str">
        <f t="shared" si="72"/>
        <v/>
      </c>
    </row>
    <row r="450" spans="2:23" x14ac:dyDescent="0.2">
      <c r="B450" s="59" t="str">
        <f>IF(Collage!B443="","",Collage!B443)</f>
        <v/>
      </c>
      <c r="C450" s="59" t="str">
        <f>IF(Collage!C443="","",Collage!C443)</f>
        <v/>
      </c>
      <c r="D450" s="35" t="str">
        <f>IF(Collage!D443="","",Collage!D443)</f>
        <v>Erreur 11</v>
      </c>
      <c r="E450" s="29" t="s">
        <v>2</v>
      </c>
      <c r="F450" s="10" t="s">
        <v>2</v>
      </c>
      <c r="G450" s="11"/>
      <c r="H450" s="13">
        <f t="shared" si="68"/>
        <v>0.66666666666666663</v>
      </c>
      <c r="I450" s="8" t="str">
        <f>IF(B450&lt;&gt;"",SUMIF($V$23:$V$598,V450,$H$23:$H$598)/SUMIF($V$23:$V$598,V450,$O$23:O1025),IF(O450&lt;&gt;"",SUMIF($S$23:$S$598,S450,$H$23:$H$598)/O450,""))</f>
        <v/>
      </c>
      <c r="J450" s="12"/>
      <c r="K450" s="19">
        <f t="shared" si="76"/>
        <v>1</v>
      </c>
      <c r="L450" s="19">
        <f t="shared" si="69"/>
        <v>1</v>
      </c>
      <c r="M450" s="19">
        <f t="shared" si="70"/>
        <v>0</v>
      </c>
      <c r="N450" s="19">
        <f t="shared" si="77"/>
        <v>2</v>
      </c>
      <c r="O450" s="9" t="str">
        <f t="shared" si="75"/>
        <v/>
      </c>
      <c r="S450" s="2" t="str">
        <f t="shared" si="73"/>
        <v>ORD - DOLLARU</v>
      </c>
      <c r="T450" s="18" t="str">
        <f t="shared" si="71"/>
        <v/>
      </c>
      <c r="V450" s="2" t="str">
        <f t="shared" si="74"/>
        <v>INCIDENTS</v>
      </c>
      <c r="W450" s="16" t="str">
        <f t="shared" si="72"/>
        <v/>
      </c>
    </row>
    <row r="451" spans="2:23" x14ac:dyDescent="0.2">
      <c r="B451" s="59" t="str">
        <f>IF(Collage!B444="","",Collage!B444)</f>
        <v/>
      </c>
      <c r="C451" s="59" t="str">
        <f>IF(Collage!C444="","",Collage!C444)</f>
        <v/>
      </c>
      <c r="D451" s="35" t="str">
        <f>IF(Collage!D444="","",Collage!D444)</f>
        <v>Erreur 12</v>
      </c>
      <c r="E451" s="29" t="s">
        <v>2</v>
      </c>
      <c r="F451" s="10" t="s">
        <v>2</v>
      </c>
      <c r="G451" s="11"/>
      <c r="H451" s="13">
        <f t="shared" si="68"/>
        <v>0.66666666666666663</v>
      </c>
      <c r="I451" s="8" t="str">
        <f>IF(B451&lt;&gt;"",SUMIF($V$23:$V$598,V451,$H$23:$H$598)/SUMIF($V$23:$V$598,V451,$O$23:O1026),IF(O451&lt;&gt;"",SUMIF($S$23:$S$598,S451,$H$23:$H$598)/O451,""))</f>
        <v/>
      </c>
      <c r="J451" s="12"/>
      <c r="K451" s="19">
        <f t="shared" si="76"/>
        <v>1</v>
      </c>
      <c r="L451" s="19">
        <f t="shared" si="69"/>
        <v>1</v>
      </c>
      <c r="M451" s="19">
        <f t="shared" si="70"/>
        <v>0</v>
      </c>
      <c r="N451" s="19">
        <f t="shared" si="77"/>
        <v>2</v>
      </c>
      <c r="O451" s="9" t="str">
        <f t="shared" si="75"/>
        <v/>
      </c>
      <c r="S451" s="2" t="str">
        <f t="shared" si="73"/>
        <v>ORD - DOLLARU</v>
      </c>
      <c r="T451" s="18" t="str">
        <f t="shared" si="71"/>
        <v/>
      </c>
      <c r="V451" s="2" t="str">
        <f t="shared" si="74"/>
        <v>INCIDENTS</v>
      </c>
      <c r="W451" s="16" t="str">
        <f t="shared" si="72"/>
        <v/>
      </c>
    </row>
    <row r="452" spans="2:23" x14ac:dyDescent="0.2">
      <c r="B452" s="59" t="str">
        <f>IF(Collage!B445="","",Collage!B445)</f>
        <v/>
      </c>
      <c r="C452" s="59" t="str">
        <f>IF(Collage!C445="","",Collage!C445)</f>
        <v/>
      </c>
      <c r="D452" s="35" t="str">
        <f>IF(Collage!D445="","",Collage!D445)</f>
        <v>Erreur 13</v>
      </c>
      <c r="E452" s="29" t="s">
        <v>2</v>
      </c>
      <c r="F452" s="10" t="s">
        <v>2</v>
      </c>
      <c r="G452" s="11"/>
      <c r="H452" s="13">
        <f t="shared" si="68"/>
        <v>0.66666666666666663</v>
      </c>
      <c r="I452" s="8" t="str">
        <f>IF(B452&lt;&gt;"",SUMIF($V$23:$V$598,V452,$H$23:$H$598)/SUMIF($V$23:$V$598,V452,$O$23:O1027),IF(O452&lt;&gt;"",SUMIF($S$23:$S$598,S452,$H$23:$H$598)/O452,""))</f>
        <v/>
      </c>
      <c r="J452" s="12"/>
      <c r="K452" s="19">
        <f t="shared" si="76"/>
        <v>1</v>
      </c>
      <c r="L452" s="19">
        <f t="shared" si="69"/>
        <v>1</v>
      </c>
      <c r="M452" s="19">
        <f t="shared" si="70"/>
        <v>0</v>
      </c>
      <c r="N452" s="19">
        <f t="shared" si="77"/>
        <v>2</v>
      </c>
      <c r="O452" s="9" t="str">
        <f t="shared" si="75"/>
        <v/>
      </c>
      <c r="S452" s="2" t="str">
        <f t="shared" si="73"/>
        <v>ORD - DOLLARU</v>
      </c>
      <c r="T452" s="18" t="str">
        <f t="shared" si="71"/>
        <v/>
      </c>
      <c r="V452" s="2" t="str">
        <f t="shared" si="74"/>
        <v>INCIDENTS</v>
      </c>
      <c r="W452" s="16" t="str">
        <f t="shared" si="72"/>
        <v/>
      </c>
    </row>
    <row r="453" spans="2:23" x14ac:dyDescent="0.2">
      <c r="B453" s="59" t="str">
        <f>IF(Collage!B446="","",Collage!B446)</f>
        <v/>
      </c>
      <c r="C453" s="59" t="str">
        <f>IF(Collage!C446="","",Collage!C446)</f>
        <v/>
      </c>
      <c r="D453" s="35" t="str">
        <f>IF(Collage!D446="","",Collage!D446)</f>
        <v>Erreur 14</v>
      </c>
      <c r="E453" s="29"/>
      <c r="F453" s="10"/>
      <c r="G453" s="11"/>
      <c r="H453" s="13">
        <f t="shared" si="68"/>
        <v>0</v>
      </c>
      <c r="I453" s="8" t="str">
        <f>IF(B453&lt;&gt;"",SUMIF($V$23:$V$598,V453,$H$23:$H$598)/SUMIF($V$23:$V$598,V453,$O$23:O1028),IF(O453&lt;&gt;"",SUMIF($S$23:$S$598,S453,$H$23:$H$598)/O453,""))</f>
        <v/>
      </c>
      <c r="J453" s="12"/>
      <c r="K453" s="19">
        <f t="shared" si="76"/>
        <v>0</v>
      </c>
      <c r="L453" s="19">
        <f t="shared" si="69"/>
        <v>0</v>
      </c>
      <c r="M453" s="19">
        <f t="shared" si="70"/>
        <v>0</v>
      </c>
      <c r="N453" s="19">
        <f t="shared" si="77"/>
        <v>0</v>
      </c>
      <c r="O453" s="9" t="str">
        <f t="shared" si="75"/>
        <v/>
      </c>
      <c r="S453" s="2" t="str">
        <f t="shared" si="73"/>
        <v>ORD - DOLLARU</v>
      </c>
      <c r="T453" s="18" t="str">
        <f t="shared" si="71"/>
        <v/>
      </c>
      <c r="V453" s="2" t="str">
        <f t="shared" si="74"/>
        <v>INCIDENTS</v>
      </c>
      <c r="W453" s="16" t="str">
        <f t="shared" si="72"/>
        <v/>
      </c>
    </row>
    <row r="454" spans="2:23" x14ac:dyDescent="0.2">
      <c r="B454" s="59" t="str">
        <f>IF(Collage!B447="","",Collage!B447)</f>
        <v/>
      </c>
      <c r="C454" s="59" t="str">
        <f>IF(Collage!C447="","",Collage!C447)</f>
        <v/>
      </c>
      <c r="D454" s="35" t="str">
        <f>IF(Collage!D447="","",Collage!D447)</f>
        <v>Erreur 15</v>
      </c>
      <c r="E454" s="29"/>
      <c r="F454" s="10"/>
      <c r="G454" s="11"/>
      <c r="H454" s="13">
        <f t="shared" si="68"/>
        <v>0</v>
      </c>
      <c r="I454" s="8" t="str">
        <f>IF(B454&lt;&gt;"",SUMIF($V$23:$V$598,V454,$H$23:$H$598)/SUMIF($V$23:$V$598,V454,$O$23:O1029),IF(O454&lt;&gt;"",SUMIF($S$23:$S$598,S454,$H$23:$H$598)/O454,""))</f>
        <v/>
      </c>
      <c r="J454" s="12"/>
      <c r="K454" s="19">
        <f t="shared" si="76"/>
        <v>0</v>
      </c>
      <c r="L454" s="19">
        <f t="shared" si="69"/>
        <v>0</v>
      </c>
      <c r="M454" s="19">
        <f t="shared" si="70"/>
        <v>0</v>
      </c>
      <c r="N454" s="19">
        <f t="shared" si="77"/>
        <v>0</v>
      </c>
      <c r="O454" s="9" t="str">
        <f t="shared" si="75"/>
        <v/>
      </c>
      <c r="S454" s="2" t="str">
        <f t="shared" si="73"/>
        <v>ORD - DOLLARU</v>
      </c>
      <c r="T454" s="18" t="str">
        <f t="shared" si="71"/>
        <v/>
      </c>
      <c r="V454" s="2" t="str">
        <f t="shared" si="74"/>
        <v>INCIDENTS</v>
      </c>
      <c r="W454" s="16" t="str">
        <f t="shared" si="72"/>
        <v/>
      </c>
    </row>
    <row r="455" spans="2:23" x14ac:dyDescent="0.2">
      <c r="B455" s="59" t="str">
        <f>IF(Collage!B448="","",Collage!B448)</f>
        <v/>
      </c>
      <c r="C455" s="59" t="str">
        <f>IF(Collage!C448="","",Collage!C448)</f>
        <v/>
      </c>
      <c r="D455" s="35" t="str">
        <f>IF(Collage!D448="","",Collage!D448)</f>
        <v>Erreur 16</v>
      </c>
      <c r="E455" s="29"/>
      <c r="F455" s="10"/>
      <c r="G455" s="11"/>
      <c r="H455" s="13">
        <f t="shared" si="68"/>
        <v>0</v>
      </c>
      <c r="I455" s="8" t="str">
        <f>IF(B455&lt;&gt;"",SUMIF($V$23:$V$598,V455,$H$23:$H$598)/SUMIF($V$23:$V$598,V455,$O$23:O1030),IF(O455&lt;&gt;"",SUMIF($S$23:$S$598,S455,$H$23:$H$598)/O455,""))</f>
        <v/>
      </c>
      <c r="J455" s="12"/>
      <c r="K455" s="19">
        <f t="shared" si="76"/>
        <v>0</v>
      </c>
      <c r="L455" s="19">
        <f t="shared" si="69"/>
        <v>0</v>
      </c>
      <c r="M455" s="19">
        <f t="shared" si="70"/>
        <v>0</v>
      </c>
      <c r="N455" s="19">
        <f t="shared" si="77"/>
        <v>0</v>
      </c>
      <c r="O455" s="9" t="str">
        <f t="shared" si="75"/>
        <v/>
      </c>
      <c r="S455" s="2" t="str">
        <f t="shared" si="73"/>
        <v>ORD - DOLLARU</v>
      </c>
      <c r="T455" s="18" t="str">
        <f t="shared" si="71"/>
        <v/>
      </c>
      <c r="V455" s="2" t="str">
        <f t="shared" si="74"/>
        <v>INCIDENTS</v>
      </c>
      <c r="W455" s="16" t="str">
        <f t="shared" si="72"/>
        <v/>
      </c>
    </row>
    <row r="456" spans="2:23" x14ac:dyDescent="0.2">
      <c r="B456" s="59" t="str">
        <f>IF(Collage!B449="","",Collage!B449)</f>
        <v/>
      </c>
      <c r="C456" s="59" t="str">
        <f>IF(Collage!C449="","",Collage!C449)</f>
        <v/>
      </c>
      <c r="D456" s="35" t="str">
        <f>IF(Collage!D449="","",Collage!D449)</f>
        <v>Erreur 17</v>
      </c>
      <c r="E456" s="29"/>
      <c r="F456" s="10"/>
      <c r="G456" s="11"/>
      <c r="H456" s="13">
        <f t="shared" si="68"/>
        <v>0</v>
      </c>
      <c r="I456" s="8" t="str">
        <f>IF(B456&lt;&gt;"",SUMIF($V$23:$V$598,V456,$H$23:$H$598)/SUMIF($V$23:$V$598,V456,$O$23:O1031),IF(O456&lt;&gt;"",SUMIF($S$23:$S$598,S456,$H$23:$H$598)/O456,""))</f>
        <v/>
      </c>
      <c r="J456" s="12"/>
      <c r="K456" s="19">
        <f t="shared" si="76"/>
        <v>0</v>
      </c>
      <c r="L456" s="19">
        <f t="shared" si="69"/>
        <v>0</v>
      </c>
      <c r="M456" s="19">
        <f t="shared" si="70"/>
        <v>0</v>
      </c>
      <c r="N456" s="19">
        <f t="shared" si="77"/>
        <v>0</v>
      </c>
      <c r="O456" s="9" t="str">
        <f t="shared" si="75"/>
        <v/>
      </c>
      <c r="S456" s="2" t="str">
        <f t="shared" si="73"/>
        <v>ORD - DOLLARU</v>
      </c>
      <c r="T456" s="18" t="str">
        <f t="shared" si="71"/>
        <v/>
      </c>
      <c r="V456" s="2" t="str">
        <f t="shared" si="74"/>
        <v>INCIDENTS</v>
      </c>
      <c r="W456" s="16" t="str">
        <f t="shared" si="72"/>
        <v/>
      </c>
    </row>
    <row r="457" spans="2:23" x14ac:dyDescent="0.2">
      <c r="B457" s="59" t="str">
        <f>IF(Collage!B450="","",Collage!B450)</f>
        <v/>
      </c>
      <c r="C457" s="59" t="str">
        <f>IF(Collage!C450="","",Collage!C450)</f>
        <v/>
      </c>
      <c r="D457" s="35" t="str">
        <f>IF(Collage!D450="","",Collage!D450)</f>
        <v>Erreur 18</v>
      </c>
      <c r="E457" s="29"/>
      <c r="F457" s="10"/>
      <c r="G457" s="11"/>
      <c r="H457" s="13">
        <f t="shared" si="68"/>
        <v>0</v>
      </c>
      <c r="I457" s="8" t="str">
        <f>IF(B457&lt;&gt;"",SUMIF($V$23:$V$598,V457,$H$23:$H$598)/SUMIF($V$23:$V$598,V457,$O$23:O1032),IF(O457&lt;&gt;"",SUMIF($S$23:$S$598,S457,$H$23:$H$598)/O457,""))</f>
        <v/>
      </c>
      <c r="J457" s="12"/>
      <c r="K457" s="19">
        <f t="shared" si="76"/>
        <v>0</v>
      </c>
      <c r="L457" s="19">
        <f t="shared" si="69"/>
        <v>0</v>
      </c>
      <c r="M457" s="19">
        <f t="shared" si="70"/>
        <v>0</v>
      </c>
      <c r="N457" s="19">
        <f t="shared" si="77"/>
        <v>0</v>
      </c>
      <c r="O457" s="9" t="str">
        <f t="shared" si="75"/>
        <v/>
      </c>
      <c r="S457" s="2" t="str">
        <f t="shared" si="73"/>
        <v>ORD - DOLLARU</v>
      </c>
      <c r="T457" s="18" t="str">
        <f t="shared" si="71"/>
        <v/>
      </c>
      <c r="V457" s="2" t="str">
        <f t="shared" si="74"/>
        <v>INCIDENTS</v>
      </c>
      <c r="W457" s="16" t="str">
        <f t="shared" si="72"/>
        <v/>
      </c>
    </row>
    <row r="458" spans="2:23" x14ac:dyDescent="0.2">
      <c r="B458" s="59" t="str">
        <f>IF(Collage!B451="","",Collage!B451)</f>
        <v/>
      </c>
      <c r="C458" s="59" t="str">
        <f>IF(Collage!C451="","",Collage!C451)</f>
        <v/>
      </c>
      <c r="D458" s="35" t="str">
        <f>IF(Collage!D451="","",Collage!D451)</f>
        <v>Erreur 19</v>
      </c>
      <c r="E458" s="29"/>
      <c r="F458" s="10"/>
      <c r="G458" s="11"/>
      <c r="H458" s="13">
        <f t="shared" si="68"/>
        <v>0</v>
      </c>
      <c r="I458" s="8" t="str">
        <f>IF(B458&lt;&gt;"",SUMIF($V$23:$V$598,V458,$H$23:$H$598)/SUMIF($V$23:$V$598,V458,$O$23:O1033),IF(O458&lt;&gt;"",SUMIF($S$23:$S$598,S458,$H$23:$H$598)/O458,""))</f>
        <v/>
      </c>
      <c r="J458" s="12"/>
      <c r="K458" s="19">
        <f t="shared" si="76"/>
        <v>0</v>
      </c>
      <c r="L458" s="19">
        <f t="shared" si="69"/>
        <v>0</v>
      </c>
      <c r="M458" s="19">
        <f t="shared" si="70"/>
        <v>0</v>
      </c>
      <c r="N458" s="19">
        <f t="shared" si="77"/>
        <v>0</v>
      </c>
      <c r="O458" s="9" t="str">
        <f t="shared" si="75"/>
        <v/>
      </c>
      <c r="S458" s="2" t="str">
        <f t="shared" si="73"/>
        <v>ORD - DOLLARU</v>
      </c>
      <c r="T458" s="18" t="str">
        <f t="shared" si="71"/>
        <v/>
      </c>
      <c r="V458" s="2" t="str">
        <f t="shared" si="74"/>
        <v>INCIDENTS</v>
      </c>
      <c r="W458" s="16" t="str">
        <f t="shared" si="72"/>
        <v/>
      </c>
    </row>
    <row r="459" spans="2:23" x14ac:dyDescent="0.2">
      <c r="B459" s="59" t="str">
        <f>IF(Collage!B452="","",Collage!B452)</f>
        <v/>
      </c>
      <c r="C459" s="59" t="str">
        <f>IF(Collage!C452="","",Collage!C452)</f>
        <v/>
      </c>
      <c r="D459" s="35" t="str">
        <f>IF(Collage!D452="","",Collage!D452)</f>
        <v>Erreur 20</v>
      </c>
      <c r="E459" s="29"/>
      <c r="F459" s="10"/>
      <c r="G459" s="11"/>
      <c r="H459" s="13">
        <f t="shared" si="68"/>
        <v>0</v>
      </c>
      <c r="I459" s="8" t="str">
        <f>IF(B459&lt;&gt;"",SUMIF($V$23:$V$598,V459,$H$23:$H$598)/SUMIF($V$23:$V$598,V459,$O$23:O1034),IF(O459&lt;&gt;"",SUMIF($S$23:$S$598,S459,$H$23:$H$598)/O459,""))</f>
        <v/>
      </c>
      <c r="J459" s="12"/>
      <c r="K459" s="19">
        <f t="shared" si="76"/>
        <v>0</v>
      </c>
      <c r="L459" s="19">
        <f t="shared" si="69"/>
        <v>0</v>
      </c>
      <c r="M459" s="19">
        <f t="shared" si="70"/>
        <v>0</v>
      </c>
      <c r="N459" s="19">
        <f t="shared" si="77"/>
        <v>0</v>
      </c>
      <c r="O459" s="9" t="str">
        <f t="shared" si="75"/>
        <v/>
      </c>
      <c r="S459" s="2" t="str">
        <f t="shared" si="73"/>
        <v>ORD - DOLLARU</v>
      </c>
      <c r="T459" s="18" t="str">
        <f t="shared" si="71"/>
        <v/>
      </c>
      <c r="V459" s="2" t="str">
        <f t="shared" si="74"/>
        <v>INCIDENTS</v>
      </c>
      <c r="W459" s="16" t="str">
        <f t="shared" si="72"/>
        <v/>
      </c>
    </row>
    <row r="460" spans="2:23" x14ac:dyDescent="0.2">
      <c r="B460" s="59" t="str">
        <f>IF(Collage!B453="","",Collage!B453)</f>
        <v/>
      </c>
      <c r="C460" s="59" t="str">
        <f>IF(Collage!C453="","",Collage!C453)</f>
        <v/>
      </c>
      <c r="D460" s="35" t="str">
        <f>IF(Collage!D453="","",Collage!D453)</f>
        <v>Erreur 21</v>
      </c>
      <c r="E460" s="29" t="s">
        <v>2</v>
      </c>
      <c r="F460" s="10" t="s">
        <v>2</v>
      </c>
      <c r="G460" s="11"/>
      <c r="H460" s="13">
        <f t="shared" si="68"/>
        <v>0.66666666666666663</v>
      </c>
      <c r="I460" s="8" t="str">
        <f>IF(B460&lt;&gt;"",SUMIF($V$23:$V$598,V460,$H$23:$H$598)/SUMIF($V$23:$V$598,V460,$O$23:O1035),IF(O460&lt;&gt;"",SUMIF($S$23:$S$598,S460,$H$23:$H$598)/O460,""))</f>
        <v/>
      </c>
      <c r="J460" s="12"/>
      <c r="K460" s="19">
        <f t="shared" si="76"/>
        <v>1</v>
      </c>
      <c r="L460" s="19">
        <f t="shared" si="69"/>
        <v>1</v>
      </c>
      <c r="M460" s="19">
        <f t="shared" si="70"/>
        <v>0</v>
      </c>
      <c r="N460" s="19">
        <f t="shared" si="77"/>
        <v>2</v>
      </c>
      <c r="O460" s="9" t="str">
        <f t="shared" si="75"/>
        <v/>
      </c>
      <c r="S460" s="2" t="str">
        <f t="shared" si="73"/>
        <v>ORD - DOLLARU</v>
      </c>
      <c r="T460" s="18" t="str">
        <f t="shared" si="71"/>
        <v/>
      </c>
      <c r="V460" s="2" t="str">
        <f t="shared" si="74"/>
        <v>INCIDENTS</v>
      </c>
      <c r="W460" s="16" t="str">
        <f t="shared" si="72"/>
        <v/>
      </c>
    </row>
    <row r="461" spans="2:23" x14ac:dyDescent="0.2">
      <c r="B461" s="59" t="str">
        <f>IF(Collage!B454="","",Collage!B454)</f>
        <v/>
      </c>
      <c r="C461" s="59" t="str">
        <f>IF(Collage!C454="","",Collage!C454)</f>
        <v/>
      </c>
      <c r="D461" s="35" t="str">
        <f>IF(Collage!D454="","",Collage!D454)</f>
        <v>Erreur 22</v>
      </c>
      <c r="E461" s="29"/>
      <c r="F461" s="10"/>
      <c r="G461" s="11"/>
      <c r="H461" s="13">
        <f t="shared" si="68"/>
        <v>0</v>
      </c>
      <c r="I461" s="8" t="str">
        <f>IF(B461&lt;&gt;"",SUMIF($V$23:$V$598,V461,$H$23:$H$598)/SUMIF($V$23:$V$598,V461,$O$23:O1036),IF(O461&lt;&gt;"",SUMIF($S$23:$S$598,S461,$H$23:$H$598)/O461,""))</f>
        <v/>
      </c>
      <c r="J461" s="12"/>
      <c r="K461" s="19">
        <f t="shared" si="76"/>
        <v>0</v>
      </c>
      <c r="L461" s="19">
        <f t="shared" si="69"/>
        <v>0</v>
      </c>
      <c r="M461" s="19">
        <f t="shared" si="70"/>
        <v>0</v>
      </c>
      <c r="N461" s="19">
        <f t="shared" si="77"/>
        <v>0</v>
      </c>
      <c r="O461" s="9" t="str">
        <f t="shared" si="75"/>
        <v/>
      </c>
      <c r="S461" s="2" t="str">
        <f t="shared" si="73"/>
        <v>ORD - DOLLARU</v>
      </c>
      <c r="T461" s="18" t="str">
        <f t="shared" si="71"/>
        <v/>
      </c>
      <c r="V461" s="2" t="str">
        <f t="shared" si="74"/>
        <v>INCIDENTS</v>
      </c>
      <c r="W461" s="16" t="str">
        <f t="shared" si="72"/>
        <v/>
      </c>
    </row>
    <row r="462" spans="2:23" x14ac:dyDescent="0.2">
      <c r="B462" s="59" t="str">
        <f>IF(Collage!B455="","",Collage!B455)</f>
        <v/>
      </c>
      <c r="C462" s="59" t="str">
        <f>IF(Collage!C455="","",Collage!C455)</f>
        <v/>
      </c>
      <c r="D462" s="35" t="str">
        <f>IF(Collage!D455="","",Collage!D455)</f>
        <v>Erreur 23</v>
      </c>
      <c r="E462" s="29"/>
      <c r="F462" s="10"/>
      <c r="G462" s="11"/>
      <c r="H462" s="13">
        <f t="shared" si="68"/>
        <v>0</v>
      </c>
      <c r="I462" s="8" t="str">
        <f>IF(B462&lt;&gt;"",SUMIF($V$23:$V$598,V462,$H$23:$H$598)/SUMIF($V$23:$V$598,V462,$O$23:O1037),IF(O462&lt;&gt;"",SUMIF($S$23:$S$598,S462,$H$23:$H$598)/O462,""))</f>
        <v/>
      </c>
      <c r="J462" s="12"/>
      <c r="K462" s="19">
        <f t="shared" si="76"/>
        <v>0</v>
      </c>
      <c r="L462" s="19">
        <f t="shared" si="69"/>
        <v>0</v>
      </c>
      <c r="M462" s="19">
        <f t="shared" si="70"/>
        <v>0</v>
      </c>
      <c r="N462" s="19">
        <f t="shared" si="77"/>
        <v>0</v>
      </c>
      <c r="O462" s="9" t="str">
        <f t="shared" si="75"/>
        <v/>
      </c>
      <c r="S462" s="2" t="str">
        <f t="shared" si="73"/>
        <v>ORD - DOLLARU</v>
      </c>
      <c r="T462" s="18" t="str">
        <f t="shared" si="71"/>
        <v/>
      </c>
      <c r="V462" s="2" t="str">
        <f t="shared" si="74"/>
        <v>INCIDENTS</v>
      </c>
      <c r="W462" s="16" t="str">
        <f t="shared" si="72"/>
        <v/>
      </c>
    </row>
    <row r="463" spans="2:23" x14ac:dyDescent="0.2">
      <c r="B463" s="59" t="str">
        <f>IF(Collage!B456="","",Collage!B456)</f>
        <v/>
      </c>
      <c r="C463" s="59" t="str">
        <f>IF(Collage!C456="","",Collage!C456)</f>
        <v/>
      </c>
      <c r="D463" s="35" t="str">
        <f>IF(Collage!D456="","",Collage!D456)</f>
        <v>Erreur 24</v>
      </c>
      <c r="E463" s="29" t="s">
        <v>2</v>
      </c>
      <c r="F463" s="10" t="s">
        <v>2</v>
      </c>
      <c r="G463" s="11"/>
      <c r="H463" s="13">
        <f t="shared" si="68"/>
        <v>0.66666666666666663</v>
      </c>
      <c r="I463" s="8" t="str">
        <f>IF(B463&lt;&gt;"",SUMIF($V$23:$V$598,V463,$H$23:$H$598)/SUMIF($V$23:$V$598,V463,$O$23:O1038),IF(O463&lt;&gt;"",SUMIF($S$23:$S$598,S463,$H$23:$H$598)/O463,""))</f>
        <v/>
      </c>
      <c r="J463" s="12"/>
      <c r="K463" s="19">
        <f t="shared" si="76"/>
        <v>1</v>
      </c>
      <c r="L463" s="19">
        <f t="shared" si="69"/>
        <v>1</v>
      </c>
      <c r="M463" s="19">
        <f t="shared" si="70"/>
        <v>0</v>
      </c>
      <c r="N463" s="19">
        <f t="shared" si="77"/>
        <v>2</v>
      </c>
      <c r="O463" s="9" t="str">
        <f t="shared" si="75"/>
        <v/>
      </c>
      <c r="S463" s="2" t="str">
        <f t="shared" si="73"/>
        <v>ORD - DOLLARU</v>
      </c>
      <c r="T463" s="18" t="str">
        <f t="shared" si="71"/>
        <v/>
      </c>
      <c r="V463" s="2" t="str">
        <f t="shared" si="74"/>
        <v>INCIDENTS</v>
      </c>
      <c r="W463" s="16" t="str">
        <f t="shared" si="72"/>
        <v/>
      </c>
    </row>
    <row r="464" spans="2:23" x14ac:dyDescent="0.2">
      <c r="B464" s="59" t="str">
        <f>IF(Collage!B457="","",Collage!B457)</f>
        <v/>
      </c>
      <c r="C464" s="59" t="str">
        <f>IF(Collage!C457="","",Collage!C457)</f>
        <v/>
      </c>
      <c r="D464" s="35" t="str">
        <f>IF(Collage!D457="","",Collage!D457)</f>
        <v>Erreur 25</v>
      </c>
      <c r="E464" s="29"/>
      <c r="F464" s="10"/>
      <c r="G464" s="11"/>
      <c r="H464" s="13">
        <f t="shared" si="68"/>
        <v>0</v>
      </c>
      <c r="I464" s="8" t="str">
        <f>IF(B464&lt;&gt;"",SUMIF($V$23:$V$598,V464,$H$23:$H$598)/SUMIF($V$23:$V$598,V464,$O$23:O1039),IF(O464&lt;&gt;"",SUMIF($S$23:$S$598,S464,$H$23:$H$598)/O464,""))</f>
        <v/>
      </c>
      <c r="J464" s="12"/>
      <c r="K464" s="19">
        <f t="shared" si="76"/>
        <v>0</v>
      </c>
      <c r="L464" s="19">
        <f t="shared" si="69"/>
        <v>0</v>
      </c>
      <c r="M464" s="19">
        <f t="shared" si="70"/>
        <v>0</v>
      </c>
      <c r="N464" s="19">
        <f t="shared" si="77"/>
        <v>0</v>
      </c>
      <c r="O464" s="9" t="str">
        <f t="shared" si="75"/>
        <v/>
      </c>
      <c r="S464" s="2" t="str">
        <f t="shared" si="73"/>
        <v>ORD - DOLLARU</v>
      </c>
      <c r="T464" s="18" t="str">
        <f t="shared" si="71"/>
        <v/>
      </c>
      <c r="V464" s="2" t="str">
        <f t="shared" si="74"/>
        <v>INCIDENTS</v>
      </c>
      <c r="W464" s="16" t="str">
        <f t="shared" si="72"/>
        <v/>
      </c>
    </row>
    <row r="465" spans="2:23" x14ac:dyDescent="0.2">
      <c r="B465" s="59" t="str">
        <f>IF(Collage!B458="","",Collage!B458)</f>
        <v/>
      </c>
      <c r="C465" s="59" t="str">
        <f>IF(Collage!C458="","",Collage!C458)</f>
        <v/>
      </c>
      <c r="D465" s="35" t="str">
        <f>IF(Collage!D458="","",Collage!D458)</f>
        <v>Erreur 26</v>
      </c>
      <c r="E465" s="29" t="s">
        <v>2</v>
      </c>
      <c r="F465" s="10" t="s">
        <v>2</v>
      </c>
      <c r="G465" s="11"/>
      <c r="H465" s="13">
        <f t="shared" si="68"/>
        <v>0.66666666666666663</v>
      </c>
      <c r="I465" s="8" t="str">
        <f>IF(B465&lt;&gt;"",SUMIF($V$23:$V$598,V465,$H$23:$H$598)/SUMIF($V$23:$V$598,V465,$O$23:O1040),IF(O465&lt;&gt;"",SUMIF($S$23:$S$598,S465,$H$23:$H$598)/O465,""))</f>
        <v/>
      </c>
      <c r="J465" s="12"/>
      <c r="K465" s="19">
        <f t="shared" si="76"/>
        <v>1</v>
      </c>
      <c r="L465" s="19">
        <f t="shared" si="69"/>
        <v>1</v>
      </c>
      <c r="M465" s="19">
        <f t="shared" si="70"/>
        <v>0</v>
      </c>
      <c r="N465" s="19">
        <f t="shared" si="77"/>
        <v>2</v>
      </c>
      <c r="O465" s="9" t="str">
        <f t="shared" si="75"/>
        <v/>
      </c>
      <c r="S465" s="2" t="str">
        <f t="shared" si="73"/>
        <v>ORD - DOLLARU</v>
      </c>
      <c r="T465" s="18" t="str">
        <f t="shared" si="71"/>
        <v/>
      </c>
      <c r="V465" s="2" t="str">
        <f t="shared" si="74"/>
        <v>INCIDENTS</v>
      </c>
      <c r="W465" s="16" t="str">
        <f t="shared" si="72"/>
        <v/>
      </c>
    </row>
    <row r="466" spans="2:23" x14ac:dyDescent="0.2">
      <c r="B466" s="59" t="str">
        <f>IF(Collage!B459="","",Collage!B459)</f>
        <v/>
      </c>
      <c r="C466" s="59" t="str">
        <f>IF(Collage!C459="","",Collage!C459)</f>
        <v/>
      </c>
      <c r="D466" s="35" t="str">
        <f>IF(Collage!D459="","",Collage!D459)</f>
        <v>Erreur 27</v>
      </c>
      <c r="E466" s="29" t="s">
        <v>2</v>
      </c>
      <c r="F466" s="10" t="s">
        <v>2</v>
      </c>
      <c r="G466" s="11"/>
      <c r="H466" s="13">
        <f t="shared" si="68"/>
        <v>0.66666666666666663</v>
      </c>
      <c r="I466" s="8" t="str">
        <f>IF(B466&lt;&gt;"",SUMIF($V$23:$V$598,V466,$H$23:$H$598)/SUMIF($V$23:$V$598,V466,$O$23:O1041),IF(O466&lt;&gt;"",SUMIF($S$23:$S$598,S466,$H$23:$H$598)/O466,""))</f>
        <v/>
      </c>
      <c r="J466" s="12"/>
      <c r="K466" s="19">
        <f t="shared" si="76"/>
        <v>1</v>
      </c>
      <c r="L466" s="19">
        <f t="shared" si="69"/>
        <v>1</v>
      </c>
      <c r="M466" s="19">
        <f t="shared" si="70"/>
        <v>0</v>
      </c>
      <c r="N466" s="19">
        <f t="shared" si="77"/>
        <v>2</v>
      </c>
      <c r="O466" s="9" t="str">
        <f t="shared" si="75"/>
        <v/>
      </c>
      <c r="S466" s="2" t="str">
        <f t="shared" si="73"/>
        <v>ORD - DOLLARU</v>
      </c>
      <c r="T466" s="18" t="str">
        <f t="shared" si="71"/>
        <v/>
      </c>
      <c r="V466" s="2" t="str">
        <f t="shared" si="74"/>
        <v>INCIDENTS</v>
      </c>
      <c r="W466" s="16" t="str">
        <f t="shared" si="72"/>
        <v/>
      </c>
    </row>
    <row r="467" spans="2:23" x14ac:dyDescent="0.2">
      <c r="B467" s="59" t="str">
        <f>IF(Collage!B460="","",Collage!B460)</f>
        <v/>
      </c>
      <c r="C467" s="59" t="str">
        <f>IF(Collage!C460="","",Collage!C460)</f>
        <v/>
      </c>
      <c r="D467" s="35" t="str">
        <f>IF(Collage!D460="","",Collage!D460)</f>
        <v>Erreur 28</v>
      </c>
      <c r="E467" s="29"/>
      <c r="F467" s="10"/>
      <c r="G467" s="11"/>
      <c r="H467" s="13">
        <f t="shared" si="68"/>
        <v>0</v>
      </c>
      <c r="I467" s="8" t="str">
        <f>IF(B467&lt;&gt;"",SUMIF($V$23:$V$598,V467,$H$23:$H$598)/SUMIF($V$23:$V$598,V467,$O$23:O1042),IF(O467&lt;&gt;"",SUMIF($S$23:$S$598,S467,$H$23:$H$598)/O467,""))</f>
        <v/>
      </c>
      <c r="J467" s="12"/>
      <c r="K467" s="19">
        <f t="shared" si="76"/>
        <v>0</v>
      </c>
      <c r="L467" s="19">
        <f t="shared" si="69"/>
        <v>0</v>
      </c>
      <c r="M467" s="19">
        <f t="shared" si="70"/>
        <v>0</v>
      </c>
      <c r="N467" s="19">
        <f t="shared" si="77"/>
        <v>0</v>
      </c>
      <c r="O467" s="9" t="str">
        <f t="shared" si="75"/>
        <v/>
      </c>
      <c r="S467" s="2" t="str">
        <f t="shared" si="73"/>
        <v>ORD - DOLLARU</v>
      </c>
      <c r="T467" s="18" t="str">
        <f t="shared" si="71"/>
        <v/>
      </c>
      <c r="V467" s="2" t="str">
        <f t="shared" si="74"/>
        <v>INCIDENTS</v>
      </c>
      <c r="W467" s="16" t="str">
        <f t="shared" si="72"/>
        <v/>
      </c>
    </row>
    <row r="468" spans="2:23" x14ac:dyDescent="0.2">
      <c r="B468" s="59" t="str">
        <f>IF(Collage!B461="","",Collage!B461)</f>
        <v/>
      </c>
      <c r="C468" s="59" t="str">
        <f>IF(Collage!C461="","",Collage!C461)</f>
        <v/>
      </c>
      <c r="D468" s="35" t="str">
        <f>IF(Collage!D461="","",Collage!D461)</f>
        <v>Erreur 29</v>
      </c>
      <c r="E468" s="29"/>
      <c r="F468" s="10"/>
      <c r="G468" s="11"/>
      <c r="H468" s="13">
        <f t="shared" si="68"/>
        <v>0</v>
      </c>
      <c r="I468" s="8" t="str">
        <f>IF(B468&lt;&gt;"",SUMIF($V$23:$V$598,V468,$H$23:$H$598)/SUMIF($V$23:$V$598,V468,$O$23:O1043),IF(O468&lt;&gt;"",SUMIF($S$23:$S$598,S468,$H$23:$H$598)/O468,""))</f>
        <v/>
      </c>
      <c r="J468" s="12"/>
      <c r="K468" s="19">
        <f t="shared" si="76"/>
        <v>0</v>
      </c>
      <c r="L468" s="19">
        <f t="shared" si="69"/>
        <v>0</v>
      </c>
      <c r="M468" s="19">
        <f t="shared" si="70"/>
        <v>0</v>
      </c>
      <c r="N468" s="19">
        <f t="shared" si="77"/>
        <v>0</v>
      </c>
      <c r="O468" s="9" t="str">
        <f t="shared" si="75"/>
        <v/>
      </c>
      <c r="S468" s="2" t="str">
        <f t="shared" si="73"/>
        <v>ORD - DOLLARU</v>
      </c>
      <c r="T468" s="18" t="str">
        <f t="shared" si="71"/>
        <v/>
      </c>
      <c r="V468" s="2" t="str">
        <f t="shared" si="74"/>
        <v>INCIDENTS</v>
      </c>
      <c r="W468" s="16" t="str">
        <f t="shared" si="72"/>
        <v/>
      </c>
    </row>
    <row r="469" spans="2:23" x14ac:dyDescent="0.2">
      <c r="B469" s="59" t="str">
        <f>IF(Collage!B462="","",Collage!B462)</f>
        <v/>
      </c>
      <c r="C469" s="59" t="str">
        <f>IF(Collage!C462="","",Collage!C462)</f>
        <v/>
      </c>
      <c r="D469" s="35" t="str">
        <f>IF(Collage!D462="","",Collage!D462)</f>
        <v>Erreur 30</v>
      </c>
      <c r="E469" s="29" t="s">
        <v>2</v>
      </c>
      <c r="F469" s="10" t="s">
        <v>2</v>
      </c>
      <c r="G469" s="11"/>
      <c r="H469" s="13">
        <f t="shared" si="68"/>
        <v>0.66666666666666663</v>
      </c>
      <c r="I469" s="8" t="str">
        <f>IF(B469&lt;&gt;"",SUMIF($V$23:$V$598,V469,$H$23:$H$598)/SUMIF($V$23:$V$598,V469,$O$23:O1044),IF(O469&lt;&gt;"",SUMIF($S$23:$S$598,S469,$H$23:$H$598)/O469,""))</f>
        <v/>
      </c>
      <c r="J469" s="12"/>
      <c r="K469" s="19">
        <f t="shared" si="76"/>
        <v>1</v>
      </c>
      <c r="L469" s="19">
        <f t="shared" si="69"/>
        <v>1</v>
      </c>
      <c r="M469" s="19">
        <f t="shared" si="70"/>
        <v>0</v>
      </c>
      <c r="N469" s="19">
        <f t="shared" si="77"/>
        <v>2</v>
      </c>
      <c r="O469" s="9" t="str">
        <f t="shared" si="75"/>
        <v/>
      </c>
      <c r="S469" s="2" t="str">
        <f t="shared" si="73"/>
        <v>ORD - DOLLARU</v>
      </c>
      <c r="T469" s="18" t="str">
        <f t="shared" si="71"/>
        <v/>
      </c>
      <c r="V469" s="2" t="str">
        <f t="shared" si="74"/>
        <v>INCIDENTS</v>
      </c>
      <c r="W469" s="16" t="str">
        <f t="shared" si="72"/>
        <v/>
      </c>
    </row>
    <row r="470" spans="2:23" x14ac:dyDescent="0.2">
      <c r="B470" s="59" t="str">
        <f>IF(Collage!B463="","",Collage!B463)</f>
        <v/>
      </c>
      <c r="C470" s="59" t="str">
        <f>IF(Collage!C463="","",Collage!C463)</f>
        <v/>
      </c>
      <c r="D470" s="35" t="str">
        <f>IF(Collage!D463="","",Collage!D463)</f>
        <v>Erreur 31</v>
      </c>
      <c r="E470" s="29"/>
      <c r="F470" s="10"/>
      <c r="G470" s="11"/>
      <c r="H470" s="13">
        <f t="shared" si="68"/>
        <v>0</v>
      </c>
      <c r="I470" s="8" t="str">
        <f>IF(B470&lt;&gt;"",SUMIF($V$23:$V$598,V470,$H$23:$H$598)/SUMIF($V$23:$V$598,V470,$O$23:O1045),IF(O470&lt;&gt;"",SUMIF($S$23:$S$598,S470,$H$23:$H$598)/O470,""))</f>
        <v/>
      </c>
      <c r="J470" s="12"/>
      <c r="K470" s="19">
        <f t="shared" si="76"/>
        <v>0</v>
      </c>
      <c r="L470" s="19">
        <f t="shared" si="69"/>
        <v>0</v>
      </c>
      <c r="M470" s="19">
        <f t="shared" si="70"/>
        <v>0</v>
      </c>
      <c r="N470" s="19">
        <f t="shared" si="77"/>
        <v>0</v>
      </c>
      <c r="O470" s="9" t="str">
        <f t="shared" si="75"/>
        <v/>
      </c>
      <c r="S470" s="2" t="str">
        <f t="shared" si="73"/>
        <v>ORD - DOLLARU</v>
      </c>
      <c r="T470" s="18" t="str">
        <f t="shared" si="71"/>
        <v/>
      </c>
      <c r="V470" s="2" t="str">
        <f t="shared" si="74"/>
        <v>INCIDENTS</v>
      </c>
      <c r="W470" s="16" t="str">
        <f t="shared" si="72"/>
        <v/>
      </c>
    </row>
    <row r="471" spans="2:23" x14ac:dyDescent="0.2">
      <c r="B471" s="59" t="str">
        <f>IF(Collage!B464="","",Collage!B464)</f>
        <v/>
      </c>
      <c r="C471" s="59" t="str">
        <f>IF(Collage!C464="","",Collage!C464)</f>
        <v/>
      </c>
      <c r="D471" s="35" t="str">
        <f>IF(Collage!D464="","",Collage!D464)</f>
        <v>Erreur 32</v>
      </c>
      <c r="E471" s="29"/>
      <c r="F471" s="10"/>
      <c r="G471" s="11"/>
      <c r="H471" s="13">
        <f t="shared" ref="H471:H534" si="78">IF(D471="","",SUM(N471/3))</f>
        <v>0</v>
      </c>
      <c r="I471" s="8" t="str">
        <f>IF(B471&lt;&gt;"",SUMIF($V$23:$V$598,V471,$H$23:$H$598)/SUMIF($V$23:$V$598,V471,$O$23:O1046),IF(O471&lt;&gt;"",SUMIF($S$23:$S$598,S471,$H$23:$H$598)/O471,""))</f>
        <v/>
      </c>
      <c r="J471" s="12"/>
      <c r="K471" s="19">
        <f t="shared" si="76"/>
        <v>0</v>
      </c>
      <c r="L471" s="19">
        <f t="shared" ref="L471:L534" si="79">IF($D471&lt;&gt;"",IF($F471="X",1,0),"")</f>
        <v>0</v>
      </c>
      <c r="M471" s="19">
        <f t="shared" ref="M471:M534" si="80">IF($D471&lt;&gt;"",IF($G471="X",1,0),"")</f>
        <v>0</v>
      </c>
      <c r="N471" s="19">
        <f t="shared" si="77"/>
        <v>0</v>
      </c>
      <c r="O471" s="9" t="str">
        <f t="shared" si="75"/>
        <v/>
      </c>
      <c r="S471" s="2" t="str">
        <f t="shared" si="73"/>
        <v>ORD - DOLLARU</v>
      </c>
      <c r="T471" s="18" t="str">
        <f t="shared" ref="T471:T534" si="81">IF(C471&lt;&gt;"",I471,"")</f>
        <v/>
      </c>
      <c r="V471" s="2" t="str">
        <f t="shared" si="74"/>
        <v>INCIDENTS</v>
      </c>
      <c r="W471" s="16" t="str">
        <f t="shared" ref="W471:W534" si="82">IF(B471&lt;&gt;"",I471,"")</f>
        <v/>
      </c>
    </row>
    <row r="472" spans="2:23" x14ac:dyDescent="0.2">
      <c r="B472" s="59" t="str">
        <f>IF(Collage!B465="","",Collage!B465)</f>
        <v/>
      </c>
      <c r="C472" s="59" t="str">
        <f>IF(Collage!C465="","",Collage!C465)</f>
        <v/>
      </c>
      <c r="D472" s="35" t="str">
        <f>IF(Collage!D465="","",Collage!D465)</f>
        <v>Erreur 33</v>
      </c>
      <c r="E472" s="29"/>
      <c r="F472" s="10"/>
      <c r="G472" s="11"/>
      <c r="H472" s="13">
        <f t="shared" si="78"/>
        <v>0</v>
      </c>
      <c r="I472" s="8" t="str">
        <f>IF(B472&lt;&gt;"",SUMIF($V$23:$V$598,V472,$H$23:$H$598)/SUMIF($V$23:$V$598,V472,$O$23:O1047),IF(O472&lt;&gt;"",SUMIF($S$23:$S$598,S472,$H$23:$H$598)/O472,""))</f>
        <v/>
      </c>
      <c r="J472" s="12"/>
      <c r="K472" s="19">
        <f t="shared" si="76"/>
        <v>0</v>
      </c>
      <c r="L472" s="19">
        <f t="shared" si="79"/>
        <v>0</v>
      </c>
      <c r="M472" s="19">
        <f t="shared" si="80"/>
        <v>0</v>
      </c>
      <c r="N472" s="19">
        <f t="shared" si="77"/>
        <v>0</v>
      </c>
      <c r="O472" s="9" t="str">
        <f t="shared" si="75"/>
        <v/>
      </c>
      <c r="S472" s="2" t="str">
        <f t="shared" ref="S472:S535" si="83">IF(C472&lt;&gt;"",C472,IF(V472=V471,S471,""))</f>
        <v>ORD - DOLLARU</v>
      </c>
      <c r="T472" s="18" t="str">
        <f t="shared" si="81"/>
        <v/>
      </c>
      <c r="V472" s="2" t="str">
        <f t="shared" ref="V472:V535" si="84">IF(B472="",V471,B472)</f>
        <v>INCIDENTS</v>
      </c>
      <c r="W472" s="16" t="str">
        <f t="shared" si="82"/>
        <v/>
      </c>
    </row>
    <row r="473" spans="2:23" x14ac:dyDescent="0.2">
      <c r="B473" s="59" t="str">
        <f>IF(Collage!B466="","",Collage!B466)</f>
        <v/>
      </c>
      <c r="C473" s="59" t="str">
        <f>IF(Collage!C466="","",Collage!C466)</f>
        <v/>
      </c>
      <c r="D473" s="35" t="str">
        <f>IF(Collage!D466="","",Collage!D466)</f>
        <v>Erreur 34</v>
      </c>
      <c r="E473" s="29"/>
      <c r="F473" s="10"/>
      <c r="G473" s="11"/>
      <c r="H473" s="13">
        <f t="shared" si="78"/>
        <v>0</v>
      </c>
      <c r="I473" s="8" t="str">
        <f>IF(B473&lt;&gt;"",SUMIF($V$23:$V$598,V473,$H$23:$H$598)/SUMIF($V$23:$V$598,V473,$O$23:O1048),IF(O473&lt;&gt;"",SUMIF($S$23:$S$598,S473,$H$23:$H$598)/O473,""))</f>
        <v/>
      </c>
      <c r="J473" s="12"/>
      <c r="K473" s="19">
        <f t="shared" si="76"/>
        <v>0</v>
      </c>
      <c r="L473" s="19">
        <f t="shared" si="79"/>
        <v>0</v>
      </c>
      <c r="M473" s="19">
        <f t="shared" si="80"/>
        <v>0</v>
      </c>
      <c r="N473" s="19">
        <f t="shared" si="77"/>
        <v>0</v>
      </c>
      <c r="O473" s="9" t="str">
        <f t="shared" ref="O473:O536" si="85">IF(C473="","",IF(S472&lt;&gt;S473,SUMPRODUCT((D473:D949&lt;&gt;"")*(S473:S949=S473)),""))</f>
        <v/>
      </c>
      <c r="S473" s="2" t="str">
        <f t="shared" si="83"/>
        <v>ORD - DOLLARU</v>
      </c>
      <c r="T473" s="18" t="str">
        <f t="shared" si="81"/>
        <v/>
      </c>
      <c r="V473" s="2" t="str">
        <f t="shared" si="84"/>
        <v>INCIDENTS</v>
      </c>
      <c r="W473" s="16" t="str">
        <f t="shared" si="82"/>
        <v/>
      </c>
    </row>
    <row r="474" spans="2:23" x14ac:dyDescent="0.2">
      <c r="B474" s="59" t="str">
        <f>IF(Collage!B467="","",Collage!B467)</f>
        <v/>
      </c>
      <c r="C474" s="59" t="str">
        <f>IF(Collage!C467="","",Collage!C467)</f>
        <v/>
      </c>
      <c r="D474" s="35" t="str">
        <f>IF(Collage!D467="","",Collage!D467)</f>
        <v>Erreur 35</v>
      </c>
      <c r="E474" s="29"/>
      <c r="F474" s="10"/>
      <c r="G474" s="11"/>
      <c r="H474" s="13">
        <f t="shared" si="78"/>
        <v>0</v>
      </c>
      <c r="I474" s="8" t="str">
        <f>IF(B474&lt;&gt;"",SUMIF($V$23:$V$598,V474,$H$23:$H$598)/SUMIF($V$23:$V$598,V474,$O$23:O1049),IF(O474&lt;&gt;"",SUMIF($S$23:$S$598,S474,$H$23:$H$598)/O474,""))</f>
        <v/>
      </c>
      <c r="J474" s="12"/>
      <c r="K474" s="19">
        <f t="shared" si="76"/>
        <v>0</v>
      </c>
      <c r="L474" s="19">
        <f t="shared" si="79"/>
        <v>0</v>
      </c>
      <c r="M474" s="19">
        <f t="shared" si="80"/>
        <v>0</v>
      </c>
      <c r="N474" s="19">
        <f t="shared" si="77"/>
        <v>0</v>
      </c>
      <c r="O474" s="9" t="str">
        <f t="shared" si="85"/>
        <v/>
      </c>
      <c r="S474" s="2" t="str">
        <f t="shared" si="83"/>
        <v>ORD - DOLLARU</v>
      </c>
      <c r="T474" s="18" t="str">
        <f t="shared" si="81"/>
        <v/>
      </c>
      <c r="V474" s="2" t="str">
        <f t="shared" si="84"/>
        <v>INCIDENTS</v>
      </c>
      <c r="W474" s="16" t="str">
        <f t="shared" si="82"/>
        <v/>
      </c>
    </row>
    <row r="475" spans="2:23" x14ac:dyDescent="0.2">
      <c r="B475" s="59" t="str">
        <f>IF(Collage!B468="","",Collage!B468)</f>
        <v/>
      </c>
      <c r="C475" s="59" t="str">
        <f>IF(Collage!C468="","",Collage!C468)</f>
        <v/>
      </c>
      <c r="D475" s="35" t="str">
        <f>IF(Collage!D468="","",Collage!D468)</f>
        <v>Erreur 36</v>
      </c>
      <c r="E475" s="29"/>
      <c r="F475" s="10"/>
      <c r="G475" s="11"/>
      <c r="H475" s="13">
        <f t="shared" si="78"/>
        <v>0</v>
      </c>
      <c r="I475" s="8" t="str">
        <f>IF(B475&lt;&gt;"",SUMIF($V$23:$V$598,V475,$H$23:$H$598)/SUMIF($V$23:$V$598,V475,$O$23:O1050),IF(O475&lt;&gt;"",SUMIF($S$23:$S$598,S475,$H$23:$H$598)/O475,""))</f>
        <v/>
      </c>
      <c r="J475" s="12"/>
      <c r="K475" s="19">
        <f t="shared" si="76"/>
        <v>0</v>
      </c>
      <c r="L475" s="19">
        <f t="shared" si="79"/>
        <v>0</v>
      </c>
      <c r="M475" s="19">
        <f t="shared" si="80"/>
        <v>0</v>
      </c>
      <c r="N475" s="19">
        <f t="shared" si="77"/>
        <v>0</v>
      </c>
      <c r="O475" s="9" t="str">
        <f t="shared" si="85"/>
        <v/>
      </c>
      <c r="S475" s="2" t="str">
        <f t="shared" si="83"/>
        <v>ORD - DOLLARU</v>
      </c>
      <c r="T475" s="18" t="str">
        <f t="shared" si="81"/>
        <v/>
      </c>
      <c r="V475" s="2" t="str">
        <f t="shared" si="84"/>
        <v>INCIDENTS</v>
      </c>
      <c r="W475" s="16" t="str">
        <f t="shared" si="82"/>
        <v/>
      </c>
    </row>
    <row r="476" spans="2:23" x14ac:dyDescent="0.2">
      <c r="B476" s="59" t="str">
        <f>IF(Collage!B469="","",Collage!B469)</f>
        <v/>
      </c>
      <c r="C476" s="59" t="str">
        <f>IF(Collage!C469="","",Collage!C469)</f>
        <v/>
      </c>
      <c r="D476" s="35" t="str">
        <f>IF(Collage!D469="","",Collage!D469)</f>
        <v>Erreur 37</v>
      </c>
      <c r="E476" s="29" t="s">
        <v>2</v>
      </c>
      <c r="F476" s="10" t="s">
        <v>2</v>
      </c>
      <c r="G476" s="11"/>
      <c r="H476" s="13">
        <f t="shared" si="78"/>
        <v>0.66666666666666663</v>
      </c>
      <c r="I476" s="8" t="str">
        <f>IF(B476&lt;&gt;"",SUMIF($V$23:$V$598,V476,$H$23:$H$598)/SUMIF($V$23:$V$598,V476,$O$23:O1051),IF(O476&lt;&gt;"",SUMIF($S$23:$S$598,S476,$H$23:$H$598)/O476,""))</f>
        <v/>
      </c>
      <c r="J476" s="12"/>
      <c r="K476" s="19">
        <f t="shared" si="76"/>
        <v>1</v>
      </c>
      <c r="L476" s="19">
        <f t="shared" si="79"/>
        <v>1</v>
      </c>
      <c r="M476" s="19">
        <f t="shared" si="80"/>
        <v>0</v>
      </c>
      <c r="N476" s="19">
        <f t="shared" si="77"/>
        <v>2</v>
      </c>
      <c r="O476" s="9" t="str">
        <f t="shared" si="85"/>
        <v/>
      </c>
      <c r="S476" s="2" t="str">
        <f t="shared" si="83"/>
        <v>ORD - DOLLARU</v>
      </c>
      <c r="T476" s="18" t="str">
        <f t="shared" si="81"/>
        <v/>
      </c>
      <c r="V476" s="2" t="str">
        <f t="shared" si="84"/>
        <v>INCIDENTS</v>
      </c>
      <c r="W476" s="16" t="str">
        <f t="shared" si="82"/>
        <v/>
      </c>
    </row>
    <row r="477" spans="2:23" x14ac:dyDescent="0.2">
      <c r="B477" s="59" t="str">
        <f>IF(Collage!B470="","",Collage!B470)</f>
        <v/>
      </c>
      <c r="C477" s="59" t="str">
        <f>IF(Collage!C470="","",Collage!C470)</f>
        <v/>
      </c>
      <c r="D477" s="35" t="str">
        <f>IF(Collage!D470="","",Collage!D470)</f>
        <v>Erreur 38</v>
      </c>
      <c r="E477" s="29" t="s">
        <v>2</v>
      </c>
      <c r="F477" s="10" t="s">
        <v>2</v>
      </c>
      <c r="G477" s="11"/>
      <c r="H477" s="13">
        <f t="shared" si="78"/>
        <v>0.66666666666666663</v>
      </c>
      <c r="I477" s="8" t="str">
        <f>IF(B477&lt;&gt;"",SUMIF($V$23:$V$598,V477,$H$23:$H$598)/SUMIF($V$23:$V$598,V477,$O$23:O1052),IF(O477&lt;&gt;"",SUMIF($S$23:$S$598,S477,$H$23:$H$598)/O477,""))</f>
        <v/>
      </c>
      <c r="J477" s="12"/>
      <c r="K477" s="19">
        <f t="shared" si="76"/>
        <v>1</v>
      </c>
      <c r="L477" s="19">
        <f t="shared" si="79"/>
        <v>1</v>
      </c>
      <c r="M477" s="19">
        <f t="shared" si="80"/>
        <v>0</v>
      </c>
      <c r="N477" s="19">
        <f t="shared" si="77"/>
        <v>2</v>
      </c>
      <c r="O477" s="9" t="str">
        <f t="shared" si="85"/>
        <v/>
      </c>
      <c r="S477" s="2" t="str">
        <f t="shared" si="83"/>
        <v>ORD - DOLLARU</v>
      </c>
      <c r="T477" s="18" t="str">
        <f t="shared" si="81"/>
        <v/>
      </c>
      <c r="V477" s="2" t="str">
        <f t="shared" si="84"/>
        <v>INCIDENTS</v>
      </c>
      <c r="W477" s="16" t="str">
        <f t="shared" si="82"/>
        <v/>
      </c>
    </row>
    <row r="478" spans="2:23" x14ac:dyDescent="0.2">
      <c r="B478" s="59" t="str">
        <f>IF(Collage!B471="","",Collage!B471)</f>
        <v/>
      </c>
      <c r="C478" s="59" t="str">
        <f>IF(Collage!C471="","",Collage!C471)</f>
        <v/>
      </c>
      <c r="D478" s="35" t="str">
        <f>IF(Collage!D471="","",Collage!D471)</f>
        <v>Erreur 39</v>
      </c>
      <c r="E478" s="29"/>
      <c r="F478" s="10"/>
      <c r="G478" s="11"/>
      <c r="H478" s="13">
        <f t="shared" si="78"/>
        <v>0</v>
      </c>
      <c r="I478" s="8" t="str">
        <f>IF(B478&lt;&gt;"",SUMIF($V$23:$V$598,V478,$H$23:$H$598)/SUMIF($V$23:$V$598,V478,$O$23:O1053),IF(O478&lt;&gt;"",SUMIF($S$23:$S$598,S478,$H$23:$H$598)/O478,""))</f>
        <v/>
      </c>
      <c r="J478" s="12"/>
      <c r="K478" s="19">
        <f t="shared" si="76"/>
        <v>0</v>
      </c>
      <c r="L478" s="19">
        <f t="shared" si="79"/>
        <v>0</v>
      </c>
      <c r="M478" s="19">
        <f t="shared" si="80"/>
        <v>0</v>
      </c>
      <c r="N478" s="19">
        <f t="shared" si="77"/>
        <v>0</v>
      </c>
      <c r="O478" s="9" t="str">
        <f t="shared" si="85"/>
        <v/>
      </c>
      <c r="S478" s="2" t="str">
        <f t="shared" si="83"/>
        <v>ORD - DOLLARU</v>
      </c>
      <c r="T478" s="18" t="str">
        <f t="shared" si="81"/>
        <v/>
      </c>
      <c r="V478" s="2" t="str">
        <f t="shared" si="84"/>
        <v>INCIDENTS</v>
      </c>
      <c r="W478" s="16" t="str">
        <f t="shared" si="82"/>
        <v/>
      </c>
    </row>
    <row r="479" spans="2:23" x14ac:dyDescent="0.2">
      <c r="B479" s="59" t="str">
        <f>IF(Collage!B472="","",Collage!B472)</f>
        <v/>
      </c>
      <c r="C479" s="59" t="str">
        <f>IF(Collage!C472="","",Collage!C472)</f>
        <v/>
      </c>
      <c r="D479" s="35" t="str">
        <f>IF(Collage!D472="","",Collage!D472)</f>
        <v>Erreur 40</v>
      </c>
      <c r="E479" s="29" t="s">
        <v>2</v>
      </c>
      <c r="F479" s="10" t="s">
        <v>2</v>
      </c>
      <c r="G479" s="11"/>
      <c r="H479" s="13">
        <f t="shared" si="78"/>
        <v>0.66666666666666663</v>
      </c>
      <c r="I479" s="8" t="str">
        <f>IF(B479&lt;&gt;"",SUMIF($V$23:$V$598,V479,$H$23:$H$598)/SUMIF($V$23:$V$598,V479,$O$23:O1054),IF(O479&lt;&gt;"",SUMIF($S$23:$S$598,S479,$H$23:$H$598)/O479,""))</f>
        <v/>
      </c>
      <c r="J479" s="12"/>
      <c r="K479" s="19">
        <f t="shared" si="76"/>
        <v>1</v>
      </c>
      <c r="L479" s="19">
        <f t="shared" si="79"/>
        <v>1</v>
      </c>
      <c r="M479" s="19">
        <f t="shared" si="80"/>
        <v>0</v>
      </c>
      <c r="N479" s="19">
        <f t="shared" si="77"/>
        <v>2</v>
      </c>
      <c r="O479" s="9" t="str">
        <f t="shared" si="85"/>
        <v/>
      </c>
      <c r="S479" s="2" t="str">
        <f t="shared" si="83"/>
        <v>ORD - DOLLARU</v>
      </c>
      <c r="T479" s="18" t="str">
        <f t="shared" si="81"/>
        <v/>
      </c>
      <c r="V479" s="2" t="str">
        <f t="shared" si="84"/>
        <v>INCIDENTS</v>
      </c>
      <c r="W479" s="16" t="str">
        <f t="shared" si="82"/>
        <v/>
      </c>
    </row>
    <row r="480" spans="2:23" x14ac:dyDescent="0.2">
      <c r="B480" s="59" t="str">
        <f>IF(Collage!B473="","",Collage!B473)</f>
        <v/>
      </c>
      <c r="C480" s="59" t="str">
        <f>IF(Collage!C473="","",Collage!C473)</f>
        <v/>
      </c>
      <c r="D480" s="35" t="str">
        <f>IF(Collage!D473="","",Collage!D473)</f>
        <v>Erreur 41</v>
      </c>
      <c r="E480" s="29"/>
      <c r="F480" s="10"/>
      <c r="G480" s="11"/>
      <c r="H480" s="13">
        <f t="shared" si="78"/>
        <v>0</v>
      </c>
      <c r="I480" s="8" t="str">
        <f>IF(B480&lt;&gt;"",SUMIF($V$23:$V$598,V480,$H$23:$H$598)/SUMIF($V$23:$V$598,V480,$O$23:O1055),IF(O480&lt;&gt;"",SUMIF($S$23:$S$598,S480,$H$23:$H$598)/O480,""))</f>
        <v/>
      </c>
      <c r="J480" s="12"/>
      <c r="K480" s="19">
        <f t="shared" si="76"/>
        <v>0</v>
      </c>
      <c r="L480" s="19">
        <f t="shared" si="79"/>
        <v>0</v>
      </c>
      <c r="M480" s="19">
        <f t="shared" si="80"/>
        <v>0</v>
      </c>
      <c r="N480" s="19">
        <f t="shared" si="77"/>
        <v>0</v>
      </c>
      <c r="O480" s="9" t="str">
        <f t="shared" si="85"/>
        <v/>
      </c>
      <c r="S480" s="2" t="str">
        <f t="shared" si="83"/>
        <v>ORD - DOLLARU</v>
      </c>
      <c r="T480" s="18" t="str">
        <f t="shared" si="81"/>
        <v/>
      </c>
      <c r="V480" s="2" t="str">
        <f t="shared" si="84"/>
        <v>INCIDENTS</v>
      </c>
      <c r="W480" s="16" t="str">
        <f t="shared" si="82"/>
        <v/>
      </c>
    </row>
    <row r="481" spans="2:23" x14ac:dyDescent="0.2">
      <c r="B481" s="59" t="str">
        <f>IF(Collage!B474="","",Collage!B474)</f>
        <v/>
      </c>
      <c r="C481" s="59" t="str">
        <f>IF(Collage!C474="","",Collage!C474)</f>
        <v/>
      </c>
      <c r="D481" s="35" t="str">
        <f>IF(Collage!D474="","",Collage!D474)</f>
        <v>Erreur 42</v>
      </c>
      <c r="E481" s="29" t="s">
        <v>2</v>
      </c>
      <c r="F481" s="10" t="s">
        <v>2</v>
      </c>
      <c r="G481" s="11"/>
      <c r="H481" s="13">
        <f t="shared" si="78"/>
        <v>0.66666666666666663</v>
      </c>
      <c r="I481" s="8" t="str">
        <f>IF(B481&lt;&gt;"",SUMIF($V$23:$V$598,V481,$H$23:$H$598)/SUMIF($V$23:$V$598,V481,$O$23:O1056),IF(O481&lt;&gt;"",SUMIF($S$23:$S$598,S481,$H$23:$H$598)/O481,""))</f>
        <v/>
      </c>
      <c r="J481" s="12"/>
      <c r="K481" s="19">
        <f t="shared" si="76"/>
        <v>1</v>
      </c>
      <c r="L481" s="19">
        <f t="shared" si="79"/>
        <v>1</v>
      </c>
      <c r="M481" s="19">
        <f t="shared" si="80"/>
        <v>0</v>
      </c>
      <c r="N481" s="19">
        <f t="shared" si="77"/>
        <v>2</v>
      </c>
      <c r="O481" s="9" t="str">
        <f t="shared" si="85"/>
        <v/>
      </c>
      <c r="S481" s="2" t="str">
        <f t="shared" si="83"/>
        <v>ORD - DOLLARU</v>
      </c>
      <c r="T481" s="18" t="str">
        <f t="shared" si="81"/>
        <v/>
      </c>
      <c r="V481" s="2" t="str">
        <f t="shared" si="84"/>
        <v>INCIDENTS</v>
      </c>
      <c r="W481" s="16" t="str">
        <f t="shared" si="82"/>
        <v/>
      </c>
    </row>
    <row r="482" spans="2:23" x14ac:dyDescent="0.2">
      <c r="B482" s="59" t="str">
        <f>IF(Collage!B475="","",Collage!B475)</f>
        <v/>
      </c>
      <c r="C482" s="59" t="str">
        <f>IF(Collage!C475="","",Collage!C475)</f>
        <v/>
      </c>
      <c r="D482" s="35" t="str">
        <f>IF(Collage!D475="","",Collage!D475)</f>
        <v>Erreur 43</v>
      </c>
      <c r="E482" s="29" t="s">
        <v>2</v>
      </c>
      <c r="F482" s="10" t="s">
        <v>2</v>
      </c>
      <c r="G482" s="11"/>
      <c r="H482" s="13">
        <f t="shared" si="78"/>
        <v>0.66666666666666663</v>
      </c>
      <c r="I482" s="8" t="str">
        <f>IF(B482&lt;&gt;"",SUMIF($V$23:$V$598,V482,$H$23:$H$598)/SUMIF($V$23:$V$598,V482,$O$23:O1057),IF(O482&lt;&gt;"",SUMIF($S$23:$S$598,S482,$H$23:$H$598)/O482,""))</f>
        <v/>
      </c>
      <c r="J482" s="12"/>
      <c r="K482" s="19">
        <f t="shared" si="76"/>
        <v>1</v>
      </c>
      <c r="L482" s="19">
        <f t="shared" si="79"/>
        <v>1</v>
      </c>
      <c r="M482" s="19">
        <f t="shared" si="80"/>
        <v>0</v>
      </c>
      <c r="N482" s="19">
        <f t="shared" si="77"/>
        <v>2</v>
      </c>
      <c r="O482" s="9" t="str">
        <f t="shared" si="85"/>
        <v/>
      </c>
      <c r="S482" s="2" t="str">
        <f t="shared" si="83"/>
        <v>ORD - DOLLARU</v>
      </c>
      <c r="T482" s="18" t="str">
        <f t="shared" si="81"/>
        <v/>
      </c>
      <c r="V482" s="2" t="str">
        <f t="shared" si="84"/>
        <v>INCIDENTS</v>
      </c>
      <c r="W482" s="16" t="str">
        <f t="shared" si="82"/>
        <v/>
      </c>
    </row>
    <row r="483" spans="2:23" x14ac:dyDescent="0.2">
      <c r="B483" s="59" t="str">
        <f>IF(Collage!B476="","",Collage!B476)</f>
        <v/>
      </c>
      <c r="C483" s="59" t="str">
        <f>IF(Collage!C476="","",Collage!C476)</f>
        <v/>
      </c>
      <c r="D483" s="35" t="str">
        <f>IF(Collage!D476="","",Collage!D476)</f>
        <v>Erreur 44</v>
      </c>
      <c r="E483" s="29" t="s">
        <v>2</v>
      </c>
      <c r="F483" s="10" t="s">
        <v>2</v>
      </c>
      <c r="G483" s="11"/>
      <c r="H483" s="13">
        <f t="shared" si="78"/>
        <v>0.66666666666666663</v>
      </c>
      <c r="I483" s="8" t="str">
        <f>IF(B483&lt;&gt;"",SUMIF($V$23:$V$598,V483,$H$23:$H$598)/SUMIF($V$23:$V$598,V483,$O$23:O1058),IF(O483&lt;&gt;"",SUMIF($S$23:$S$598,S483,$H$23:$H$598)/O483,""))</f>
        <v/>
      </c>
      <c r="J483" s="12"/>
      <c r="K483" s="19">
        <f t="shared" si="76"/>
        <v>1</v>
      </c>
      <c r="L483" s="19">
        <f t="shared" si="79"/>
        <v>1</v>
      </c>
      <c r="M483" s="19">
        <f t="shared" si="80"/>
        <v>0</v>
      </c>
      <c r="N483" s="19">
        <f t="shared" si="77"/>
        <v>2</v>
      </c>
      <c r="O483" s="9" t="str">
        <f t="shared" si="85"/>
        <v/>
      </c>
      <c r="S483" s="2" t="str">
        <f t="shared" si="83"/>
        <v>ORD - DOLLARU</v>
      </c>
      <c r="T483" s="18" t="str">
        <f t="shared" si="81"/>
        <v/>
      </c>
      <c r="V483" s="2" t="str">
        <f t="shared" si="84"/>
        <v>INCIDENTS</v>
      </c>
      <c r="W483" s="16" t="str">
        <f t="shared" si="82"/>
        <v/>
      </c>
    </row>
    <row r="484" spans="2:23" x14ac:dyDescent="0.2">
      <c r="B484" s="59" t="str">
        <f>IF(Collage!B477="","",Collage!B477)</f>
        <v/>
      </c>
      <c r="C484" s="59" t="str">
        <f>IF(Collage!C477="","",Collage!C477)</f>
        <v/>
      </c>
      <c r="D484" s="35" t="str">
        <f>IF(Collage!D477="","",Collage!D477)</f>
        <v>Erreur 45</v>
      </c>
      <c r="E484" s="29"/>
      <c r="F484" s="10"/>
      <c r="G484" s="11"/>
      <c r="H484" s="13">
        <f t="shared" si="78"/>
        <v>0</v>
      </c>
      <c r="I484" s="8" t="str">
        <f>IF(B484&lt;&gt;"",SUMIF($V$23:$V$598,V484,$H$23:$H$598)/SUMIF($V$23:$V$598,V484,$O$23:O1059),IF(O484&lt;&gt;"",SUMIF($S$23:$S$598,S484,$H$23:$H$598)/O484,""))</f>
        <v/>
      </c>
      <c r="J484" s="12"/>
      <c r="K484" s="19">
        <f t="shared" ref="K484:K547" si="86">IF(D484&lt;&gt;"",IF(E484="X",1,0),"")</f>
        <v>0</v>
      </c>
      <c r="L484" s="19">
        <f t="shared" si="79"/>
        <v>0</v>
      </c>
      <c r="M484" s="19">
        <f t="shared" si="80"/>
        <v>0</v>
      </c>
      <c r="N484" s="19">
        <f t="shared" ref="N484:N547" si="87">IF(D484&lt;&gt;"",SUM(K484:M484),IF(O484&lt;&gt;"","Procédures :",""))</f>
        <v>0</v>
      </c>
      <c r="O484" s="9" t="str">
        <f t="shared" si="85"/>
        <v/>
      </c>
      <c r="S484" s="2" t="str">
        <f t="shared" si="83"/>
        <v>ORD - DOLLARU</v>
      </c>
      <c r="T484" s="18" t="str">
        <f t="shared" si="81"/>
        <v/>
      </c>
      <c r="V484" s="2" t="str">
        <f t="shared" si="84"/>
        <v>INCIDENTS</v>
      </c>
      <c r="W484" s="16" t="str">
        <f t="shared" si="82"/>
        <v/>
      </c>
    </row>
    <row r="485" spans="2:23" x14ac:dyDescent="0.2">
      <c r="B485" s="59" t="str">
        <f>IF(Collage!B478="","",Collage!B478)</f>
        <v/>
      </c>
      <c r="C485" s="59" t="str">
        <f>IF(Collage!C478="","",Collage!C478)</f>
        <v/>
      </c>
      <c r="D485" s="35" t="str">
        <f>IF(Collage!D478="","",Collage!D478)</f>
        <v>Erreur 46</v>
      </c>
      <c r="E485" s="29"/>
      <c r="F485" s="10"/>
      <c r="G485" s="11"/>
      <c r="H485" s="13">
        <f t="shared" si="78"/>
        <v>0</v>
      </c>
      <c r="I485" s="8" t="str">
        <f>IF(B485&lt;&gt;"",SUMIF($V$23:$V$598,V485,$H$23:$H$598)/SUMIF($V$23:$V$598,V485,$O$23:O1060),IF(O485&lt;&gt;"",SUMIF($S$23:$S$598,S485,$H$23:$H$598)/O485,""))</f>
        <v/>
      </c>
      <c r="J485" s="12"/>
      <c r="K485" s="19">
        <f t="shared" si="86"/>
        <v>0</v>
      </c>
      <c r="L485" s="19">
        <f t="shared" si="79"/>
        <v>0</v>
      </c>
      <c r="M485" s="19">
        <f t="shared" si="80"/>
        <v>0</v>
      </c>
      <c r="N485" s="19">
        <f t="shared" si="87"/>
        <v>0</v>
      </c>
      <c r="O485" s="9" t="str">
        <f t="shared" si="85"/>
        <v/>
      </c>
      <c r="S485" s="2" t="str">
        <f t="shared" si="83"/>
        <v>ORD - DOLLARU</v>
      </c>
      <c r="T485" s="18" t="str">
        <f t="shared" si="81"/>
        <v/>
      </c>
      <c r="V485" s="2" t="str">
        <f t="shared" si="84"/>
        <v>INCIDENTS</v>
      </c>
      <c r="W485" s="16" t="str">
        <f t="shared" si="82"/>
        <v/>
      </c>
    </row>
    <row r="486" spans="2:23" x14ac:dyDescent="0.2">
      <c r="B486" s="59" t="str">
        <f>IF(Collage!B479="","",Collage!B479)</f>
        <v/>
      </c>
      <c r="C486" s="59" t="str">
        <f>IF(Collage!C479="","",Collage!C479)</f>
        <v/>
      </c>
      <c r="D486" s="35" t="str">
        <f>IF(Collage!D479="","",Collage!D479)</f>
        <v>Erreur 47</v>
      </c>
      <c r="E486" s="29"/>
      <c r="F486" s="10"/>
      <c r="G486" s="11"/>
      <c r="H486" s="13">
        <f t="shared" si="78"/>
        <v>0</v>
      </c>
      <c r="I486" s="8" t="str">
        <f>IF(B486&lt;&gt;"",SUMIF($V$23:$V$598,V486,$H$23:$H$598)/SUMIF($V$23:$V$598,V486,$O$23:O1061),IF(O486&lt;&gt;"",SUMIF($S$23:$S$598,S486,$H$23:$H$598)/O486,""))</f>
        <v/>
      </c>
      <c r="J486" s="12"/>
      <c r="K486" s="19">
        <f t="shared" si="86"/>
        <v>0</v>
      </c>
      <c r="L486" s="19">
        <f t="shared" si="79"/>
        <v>0</v>
      </c>
      <c r="M486" s="19">
        <f t="shared" si="80"/>
        <v>0</v>
      </c>
      <c r="N486" s="19">
        <f t="shared" si="87"/>
        <v>0</v>
      </c>
      <c r="O486" s="9" t="str">
        <f t="shared" si="85"/>
        <v/>
      </c>
      <c r="S486" s="2" t="str">
        <f t="shared" si="83"/>
        <v>ORD - DOLLARU</v>
      </c>
      <c r="T486" s="18" t="str">
        <f t="shared" si="81"/>
        <v/>
      </c>
      <c r="V486" s="2" t="str">
        <f t="shared" si="84"/>
        <v>INCIDENTS</v>
      </c>
      <c r="W486" s="16" t="str">
        <f t="shared" si="82"/>
        <v/>
      </c>
    </row>
    <row r="487" spans="2:23" x14ac:dyDescent="0.2">
      <c r="B487" s="59" t="str">
        <f>IF(Collage!B480="","",Collage!B480)</f>
        <v/>
      </c>
      <c r="C487" s="59" t="str">
        <f>IF(Collage!C480="","",Collage!C480)</f>
        <v/>
      </c>
      <c r="D487" s="35" t="str">
        <f>IF(Collage!D480="","",Collage!D480)</f>
        <v>Erreur 48</v>
      </c>
      <c r="E487" s="29"/>
      <c r="F487" s="10"/>
      <c r="G487" s="11"/>
      <c r="H487" s="13">
        <f t="shared" si="78"/>
        <v>0</v>
      </c>
      <c r="I487" s="8" t="str">
        <f>IF(B487&lt;&gt;"",SUMIF($V$23:$V$598,V487,$H$23:$H$598)/SUMIF($V$23:$V$598,V487,$O$23:O1062),IF(O487&lt;&gt;"",SUMIF($S$23:$S$598,S487,$H$23:$H$598)/O487,""))</f>
        <v/>
      </c>
      <c r="J487" s="12"/>
      <c r="K487" s="19">
        <f t="shared" si="86"/>
        <v>0</v>
      </c>
      <c r="L487" s="19">
        <f t="shared" si="79"/>
        <v>0</v>
      </c>
      <c r="M487" s="19">
        <f t="shared" si="80"/>
        <v>0</v>
      </c>
      <c r="N487" s="19">
        <f t="shared" si="87"/>
        <v>0</v>
      </c>
      <c r="O487" s="9" t="str">
        <f t="shared" si="85"/>
        <v/>
      </c>
      <c r="S487" s="2" t="str">
        <f t="shared" si="83"/>
        <v>ORD - DOLLARU</v>
      </c>
      <c r="T487" s="18" t="str">
        <f t="shared" si="81"/>
        <v/>
      </c>
      <c r="V487" s="2" t="str">
        <f t="shared" si="84"/>
        <v>INCIDENTS</v>
      </c>
      <c r="W487" s="16" t="str">
        <f t="shared" si="82"/>
        <v/>
      </c>
    </row>
    <row r="488" spans="2:23" x14ac:dyDescent="0.2">
      <c r="B488" s="59" t="str">
        <f>IF(Collage!B481="","",Collage!B481)</f>
        <v/>
      </c>
      <c r="C488" s="59" t="str">
        <f>IF(Collage!C481="","",Collage!C481)</f>
        <v/>
      </c>
      <c r="D488" s="35" t="str">
        <f>IF(Collage!D481="","",Collage!D481)</f>
        <v>Erreur 49</v>
      </c>
      <c r="E488" s="29"/>
      <c r="F488" s="10"/>
      <c r="G488" s="11"/>
      <c r="H488" s="13">
        <f t="shared" si="78"/>
        <v>0</v>
      </c>
      <c r="I488" s="8" t="str">
        <f>IF(B488&lt;&gt;"",SUMIF($V$23:$V$598,V488,$H$23:$H$598)/SUMIF($V$23:$V$598,V488,$O$23:O1063),IF(O488&lt;&gt;"",SUMIF($S$23:$S$598,S488,$H$23:$H$598)/O488,""))</f>
        <v/>
      </c>
      <c r="J488" s="12"/>
      <c r="K488" s="19">
        <f t="shared" si="86"/>
        <v>0</v>
      </c>
      <c r="L488" s="19">
        <f t="shared" si="79"/>
        <v>0</v>
      </c>
      <c r="M488" s="19">
        <f t="shared" si="80"/>
        <v>0</v>
      </c>
      <c r="N488" s="19">
        <f t="shared" si="87"/>
        <v>0</v>
      </c>
      <c r="O488" s="9" t="str">
        <f t="shared" si="85"/>
        <v/>
      </c>
      <c r="S488" s="2" t="str">
        <f t="shared" si="83"/>
        <v>ORD - DOLLARU</v>
      </c>
      <c r="T488" s="18" t="str">
        <f t="shared" si="81"/>
        <v/>
      </c>
      <c r="V488" s="2" t="str">
        <f t="shared" si="84"/>
        <v>INCIDENTS</v>
      </c>
      <c r="W488" s="16" t="str">
        <f t="shared" si="82"/>
        <v/>
      </c>
    </row>
    <row r="489" spans="2:23" x14ac:dyDescent="0.2">
      <c r="B489" s="59" t="str">
        <f>IF(Collage!B482="","",Collage!B482)</f>
        <v/>
      </c>
      <c r="C489" s="59" t="str">
        <f>IF(Collage!C482="","",Collage!C482)</f>
        <v/>
      </c>
      <c r="D489" s="35" t="str">
        <f>IF(Collage!D482="","",Collage!D482)</f>
        <v>Erreur 50</v>
      </c>
      <c r="E489" s="29"/>
      <c r="F489" s="10"/>
      <c r="G489" s="11"/>
      <c r="H489" s="13">
        <f t="shared" si="78"/>
        <v>0</v>
      </c>
      <c r="I489" s="8" t="str">
        <f>IF(B489&lt;&gt;"",SUMIF($V$23:$V$598,V489,$H$23:$H$598)/SUMIF($V$23:$V$598,V489,$O$23:O1064),IF(O489&lt;&gt;"",SUMIF($S$23:$S$598,S489,$H$23:$H$598)/O489,""))</f>
        <v/>
      </c>
      <c r="J489" s="12"/>
      <c r="K489" s="19">
        <f t="shared" si="86"/>
        <v>0</v>
      </c>
      <c r="L489" s="19">
        <f t="shared" si="79"/>
        <v>0</v>
      </c>
      <c r="M489" s="19">
        <f t="shared" si="80"/>
        <v>0</v>
      </c>
      <c r="N489" s="19">
        <f t="shared" si="87"/>
        <v>0</v>
      </c>
      <c r="O489" s="9" t="str">
        <f t="shared" si="85"/>
        <v/>
      </c>
      <c r="S489" s="2" t="str">
        <f t="shared" si="83"/>
        <v>ORD - DOLLARU</v>
      </c>
      <c r="T489" s="18" t="str">
        <f t="shared" si="81"/>
        <v/>
      </c>
      <c r="V489" s="2" t="str">
        <f t="shared" si="84"/>
        <v>INCIDENTS</v>
      </c>
      <c r="W489" s="16" t="str">
        <f t="shared" si="82"/>
        <v/>
      </c>
    </row>
    <row r="490" spans="2:23" x14ac:dyDescent="0.2">
      <c r="B490" s="59" t="str">
        <f>IF(Collage!B483="","",Collage!B483)</f>
        <v/>
      </c>
      <c r="C490" s="59" t="str">
        <f>IF(Collage!C483="","",Collage!C483)</f>
        <v/>
      </c>
      <c r="D490" s="35" t="str">
        <f>IF(Collage!D483="","",Collage!D483)</f>
        <v>Erreur 51</v>
      </c>
      <c r="E490" s="29"/>
      <c r="F490" s="10"/>
      <c r="G490" s="11"/>
      <c r="H490" s="13">
        <f t="shared" si="78"/>
        <v>0</v>
      </c>
      <c r="I490" s="8" t="str">
        <f>IF(B490&lt;&gt;"",SUMIF($V$23:$V$598,V490,$H$23:$H$598)/SUMIF($V$23:$V$598,V490,$O$23:O1065),IF(O490&lt;&gt;"",SUMIF($S$23:$S$598,S490,$H$23:$H$598)/O490,""))</f>
        <v/>
      </c>
      <c r="J490" s="12"/>
      <c r="K490" s="19">
        <f t="shared" si="86"/>
        <v>0</v>
      </c>
      <c r="L490" s="19">
        <f t="shared" si="79"/>
        <v>0</v>
      </c>
      <c r="M490" s="19">
        <f t="shared" si="80"/>
        <v>0</v>
      </c>
      <c r="N490" s="19">
        <f t="shared" si="87"/>
        <v>0</v>
      </c>
      <c r="O490" s="9" t="str">
        <f t="shared" si="85"/>
        <v/>
      </c>
      <c r="S490" s="2" t="str">
        <f t="shared" si="83"/>
        <v>ORD - DOLLARU</v>
      </c>
      <c r="T490" s="18" t="str">
        <f t="shared" si="81"/>
        <v/>
      </c>
      <c r="V490" s="2" t="str">
        <f t="shared" si="84"/>
        <v>INCIDENTS</v>
      </c>
      <c r="W490" s="16" t="str">
        <f t="shared" si="82"/>
        <v/>
      </c>
    </row>
    <row r="491" spans="2:23" x14ac:dyDescent="0.2">
      <c r="B491" s="59" t="str">
        <f>IF(Collage!B484="","",Collage!B484)</f>
        <v/>
      </c>
      <c r="C491" s="59" t="str">
        <f>IF(Collage!C484="","",Collage!C484)</f>
        <v/>
      </c>
      <c r="D491" s="35" t="str">
        <f>IF(Collage!D484="","",Collage!D484)</f>
        <v>Erreur 52</v>
      </c>
      <c r="E491" s="29"/>
      <c r="F491" s="10"/>
      <c r="G491" s="11"/>
      <c r="H491" s="13">
        <f t="shared" si="78"/>
        <v>0</v>
      </c>
      <c r="I491" s="8" t="str">
        <f>IF(B491&lt;&gt;"",SUMIF($V$23:$V$598,V491,$H$23:$H$598)/SUMIF($V$23:$V$598,V491,$O$23:O1066),IF(O491&lt;&gt;"",SUMIF($S$23:$S$598,S491,$H$23:$H$598)/O491,""))</f>
        <v/>
      </c>
      <c r="J491" s="12"/>
      <c r="K491" s="19">
        <f t="shared" si="86"/>
        <v>0</v>
      </c>
      <c r="L491" s="19">
        <f t="shared" si="79"/>
        <v>0</v>
      </c>
      <c r="M491" s="19">
        <f t="shared" si="80"/>
        <v>0</v>
      </c>
      <c r="N491" s="19">
        <f t="shared" si="87"/>
        <v>0</v>
      </c>
      <c r="O491" s="9" t="str">
        <f t="shared" si="85"/>
        <v/>
      </c>
      <c r="S491" s="2" t="str">
        <f t="shared" si="83"/>
        <v>ORD - DOLLARU</v>
      </c>
      <c r="T491" s="18" t="str">
        <f t="shared" si="81"/>
        <v/>
      </c>
      <c r="V491" s="2" t="str">
        <f t="shared" si="84"/>
        <v>INCIDENTS</v>
      </c>
      <c r="W491" s="16" t="str">
        <f t="shared" si="82"/>
        <v/>
      </c>
    </row>
    <row r="492" spans="2:23" x14ac:dyDescent="0.2">
      <c r="B492" s="59" t="str">
        <f>IF(Collage!B485="","",Collage!B485)</f>
        <v/>
      </c>
      <c r="C492" s="59" t="str">
        <f>IF(Collage!C485="","",Collage!C485)</f>
        <v/>
      </c>
      <c r="D492" s="35" t="str">
        <f>IF(Collage!D485="","",Collage!D485)</f>
        <v>Erreur 53</v>
      </c>
      <c r="E492" s="29"/>
      <c r="F492" s="10"/>
      <c r="G492" s="11"/>
      <c r="H492" s="13">
        <f t="shared" si="78"/>
        <v>0</v>
      </c>
      <c r="I492" s="8" t="str">
        <f>IF(B492&lt;&gt;"",SUMIF($V$23:$V$598,V492,$H$23:$H$598)/SUMIF($V$23:$V$598,V492,$O$23:O1067),IF(O492&lt;&gt;"",SUMIF($S$23:$S$598,S492,$H$23:$H$598)/O492,""))</f>
        <v/>
      </c>
      <c r="J492" s="12"/>
      <c r="K492" s="19">
        <f t="shared" si="86"/>
        <v>0</v>
      </c>
      <c r="L492" s="19">
        <f t="shared" si="79"/>
        <v>0</v>
      </c>
      <c r="M492" s="19">
        <f t="shared" si="80"/>
        <v>0</v>
      </c>
      <c r="N492" s="19">
        <f t="shared" si="87"/>
        <v>0</v>
      </c>
      <c r="O492" s="9" t="str">
        <f t="shared" si="85"/>
        <v/>
      </c>
      <c r="S492" s="2" t="str">
        <f t="shared" si="83"/>
        <v>ORD - DOLLARU</v>
      </c>
      <c r="T492" s="18" t="str">
        <f t="shared" si="81"/>
        <v/>
      </c>
      <c r="V492" s="2" t="str">
        <f t="shared" si="84"/>
        <v>INCIDENTS</v>
      </c>
      <c r="W492" s="16" t="str">
        <f t="shared" si="82"/>
        <v/>
      </c>
    </row>
    <row r="493" spans="2:23" x14ac:dyDescent="0.2">
      <c r="B493" s="59" t="str">
        <f>IF(Collage!B486="","",Collage!B486)</f>
        <v/>
      </c>
      <c r="C493" s="59" t="str">
        <f>IF(Collage!C486="","",Collage!C486)</f>
        <v/>
      </c>
      <c r="D493" s="35" t="str">
        <f>IF(Collage!D486="","",Collage!D486)</f>
        <v>Erreur 54</v>
      </c>
      <c r="E493" s="29" t="s">
        <v>2</v>
      </c>
      <c r="F493" s="10" t="s">
        <v>2</v>
      </c>
      <c r="G493" s="11"/>
      <c r="H493" s="13">
        <f t="shared" si="78"/>
        <v>0.66666666666666663</v>
      </c>
      <c r="I493" s="8" t="str">
        <f>IF(B493&lt;&gt;"",SUMIF($V$23:$V$598,V493,$H$23:$H$598)/SUMIF($V$23:$V$598,V493,$O$23:O1068),IF(O493&lt;&gt;"",SUMIF($S$23:$S$598,S493,$H$23:$H$598)/O493,""))</f>
        <v/>
      </c>
      <c r="J493" s="12"/>
      <c r="K493" s="19">
        <f t="shared" si="86"/>
        <v>1</v>
      </c>
      <c r="L493" s="19">
        <f t="shared" si="79"/>
        <v>1</v>
      </c>
      <c r="M493" s="19">
        <f t="shared" si="80"/>
        <v>0</v>
      </c>
      <c r="N493" s="19">
        <f t="shared" si="87"/>
        <v>2</v>
      </c>
      <c r="O493" s="9" t="str">
        <f t="shared" si="85"/>
        <v/>
      </c>
      <c r="S493" s="2" t="str">
        <f t="shared" si="83"/>
        <v>ORD - DOLLARU</v>
      </c>
      <c r="T493" s="18" t="str">
        <f t="shared" si="81"/>
        <v/>
      </c>
      <c r="V493" s="2" t="str">
        <f t="shared" si="84"/>
        <v>INCIDENTS</v>
      </c>
      <c r="W493" s="16" t="str">
        <f t="shared" si="82"/>
        <v/>
      </c>
    </row>
    <row r="494" spans="2:23" x14ac:dyDescent="0.2">
      <c r="B494" s="59" t="str">
        <f>IF(Collage!B487="","",Collage!B487)</f>
        <v/>
      </c>
      <c r="C494" s="59" t="str">
        <f>IF(Collage!C487="","",Collage!C487)</f>
        <v/>
      </c>
      <c r="D494" s="35" t="str">
        <f>IF(Collage!D487="","",Collage!D487)</f>
        <v>Erreur 55</v>
      </c>
      <c r="E494" s="29"/>
      <c r="F494" s="10"/>
      <c r="G494" s="11"/>
      <c r="H494" s="13">
        <f t="shared" si="78"/>
        <v>0</v>
      </c>
      <c r="I494" s="8" t="str">
        <f>IF(B494&lt;&gt;"",SUMIF($V$23:$V$598,V494,$H$23:$H$598)/SUMIF($V$23:$V$598,V494,$O$23:O1069),IF(O494&lt;&gt;"",SUMIF($S$23:$S$598,S494,$H$23:$H$598)/O494,""))</f>
        <v/>
      </c>
      <c r="J494" s="12"/>
      <c r="K494" s="19">
        <f t="shared" si="86"/>
        <v>0</v>
      </c>
      <c r="L494" s="19">
        <f t="shared" si="79"/>
        <v>0</v>
      </c>
      <c r="M494" s="19">
        <f t="shared" si="80"/>
        <v>0</v>
      </c>
      <c r="N494" s="19">
        <f t="shared" si="87"/>
        <v>0</v>
      </c>
      <c r="O494" s="9" t="str">
        <f t="shared" si="85"/>
        <v/>
      </c>
      <c r="S494" s="2" t="str">
        <f t="shared" si="83"/>
        <v>ORD - DOLLARU</v>
      </c>
      <c r="T494" s="18" t="str">
        <f t="shared" si="81"/>
        <v/>
      </c>
      <c r="V494" s="2" t="str">
        <f t="shared" si="84"/>
        <v>INCIDENTS</v>
      </c>
      <c r="W494" s="16" t="str">
        <f t="shared" si="82"/>
        <v/>
      </c>
    </row>
    <row r="495" spans="2:23" x14ac:dyDescent="0.2">
      <c r="B495" s="59" t="str">
        <f>IF(Collage!B488="","",Collage!B488)</f>
        <v/>
      </c>
      <c r="C495" s="59" t="str">
        <f>IF(Collage!C488="","",Collage!C488)</f>
        <v/>
      </c>
      <c r="D495" s="35" t="str">
        <f>IF(Collage!D488="","",Collage!D488)</f>
        <v>Erreur 56</v>
      </c>
      <c r="E495" s="29"/>
      <c r="F495" s="10"/>
      <c r="G495" s="11"/>
      <c r="H495" s="13">
        <f t="shared" si="78"/>
        <v>0</v>
      </c>
      <c r="I495" s="8" t="str">
        <f>IF(B495&lt;&gt;"",SUMIF($V$23:$V$598,V495,$H$23:$H$598)/SUMIF($V$23:$V$598,V495,$O$23:O1070),IF(O495&lt;&gt;"",SUMIF($S$23:$S$598,S495,$H$23:$H$598)/O495,""))</f>
        <v/>
      </c>
      <c r="J495" s="12"/>
      <c r="K495" s="19">
        <f t="shared" si="86"/>
        <v>0</v>
      </c>
      <c r="L495" s="19">
        <f t="shared" si="79"/>
        <v>0</v>
      </c>
      <c r="M495" s="19">
        <f t="shared" si="80"/>
        <v>0</v>
      </c>
      <c r="N495" s="19">
        <f t="shared" si="87"/>
        <v>0</v>
      </c>
      <c r="O495" s="9" t="str">
        <f t="shared" si="85"/>
        <v/>
      </c>
      <c r="S495" s="2" t="str">
        <f t="shared" si="83"/>
        <v>ORD - DOLLARU</v>
      </c>
      <c r="T495" s="18" t="str">
        <f t="shared" si="81"/>
        <v/>
      </c>
      <c r="V495" s="2" t="str">
        <f t="shared" si="84"/>
        <v>INCIDENTS</v>
      </c>
      <c r="W495" s="16" t="str">
        <f t="shared" si="82"/>
        <v/>
      </c>
    </row>
    <row r="496" spans="2:23" x14ac:dyDescent="0.2">
      <c r="B496" s="59" t="str">
        <f>IF(Collage!B489="","",Collage!B489)</f>
        <v/>
      </c>
      <c r="C496" s="59" t="str">
        <f>IF(Collage!C489="","",Collage!C489)</f>
        <v/>
      </c>
      <c r="D496" s="35" t="str">
        <f>IF(Collage!D489="","",Collage!D489)</f>
        <v>Erreur 57</v>
      </c>
      <c r="E496" s="29" t="s">
        <v>2</v>
      </c>
      <c r="F496" s="10" t="s">
        <v>2</v>
      </c>
      <c r="G496" s="11"/>
      <c r="H496" s="13">
        <f t="shared" si="78"/>
        <v>0.66666666666666663</v>
      </c>
      <c r="I496" s="8" t="str">
        <f>IF(B496&lt;&gt;"",SUMIF($V$23:$V$598,V496,$H$23:$H$598)/SUMIF($V$23:$V$598,V496,$O$23:O1071),IF(O496&lt;&gt;"",SUMIF($S$23:$S$598,S496,$H$23:$H$598)/O496,""))</f>
        <v/>
      </c>
      <c r="J496" s="12"/>
      <c r="K496" s="19">
        <f t="shared" si="86"/>
        <v>1</v>
      </c>
      <c r="L496" s="19">
        <f t="shared" si="79"/>
        <v>1</v>
      </c>
      <c r="M496" s="19">
        <f t="shared" si="80"/>
        <v>0</v>
      </c>
      <c r="N496" s="19">
        <f t="shared" si="87"/>
        <v>2</v>
      </c>
      <c r="O496" s="9" t="str">
        <f t="shared" si="85"/>
        <v/>
      </c>
      <c r="S496" s="2" t="str">
        <f t="shared" si="83"/>
        <v>ORD - DOLLARU</v>
      </c>
      <c r="T496" s="18" t="str">
        <f t="shared" si="81"/>
        <v/>
      </c>
      <c r="V496" s="2" t="str">
        <f t="shared" si="84"/>
        <v>INCIDENTS</v>
      </c>
      <c r="W496" s="16" t="str">
        <f t="shared" si="82"/>
        <v/>
      </c>
    </row>
    <row r="497" spans="2:23" x14ac:dyDescent="0.2">
      <c r="B497" s="59" t="str">
        <f>IF(Collage!B490="","",Collage!B490)</f>
        <v/>
      </c>
      <c r="C497" s="59" t="str">
        <f>IF(Collage!C490="","",Collage!C490)</f>
        <v/>
      </c>
      <c r="D497" s="35" t="str">
        <f>IF(Collage!D490="","",Collage!D490)</f>
        <v>Erreur 58</v>
      </c>
      <c r="E497" s="29" t="s">
        <v>2</v>
      </c>
      <c r="F497" s="10" t="s">
        <v>2</v>
      </c>
      <c r="G497" s="11"/>
      <c r="H497" s="13">
        <f t="shared" si="78"/>
        <v>0.66666666666666663</v>
      </c>
      <c r="I497" s="8" t="str">
        <f>IF(B497&lt;&gt;"",SUMIF($V$23:$V$598,V497,$H$23:$H$598)/SUMIF($V$23:$V$598,V497,$O$23:O1072),IF(O497&lt;&gt;"",SUMIF($S$23:$S$598,S497,$H$23:$H$598)/O497,""))</f>
        <v/>
      </c>
      <c r="J497" s="12"/>
      <c r="K497" s="19">
        <f t="shared" si="86"/>
        <v>1</v>
      </c>
      <c r="L497" s="19">
        <f t="shared" si="79"/>
        <v>1</v>
      </c>
      <c r="M497" s="19">
        <f t="shared" si="80"/>
        <v>0</v>
      </c>
      <c r="N497" s="19">
        <f t="shared" si="87"/>
        <v>2</v>
      </c>
      <c r="O497" s="9" t="str">
        <f t="shared" si="85"/>
        <v/>
      </c>
      <c r="S497" s="2" t="str">
        <f t="shared" si="83"/>
        <v>ORD - DOLLARU</v>
      </c>
      <c r="T497" s="18" t="str">
        <f t="shared" si="81"/>
        <v/>
      </c>
      <c r="V497" s="2" t="str">
        <f t="shared" si="84"/>
        <v>INCIDENTS</v>
      </c>
      <c r="W497" s="16" t="str">
        <f t="shared" si="82"/>
        <v/>
      </c>
    </row>
    <row r="498" spans="2:23" x14ac:dyDescent="0.2">
      <c r="B498" s="59" t="str">
        <f>IF(Collage!B491="","",Collage!B491)</f>
        <v/>
      </c>
      <c r="C498" s="59" t="str">
        <f>IF(Collage!C491="","",Collage!C491)</f>
        <v/>
      </c>
      <c r="D498" s="35" t="str">
        <f>IF(Collage!D491="","",Collage!D491)</f>
        <v>Erreur 59</v>
      </c>
      <c r="E498" s="29"/>
      <c r="F498" s="10"/>
      <c r="G498" s="11"/>
      <c r="H498" s="13">
        <f t="shared" si="78"/>
        <v>0</v>
      </c>
      <c r="I498" s="8" t="str">
        <f>IF(B498&lt;&gt;"",SUMIF($V$23:$V$598,V498,$H$23:$H$598)/SUMIF($V$23:$V$598,V498,$O$23:O1073),IF(O498&lt;&gt;"",SUMIF($S$23:$S$598,S498,$H$23:$H$598)/O498,""))</f>
        <v/>
      </c>
      <c r="J498" s="12"/>
      <c r="K498" s="19">
        <f t="shared" si="86"/>
        <v>0</v>
      </c>
      <c r="L498" s="19">
        <f t="shared" si="79"/>
        <v>0</v>
      </c>
      <c r="M498" s="19">
        <f t="shared" si="80"/>
        <v>0</v>
      </c>
      <c r="N498" s="19">
        <f t="shared" si="87"/>
        <v>0</v>
      </c>
      <c r="O498" s="9" t="str">
        <f t="shared" si="85"/>
        <v/>
      </c>
      <c r="S498" s="2" t="str">
        <f t="shared" si="83"/>
        <v>ORD - DOLLARU</v>
      </c>
      <c r="T498" s="18" t="str">
        <f t="shared" si="81"/>
        <v/>
      </c>
      <c r="V498" s="2" t="str">
        <f t="shared" si="84"/>
        <v>INCIDENTS</v>
      </c>
      <c r="W498" s="16" t="str">
        <f t="shared" si="82"/>
        <v/>
      </c>
    </row>
    <row r="499" spans="2:23" x14ac:dyDescent="0.2">
      <c r="B499" s="59" t="str">
        <f>IF(Collage!B492="","",Collage!B492)</f>
        <v/>
      </c>
      <c r="C499" s="59" t="str">
        <f>IF(Collage!C492="","",Collage!C492)</f>
        <v/>
      </c>
      <c r="D499" s="35" t="str">
        <f>IF(Collage!D492="","",Collage!D492)</f>
        <v/>
      </c>
      <c r="E499" s="29"/>
      <c r="F499" s="10"/>
      <c r="G499" s="11"/>
      <c r="H499" s="13" t="str">
        <f t="shared" si="78"/>
        <v/>
      </c>
      <c r="I499" s="8" t="str">
        <f>IF(B499&lt;&gt;"",SUMIF($V$23:$V$598,V499,$H$23:$H$598)/SUMIF($V$23:$V$598,V499,$O$23:O1074),IF(O499&lt;&gt;"",SUMIF($S$23:$S$598,S499,$H$23:$H$598)/O499,""))</f>
        <v/>
      </c>
      <c r="J499" s="12"/>
      <c r="K499" s="19" t="str">
        <f t="shared" si="86"/>
        <v/>
      </c>
      <c r="L499" s="19" t="str">
        <f t="shared" si="79"/>
        <v/>
      </c>
      <c r="M499" s="19" t="str">
        <f t="shared" si="80"/>
        <v/>
      </c>
      <c r="N499" s="19" t="str">
        <f t="shared" si="87"/>
        <v/>
      </c>
      <c r="O499" s="9" t="str">
        <f t="shared" si="85"/>
        <v/>
      </c>
      <c r="S499" s="2" t="str">
        <f t="shared" si="83"/>
        <v>ORD - DOLLARU</v>
      </c>
      <c r="T499" s="18" t="str">
        <f t="shared" si="81"/>
        <v/>
      </c>
      <c r="V499" s="2" t="str">
        <f t="shared" si="84"/>
        <v>INCIDENTS</v>
      </c>
      <c r="W499" s="16" t="str">
        <f t="shared" si="82"/>
        <v/>
      </c>
    </row>
    <row r="500" spans="2:23" x14ac:dyDescent="0.2">
      <c r="B500" s="59" t="str">
        <f>IF(Collage!B493="","",Collage!B493)</f>
        <v/>
      </c>
      <c r="C500" s="59" t="str">
        <f>IF(Collage!C493="","",Collage!C493)</f>
        <v>SAUVEGARDES</v>
      </c>
      <c r="D500" s="35" t="str">
        <f>IF(Collage!D493="","",Collage!D493)</f>
        <v/>
      </c>
      <c r="E500" s="29"/>
      <c r="F500" s="10"/>
      <c r="G500" s="11"/>
      <c r="H500" s="13" t="str">
        <f t="shared" si="78"/>
        <v/>
      </c>
      <c r="I500" s="8">
        <f>IF(B500&lt;&gt;"",SUMIF($V$23:$V$598,V500,$H$23:$H$598)/SUMIF($V$23:$V$598,V500,$O$23:O1075),IF(O500&lt;&gt;"",SUMIF($S$23:$S$598,S500,$H$23:$H$598)/O500,""))</f>
        <v>0.26666666666666666</v>
      </c>
      <c r="J500" s="12"/>
      <c r="K500" s="19" t="str">
        <f t="shared" si="86"/>
        <v/>
      </c>
      <c r="L500" s="19" t="str">
        <f t="shared" si="79"/>
        <v/>
      </c>
      <c r="M500" s="19" t="str">
        <f t="shared" si="80"/>
        <v/>
      </c>
      <c r="N500" s="19" t="str">
        <f t="shared" si="87"/>
        <v>Procédures :</v>
      </c>
      <c r="O500" s="9">
        <f t="shared" si="85"/>
        <v>5</v>
      </c>
      <c r="S500" s="2" t="str">
        <f t="shared" si="83"/>
        <v>SAUVEGARDES</v>
      </c>
      <c r="T500" s="18">
        <f t="shared" si="81"/>
        <v>0.26666666666666666</v>
      </c>
      <c r="V500" s="2" t="str">
        <f t="shared" si="84"/>
        <v>INCIDENTS</v>
      </c>
      <c r="W500" s="16" t="str">
        <f t="shared" si="82"/>
        <v/>
      </c>
    </row>
    <row r="501" spans="2:23" x14ac:dyDescent="0.2">
      <c r="B501" s="59" t="str">
        <f>IF(Collage!B494="","",Collage!B494)</f>
        <v/>
      </c>
      <c r="C501" s="59" t="str">
        <f>IF(Collage!C494="","",Collage!C494)</f>
        <v/>
      </c>
      <c r="D501" s="35" t="str">
        <f>IF(Collage!D494="","",Collage!D494)</f>
        <v/>
      </c>
      <c r="E501" s="29"/>
      <c r="F501" s="10"/>
      <c r="G501" s="11"/>
      <c r="H501" s="13" t="str">
        <f t="shared" si="78"/>
        <v/>
      </c>
      <c r="I501" s="8" t="str">
        <f>IF(B501&lt;&gt;"",SUMIF($V$23:$V$598,V501,$H$23:$H$598)/SUMIF($V$23:$V$598,V501,$O$23:O1076),IF(O501&lt;&gt;"",SUMIF($S$23:$S$598,S501,$H$23:$H$598)/O501,""))</f>
        <v/>
      </c>
      <c r="J501" s="12"/>
      <c r="K501" s="19" t="str">
        <f t="shared" si="86"/>
        <v/>
      </c>
      <c r="L501" s="19" t="str">
        <f t="shared" si="79"/>
        <v/>
      </c>
      <c r="M501" s="19" t="str">
        <f t="shared" si="80"/>
        <v/>
      </c>
      <c r="N501" s="19" t="str">
        <f t="shared" si="87"/>
        <v/>
      </c>
      <c r="O501" s="9" t="str">
        <f t="shared" si="85"/>
        <v/>
      </c>
      <c r="S501" s="2" t="str">
        <f t="shared" si="83"/>
        <v>SAUVEGARDES</v>
      </c>
      <c r="T501" s="18" t="str">
        <f t="shared" si="81"/>
        <v/>
      </c>
      <c r="V501" s="2" t="str">
        <f t="shared" si="84"/>
        <v>INCIDENTS</v>
      </c>
      <c r="W501" s="16" t="str">
        <f t="shared" si="82"/>
        <v/>
      </c>
    </row>
    <row r="502" spans="2:23" x14ac:dyDescent="0.2">
      <c r="B502" s="59" t="str">
        <f>IF(Collage!B495="","",Collage!B495)</f>
        <v/>
      </c>
      <c r="C502" s="59" t="str">
        <f>IF(Collage!C495="","",Collage!C495)</f>
        <v/>
      </c>
      <c r="D502" s="35" t="str">
        <f>IF(Collage!D495="","",Collage!D495)</f>
        <v>Erreur 1</v>
      </c>
      <c r="E502" s="29"/>
      <c r="F502" s="10"/>
      <c r="G502" s="11"/>
      <c r="H502" s="13">
        <f t="shared" si="78"/>
        <v>0</v>
      </c>
      <c r="I502" s="8" t="str">
        <f>IF(B502&lt;&gt;"",SUMIF($V$23:$V$598,V502,$H$23:$H$598)/SUMIF($V$23:$V$598,V502,$O$23:O1077),IF(O502&lt;&gt;"",SUMIF($S$23:$S$598,S502,$H$23:$H$598)/O502,""))</f>
        <v/>
      </c>
      <c r="J502" s="12"/>
      <c r="K502" s="19">
        <f t="shared" si="86"/>
        <v>0</v>
      </c>
      <c r="L502" s="19">
        <f t="shared" si="79"/>
        <v>0</v>
      </c>
      <c r="M502" s="19">
        <f t="shared" si="80"/>
        <v>0</v>
      </c>
      <c r="N502" s="19">
        <f t="shared" si="87"/>
        <v>0</v>
      </c>
      <c r="O502" s="9" t="str">
        <f t="shared" si="85"/>
        <v/>
      </c>
      <c r="S502" s="2" t="str">
        <f t="shared" si="83"/>
        <v>SAUVEGARDES</v>
      </c>
      <c r="T502" s="18" t="str">
        <f t="shared" si="81"/>
        <v/>
      </c>
      <c r="V502" s="2" t="str">
        <f t="shared" si="84"/>
        <v>INCIDENTS</v>
      </c>
      <c r="W502" s="16" t="str">
        <f t="shared" si="82"/>
        <v/>
      </c>
    </row>
    <row r="503" spans="2:23" x14ac:dyDescent="0.2">
      <c r="B503" s="59" t="str">
        <f>IF(Collage!B496="","",Collage!B496)</f>
        <v/>
      </c>
      <c r="C503" s="59" t="str">
        <f>IF(Collage!C496="","",Collage!C496)</f>
        <v/>
      </c>
      <c r="D503" s="35" t="str">
        <f>IF(Collage!D496="","",Collage!D496)</f>
        <v>Erreur 2</v>
      </c>
      <c r="E503" s="29"/>
      <c r="F503" s="10"/>
      <c r="G503" s="11"/>
      <c r="H503" s="13">
        <f t="shared" si="78"/>
        <v>0</v>
      </c>
      <c r="I503" s="8" t="str">
        <f>IF(B503&lt;&gt;"",SUMIF($V$23:$V$598,V503,$H$23:$H$598)/SUMIF($V$23:$V$598,V503,$O$23:O1078),IF(O503&lt;&gt;"",SUMIF($S$23:$S$598,S503,$H$23:$H$598)/O503,""))</f>
        <v/>
      </c>
      <c r="J503" s="12"/>
      <c r="K503" s="19">
        <f t="shared" si="86"/>
        <v>0</v>
      </c>
      <c r="L503" s="19">
        <f t="shared" si="79"/>
        <v>0</v>
      </c>
      <c r="M503" s="19">
        <f t="shared" si="80"/>
        <v>0</v>
      </c>
      <c r="N503" s="19">
        <f t="shared" si="87"/>
        <v>0</v>
      </c>
      <c r="O503" s="9" t="str">
        <f t="shared" si="85"/>
        <v/>
      </c>
      <c r="S503" s="2" t="str">
        <f t="shared" si="83"/>
        <v>SAUVEGARDES</v>
      </c>
      <c r="T503" s="18" t="str">
        <f t="shared" si="81"/>
        <v/>
      </c>
      <c r="V503" s="2" t="str">
        <f t="shared" si="84"/>
        <v>INCIDENTS</v>
      </c>
      <c r="W503" s="16" t="str">
        <f t="shared" si="82"/>
        <v/>
      </c>
    </row>
    <row r="504" spans="2:23" x14ac:dyDescent="0.2">
      <c r="B504" s="59" t="str">
        <f>IF(Collage!B497="","",Collage!B497)</f>
        <v/>
      </c>
      <c r="C504" s="59" t="str">
        <f>IF(Collage!C497="","",Collage!C497)</f>
        <v/>
      </c>
      <c r="D504" s="35" t="str">
        <f>IF(Collage!D497="","",Collage!D497)</f>
        <v>Erreur 3</v>
      </c>
      <c r="E504" s="29"/>
      <c r="F504" s="10"/>
      <c r="G504" s="11"/>
      <c r="H504" s="13">
        <f t="shared" si="78"/>
        <v>0</v>
      </c>
      <c r="I504" s="8" t="str">
        <f>IF(B504&lt;&gt;"",SUMIF($V$23:$V$598,V504,$H$23:$H$598)/SUMIF($V$23:$V$598,V504,$O$23:O1079),IF(O504&lt;&gt;"",SUMIF($S$23:$S$598,S504,$H$23:$H$598)/O504,""))</f>
        <v/>
      </c>
      <c r="J504" s="12"/>
      <c r="K504" s="19">
        <f t="shared" si="86"/>
        <v>0</v>
      </c>
      <c r="L504" s="19">
        <f t="shared" si="79"/>
        <v>0</v>
      </c>
      <c r="M504" s="19">
        <f t="shared" si="80"/>
        <v>0</v>
      </c>
      <c r="N504" s="19">
        <f t="shared" si="87"/>
        <v>0</v>
      </c>
      <c r="O504" s="9" t="str">
        <f t="shared" si="85"/>
        <v/>
      </c>
      <c r="S504" s="2" t="str">
        <f t="shared" si="83"/>
        <v>SAUVEGARDES</v>
      </c>
      <c r="T504" s="18" t="str">
        <f t="shared" si="81"/>
        <v/>
      </c>
      <c r="V504" s="2" t="str">
        <f t="shared" si="84"/>
        <v>INCIDENTS</v>
      </c>
      <c r="W504" s="16" t="str">
        <f t="shared" si="82"/>
        <v/>
      </c>
    </row>
    <row r="505" spans="2:23" x14ac:dyDescent="0.2">
      <c r="B505" s="59" t="str">
        <f>IF(Collage!B498="","",Collage!B498)</f>
        <v/>
      </c>
      <c r="C505" s="59" t="str">
        <f>IF(Collage!C498="","",Collage!C498)</f>
        <v/>
      </c>
      <c r="D505" s="35" t="str">
        <f>IF(Collage!D498="","",Collage!D498)</f>
        <v>Erreur 4</v>
      </c>
      <c r="E505" s="29" t="s">
        <v>2</v>
      </c>
      <c r="F505" s="10" t="s">
        <v>2</v>
      </c>
      <c r="G505" s="11"/>
      <c r="H505" s="13">
        <f t="shared" si="78"/>
        <v>0.66666666666666663</v>
      </c>
      <c r="I505" s="8" t="str">
        <f>IF(B505&lt;&gt;"",SUMIF($V$23:$V$598,V505,$H$23:$H$598)/SUMIF($V$23:$V$598,V505,$O$23:O1080),IF(O505&lt;&gt;"",SUMIF($S$23:$S$598,S505,$H$23:$H$598)/O505,""))</f>
        <v/>
      </c>
      <c r="J505" s="12"/>
      <c r="K505" s="19">
        <f t="shared" si="86"/>
        <v>1</v>
      </c>
      <c r="L505" s="19">
        <f t="shared" si="79"/>
        <v>1</v>
      </c>
      <c r="M505" s="19">
        <f t="shared" si="80"/>
        <v>0</v>
      </c>
      <c r="N505" s="19">
        <f t="shared" si="87"/>
        <v>2</v>
      </c>
      <c r="O505" s="9" t="str">
        <f t="shared" si="85"/>
        <v/>
      </c>
      <c r="S505" s="2" t="str">
        <f t="shared" si="83"/>
        <v>SAUVEGARDES</v>
      </c>
      <c r="T505" s="18" t="str">
        <f t="shared" si="81"/>
        <v/>
      </c>
      <c r="V505" s="2" t="str">
        <f t="shared" si="84"/>
        <v>INCIDENTS</v>
      </c>
      <c r="W505" s="16" t="str">
        <f t="shared" si="82"/>
        <v/>
      </c>
    </row>
    <row r="506" spans="2:23" x14ac:dyDescent="0.2">
      <c r="B506" s="59" t="str">
        <f>IF(Collage!B499="","",Collage!B499)</f>
        <v/>
      </c>
      <c r="C506" s="59" t="str">
        <f>IF(Collage!C499="","",Collage!C499)</f>
        <v/>
      </c>
      <c r="D506" s="35" t="str">
        <f>IF(Collage!D499="","",Collage!D499)</f>
        <v>Erreur 5</v>
      </c>
      <c r="E506" s="29" t="s">
        <v>2</v>
      </c>
      <c r="F506" s="10" t="s">
        <v>2</v>
      </c>
      <c r="G506" s="11"/>
      <c r="H506" s="13">
        <f t="shared" si="78"/>
        <v>0.66666666666666663</v>
      </c>
      <c r="I506" s="8" t="str">
        <f>IF(B506&lt;&gt;"",SUMIF($V$23:$V$598,V506,$H$23:$H$598)/SUMIF($V$23:$V$598,V506,$O$23:O1081),IF(O506&lt;&gt;"",SUMIF($S$23:$S$598,S506,$H$23:$H$598)/O506,""))</f>
        <v/>
      </c>
      <c r="J506" s="12"/>
      <c r="K506" s="19">
        <f t="shared" si="86"/>
        <v>1</v>
      </c>
      <c r="L506" s="19">
        <f t="shared" si="79"/>
        <v>1</v>
      </c>
      <c r="M506" s="19">
        <f t="shared" si="80"/>
        <v>0</v>
      </c>
      <c r="N506" s="19">
        <f t="shared" si="87"/>
        <v>2</v>
      </c>
      <c r="O506" s="9" t="str">
        <f t="shared" si="85"/>
        <v/>
      </c>
      <c r="S506" s="2" t="str">
        <f t="shared" si="83"/>
        <v>SAUVEGARDES</v>
      </c>
      <c r="T506" s="18" t="str">
        <f t="shared" si="81"/>
        <v/>
      </c>
      <c r="V506" s="2" t="str">
        <f t="shared" si="84"/>
        <v>INCIDENTS</v>
      </c>
      <c r="W506" s="16" t="str">
        <f t="shared" si="82"/>
        <v/>
      </c>
    </row>
    <row r="507" spans="2:23" x14ac:dyDescent="0.2">
      <c r="B507" s="59" t="str">
        <f>IF(Collage!B500="","",Collage!B500)</f>
        <v/>
      </c>
      <c r="C507" s="59" t="str">
        <f>IF(Collage!C500="","",Collage!C500)</f>
        <v/>
      </c>
      <c r="D507" s="35" t="str">
        <f>IF(Collage!D500="","",Collage!D500)</f>
        <v/>
      </c>
      <c r="E507" s="29"/>
      <c r="F507" s="10"/>
      <c r="G507" s="11"/>
      <c r="H507" s="13" t="str">
        <f t="shared" si="78"/>
        <v/>
      </c>
      <c r="I507" s="8" t="str">
        <f>IF(B507&lt;&gt;"",SUMIF($V$23:$V$598,V507,$H$23:$H$598)/SUMIF($V$23:$V$598,V507,$O$23:O1082),IF(O507&lt;&gt;"",SUMIF($S$23:$S$598,S507,$H$23:$H$598)/O507,""))</f>
        <v/>
      </c>
      <c r="J507" s="12"/>
      <c r="K507" s="19" t="str">
        <f t="shared" si="86"/>
        <v/>
      </c>
      <c r="L507" s="19" t="str">
        <f t="shared" si="79"/>
        <v/>
      </c>
      <c r="M507" s="19" t="str">
        <f t="shared" si="80"/>
        <v/>
      </c>
      <c r="N507" s="19" t="str">
        <f t="shared" si="87"/>
        <v/>
      </c>
      <c r="O507" s="9" t="str">
        <f t="shared" si="85"/>
        <v/>
      </c>
      <c r="S507" s="2" t="str">
        <f t="shared" si="83"/>
        <v>SAUVEGARDES</v>
      </c>
      <c r="T507" s="18" t="str">
        <f t="shared" si="81"/>
        <v/>
      </c>
      <c r="V507" s="2" t="str">
        <f t="shared" si="84"/>
        <v>INCIDENTS</v>
      </c>
      <c r="W507" s="16" t="str">
        <f t="shared" si="82"/>
        <v/>
      </c>
    </row>
    <row r="508" spans="2:23" x14ac:dyDescent="0.2">
      <c r="B508" s="59" t="str">
        <f>IF(Collage!B501="","",Collage!B501)</f>
        <v/>
      </c>
      <c r="C508" s="59" t="str">
        <f>IF(Collage!C501="","",Collage!C501)</f>
        <v>-VMS-</v>
      </c>
      <c r="D508" s="35" t="str">
        <f>IF(Collage!D501="","",Collage!D501)</f>
        <v/>
      </c>
      <c r="E508" s="29"/>
      <c r="F508" s="10"/>
      <c r="G508" s="11"/>
      <c r="H508" s="13" t="str">
        <f t="shared" si="78"/>
        <v/>
      </c>
      <c r="I508" s="8">
        <f>IF(B508&lt;&gt;"",SUMIF($V$23:$V$598,V508,$H$23:$H$598)/SUMIF($V$23:$V$598,V508,$O$23:O1083),IF(O508&lt;&gt;"",SUMIF($S$23:$S$598,S508,$H$23:$H$598)/O508,""))</f>
        <v>7.407407407407407E-2</v>
      </c>
      <c r="J508" s="12"/>
      <c r="K508" s="19" t="str">
        <f t="shared" si="86"/>
        <v/>
      </c>
      <c r="L508" s="19" t="str">
        <f t="shared" si="79"/>
        <v/>
      </c>
      <c r="M508" s="19" t="str">
        <f t="shared" si="80"/>
        <v/>
      </c>
      <c r="N508" s="19" t="str">
        <f t="shared" si="87"/>
        <v>Procédures :</v>
      </c>
      <c r="O508" s="9">
        <f t="shared" si="85"/>
        <v>9</v>
      </c>
      <c r="S508" s="2" t="str">
        <f t="shared" si="83"/>
        <v>-VMS-</v>
      </c>
      <c r="T508" s="18">
        <f t="shared" si="81"/>
        <v>7.407407407407407E-2</v>
      </c>
      <c r="V508" s="2" t="str">
        <f t="shared" si="84"/>
        <v>INCIDENTS</v>
      </c>
      <c r="W508" s="16" t="str">
        <f t="shared" si="82"/>
        <v/>
      </c>
    </row>
    <row r="509" spans="2:23" x14ac:dyDescent="0.2">
      <c r="B509" s="59" t="str">
        <f>IF(Collage!B502="","",Collage!B502)</f>
        <v/>
      </c>
      <c r="C509" s="59" t="str">
        <f>IF(Collage!C502="","",Collage!C502)</f>
        <v/>
      </c>
      <c r="D509" s="35" t="str">
        <f>IF(Collage!D502="","",Collage!D502)</f>
        <v/>
      </c>
      <c r="E509" s="29"/>
      <c r="F509" s="10"/>
      <c r="G509" s="11"/>
      <c r="H509" s="13" t="str">
        <f t="shared" si="78"/>
        <v/>
      </c>
      <c r="I509" s="8" t="str">
        <f>IF(B509&lt;&gt;"",SUMIF($V$23:$V$598,V509,$H$23:$H$598)/SUMIF($V$23:$V$598,V509,$O$23:O1084),IF(O509&lt;&gt;"",SUMIF($S$23:$S$598,S509,$H$23:$H$598)/O509,""))</f>
        <v/>
      </c>
      <c r="J509" s="12"/>
      <c r="K509" s="19" t="str">
        <f t="shared" si="86"/>
        <v/>
      </c>
      <c r="L509" s="19" t="str">
        <f t="shared" si="79"/>
        <v/>
      </c>
      <c r="M509" s="19" t="str">
        <f t="shared" si="80"/>
        <v/>
      </c>
      <c r="N509" s="19" t="str">
        <f t="shared" si="87"/>
        <v/>
      </c>
      <c r="O509" s="9" t="str">
        <f t="shared" si="85"/>
        <v/>
      </c>
      <c r="S509" s="2" t="str">
        <f t="shared" si="83"/>
        <v>-VMS-</v>
      </c>
      <c r="T509" s="18" t="str">
        <f t="shared" si="81"/>
        <v/>
      </c>
      <c r="V509" s="2" t="str">
        <f t="shared" si="84"/>
        <v>INCIDENTS</v>
      </c>
      <c r="W509" s="16" t="str">
        <f t="shared" si="82"/>
        <v/>
      </c>
    </row>
    <row r="510" spans="2:23" x14ac:dyDescent="0.2">
      <c r="B510" s="59" t="str">
        <f>IF(Collage!B503="","",Collage!B503)</f>
        <v/>
      </c>
      <c r="C510" s="59" t="str">
        <f>IF(Collage!C503="","",Collage!C503)</f>
        <v/>
      </c>
      <c r="D510" s="35" t="str">
        <f>IF(Collage!D503="","",Collage!D503)</f>
        <v>Erreur 1</v>
      </c>
      <c r="E510" s="29"/>
      <c r="F510" s="10"/>
      <c r="G510" s="11"/>
      <c r="H510" s="13">
        <f t="shared" si="78"/>
        <v>0</v>
      </c>
      <c r="I510" s="8" t="str">
        <f>IF(B510&lt;&gt;"",SUMIF($V$23:$V$598,V510,$H$23:$H$598)/SUMIF($V$23:$V$598,V510,$O$23:O1085),IF(O510&lt;&gt;"",SUMIF($S$23:$S$598,S510,$H$23:$H$598)/O510,""))</f>
        <v/>
      </c>
      <c r="J510" s="12"/>
      <c r="K510" s="19">
        <f t="shared" si="86"/>
        <v>0</v>
      </c>
      <c r="L510" s="19">
        <f t="shared" si="79"/>
        <v>0</v>
      </c>
      <c r="M510" s="19">
        <f t="shared" si="80"/>
        <v>0</v>
      </c>
      <c r="N510" s="19">
        <f t="shared" si="87"/>
        <v>0</v>
      </c>
      <c r="O510" s="9" t="str">
        <f t="shared" si="85"/>
        <v/>
      </c>
      <c r="S510" s="2" t="str">
        <f t="shared" si="83"/>
        <v>-VMS-</v>
      </c>
      <c r="T510" s="18" t="str">
        <f t="shared" si="81"/>
        <v/>
      </c>
      <c r="V510" s="2" t="str">
        <f t="shared" si="84"/>
        <v>INCIDENTS</v>
      </c>
      <c r="W510" s="16" t="str">
        <f t="shared" si="82"/>
        <v/>
      </c>
    </row>
    <row r="511" spans="2:23" x14ac:dyDescent="0.2">
      <c r="B511" s="59" t="str">
        <f>IF(Collage!B504="","",Collage!B504)</f>
        <v/>
      </c>
      <c r="C511" s="59" t="str">
        <f>IF(Collage!C504="","",Collage!C504)</f>
        <v/>
      </c>
      <c r="D511" s="35" t="str">
        <f>IF(Collage!D504="","",Collage!D504)</f>
        <v>Erreur 2</v>
      </c>
      <c r="E511" s="29"/>
      <c r="F511" s="10"/>
      <c r="G511" s="11"/>
      <c r="H511" s="13">
        <f t="shared" si="78"/>
        <v>0</v>
      </c>
      <c r="I511" s="8" t="str">
        <f>IF(B511&lt;&gt;"",SUMIF($V$23:$V$598,V511,$H$23:$H$598)/SUMIF($V$23:$V$598,V511,$O$23:O1086),IF(O511&lt;&gt;"",SUMIF($S$23:$S$598,S511,$H$23:$H$598)/O511,""))</f>
        <v/>
      </c>
      <c r="J511" s="12"/>
      <c r="K511" s="19">
        <f t="shared" si="86"/>
        <v>0</v>
      </c>
      <c r="L511" s="19">
        <f t="shared" si="79"/>
        <v>0</v>
      </c>
      <c r="M511" s="19">
        <f t="shared" si="80"/>
        <v>0</v>
      </c>
      <c r="N511" s="19">
        <f t="shared" si="87"/>
        <v>0</v>
      </c>
      <c r="O511" s="9" t="str">
        <f t="shared" si="85"/>
        <v/>
      </c>
      <c r="S511" s="2" t="str">
        <f t="shared" si="83"/>
        <v>-VMS-</v>
      </c>
      <c r="T511" s="18" t="str">
        <f t="shared" si="81"/>
        <v/>
      </c>
      <c r="V511" s="2" t="str">
        <f t="shared" si="84"/>
        <v>INCIDENTS</v>
      </c>
      <c r="W511" s="16" t="str">
        <f t="shared" si="82"/>
        <v/>
      </c>
    </row>
    <row r="512" spans="2:23" x14ac:dyDescent="0.2">
      <c r="B512" s="59" t="str">
        <f>IF(Collage!B505="","",Collage!B505)</f>
        <v/>
      </c>
      <c r="C512" s="59" t="str">
        <f>IF(Collage!C505="","",Collage!C505)</f>
        <v/>
      </c>
      <c r="D512" s="35" t="str">
        <f>IF(Collage!D505="","",Collage!D505)</f>
        <v>Erreur 3</v>
      </c>
      <c r="E512" s="29"/>
      <c r="F512" s="10"/>
      <c r="G512" s="11"/>
      <c r="H512" s="13">
        <f t="shared" si="78"/>
        <v>0</v>
      </c>
      <c r="I512" s="8" t="str">
        <f>IF(B512&lt;&gt;"",SUMIF($V$23:$V$598,V512,$H$23:$H$598)/SUMIF($V$23:$V$598,V512,$O$23:O1087),IF(O512&lt;&gt;"",SUMIF($S$23:$S$598,S512,$H$23:$H$598)/O512,""))</f>
        <v/>
      </c>
      <c r="J512" s="12"/>
      <c r="K512" s="19">
        <f t="shared" si="86"/>
        <v>0</v>
      </c>
      <c r="L512" s="19">
        <f t="shared" si="79"/>
        <v>0</v>
      </c>
      <c r="M512" s="19">
        <f t="shared" si="80"/>
        <v>0</v>
      </c>
      <c r="N512" s="19">
        <f t="shared" si="87"/>
        <v>0</v>
      </c>
      <c r="O512" s="9" t="str">
        <f t="shared" si="85"/>
        <v/>
      </c>
      <c r="S512" s="2" t="str">
        <f t="shared" si="83"/>
        <v>-VMS-</v>
      </c>
      <c r="T512" s="18" t="str">
        <f t="shared" si="81"/>
        <v/>
      </c>
      <c r="V512" s="2" t="str">
        <f t="shared" si="84"/>
        <v>INCIDENTS</v>
      </c>
      <c r="W512" s="16" t="str">
        <f t="shared" si="82"/>
        <v/>
      </c>
    </row>
    <row r="513" spans="2:23" x14ac:dyDescent="0.2">
      <c r="B513" s="59" t="str">
        <f>IF(Collage!B506="","",Collage!B506)</f>
        <v/>
      </c>
      <c r="C513" s="59" t="str">
        <f>IF(Collage!C506="","",Collage!C506)</f>
        <v/>
      </c>
      <c r="D513" s="35" t="str">
        <f>IF(Collage!D506="","",Collage!D506)</f>
        <v>Erreur 4</v>
      </c>
      <c r="E513" s="29"/>
      <c r="F513" s="10"/>
      <c r="G513" s="11"/>
      <c r="H513" s="13">
        <f t="shared" si="78"/>
        <v>0</v>
      </c>
      <c r="I513" s="8" t="str">
        <f>IF(B513&lt;&gt;"",SUMIF($V$23:$V$598,V513,$H$23:$H$598)/SUMIF($V$23:$V$598,V513,$O$23:O1088),IF(O513&lt;&gt;"",SUMIF($S$23:$S$598,S513,$H$23:$H$598)/O513,""))</f>
        <v/>
      </c>
      <c r="J513" s="12"/>
      <c r="K513" s="19">
        <f t="shared" si="86"/>
        <v>0</v>
      </c>
      <c r="L513" s="19">
        <f t="shared" si="79"/>
        <v>0</v>
      </c>
      <c r="M513" s="19">
        <f t="shared" si="80"/>
        <v>0</v>
      </c>
      <c r="N513" s="19">
        <f t="shared" si="87"/>
        <v>0</v>
      </c>
      <c r="O513" s="9" t="str">
        <f t="shared" si="85"/>
        <v/>
      </c>
      <c r="S513" s="2" t="str">
        <f t="shared" si="83"/>
        <v>-VMS-</v>
      </c>
      <c r="T513" s="18" t="str">
        <f t="shared" si="81"/>
        <v/>
      </c>
      <c r="V513" s="2" t="str">
        <f t="shared" si="84"/>
        <v>INCIDENTS</v>
      </c>
      <c r="W513" s="16" t="str">
        <f t="shared" si="82"/>
        <v/>
      </c>
    </row>
    <row r="514" spans="2:23" x14ac:dyDescent="0.2">
      <c r="B514" s="59" t="str">
        <f>IF(Collage!B507="","",Collage!B507)</f>
        <v/>
      </c>
      <c r="C514" s="59" t="str">
        <f>IF(Collage!C507="","",Collage!C507)</f>
        <v/>
      </c>
      <c r="D514" s="35" t="str">
        <f>IF(Collage!D507="","",Collage!D507)</f>
        <v>Erreur 5</v>
      </c>
      <c r="E514" s="29"/>
      <c r="F514" s="10"/>
      <c r="G514" s="11"/>
      <c r="H514" s="13">
        <f t="shared" si="78"/>
        <v>0</v>
      </c>
      <c r="I514" s="8" t="str">
        <f>IF(B514&lt;&gt;"",SUMIF($V$23:$V$598,V514,$H$23:$H$598)/SUMIF($V$23:$V$598,V514,$O$23:O1089),IF(O514&lt;&gt;"",SUMIF($S$23:$S$598,S514,$H$23:$H$598)/O514,""))</f>
        <v/>
      </c>
      <c r="J514" s="12"/>
      <c r="K514" s="19">
        <f t="shared" si="86"/>
        <v>0</v>
      </c>
      <c r="L514" s="19">
        <f t="shared" si="79"/>
        <v>0</v>
      </c>
      <c r="M514" s="19">
        <f t="shared" si="80"/>
        <v>0</v>
      </c>
      <c r="N514" s="19">
        <f t="shared" si="87"/>
        <v>0</v>
      </c>
      <c r="O514" s="9" t="str">
        <f t="shared" si="85"/>
        <v/>
      </c>
      <c r="S514" s="2" t="str">
        <f t="shared" si="83"/>
        <v>-VMS-</v>
      </c>
      <c r="T514" s="18" t="str">
        <f t="shared" si="81"/>
        <v/>
      </c>
      <c r="V514" s="2" t="str">
        <f t="shared" si="84"/>
        <v>INCIDENTS</v>
      </c>
      <c r="W514" s="16" t="str">
        <f t="shared" si="82"/>
        <v/>
      </c>
    </row>
    <row r="515" spans="2:23" x14ac:dyDescent="0.2">
      <c r="B515" s="59" t="str">
        <f>IF(Collage!B508="","",Collage!B508)</f>
        <v/>
      </c>
      <c r="C515" s="59" t="str">
        <f>IF(Collage!C508="","",Collage!C508)</f>
        <v/>
      </c>
      <c r="D515" s="35" t="str">
        <f>IF(Collage!D508="","",Collage!D508)</f>
        <v>Erreur 6</v>
      </c>
      <c r="E515" s="29"/>
      <c r="F515" s="10"/>
      <c r="G515" s="11"/>
      <c r="H515" s="13">
        <f t="shared" si="78"/>
        <v>0</v>
      </c>
      <c r="I515" s="8" t="str">
        <f>IF(B515&lt;&gt;"",SUMIF($V$23:$V$598,V515,$H$23:$H$598)/SUMIF($V$23:$V$598,V515,$O$23:O1090),IF(O515&lt;&gt;"",SUMIF($S$23:$S$598,S515,$H$23:$H$598)/O515,""))</f>
        <v/>
      </c>
      <c r="J515" s="12"/>
      <c r="K515" s="19">
        <f t="shared" si="86"/>
        <v>0</v>
      </c>
      <c r="L515" s="19">
        <f t="shared" si="79"/>
        <v>0</v>
      </c>
      <c r="M515" s="19">
        <f t="shared" si="80"/>
        <v>0</v>
      </c>
      <c r="N515" s="19">
        <f t="shared" si="87"/>
        <v>0</v>
      </c>
      <c r="O515" s="9" t="str">
        <f t="shared" si="85"/>
        <v/>
      </c>
      <c r="S515" s="2" t="str">
        <f t="shared" si="83"/>
        <v>-VMS-</v>
      </c>
      <c r="T515" s="18" t="str">
        <f t="shared" si="81"/>
        <v/>
      </c>
      <c r="V515" s="2" t="str">
        <f t="shared" si="84"/>
        <v>INCIDENTS</v>
      </c>
      <c r="W515" s="16" t="str">
        <f t="shared" si="82"/>
        <v/>
      </c>
    </row>
    <row r="516" spans="2:23" x14ac:dyDescent="0.2">
      <c r="B516" s="59" t="str">
        <f>IF(Collage!B509="","",Collage!B509)</f>
        <v/>
      </c>
      <c r="C516" s="59" t="str">
        <f>IF(Collage!C509="","",Collage!C509)</f>
        <v/>
      </c>
      <c r="D516" s="35" t="str">
        <f>IF(Collage!D509="","",Collage!D509)</f>
        <v>Erreur 7</v>
      </c>
      <c r="E516" s="29"/>
      <c r="F516" s="10"/>
      <c r="G516" s="11"/>
      <c r="H516" s="13">
        <f t="shared" si="78"/>
        <v>0</v>
      </c>
      <c r="I516" s="8" t="str">
        <f>IF(B516&lt;&gt;"",SUMIF($V$23:$V$598,V516,$H$23:$H$598)/SUMIF($V$23:$V$598,V516,$O$23:O1091),IF(O516&lt;&gt;"",SUMIF($S$23:$S$598,S516,$H$23:$H$598)/O516,""))</f>
        <v/>
      </c>
      <c r="J516" s="12"/>
      <c r="K516" s="19">
        <f t="shared" si="86"/>
        <v>0</v>
      </c>
      <c r="L516" s="19">
        <f t="shared" si="79"/>
        <v>0</v>
      </c>
      <c r="M516" s="19">
        <f t="shared" si="80"/>
        <v>0</v>
      </c>
      <c r="N516" s="19">
        <f t="shared" si="87"/>
        <v>0</v>
      </c>
      <c r="O516" s="9" t="str">
        <f t="shared" si="85"/>
        <v/>
      </c>
      <c r="S516" s="2" t="str">
        <f t="shared" si="83"/>
        <v>-VMS-</v>
      </c>
      <c r="T516" s="18" t="str">
        <f t="shared" si="81"/>
        <v/>
      </c>
      <c r="V516" s="2" t="str">
        <f t="shared" si="84"/>
        <v>INCIDENTS</v>
      </c>
      <c r="W516" s="16" t="str">
        <f t="shared" si="82"/>
        <v/>
      </c>
    </row>
    <row r="517" spans="2:23" x14ac:dyDescent="0.2">
      <c r="B517" s="59" t="str">
        <f>IF(Collage!B510="","",Collage!B510)</f>
        <v/>
      </c>
      <c r="C517" s="59" t="str">
        <f>IF(Collage!C510="","",Collage!C510)</f>
        <v/>
      </c>
      <c r="D517" s="35" t="str">
        <f>IF(Collage!D510="","",Collage!D510)</f>
        <v>Erreur 8</v>
      </c>
      <c r="E517" s="29"/>
      <c r="F517" s="10"/>
      <c r="G517" s="11"/>
      <c r="H517" s="13">
        <f t="shared" si="78"/>
        <v>0</v>
      </c>
      <c r="I517" s="8" t="str">
        <f>IF(B517&lt;&gt;"",SUMIF($V$23:$V$598,V517,$H$23:$H$598)/SUMIF($V$23:$V$598,V517,$O$23:O1092),IF(O517&lt;&gt;"",SUMIF($S$23:$S$598,S517,$H$23:$H$598)/O517,""))</f>
        <v/>
      </c>
      <c r="J517" s="12"/>
      <c r="K517" s="19">
        <f t="shared" si="86"/>
        <v>0</v>
      </c>
      <c r="L517" s="19">
        <f t="shared" si="79"/>
        <v>0</v>
      </c>
      <c r="M517" s="19">
        <f t="shared" si="80"/>
        <v>0</v>
      </c>
      <c r="N517" s="19">
        <f t="shared" si="87"/>
        <v>0</v>
      </c>
      <c r="O517" s="9" t="str">
        <f t="shared" si="85"/>
        <v/>
      </c>
      <c r="S517" s="2" t="str">
        <f t="shared" si="83"/>
        <v>-VMS-</v>
      </c>
      <c r="T517" s="18" t="str">
        <f t="shared" si="81"/>
        <v/>
      </c>
      <c r="V517" s="2" t="str">
        <f t="shared" si="84"/>
        <v>INCIDENTS</v>
      </c>
      <c r="W517" s="16" t="str">
        <f t="shared" si="82"/>
        <v/>
      </c>
    </row>
    <row r="518" spans="2:23" x14ac:dyDescent="0.2">
      <c r="B518" s="59" t="str">
        <f>IF(Collage!B511="","",Collage!B511)</f>
        <v/>
      </c>
      <c r="C518" s="59" t="str">
        <f>IF(Collage!C511="","",Collage!C511)</f>
        <v/>
      </c>
      <c r="D518" s="35" t="str">
        <f>IF(Collage!D511="","",Collage!D511)</f>
        <v>Erreur 9</v>
      </c>
      <c r="E518" s="29" t="s">
        <v>2</v>
      </c>
      <c r="F518" s="10" t="s">
        <v>2</v>
      </c>
      <c r="G518" s="11"/>
      <c r="H518" s="13">
        <f t="shared" si="78"/>
        <v>0.66666666666666663</v>
      </c>
      <c r="I518" s="8" t="str">
        <f>IF(B518&lt;&gt;"",SUMIF($V$23:$V$598,V518,$H$23:$H$598)/SUMIF($V$23:$V$598,V518,$O$23:O1093),IF(O518&lt;&gt;"",SUMIF($S$23:$S$598,S518,$H$23:$H$598)/O518,""))</f>
        <v/>
      </c>
      <c r="J518" s="12"/>
      <c r="K518" s="19">
        <f t="shared" si="86"/>
        <v>1</v>
      </c>
      <c r="L518" s="19">
        <f t="shared" si="79"/>
        <v>1</v>
      </c>
      <c r="M518" s="19">
        <f t="shared" si="80"/>
        <v>0</v>
      </c>
      <c r="N518" s="19">
        <f t="shared" si="87"/>
        <v>2</v>
      </c>
      <c r="O518" s="9" t="str">
        <f t="shared" si="85"/>
        <v/>
      </c>
      <c r="S518" s="2" t="str">
        <f t="shared" si="83"/>
        <v>-VMS-</v>
      </c>
      <c r="T518" s="18" t="str">
        <f t="shared" si="81"/>
        <v/>
      </c>
      <c r="V518" s="2" t="str">
        <f t="shared" si="84"/>
        <v>INCIDENTS</v>
      </c>
      <c r="W518" s="16" t="str">
        <f t="shared" si="82"/>
        <v/>
      </c>
    </row>
    <row r="519" spans="2:23" x14ac:dyDescent="0.2">
      <c r="B519" s="59" t="str">
        <f>IF(Collage!B512="","",Collage!B512)</f>
        <v/>
      </c>
      <c r="C519" s="59" t="str">
        <f>IF(Collage!C512="","",Collage!C512)</f>
        <v/>
      </c>
      <c r="D519" s="35" t="str">
        <f>IF(Collage!D512="","",Collage!D512)</f>
        <v/>
      </c>
      <c r="E519" s="29"/>
      <c r="F519" s="10"/>
      <c r="G519" s="11"/>
      <c r="H519" s="13" t="str">
        <f t="shared" si="78"/>
        <v/>
      </c>
      <c r="I519" s="8" t="str">
        <f>IF(B519&lt;&gt;"",SUMIF($V$23:$V$598,V519,$H$23:$H$598)/SUMIF($V$23:$V$598,V519,$O$23:O1094),IF(O519&lt;&gt;"",SUMIF($S$23:$S$598,S519,$H$23:$H$598)/O519,""))</f>
        <v/>
      </c>
      <c r="J519" s="12"/>
      <c r="K519" s="19" t="str">
        <f t="shared" si="86"/>
        <v/>
      </c>
      <c r="L519" s="19" t="str">
        <f t="shared" si="79"/>
        <v/>
      </c>
      <c r="M519" s="19" t="str">
        <f t="shared" si="80"/>
        <v/>
      </c>
      <c r="N519" s="19" t="str">
        <f t="shared" si="87"/>
        <v/>
      </c>
      <c r="O519" s="9" t="str">
        <f t="shared" si="85"/>
        <v/>
      </c>
      <c r="S519" s="2" t="str">
        <f t="shared" si="83"/>
        <v>-VMS-</v>
      </c>
      <c r="T519" s="18" t="str">
        <f t="shared" si="81"/>
        <v/>
      </c>
      <c r="V519" s="2" t="str">
        <f t="shared" si="84"/>
        <v>INCIDENTS</v>
      </c>
      <c r="W519" s="16" t="str">
        <f t="shared" si="82"/>
        <v/>
      </c>
    </row>
    <row r="520" spans="2:23" x14ac:dyDescent="0.2">
      <c r="B520" s="59" t="str">
        <f>IF(Collage!B513="","",Collage!B513)</f>
        <v/>
      </c>
      <c r="C520" s="59" t="str">
        <f>IF(Collage!C513="","",Collage!C513)</f>
        <v>INDEX</v>
      </c>
      <c r="D520" s="35" t="str">
        <f>IF(Collage!D513="","",Collage!D513)</f>
        <v/>
      </c>
      <c r="E520" s="29"/>
      <c r="F520" s="10"/>
      <c r="G520" s="11"/>
      <c r="H520" s="13" t="str">
        <f t="shared" si="78"/>
        <v/>
      </c>
      <c r="I520" s="8">
        <f>IF(B520&lt;&gt;"",SUMIF($V$23:$V$598,V520,$H$23:$H$598)/SUMIF($V$23:$V$598,V520,$O$23:O1095),IF(O520&lt;&gt;"",SUMIF($S$23:$S$598,S520,$H$23:$H$598)/O520,""))</f>
        <v>4.5454545454545456E-2</v>
      </c>
      <c r="J520" s="12"/>
      <c r="K520" s="19" t="str">
        <f t="shared" si="86"/>
        <v/>
      </c>
      <c r="L520" s="19" t="str">
        <f t="shared" si="79"/>
        <v/>
      </c>
      <c r="M520" s="19" t="str">
        <f t="shared" si="80"/>
        <v/>
      </c>
      <c r="N520" s="19" t="str">
        <f t="shared" si="87"/>
        <v>Procédures :</v>
      </c>
      <c r="O520" s="9">
        <f t="shared" si="85"/>
        <v>44</v>
      </c>
      <c r="S520" s="2" t="str">
        <f t="shared" si="83"/>
        <v>INDEX</v>
      </c>
      <c r="T520" s="18">
        <f t="shared" si="81"/>
        <v>4.5454545454545456E-2</v>
      </c>
      <c r="V520" s="2" t="str">
        <f t="shared" si="84"/>
        <v>INCIDENTS</v>
      </c>
      <c r="W520" s="16" t="str">
        <f t="shared" si="82"/>
        <v/>
      </c>
    </row>
    <row r="521" spans="2:23" x14ac:dyDescent="0.2">
      <c r="B521" s="59" t="str">
        <f>IF(Collage!B514="","",Collage!B514)</f>
        <v/>
      </c>
      <c r="C521" s="59" t="str">
        <f>IF(Collage!C514="","",Collage!C514)</f>
        <v/>
      </c>
      <c r="D521" s="35" t="str">
        <f>IF(Collage!D514="","",Collage!D514)</f>
        <v/>
      </c>
      <c r="E521" s="29"/>
      <c r="F521" s="10"/>
      <c r="G521" s="11"/>
      <c r="H521" s="13" t="str">
        <f t="shared" si="78"/>
        <v/>
      </c>
      <c r="I521" s="8" t="str">
        <f>IF(B521&lt;&gt;"",SUMIF($V$23:$V$598,V521,$H$23:$H$598)/SUMIF($V$23:$V$598,V521,$O$23:O1096),IF(O521&lt;&gt;"",SUMIF($S$23:$S$598,S521,$H$23:$H$598)/O521,""))</f>
        <v/>
      </c>
      <c r="J521" s="12"/>
      <c r="K521" s="19" t="str">
        <f t="shared" si="86"/>
        <v/>
      </c>
      <c r="L521" s="19" t="str">
        <f t="shared" si="79"/>
        <v/>
      </c>
      <c r="M521" s="19" t="str">
        <f t="shared" si="80"/>
        <v/>
      </c>
      <c r="N521" s="19" t="str">
        <f t="shared" si="87"/>
        <v/>
      </c>
      <c r="O521" s="9" t="str">
        <f t="shared" si="85"/>
        <v/>
      </c>
      <c r="S521" s="2" t="str">
        <f t="shared" si="83"/>
        <v>INDEX</v>
      </c>
      <c r="T521" s="18" t="str">
        <f t="shared" si="81"/>
        <v/>
      </c>
      <c r="V521" s="2" t="str">
        <f t="shared" si="84"/>
        <v>INCIDENTS</v>
      </c>
      <c r="W521" s="16" t="str">
        <f t="shared" si="82"/>
        <v/>
      </c>
    </row>
    <row r="522" spans="2:23" x14ac:dyDescent="0.2">
      <c r="B522" s="59" t="str">
        <f>IF(Collage!B515="","",Collage!B515)</f>
        <v/>
      </c>
      <c r="C522" s="59" t="str">
        <f>IF(Collage!C515="","",Collage!C515)</f>
        <v/>
      </c>
      <c r="D522" s="35" t="str">
        <f>IF(Collage!D515="","",Collage!D515)</f>
        <v>Erreur 1</v>
      </c>
      <c r="E522" s="29"/>
      <c r="F522" s="10"/>
      <c r="G522" s="11"/>
      <c r="H522" s="13">
        <f t="shared" si="78"/>
        <v>0</v>
      </c>
      <c r="I522" s="8" t="str">
        <f>IF(B522&lt;&gt;"",SUMIF($V$23:$V$598,V522,$H$23:$H$598)/SUMIF($V$23:$V$598,V522,$O$23:O1097),IF(O522&lt;&gt;"",SUMIF($S$23:$S$598,S522,$H$23:$H$598)/O522,""))</f>
        <v/>
      </c>
      <c r="J522" s="12"/>
      <c r="K522" s="19">
        <f t="shared" si="86"/>
        <v>0</v>
      </c>
      <c r="L522" s="19">
        <f t="shared" si="79"/>
        <v>0</v>
      </c>
      <c r="M522" s="19">
        <f t="shared" si="80"/>
        <v>0</v>
      </c>
      <c r="N522" s="19">
        <f t="shared" si="87"/>
        <v>0</v>
      </c>
      <c r="O522" s="9" t="str">
        <f t="shared" si="85"/>
        <v/>
      </c>
      <c r="S522" s="2" t="str">
        <f t="shared" si="83"/>
        <v>INDEX</v>
      </c>
      <c r="T522" s="18" t="str">
        <f t="shared" si="81"/>
        <v/>
      </c>
      <c r="V522" s="2" t="str">
        <f t="shared" si="84"/>
        <v>INCIDENTS</v>
      </c>
      <c r="W522" s="16" t="str">
        <f t="shared" si="82"/>
        <v/>
      </c>
    </row>
    <row r="523" spans="2:23" x14ac:dyDescent="0.2">
      <c r="B523" s="59" t="str">
        <f>IF(Collage!B516="","",Collage!B516)</f>
        <v/>
      </c>
      <c r="C523" s="59" t="str">
        <f>IF(Collage!C516="","",Collage!C516)</f>
        <v/>
      </c>
      <c r="D523" s="35" t="str">
        <f>IF(Collage!D516="","",Collage!D516)</f>
        <v>Erreur 2</v>
      </c>
      <c r="E523" s="29"/>
      <c r="F523" s="10"/>
      <c r="G523" s="11"/>
      <c r="H523" s="13">
        <f t="shared" si="78"/>
        <v>0</v>
      </c>
      <c r="I523" s="8" t="str">
        <f>IF(B523&lt;&gt;"",SUMIF($V$23:$V$598,V523,$H$23:$H$598)/SUMIF($V$23:$V$598,V523,$O$23:O1098),IF(O523&lt;&gt;"",SUMIF($S$23:$S$598,S523,$H$23:$H$598)/O523,""))</f>
        <v/>
      </c>
      <c r="J523" s="12"/>
      <c r="K523" s="19">
        <f t="shared" si="86"/>
        <v>0</v>
      </c>
      <c r="L523" s="19">
        <f t="shared" si="79"/>
        <v>0</v>
      </c>
      <c r="M523" s="19">
        <f t="shared" si="80"/>
        <v>0</v>
      </c>
      <c r="N523" s="19">
        <f t="shared" si="87"/>
        <v>0</v>
      </c>
      <c r="O523" s="9" t="str">
        <f t="shared" si="85"/>
        <v/>
      </c>
      <c r="S523" s="2" t="str">
        <f t="shared" si="83"/>
        <v>INDEX</v>
      </c>
      <c r="T523" s="18" t="str">
        <f t="shared" si="81"/>
        <v/>
      </c>
      <c r="V523" s="2" t="str">
        <f t="shared" si="84"/>
        <v>INCIDENTS</v>
      </c>
      <c r="W523" s="16" t="str">
        <f t="shared" si="82"/>
        <v/>
      </c>
    </row>
    <row r="524" spans="2:23" x14ac:dyDescent="0.2">
      <c r="B524" s="59" t="str">
        <f>IF(Collage!B517="","",Collage!B517)</f>
        <v/>
      </c>
      <c r="C524" s="59" t="str">
        <f>IF(Collage!C517="","",Collage!C517)</f>
        <v/>
      </c>
      <c r="D524" s="35" t="str">
        <f>IF(Collage!D517="","",Collage!D517)</f>
        <v>Erreur 3</v>
      </c>
      <c r="E524" s="29"/>
      <c r="F524" s="10"/>
      <c r="G524" s="11"/>
      <c r="H524" s="13">
        <f t="shared" si="78"/>
        <v>0</v>
      </c>
      <c r="I524" s="8" t="str">
        <f>IF(B524&lt;&gt;"",SUMIF($V$23:$V$598,V524,$H$23:$H$598)/SUMIF($V$23:$V$598,V524,$O$23:O1099),IF(O524&lt;&gt;"",SUMIF($S$23:$S$598,S524,$H$23:$H$598)/O524,""))</f>
        <v/>
      </c>
      <c r="J524" s="12"/>
      <c r="K524" s="19">
        <f t="shared" si="86"/>
        <v>0</v>
      </c>
      <c r="L524" s="19">
        <f t="shared" si="79"/>
        <v>0</v>
      </c>
      <c r="M524" s="19">
        <f t="shared" si="80"/>
        <v>0</v>
      </c>
      <c r="N524" s="19">
        <f t="shared" si="87"/>
        <v>0</v>
      </c>
      <c r="O524" s="9" t="str">
        <f t="shared" si="85"/>
        <v/>
      </c>
      <c r="S524" s="2" t="str">
        <f t="shared" si="83"/>
        <v>INDEX</v>
      </c>
      <c r="T524" s="18" t="str">
        <f t="shared" si="81"/>
        <v/>
      </c>
      <c r="V524" s="2" t="str">
        <f t="shared" si="84"/>
        <v>INCIDENTS</v>
      </c>
      <c r="W524" s="16" t="str">
        <f t="shared" si="82"/>
        <v/>
      </c>
    </row>
    <row r="525" spans="2:23" x14ac:dyDescent="0.2">
      <c r="B525" s="59" t="str">
        <f>IF(Collage!B518="","",Collage!B518)</f>
        <v/>
      </c>
      <c r="C525" s="59" t="str">
        <f>IF(Collage!C518="","",Collage!C518)</f>
        <v/>
      </c>
      <c r="D525" s="35" t="str">
        <f>IF(Collage!D518="","",Collage!D518)</f>
        <v>Erreur 4</v>
      </c>
      <c r="E525" s="29"/>
      <c r="F525" s="10"/>
      <c r="G525" s="11"/>
      <c r="H525" s="13">
        <f t="shared" si="78"/>
        <v>0</v>
      </c>
      <c r="I525" s="8" t="str">
        <f>IF(B525&lt;&gt;"",SUMIF($V$23:$V$598,V525,$H$23:$H$598)/SUMIF($V$23:$V$598,V525,$O$23:O1100),IF(O525&lt;&gt;"",SUMIF($S$23:$S$598,S525,$H$23:$H$598)/O525,""))</f>
        <v/>
      </c>
      <c r="J525" s="12"/>
      <c r="K525" s="19">
        <f t="shared" si="86"/>
        <v>0</v>
      </c>
      <c r="L525" s="19">
        <f t="shared" si="79"/>
        <v>0</v>
      </c>
      <c r="M525" s="19">
        <f t="shared" si="80"/>
        <v>0</v>
      </c>
      <c r="N525" s="19">
        <f t="shared" si="87"/>
        <v>0</v>
      </c>
      <c r="O525" s="9" t="str">
        <f t="shared" si="85"/>
        <v/>
      </c>
      <c r="S525" s="2" t="str">
        <f t="shared" si="83"/>
        <v>INDEX</v>
      </c>
      <c r="T525" s="18" t="str">
        <f t="shared" si="81"/>
        <v/>
      </c>
      <c r="V525" s="2" t="str">
        <f t="shared" si="84"/>
        <v>INCIDENTS</v>
      </c>
      <c r="W525" s="16" t="str">
        <f t="shared" si="82"/>
        <v/>
      </c>
    </row>
    <row r="526" spans="2:23" x14ac:dyDescent="0.2">
      <c r="B526" s="59" t="str">
        <f>IF(Collage!B519="","",Collage!B519)</f>
        <v/>
      </c>
      <c r="C526" s="59" t="str">
        <f>IF(Collage!C519="","",Collage!C519)</f>
        <v/>
      </c>
      <c r="D526" s="35" t="str">
        <f>IF(Collage!D519="","",Collage!D519)</f>
        <v>Erreur 5</v>
      </c>
      <c r="E526" s="29"/>
      <c r="F526" s="10"/>
      <c r="G526" s="11"/>
      <c r="H526" s="13">
        <f t="shared" si="78"/>
        <v>0</v>
      </c>
      <c r="I526" s="8" t="str">
        <f>IF(B526&lt;&gt;"",SUMIF($V$23:$V$598,V526,$H$23:$H$598)/SUMIF($V$23:$V$598,V526,$O$23:O1101),IF(O526&lt;&gt;"",SUMIF($S$23:$S$598,S526,$H$23:$H$598)/O526,""))</f>
        <v/>
      </c>
      <c r="J526" s="12"/>
      <c r="K526" s="19">
        <f t="shared" si="86"/>
        <v>0</v>
      </c>
      <c r="L526" s="19">
        <f t="shared" si="79"/>
        <v>0</v>
      </c>
      <c r="M526" s="19">
        <f t="shared" si="80"/>
        <v>0</v>
      </c>
      <c r="N526" s="19">
        <f t="shared" si="87"/>
        <v>0</v>
      </c>
      <c r="O526" s="9" t="str">
        <f t="shared" si="85"/>
        <v/>
      </c>
      <c r="S526" s="2" t="str">
        <f t="shared" si="83"/>
        <v>INDEX</v>
      </c>
      <c r="T526" s="18" t="str">
        <f t="shared" si="81"/>
        <v/>
      </c>
      <c r="V526" s="2" t="str">
        <f t="shared" si="84"/>
        <v>INCIDENTS</v>
      </c>
      <c r="W526" s="16" t="str">
        <f t="shared" si="82"/>
        <v/>
      </c>
    </row>
    <row r="527" spans="2:23" x14ac:dyDescent="0.2">
      <c r="B527" s="59" t="str">
        <f>IF(Collage!B520="","",Collage!B520)</f>
        <v/>
      </c>
      <c r="C527" s="59" t="str">
        <f>IF(Collage!C520="","",Collage!C520)</f>
        <v/>
      </c>
      <c r="D527" s="35" t="str">
        <f>IF(Collage!D520="","",Collage!D520)</f>
        <v>Erreur 6</v>
      </c>
      <c r="E527" s="29"/>
      <c r="F527" s="10"/>
      <c r="G527" s="11"/>
      <c r="H527" s="13">
        <f t="shared" si="78"/>
        <v>0</v>
      </c>
      <c r="I527" s="8" t="str">
        <f>IF(B527&lt;&gt;"",SUMIF($V$23:$V$598,V527,$H$23:$H$598)/SUMIF($V$23:$V$598,V527,$O$23:O1102),IF(O527&lt;&gt;"",SUMIF($S$23:$S$598,S527,$H$23:$H$598)/O527,""))</f>
        <v/>
      </c>
      <c r="J527" s="12"/>
      <c r="K527" s="19">
        <f t="shared" si="86"/>
        <v>0</v>
      </c>
      <c r="L527" s="19">
        <f t="shared" si="79"/>
        <v>0</v>
      </c>
      <c r="M527" s="19">
        <f t="shared" si="80"/>
        <v>0</v>
      </c>
      <c r="N527" s="19">
        <f t="shared" si="87"/>
        <v>0</v>
      </c>
      <c r="O527" s="9" t="str">
        <f t="shared" si="85"/>
        <v/>
      </c>
      <c r="S527" s="2" t="str">
        <f t="shared" si="83"/>
        <v>INDEX</v>
      </c>
      <c r="T527" s="18" t="str">
        <f t="shared" si="81"/>
        <v/>
      </c>
      <c r="V527" s="2" t="str">
        <f t="shared" si="84"/>
        <v>INCIDENTS</v>
      </c>
      <c r="W527" s="16" t="str">
        <f t="shared" si="82"/>
        <v/>
      </c>
    </row>
    <row r="528" spans="2:23" x14ac:dyDescent="0.2">
      <c r="B528" s="59" t="str">
        <f>IF(Collage!B521="","",Collage!B521)</f>
        <v/>
      </c>
      <c r="C528" s="59" t="str">
        <f>IF(Collage!C521="","",Collage!C521)</f>
        <v/>
      </c>
      <c r="D528" s="35" t="str">
        <f>IF(Collage!D521="","",Collage!D521)</f>
        <v>Erreur 7</v>
      </c>
      <c r="E528" s="29"/>
      <c r="F528" s="10"/>
      <c r="G528" s="11"/>
      <c r="H528" s="13">
        <f t="shared" si="78"/>
        <v>0</v>
      </c>
      <c r="I528" s="8" t="str">
        <f>IF(B528&lt;&gt;"",SUMIF($V$23:$V$598,V528,$H$23:$H$598)/SUMIF($V$23:$V$598,V528,$O$23:O1103),IF(O528&lt;&gt;"",SUMIF($S$23:$S$598,S528,$H$23:$H$598)/O528,""))</f>
        <v/>
      </c>
      <c r="J528" s="12"/>
      <c r="K528" s="19">
        <f t="shared" si="86"/>
        <v>0</v>
      </c>
      <c r="L528" s="19">
        <f t="shared" si="79"/>
        <v>0</v>
      </c>
      <c r="M528" s="19">
        <f t="shared" si="80"/>
        <v>0</v>
      </c>
      <c r="N528" s="19">
        <f t="shared" si="87"/>
        <v>0</v>
      </c>
      <c r="O528" s="9" t="str">
        <f t="shared" si="85"/>
        <v/>
      </c>
      <c r="S528" s="2" t="str">
        <f t="shared" si="83"/>
        <v>INDEX</v>
      </c>
      <c r="T528" s="18" t="str">
        <f t="shared" si="81"/>
        <v/>
      </c>
      <c r="V528" s="2" t="str">
        <f t="shared" si="84"/>
        <v>INCIDENTS</v>
      </c>
      <c r="W528" s="16" t="str">
        <f t="shared" si="82"/>
        <v/>
      </c>
    </row>
    <row r="529" spans="2:23" x14ac:dyDescent="0.2">
      <c r="B529" s="59" t="str">
        <f>IF(Collage!B522="","",Collage!B522)</f>
        <v/>
      </c>
      <c r="C529" s="59" t="str">
        <f>IF(Collage!C522="","",Collage!C522)</f>
        <v/>
      </c>
      <c r="D529" s="35" t="str">
        <f>IF(Collage!D522="","",Collage!D522)</f>
        <v>Erreur 8</v>
      </c>
      <c r="E529" s="29"/>
      <c r="F529" s="10"/>
      <c r="G529" s="11"/>
      <c r="H529" s="13">
        <f t="shared" si="78"/>
        <v>0</v>
      </c>
      <c r="I529" s="8" t="str">
        <f>IF(B529&lt;&gt;"",SUMIF($V$23:$V$598,V529,$H$23:$H$598)/SUMIF($V$23:$V$598,V529,$O$23:O1104),IF(O529&lt;&gt;"",SUMIF($S$23:$S$598,S529,$H$23:$H$598)/O529,""))</f>
        <v/>
      </c>
      <c r="J529" s="12"/>
      <c r="K529" s="19">
        <f t="shared" si="86"/>
        <v>0</v>
      </c>
      <c r="L529" s="19">
        <f t="shared" si="79"/>
        <v>0</v>
      </c>
      <c r="M529" s="19">
        <f t="shared" si="80"/>
        <v>0</v>
      </c>
      <c r="N529" s="19">
        <f t="shared" si="87"/>
        <v>0</v>
      </c>
      <c r="O529" s="9" t="str">
        <f t="shared" si="85"/>
        <v/>
      </c>
      <c r="S529" s="2" t="str">
        <f t="shared" si="83"/>
        <v>INDEX</v>
      </c>
      <c r="T529" s="18" t="str">
        <f t="shared" si="81"/>
        <v/>
      </c>
      <c r="V529" s="2" t="str">
        <f t="shared" si="84"/>
        <v>INCIDENTS</v>
      </c>
      <c r="W529" s="16" t="str">
        <f t="shared" si="82"/>
        <v/>
      </c>
    </row>
    <row r="530" spans="2:23" x14ac:dyDescent="0.2">
      <c r="B530" s="59" t="str">
        <f>IF(Collage!B523="","",Collage!B523)</f>
        <v/>
      </c>
      <c r="C530" s="59" t="str">
        <f>IF(Collage!C523="","",Collage!C523)</f>
        <v/>
      </c>
      <c r="D530" s="35" t="str">
        <f>IF(Collage!D523="","",Collage!D523)</f>
        <v>Erreur 9</v>
      </c>
      <c r="E530" s="29"/>
      <c r="F530" s="10"/>
      <c r="G530" s="11"/>
      <c r="H530" s="13">
        <f t="shared" si="78"/>
        <v>0</v>
      </c>
      <c r="I530" s="8" t="str">
        <f>IF(B530&lt;&gt;"",SUMIF($V$23:$V$598,V530,$H$23:$H$598)/SUMIF($V$23:$V$598,V530,$O$23:O1105),IF(O530&lt;&gt;"",SUMIF($S$23:$S$598,S530,$H$23:$H$598)/O530,""))</f>
        <v/>
      </c>
      <c r="J530" s="12"/>
      <c r="K530" s="19">
        <f t="shared" si="86"/>
        <v>0</v>
      </c>
      <c r="L530" s="19">
        <f t="shared" si="79"/>
        <v>0</v>
      </c>
      <c r="M530" s="19">
        <f t="shared" si="80"/>
        <v>0</v>
      </c>
      <c r="N530" s="19">
        <f t="shared" si="87"/>
        <v>0</v>
      </c>
      <c r="O530" s="9" t="str">
        <f t="shared" si="85"/>
        <v/>
      </c>
      <c r="S530" s="2" t="str">
        <f t="shared" si="83"/>
        <v>INDEX</v>
      </c>
      <c r="T530" s="18" t="str">
        <f t="shared" si="81"/>
        <v/>
      </c>
      <c r="V530" s="2" t="str">
        <f t="shared" si="84"/>
        <v>INCIDENTS</v>
      </c>
      <c r="W530" s="16" t="str">
        <f t="shared" si="82"/>
        <v/>
      </c>
    </row>
    <row r="531" spans="2:23" x14ac:dyDescent="0.2">
      <c r="B531" s="59" t="str">
        <f>IF(Collage!B524="","",Collage!B524)</f>
        <v/>
      </c>
      <c r="C531" s="59" t="str">
        <f>IF(Collage!C524="","",Collage!C524)</f>
        <v/>
      </c>
      <c r="D531" s="35" t="str">
        <f>IF(Collage!D524="","",Collage!D524)</f>
        <v>Erreur 10</v>
      </c>
      <c r="E531" s="29"/>
      <c r="F531" s="10"/>
      <c r="G531" s="11"/>
      <c r="H531" s="13">
        <f t="shared" si="78"/>
        <v>0</v>
      </c>
      <c r="I531" s="8" t="str">
        <f>IF(B531&lt;&gt;"",SUMIF($V$23:$V$598,V531,$H$23:$H$598)/SUMIF($V$23:$V$598,V531,$O$23:O1106),IF(O531&lt;&gt;"",SUMIF($S$23:$S$598,S531,$H$23:$H$598)/O531,""))</f>
        <v/>
      </c>
      <c r="J531" s="12"/>
      <c r="K531" s="19">
        <f t="shared" si="86"/>
        <v>0</v>
      </c>
      <c r="L531" s="19">
        <f t="shared" si="79"/>
        <v>0</v>
      </c>
      <c r="M531" s="19">
        <f t="shared" si="80"/>
        <v>0</v>
      </c>
      <c r="N531" s="19">
        <f t="shared" si="87"/>
        <v>0</v>
      </c>
      <c r="O531" s="9" t="str">
        <f t="shared" si="85"/>
        <v/>
      </c>
      <c r="S531" s="2" t="str">
        <f t="shared" si="83"/>
        <v>INDEX</v>
      </c>
      <c r="T531" s="18" t="str">
        <f t="shared" si="81"/>
        <v/>
      </c>
      <c r="V531" s="2" t="str">
        <f t="shared" si="84"/>
        <v>INCIDENTS</v>
      </c>
      <c r="W531" s="16" t="str">
        <f t="shared" si="82"/>
        <v/>
      </c>
    </row>
    <row r="532" spans="2:23" x14ac:dyDescent="0.2">
      <c r="B532" s="59" t="str">
        <f>IF(Collage!B525="","",Collage!B525)</f>
        <v/>
      </c>
      <c r="C532" s="59" t="str">
        <f>IF(Collage!C525="","",Collage!C525)</f>
        <v/>
      </c>
      <c r="D532" s="35" t="str">
        <f>IF(Collage!D525="","",Collage!D525)</f>
        <v>Erreur 11</v>
      </c>
      <c r="E532" s="29"/>
      <c r="F532" s="10"/>
      <c r="G532" s="11"/>
      <c r="H532" s="13">
        <f t="shared" si="78"/>
        <v>0</v>
      </c>
      <c r="I532" s="8" t="str">
        <f>IF(B532&lt;&gt;"",SUMIF($V$23:$V$598,V532,$H$23:$H$598)/SUMIF($V$23:$V$598,V532,$O$23:O1107),IF(O532&lt;&gt;"",SUMIF($S$23:$S$598,S532,$H$23:$H$598)/O532,""))</f>
        <v/>
      </c>
      <c r="J532" s="12"/>
      <c r="K532" s="19">
        <f t="shared" si="86"/>
        <v>0</v>
      </c>
      <c r="L532" s="19">
        <f t="shared" si="79"/>
        <v>0</v>
      </c>
      <c r="M532" s="19">
        <f t="shared" si="80"/>
        <v>0</v>
      </c>
      <c r="N532" s="19">
        <f t="shared" si="87"/>
        <v>0</v>
      </c>
      <c r="O532" s="9" t="str">
        <f t="shared" si="85"/>
        <v/>
      </c>
      <c r="S532" s="2" t="str">
        <f t="shared" si="83"/>
        <v>INDEX</v>
      </c>
      <c r="T532" s="18" t="str">
        <f t="shared" si="81"/>
        <v/>
      </c>
      <c r="V532" s="2" t="str">
        <f t="shared" si="84"/>
        <v>INCIDENTS</v>
      </c>
      <c r="W532" s="16" t="str">
        <f t="shared" si="82"/>
        <v/>
      </c>
    </row>
    <row r="533" spans="2:23" x14ac:dyDescent="0.2">
      <c r="B533" s="59" t="str">
        <f>IF(Collage!B526="","",Collage!B526)</f>
        <v/>
      </c>
      <c r="C533" s="59" t="str">
        <f>IF(Collage!C526="","",Collage!C526)</f>
        <v/>
      </c>
      <c r="D533" s="35" t="str">
        <f>IF(Collage!D526="","",Collage!D526)</f>
        <v>Erreur 12</v>
      </c>
      <c r="E533" s="29"/>
      <c r="F533" s="10"/>
      <c r="G533" s="11"/>
      <c r="H533" s="13">
        <f t="shared" si="78"/>
        <v>0</v>
      </c>
      <c r="I533" s="8" t="str">
        <f>IF(B533&lt;&gt;"",SUMIF($V$23:$V$598,V533,$H$23:$H$598)/SUMIF($V$23:$V$598,V533,$O$23:O1108),IF(O533&lt;&gt;"",SUMIF($S$23:$S$598,S533,$H$23:$H$598)/O533,""))</f>
        <v/>
      </c>
      <c r="J533" s="12"/>
      <c r="K533" s="19">
        <f t="shared" si="86"/>
        <v>0</v>
      </c>
      <c r="L533" s="19">
        <f t="shared" si="79"/>
        <v>0</v>
      </c>
      <c r="M533" s="19">
        <f t="shared" si="80"/>
        <v>0</v>
      </c>
      <c r="N533" s="19">
        <f t="shared" si="87"/>
        <v>0</v>
      </c>
      <c r="O533" s="9" t="str">
        <f t="shared" si="85"/>
        <v/>
      </c>
      <c r="S533" s="2" t="str">
        <f t="shared" si="83"/>
        <v>INDEX</v>
      </c>
      <c r="T533" s="18" t="str">
        <f t="shared" si="81"/>
        <v/>
      </c>
      <c r="V533" s="2" t="str">
        <f t="shared" si="84"/>
        <v>INCIDENTS</v>
      </c>
      <c r="W533" s="16" t="str">
        <f t="shared" si="82"/>
        <v/>
      </c>
    </row>
    <row r="534" spans="2:23" x14ac:dyDescent="0.2">
      <c r="B534" s="59" t="str">
        <f>IF(Collage!B527="","",Collage!B527)</f>
        <v/>
      </c>
      <c r="C534" s="59" t="str">
        <f>IF(Collage!C527="","",Collage!C527)</f>
        <v/>
      </c>
      <c r="D534" s="35" t="str">
        <f>IF(Collage!D527="","",Collage!D527)</f>
        <v>Erreur 13</v>
      </c>
      <c r="E534" s="29"/>
      <c r="F534" s="10"/>
      <c r="G534" s="11"/>
      <c r="H534" s="13">
        <f t="shared" si="78"/>
        <v>0</v>
      </c>
      <c r="I534" s="8" t="str">
        <f>IF(B534&lt;&gt;"",SUMIF($V$23:$V$598,V534,$H$23:$H$598)/SUMIF($V$23:$V$598,V534,$O$23:O1109),IF(O534&lt;&gt;"",SUMIF($S$23:$S$598,S534,$H$23:$H$598)/O534,""))</f>
        <v/>
      </c>
      <c r="J534" s="12"/>
      <c r="K534" s="19">
        <f t="shared" si="86"/>
        <v>0</v>
      </c>
      <c r="L534" s="19">
        <f t="shared" si="79"/>
        <v>0</v>
      </c>
      <c r="M534" s="19">
        <f t="shared" si="80"/>
        <v>0</v>
      </c>
      <c r="N534" s="19">
        <f t="shared" si="87"/>
        <v>0</v>
      </c>
      <c r="O534" s="9" t="str">
        <f t="shared" si="85"/>
        <v/>
      </c>
      <c r="S534" s="2" t="str">
        <f t="shared" si="83"/>
        <v>INDEX</v>
      </c>
      <c r="T534" s="18" t="str">
        <f t="shared" si="81"/>
        <v/>
      </c>
      <c r="V534" s="2" t="str">
        <f t="shared" si="84"/>
        <v>INCIDENTS</v>
      </c>
      <c r="W534" s="16" t="str">
        <f t="shared" si="82"/>
        <v/>
      </c>
    </row>
    <row r="535" spans="2:23" x14ac:dyDescent="0.2">
      <c r="B535" s="59" t="str">
        <f>IF(Collage!B528="","",Collage!B528)</f>
        <v/>
      </c>
      <c r="C535" s="59" t="str">
        <f>IF(Collage!C528="","",Collage!C528)</f>
        <v/>
      </c>
      <c r="D535" s="35" t="str">
        <f>IF(Collage!D528="","",Collage!D528)</f>
        <v>Erreur 14</v>
      </c>
      <c r="E535" s="29"/>
      <c r="F535" s="10"/>
      <c r="G535" s="11"/>
      <c r="H535" s="13">
        <f t="shared" ref="H535:H598" si="88">IF(D535="","",SUM(N535/3))</f>
        <v>0</v>
      </c>
      <c r="I535" s="8" t="str">
        <f>IF(B535&lt;&gt;"",SUMIF($V$23:$V$598,V535,$H$23:$H$598)/SUMIF($V$23:$V$598,V535,$O$23:O1110),IF(O535&lt;&gt;"",SUMIF($S$23:$S$598,S535,$H$23:$H$598)/O535,""))</f>
        <v/>
      </c>
      <c r="J535" s="12"/>
      <c r="K535" s="19">
        <f t="shared" si="86"/>
        <v>0</v>
      </c>
      <c r="L535" s="19">
        <f t="shared" ref="L535:L598" si="89">IF($D535&lt;&gt;"",IF($F535="X",1,0),"")</f>
        <v>0</v>
      </c>
      <c r="M535" s="19">
        <f t="shared" ref="M535:M598" si="90">IF($D535&lt;&gt;"",IF($G535="X",1,0),"")</f>
        <v>0</v>
      </c>
      <c r="N535" s="19">
        <f t="shared" si="87"/>
        <v>0</v>
      </c>
      <c r="O535" s="9" t="str">
        <f t="shared" si="85"/>
        <v/>
      </c>
      <c r="S535" s="2" t="str">
        <f t="shared" si="83"/>
        <v>INDEX</v>
      </c>
      <c r="T535" s="18" t="str">
        <f t="shared" ref="T535:T598" si="91">IF(C535&lt;&gt;"",I535,"")</f>
        <v/>
      </c>
      <c r="V535" s="2" t="str">
        <f t="shared" si="84"/>
        <v>INCIDENTS</v>
      </c>
      <c r="W535" s="16" t="str">
        <f t="shared" ref="W535:W598" si="92">IF(B535&lt;&gt;"",I535,"")</f>
        <v/>
      </c>
    </row>
    <row r="536" spans="2:23" x14ac:dyDescent="0.2">
      <c r="B536" s="59" t="str">
        <f>IF(Collage!B529="","",Collage!B529)</f>
        <v/>
      </c>
      <c r="C536" s="59" t="str">
        <f>IF(Collage!C529="","",Collage!C529)</f>
        <v/>
      </c>
      <c r="D536" s="35" t="str">
        <f>IF(Collage!D529="","",Collage!D529)</f>
        <v>Erreur 15</v>
      </c>
      <c r="E536" s="29"/>
      <c r="F536" s="10"/>
      <c r="G536" s="11"/>
      <c r="H536" s="13">
        <f t="shared" si="88"/>
        <v>0</v>
      </c>
      <c r="I536" s="8" t="str">
        <f>IF(B536&lt;&gt;"",SUMIF($V$23:$V$598,V536,$H$23:$H$598)/SUMIF($V$23:$V$598,V536,$O$23:O1111),IF(O536&lt;&gt;"",SUMIF($S$23:$S$598,S536,$H$23:$H$598)/O536,""))</f>
        <v/>
      </c>
      <c r="J536" s="12"/>
      <c r="K536" s="19">
        <f t="shared" si="86"/>
        <v>0</v>
      </c>
      <c r="L536" s="19">
        <f t="shared" si="89"/>
        <v>0</v>
      </c>
      <c r="M536" s="19">
        <f t="shared" si="90"/>
        <v>0</v>
      </c>
      <c r="N536" s="19">
        <f t="shared" si="87"/>
        <v>0</v>
      </c>
      <c r="O536" s="9" t="str">
        <f t="shared" si="85"/>
        <v/>
      </c>
      <c r="S536" s="2" t="str">
        <f t="shared" ref="S536:S599" si="93">IF(C536&lt;&gt;"",C536,IF(V536=V535,S535,""))</f>
        <v>INDEX</v>
      </c>
      <c r="T536" s="18" t="str">
        <f t="shared" si="91"/>
        <v/>
      </c>
      <c r="V536" s="2" t="str">
        <f t="shared" ref="V536:V599" si="94">IF(B536="",V535,B536)</f>
        <v>INCIDENTS</v>
      </c>
      <c r="W536" s="16" t="str">
        <f t="shared" si="92"/>
        <v/>
      </c>
    </row>
    <row r="537" spans="2:23" x14ac:dyDescent="0.2">
      <c r="B537" s="59" t="str">
        <f>IF(Collage!B530="","",Collage!B530)</f>
        <v/>
      </c>
      <c r="C537" s="59" t="str">
        <f>IF(Collage!C530="","",Collage!C530)</f>
        <v/>
      </c>
      <c r="D537" s="35" t="str">
        <f>IF(Collage!D530="","",Collage!D530)</f>
        <v>Erreur 16</v>
      </c>
      <c r="E537" s="29"/>
      <c r="F537" s="10"/>
      <c r="G537" s="11"/>
      <c r="H537" s="13">
        <f t="shared" si="88"/>
        <v>0</v>
      </c>
      <c r="I537" s="8" t="str">
        <f>IF(B537&lt;&gt;"",SUMIF($V$23:$V$598,V537,$H$23:$H$598)/SUMIF($V$23:$V$598,V537,$O$23:O1112),IF(O537&lt;&gt;"",SUMIF($S$23:$S$598,S537,$H$23:$H$598)/O537,""))</f>
        <v/>
      </c>
      <c r="J537" s="12"/>
      <c r="K537" s="19">
        <f t="shared" si="86"/>
        <v>0</v>
      </c>
      <c r="L537" s="19">
        <f t="shared" si="89"/>
        <v>0</v>
      </c>
      <c r="M537" s="19">
        <f t="shared" si="90"/>
        <v>0</v>
      </c>
      <c r="N537" s="19">
        <f t="shared" si="87"/>
        <v>0</v>
      </c>
      <c r="O537" s="9" t="str">
        <f t="shared" ref="O537:O600" si="95">IF(C537="","",IF(S536&lt;&gt;S537,SUMPRODUCT((D537:D1013&lt;&gt;"")*(S537:S1013=S537)),""))</f>
        <v/>
      </c>
      <c r="S537" s="2" t="str">
        <f t="shared" si="93"/>
        <v>INDEX</v>
      </c>
      <c r="T537" s="18" t="str">
        <f t="shared" si="91"/>
        <v/>
      </c>
      <c r="V537" s="2" t="str">
        <f t="shared" si="94"/>
        <v>INCIDENTS</v>
      </c>
      <c r="W537" s="16" t="str">
        <f t="shared" si="92"/>
        <v/>
      </c>
    </row>
    <row r="538" spans="2:23" x14ac:dyDescent="0.2">
      <c r="B538" s="59" t="str">
        <f>IF(Collage!B531="","",Collage!B531)</f>
        <v/>
      </c>
      <c r="C538" s="59" t="str">
        <f>IF(Collage!C531="","",Collage!C531)</f>
        <v/>
      </c>
      <c r="D538" s="35" t="str">
        <f>IF(Collage!D531="","",Collage!D531)</f>
        <v>Erreur 17</v>
      </c>
      <c r="E538" s="29"/>
      <c r="F538" s="10"/>
      <c r="G538" s="11"/>
      <c r="H538" s="13">
        <f t="shared" si="88"/>
        <v>0</v>
      </c>
      <c r="I538" s="8" t="str">
        <f>IF(B538&lt;&gt;"",SUMIF($V$23:$V$598,V538,$H$23:$H$598)/SUMIF($V$23:$V$598,V538,$O$23:O1113),IF(O538&lt;&gt;"",SUMIF($S$23:$S$598,S538,$H$23:$H$598)/O538,""))</f>
        <v/>
      </c>
      <c r="J538" s="12"/>
      <c r="K538" s="19">
        <f t="shared" si="86"/>
        <v>0</v>
      </c>
      <c r="L538" s="19">
        <f t="shared" si="89"/>
        <v>0</v>
      </c>
      <c r="M538" s="19">
        <f t="shared" si="90"/>
        <v>0</v>
      </c>
      <c r="N538" s="19">
        <f t="shared" si="87"/>
        <v>0</v>
      </c>
      <c r="O538" s="9" t="str">
        <f t="shared" si="95"/>
        <v/>
      </c>
      <c r="S538" s="2" t="str">
        <f t="shared" si="93"/>
        <v>INDEX</v>
      </c>
      <c r="T538" s="18" t="str">
        <f t="shared" si="91"/>
        <v/>
      </c>
      <c r="V538" s="2" t="str">
        <f t="shared" si="94"/>
        <v>INCIDENTS</v>
      </c>
      <c r="W538" s="16" t="str">
        <f t="shared" si="92"/>
        <v/>
      </c>
    </row>
    <row r="539" spans="2:23" x14ac:dyDescent="0.2">
      <c r="B539" s="59" t="str">
        <f>IF(Collage!B532="","",Collage!B532)</f>
        <v/>
      </c>
      <c r="C539" s="59" t="str">
        <f>IF(Collage!C532="","",Collage!C532)</f>
        <v/>
      </c>
      <c r="D539" s="35" t="str">
        <f>IF(Collage!D532="","",Collage!D532)</f>
        <v>Erreur 18</v>
      </c>
      <c r="E539" s="29"/>
      <c r="F539" s="10"/>
      <c r="G539" s="11"/>
      <c r="H539" s="13">
        <f t="shared" si="88"/>
        <v>0</v>
      </c>
      <c r="I539" s="8" t="str">
        <f>IF(B539&lt;&gt;"",SUMIF($V$23:$V$598,V539,$H$23:$H$598)/SUMIF($V$23:$V$598,V539,$O$23:O1114),IF(O539&lt;&gt;"",SUMIF($S$23:$S$598,S539,$H$23:$H$598)/O539,""))</f>
        <v/>
      </c>
      <c r="J539" s="12"/>
      <c r="K539" s="19">
        <f t="shared" si="86"/>
        <v>0</v>
      </c>
      <c r="L539" s="19">
        <f t="shared" si="89"/>
        <v>0</v>
      </c>
      <c r="M539" s="19">
        <f t="shared" si="90"/>
        <v>0</v>
      </c>
      <c r="N539" s="19">
        <f t="shared" si="87"/>
        <v>0</v>
      </c>
      <c r="O539" s="9" t="str">
        <f t="shared" si="95"/>
        <v/>
      </c>
      <c r="S539" s="2" t="str">
        <f t="shared" si="93"/>
        <v>INDEX</v>
      </c>
      <c r="T539" s="18" t="str">
        <f t="shared" si="91"/>
        <v/>
      </c>
      <c r="V539" s="2" t="str">
        <f t="shared" si="94"/>
        <v>INCIDENTS</v>
      </c>
      <c r="W539" s="16" t="str">
        <f t="shared" si="92"/>
        <v/>
      </c>
    </row>
    <row r="540" spans="2:23" x14ac:dyDescent="0.2">
      <c r="B540" s="59" t="str">
        <f>IF(Collage!B533="","",Collage!B533)</f>
        <v/>
      </c>
      <c r="C540" s="59" t="str">
        <f>IF(Collage!C533="","",Collage!C533)</f>
        <v/>
      </c>
      <c r="D540" s="35" t="str">
        <f>IF(Collage!D533="","",Collage!D533)</f>
        <v>Erreur 19</v>
      </c>
      <c r="E540" s="29"/>
      <c r="F540" s="10"/>
      <c r="G540" s="11"/>
      <c r="H540" s="13">
        <f t="shared" si="88"/>
        <v>0</v>
      </c>
      <c r="I540" s="8" t="str">
        <f>IF(B540&lt;&gt;"",SUMIF($V$23:$V$598,V540,$H$23:$H$598)/SUMIF($V$23:$V$598,V540,$O$23:O1115),IF(O540&lt;&gt;"",SUMIF($S$23:$S$598,S540,$H$23:$H$598)/O540,""))</f>
        <v/>
      </c>
      <c r="J540" s="12"/>
      <c r="K540" s="19">
        <f t="shared" si="86"/>
        <v>0</v>
      </c>
      <c r="L540" s="19">
        <f t="shared" si="89"/>
        <v>0</v>
      </c>
      <c r="M540" s="19">
        <f t="shared" si="90"/>
        <v>0</v>
      </c>
      <c r="N540" s="19">
        <f t="shared" si="87"/>
        <v>0</v>
      </c>
      <c r="O540" s="9" t="str">
        <f t="shared" si="95"/>
        <v/>
      </c>
      <c r="S540" s="2" t="str">
        <f t="shared" si="93"/>
        <v>INDEX</v>
      </c>
      <c r="T540" s="18" t="str">
        <f t="shared" si="91"/>
        <v/>
      </c>
      <c r="V540" s="2" t="str">
        <f t="shared" si="94"/>
        <v>INCIDENTS</v>
      </c>
      <c r="W540" s="16" t="str">
        <f t="shared" si="92"/>
        <v/>
      </c>
    </row>
    <row r="541" spans="2:23" x14ac:dyDescent="0.2">
      <c r="B541" s="59" t="str">
        <f>IF(Collage!B534="","",Collage!B534)</f>
        <v/>
      </c>
      <c r="C541" s="59" t="str">
        <f>IF(Collage!C534="","",Collage!C534)</f>
        <v/>
      </c>
      <c r="D541" s="35" t="str">
        <f>IF(Collage!D534="","",Collage!D534)</f>
        <v>Erreur 20</v>
      </c>
      <c r="E541" s="29"/>
      <c r="F541" s="10"/>
      <c r="G541" s="11"/>
      <c r="H541" s="13">
        <f t="shared" si="88"/>
        <v>0</v>
      </c>
      <c r="I541" s="8" t="str">
        <f>IF(B541&lt;&gt;"",SUMIF($V$23:$V$598,V541,$H$23:$H$598)/SUMIF($V$23:$V$598,V541,$O$23:O1116),IF(O541&lt;&gt;"",SUMIF($S$23:$S$598,S541,$H$23:$H$598)/O541,""))</f>
        <v/>
      </c>
      <c r="J541" s="12"/>
      <c r="K541" s="19">
        <f t="shared" si="86"/>
        <v>0</v>
      </c>
      <c r="L541" s="19">
        <f t="shared" si="89"/>
        <v>0</v>
      </c>
      <c r="M541" s="19">
        <f t="shared" si="90"/>
        <v>0</v>
      </c>
      <c r="N541" s="19">
        <f t="shared" si="87"/>
        <v>0</v>
      </c>
      <c r="O541" s="9" t="str">
        <f t="shared" si="95"/>
        <v/>
      </c>
      <c r="S541" s="2" t="str">
        <f t="shared" si="93"/>
        <v>INDEX</v>
      </c>
      <c r="T541" s="18" t="str">
        <f t="shared" si="91"/>
        <v/>
      </c>
      <c r="V541" s="2" t="str">
        <f t="shared" si="94"/>
        <v>INCIDENTS</v>
      </c>
      <c r="W541" s="16" t="str">
        <f t="shared" si="92"/>
        <v/>
      </c>
    </row>
    <row r="542" spans="2:23" x14ac:dyDescent="0.2">
      <c r="B542" s="59" t="str">
        <f>IF(Collage!B535="","",Collage!B535)</f>
        <v/>
      </c>
      <c r="C542" s="59" t="str">
        <f>IF(Collage!C535="","",Collage!C535)</f>
        <v/>
      </c>
      <c r="D542" s="35" t="str">
        <f>IF(Collage!D535="","",Collage!D535)</f>
        <v>Erreur 21</v>
      </c>
      <c r="E542" s="29"/>
      <c r="F542" s="10"/>
      <c r="G542" s="11"/>
      <c r="H542" s="13">
        <f t="shared" si="88"/>
        <v>0</v>
      </c>
      <c r="I542" s="8" t="str">
        <f>IF(B542&lt;&gt;"",SUMIF($V$23:$V$598,V542,$H$23:$H$598)/SUMIF($V$23:$V$598,V542,$O$23:O1117),IF(O542&lt;&gt;"",SUMIF($S$23:$S$598,S542,$H$23:$H$598)/O542,""))</f>
        <v/>
      </c>
      <c r="J542" s="12"/>
      <c r="K542" s="19">
        <f t="shared" si="86"/>
        <v>0</v>
      </c>
      <c r="L542" s="19">
        <f t="shared" si="89"/>
        <v>0</v>
      </c>
      <c r="M542" s="19">
        <f t="shared" si="90"/>
        <v>0</v>
      </c>
      <c r="N542" s="19">
        <f t="shared" si="87"/>
        <v>0</v>
      </c>
      <c r="O542" s="9" t="str">
        <f t="shared" si="95"/>
        <v/>
      </c>
      <c r="S542" s="2" t="str">
        <f t="shared" si="93"/>
        <v>INDEX</v>
      </c>
      <c r="T542" s="18" t="str">
        <f t="shared" si="91"/>
        <v/>
      </c>
      <c r="V542" s="2" t="str">
        <f t="shared" si="94"/>
        <v>INCIDENTS</v>
      </c>
      <c r="W542" s="16" t="str">
        <f t="shared" si="92"/>
        <v/>
      </c>
    </row>
    <row r="543" spans="2:23" x14ac:dyDescent="0.2">
      <c r="B543" s="59" t="str">
        <f>IF(Collage!B536="","",Collage!B536)</f>
        <v/>
      </c>
      <c r="C543" s="59" t="str">
        <f>IF(Collage!C536="","",Collage!C536)</f>
        <v/>
      </c>
      <c r="D543" s="35" t="str">
        <f>IF(Collage!D536="","",Collage!D536)</f>
        <v>Erreur 22</v>
      </c>
      <c r="E543" s="29"/>
      <c r="F543" s="10"/>
      <c r="G543" s="11"/>
      <c r="H543" s="13">
        <f t="shared" si="88"/>
        <v>0</v>
      </c>
      <c r="I543" s="8" t="str">
        <f>IF(B543&lt;&gt;"",SUMIF($V$23:$V$598,V543,$H$23:$H$598)/SUMIF($V$23:$V$598,V543,$O$23:O1118),IF(O543&lt;&gt;"",SUMIF($S$23:$S$598,S543,$H$23:$H$598)/O543,""))</f>
        <v/>
      </c>
      <c r="J543" s="12"/>
      <c r="K543" s="19">
        <f t="shared" si="86"/>
        <v>0</v>
      </c>
      <c r="L543" s="19">
        <f t="shared" si="89"/>
        <v>0</v>
      </c>
      <c r="M543" s="19">
        <f t="shared" si="90"/>
        <v>0</v>
      </c>
      <c r="N543" s="19">
        <f t="shared" si="87"/>
        <v>0</v>
      </c>
      <c r="O543" s="9" t="str">
        <f t="shared" si="95"/>
        <v/>
      </c>
      <c r="S543" s="2" t="str">
        <f t="shared" si="93"/>
        <v>INDEX</v>
      </c>
      <c r="T543" s="18" t="str">
        <f t="shared" si="91"/>
        <v/>
      </c>
      <c r="V543" s="2" t="str">
        <f t="shared" si="94"/>
        <v>INCIDENTS</v>
      </c>
      <c r="W543" s="16" t="str">
        <f t="shared" si="92"/>
        <v/>
      </c>
    </row>
    <row r="544" spans="2:23" x14ac:dyDescent="0.2">
      <c r="B544" s="59" t="str">
        <f>IF(Collage!B537="","",Collage!B537)</f>
        <v/>
      </c>
      <c r="C544" s="59" t="str">
        <f>IF(Collage!C537="","",Collage!C537)</f>
        <v/>
      </c>
      <c r="D544" s="35" t="str">
        <f>IF(Collage!D537="","",Collage!D537)</f>
        <v>Erreur 23</v>
      </c>
      <c r="E544" s="29"/>
      <c r="F544" s="10"/>
      <c r="G544" s="11"/>
      <c r="H544" s="13">
        <f t="shared" si="88"/>
        <v>0</v>
      </c>
      <c r="I544" s="8" t="str">
        <f>IF(B544&lt;&gt;"",SUMIF($V$23:$V$598,V544,$H$23:$H$598)/SUMIF($V$23:$V$598,V544,$O$23:O1119),IF(O544&lt;&gt;"",SUMIF($S$23:$S$598,S544,$H$23:$H$598)/O544,""))</f>
        <v/>
      </c>
      <c r="J544" s="12"/>
      <c r="K544" s="19">
        <f t="shared" si="86"/>
        <v>0</v>
      </c>
      <c r="L544" s="19">
        <f t="shared" si="89"/>
        <v>0</v>
      </c>
      <c r="M544" s="19">
        <f t="shared" si="90"/>
        <v>0</v>
      </c>
      <c r="N544" s="19">
        <f t="shared" si="87"/>
        <v>0</v>
      </c>
      <c r="O544" s="9" t="str">
        <f t="shared" si="95"/>
        <v/>
      </c>
      <c r="S544" s="2" t="str">
        <f t="shared" si="93"/>
        <v>INDEX</v>
      </c>
      <c r="T544" s="18" t="str">
        <f t="shared" si="91"/>
        <v/>
      </c>
      <c r="V544" s="2" t="str">
        <f t="shared" si="94"/>
        <v>INCIDENTS</v>
      </c>
      <c r="W544" s="16" t="str">
        <f t="shared" si="92"/>
        <v/>
      </c>
    </row>
    <row r="545" spans="2:23" x14ac:dyDescent="0.2">
      <c r="B545" s="59" t="str">
        <f>IF(Collage!B538="","",Collage!B538)</f>
        <v/>
      </c>
      <c r="C545" s="59" t="str">
        <f>IF(Collage!C538="","",Collage!C538)</f>
        <v/>
      </c>
      <c r="D545" s="35" t="str">
        <f>IF(Collage!D538="","",Collage!D538)</f>
        <v>Erreur 24</v>
      </c>
      <c r="E545" s="29"/>
      <c r="F545" s="10"/>
      <c r="G545" s="11"/>
      <c r="H545" s="13">
        <f t="shared" si="88"/>
        <v>0</v>
      </c>
      <c r="I545" s="8" t="str">
        <f>IF(B545&lt;&gt;"",SUMIF($V$23:$V$598,V545,$H$23:$H$598)/SUMIF($V$23:$V$598,V545,$O$23:O1120),IF(O545&lt;&gt;"",SUMIF($S$23:$S$598,S545,$H$23:$H$598)/O545,""))</f>
        <v/>
      </c>
      <c r="J545" s="12"/>
      <c r="K545" s="19">
        <f t="shared" si="86"/>
        <v>0</v>
      </c>
      <c r="L545" s="19">
        <f t="shared" si="89"/>
        <v>0</v>
      </c>
      <c r="M545" s="19">
        <f t="shared" si="90"/>
        <v>0</v>
      </c>
      <c r="N545" s="19">
        <f t="shared" si="87"/>
        <v>0</v>
      </c>
      <c r="O545" s="9" t="str">
        <f t="shared" si="95"/>
        <v/>
      </c>
      <c r="S545" s="2" t="str">
        <f t="shared" si="93"/>
        <v>INDEX</v>
      </c>
      <c r="T545" s="18" t="str">
        <f t="shared" si="91"/>
        <v/>
      </c>
      <c r="V545" s="2" t="str">
        <f t="shared" si="94"/>
        <v>INCIDENTS</v>
      </c>
      <c r="W545" s="16" t="str">
        <f t="shared" si="92"/>
        <v/>
      </c>
    </row>
    <row r="546" spans="2:23" x14ac:dyDescent="0.2">
      <c r="B546" s="59" t="str">
        <f>IF(Collage!B539="","",Collage!B539)</f>
        <v/>
      </c>
      <c r="C546" s="59" t="str">
        <f>IF(Collage!C539="","",Collage!C539)</f>
        <v/>
      </c>
      <c r="D546" s="35" t="str">
        <f>IF(Collage!D539="","",Collage!D539)</f>
        <v>Erreur 25</v>
      </c>
      <c r="E546" s="29"/>
      <c r="F546" s="10"/>
      <c r="G546" s="11"/>
      <c r="H546" s="13">
        <f t="shared" si="88"/>
        <v>0</v>
      </c>
      <c r="I546" s="8" t="str">
        <f>IF(B546&lt;&gt;"",SUMIF($V$23:$V$598,V546,$H$23:$H$598)/SUMIF($V$23:$V$598,V546,$O$23:O1121),IF(O546&lt;&gt;"",SUMIF($S$23:$S$598,S546,$H$23:$H$598)/O546,""))</f>
        <v/>
      </c>
      <c r="J546" s="12"/>
      <c r="K546" s="19">
        <f t="shared" si="86"/>
        <v>0</v>
      </c>
      <c r="L546" s="19">
        <f t="shared" si="89"/>
        <v>0</v>
      </c>
      <c r="M546" s="19">
        <f t="shared" si="90"/>
        <v>0</v>
      </c>
      <c r="N546" s="19">
        <f t="shared" si="87"/>
        <v>0</v>
      </c>
      <c r="O546" s="9" t="str">
        <f t="shared" si="95"/>
        <v/>
      </c>
      <c r="S546" s="2" t="str">
        <f t="shared" si="93"/>
        <v>INDEX</v>
      </c>
      <c r="T546" s="18" t="str">
        <f t="shared" si="91"/>
        <v/>
      </c>
      <c r="V546" s="2" t="str">
        <f t="shared" si="94"/>
        <v>INCIDENTS</v>
      </c>
      <c r="W546" s="16" t="str">
        <f t="shared" si="92"/>
        <v/>
      </c>
    </row>
    <row r="547" spans="2:23" x14ac:dyDescent="0.2">
      <c r="B547" s="59" t="str">
        <f>IF(Collage!B540="","",Collage!B540)</f>
        <v/>
      </c>
      <c r="C547" s="59" t="str">
        <f>IF(Collage!C540="","",Collage!C540)</f>
        <v/>
      </c>
      <c r="D547" s="35" t="str">
        <f>IF(Collage!D540="","",Collage!D540)</f>
        <v>Erreur 26</v>
      </c>
      <c r="E547" s="29"/>
      <c r="F547" s="10"/>
      <c r="G547" s="11"/>
      <c r="H547" s="13">
        <f t="shared" si="88"/>
        <v>0</v>
      </c>
      <c r="I547" s="8" t="str">
        <f>IF(B547&lt;&gt;"",SUMIF($V$23:$V$598,V547,$H$23:$H$598)/SUMIF($V$23:$V$598,V547,$O$23:O1122),IF(O547&lt;&gt;"",SUMIF($S$23:$S$598,S547,$H$23:$H$598)/O547,""))</f>
        <v/>
      </c>
      <c r="J547" s="12"/>
      <c r="K547" s="19">
        <f t="shared" si="86"/>
        <v>0</v>
      </c>
      <c r="L547" s="19">
        <f t="shared" si="89"/>
        <v>0</v>
      </c>
      <c r="M547" s="19">
        <f t="shared" si="90"/>
        <v>0</v>
      </c>
      <c r="N547" s="19">
        <f t="shared" si="87"/>
        <v>0</v>
      </c>
      <c r="O547" s="9" t="str">
        <f t="shared" si="95"/>
        <v/>
      </c>
      <c r="S547" s="2" t="str">
        <f t="shared" si="93"/>
        <v>INDEX</v>
      </c>
      <c r="T547" s="18" t="str">
        <f t="shared" si="91"/>
        <v/>
      </c>
      <c r="V547" s="2" t="str">
        <f t="shared" si="94"/>
        <v>INCIDENTS</v>
      </c>
      <c r="W547" s="16" t="str">
        <f t="shared" si="92"/>
        <v/>
      </c>
    </row>
    <row r="548" spans="2:23" x14ac:dyDescent="0.2">
      <c r="B548" s="59" t="str">
        <f>IF(Collage!B541="","",Collage!B541)</f>
        <v/>
      </c>
      <c r="C548" s="59" t="str">
        <f>IF(Collage!C541="","",Collage!C541)</f>
        <v/>
      </c>
      <c r="D548" s="35" t="str">
        <f>IF(Collage!D541="","",Collage!D541)</f>
        <v>Erreur 27</v>
      </c>
      <c r="E548" s="29"/>
      <c r="F548" s="10"/>
      <c r="G548" s="11"/>
      <c r="H548" s="13">
        <f t="shared" si="88"/>
        <v>0</v>
      </c>
      <c r="I548" s="8" t="str">
        <f>IF(B548&lt;&gt;"",SUMIF($V$23:$V$598,V548,$H$23:$H$598)/SUMIF($V$23:$V$598,V548,$O$23:O1123),IF(O548&lt;&gt;"",SUMIF($S$23:$S$598,S548,$H$23:$H$598)/O548,""))</f>
        <v/>
      </c>
      <c r="J548" s="12"/>
      <c r="K548" s="19">
        <f t="shared" ref="K548:K611" si="96">IF(D548&lt;&gt;"",IF(E548="X",1,0),"")</f>
        <v>0</v>
      </c>
      <c r="L548" s="19">
        <f t="shared" si="89"/>
        <v>0</v>
      </c>
      <c r="M548" s="19">
        <f t="shared" si="90"/>
        <v>0</v>
      </c>
      <c r="N548" s="19">
        <f t="shared" ref="N548:N611" si="97">IF(D548&lt;&gt;"",SUM(K548:M548),IF(O548&lt;&gt;"","Procédures :",""))</f>
        <v>0</v>
      </c>
      <c r="O548" s="9" t="str">
        <f t="shared" si="95"/>
        <v/>
      </c>
      <c r="S548" s="2" t="str">
        <f t="shared" si="93"/>
        <v>INDEX</v>
      </c>
      <c r="T548" s="18" t="str">
        <f t="shared" si="91"/>
        <v/>
      </c>
      <c r="V548" s="2" t="str">
        <f t="shared" si="94"/>
        <v>INCIDENTS</v>
      </c>
      <c r="W548" s="16" t="str">
        <f t="shared" si="92"/>
        <v/>
      </c>
    </row>
    <row r="549" spans="2:23" x14ac:dyDescent="0.2">
      <c r="B549" s="59" t="str">
        <f>IF(Collage!B542="","",Collage!B542)</f>
        <v/>
      </c>
      <c r="C549" s="59" t="str">
        <f>IF(Collage!C542="","",Collage!C542)</f>
        <v/>
      </c>
      <c r="D549" s="35" t="str">
        <f>IF(Collage!D542="","",Collage!D542)</f>
        <v>Erreur 28</v>
      </c>
      <c r="E549" s="29"/>
      <c r="F549" s="10"/>
      <c r="G549" s="11"/>
      <c r="H549" s="13">
        <f t="shared" si="88"/>
        <v>0</v>
      </c>
      <c r="I549" s="8" t="str">
        <f>IF(B549&lt;&gt;"",SUMIF($V$23:$V$598,V549,$H$23:$H$598)/SUMIF($V$23:$V$598,V549,$O$23:O1124),IF(O549&lt;&gt;"",SUMIF($S$23:$S$598,S549,$H$23:$H$598)/O549,""))</f>
        <v/>
      </c>
      <c r="J549" s="12"/>
      <c r="K549" s="19">
        <f t="shared" si="96"/>
        <v>0</v>
      </c>
      <c r="L549" s="19">
        <f t="shared" si="89"/>
        <v>0</v>
      </c>
      <c r="M549" s="19">
        <f t="shared" si="90"/>
        <v>0</v>
      </c>
      <c r="N549" s="19">
        <f t="shared" si="97"/>
        <v>0</v>
      </c>
      <c r="O549" s="9" t="str">
        <f t="shared" si="95"/>
        <v/>
      </c>
      <c r="S549" s="2" t="str">
        <f t="shared" si="93"/>
        <v>INDEX</v>
      </c>
      <c r="T549" s="18" t="str">
        <f t="shared" si="91"/>
        <v/>
      </c>
      <c r="V549" s="2" t="str">
        <f t="shared" si="94"/>
        <v>INCIDENTS</v>
      </c>
      <c r="W549" s="16" t="str">
        <f t="shared" si="92"/>
        <v/>
      </c>
    </row>
    <row r="550" spans="2:23" x14ac:dyDescent="0.2">
      <c r="B550" s="59" t="str">
        <f>IF(Collage!B543="","",Collage!B543)</f>
        <v/>
      </c>
      <c r="C550" s="59" t="str">
        <f>IF(Collage!C543="","",Collage!C543)</f>
        <v/>
      </c>
      <c r="D550" s="35" t="str">
        <f>IF(Collage!D543="","",Collage!D543)</f>
        <v>Erreur 29</v>
      </c>
      <c r="E550" s="29"/>
      <c r="F550" s="10"/>
      <c r="G550" s="11"/>
      <c r="H550" s="13">
        <f t="shared" si="88"/>
        <v>0</v>
      </c>
      <c r="I550" s="8" t="str">
        <f>IF(B550&lt;&gt;"",SUMIF($V$23:$V$598,V550,$H$23:$H$598)/SUMIF($V$23:$V$598,V550,$O$23:O1125),IF(O550&lt;&gt;"",SUMIF($S$23:$S$598,S550,$H$23:$H$598)/O550,""))</f>
        <v/>
      </c>
      <c r="J550" s="12"/>
      <c r="K550" s="19">
        <f t="shared" si="96"/>
        <v>0</v>
      </c>
      <c r="L550" s="19">
        <f t="shared" si="89"/>
        <v>0</v>
      </c>
      <c r="M550" s="19">
        <f t="shared" si="90"/>
        <v>0</v>
      </c>
      <c r="N550" s="19">
        <f t="shared" si="97"/>
        <v>0</v>
      </c>
      <c r="O550" s="9" t="str">
        <f t="shared" si="95"/>
        <v/>
      </c>
      <c r="S550" s="2" t="str">
        <f t="shared" si="93"/>
        <v>INDEX</v>
      </c>
      <c r="T550" s="18" t="str">
        <f t="shared" si="91"/>
        <v/>
      </c>
      <c r="V550" s="2" t="str">
        <f t="shared" si="94"/>
        <v>INCIDENTS</v>
      </c>
      <c r="W550" s="16" t="str">
        <f t="shared" si="92"/>
        <v/>
      </c>
    </row>
    <row r="551" spans="2:23" x14ac:dyDescent="0.2">
      <c r="B551" s="59" t="str">
        <f>IF(Collage!B544="","",Collage!B544)</f>
        <v/>
      </c>
      <c r="C551" s="59" t="str">
        <f>IF(Collage!C544="","",Collage!C544)</f>
        <v/>
      </c>
      <c r="D551" s="35" t="str">
        <f>IF(Collage!D544="","",Collage!D544)</f>
        <v>Erreur 30</v>
      </c>
      <c r="E551" s="29"/>
      <c r="F551" s="10"/>
      <c r="G551" s="11"/>
      <c r="H551" s="13">
        <f t="shared" si="88"/>
        <v>0</v>
      </c>
      <c r="I551" s="8" t="str">
        <f>IF(B551&lt;&gt;"",SUMIF($V$23:$V$598,V551,$H$23:$H$598)/SUMIF($V$23:$V$598,V551,$O$23:O1126),IF(O551&lt;&gt;"",SUMIF($S$23:$S$598,S551,$H$23:$H$598)/O551,""))</f>
        <v/>
      </c>
      <c r="J551" s="12"/>
      <c r="K551" s="19">
        <f t="shared" si="96"/>
        <v>0</v>
      </c>
      <c r="L551" s="19">
        <f t="shared" si="89"/>
        <v>0</v>
      </c>
      <c r="M551" s="19">
        <f t="shared" si="90"/>
        <v>0</v>
      </c>
      <c r="N551" s="19">
        <f t="shared" si="97"/>
        <v>0</v>
      </c>
      <c r="O551" s="9" t="str">
        <f t="shared" si="95"/>
        <v/>
      </c>
      <c r="S551" s="2" t="str">
        <f t="shared" si="93"/>
        <v>INDEX</v>
      </c>
      <c r="T551" s="18" t="str">
        <f t="shared" si="91"/>
        <v/>
      </c>
      <c r="V551" s="2" t="str">
        <f t="shared" si="94"/>
        <v>INCIDENTS</v>
      </c>
      <c r="W551" s="16" t="str">
        <f t="shared" si="92"/>
        <v/>
      </c>
    </row>
    <row r="552" spans="2:23" x14ac:dyDescent="0.2">
      <c r="B552" s="59" t="str">
        <f>IF(Collage!B545="","",Collage!B545)</f>
        <v/>
      </c>
      <c r="C552" s="59" t="str">
        <f>IF(Collage!C545="","",Collage!C545)</f>
        <v/>
      </c>
      <c r="D552" s="35" t="str">
        <f>IF(Collage!D545="","",Collage!D545)</f>
        <v>Erreur 31</v>
      </c>
      <c r="E552" s="29"/>
      <c r="F552" s="10"/>
      <c r="G552" s="11"/>
      <c r="H552" s="13">
        <f t="shared" si="88"/>
        <v>0</v>
      </c>
      <c r="I552" s="8" t="str">
        <f>IF(B552&lt;&gt;"",SUMIF($V$23:$V$598,V552,$H$23:$H$598)/SUMIF($V$23:$V$598,V552,$O$23:O1127),IF(O552&lt;&gt;"",SUMIF($S$23:$S$598,S552,$H$23:$H$598)/O552,""))</f>
        <v/>
      </c>
      <c r="J552" s="12"/>
      <c r="K552" s="19">
        <f t="shared" si="96"/>
        <v>0</v>
      </c>
      <c r="L552" s="19">
        <f t="shared" si="89"/>
        <v>0</v>
      </c>
      <c r="M552" s="19">
        <f t="shared" si="90"/>
        <v>0</v>
      </c>
      <c r="N552" s="19">
        <f t="shared" si="97"/>
        <v>0</v>
      </c>
      <c r="O552" s="9" t="str">
        <f t="shared" si="95"/>
        <v/>
      </c>
      <c r="S552" s="2" t="str">
        <f t="shared" si="93"/>
        <v>INDEX</v>
      </c>
      <c r="T552" s="18" t="str">
        <f t="shared" si="91"/>
        <v/>
      </c>
      <c r="V552" s="2" t="str">
        <f t="shared" si="94"/>
        <v>INCIDENTS</v>
      </c>
      <c r="W552" s="16" t="str">
        <f t="shared" si="92"/>
        <v/>
      </c>
    </row>
    <row r="553" spans="2:23" x14ac:dyDescent="0.2">
      <c r="B553" s="59" t="str">
        <f>IF(Collage!B546="","",Collage!B546)</f>
        <v/>
      </c>
      <c r="C553" s="59" t="str">
        <f>IF(Collage!C546="","",Collage!C546)</f>
        <v/>
      </c>
      <c r="D553" s="35" t="str">
        <f>IF(Collage!D546="","",Collage!D546)</f>
        <v>Erreur 32</v>
      </c>
      <c r="E553" s="29"/>
      <c r="F553" s="10"/>
      <c r="G553" s="11"/>
      <c r="H553" s="13">
        <f t="shared" si="88"/>
        <v>0</v>
      </c>
      <c r="I553" s="8" t="str">
        <f>IF(B553&lt;&gt;"",SUMIF($V$23:$V$598,V553,$H$23:$H$598)/SUMIF($V$23:$V$598,V553,$O$23:O1128),IF(O553&lt;&gt;"",SUMIF($S$23:$S$598,S553,$H$23:$H$598)/O553,""))</f>
        <v/>
      </c>
      <c r="J553" s="12"/>
      <c r="K553" s="19">
        <f t="shared" si="96"/>
        <v>0</v>
      </c>
      <c r="L553" s="19">
        <f t="shared" si="89"/>
        <v>0</v>
      </c>
      <c r="M553" s="19">
        <f t="shared" si="90"/>
        <v>0</v>
      </c>
      <c r="N553" s="19">
        <f t="shared" si="97"/>
        <v>0</v>
      </c>
      <c r="O553" s="9" t="str">
        <f t="shared" si="95"/>
        <v/>
      </c>
      <c r="S553" s="2" t="str">
        <f t="shared" si="93"/>
        <v>INDEX</v>
      </c>
      <c r="T553" s="18" t="str">
        <f t="shared" si="91"/>
        <v/>
      </c>
      <c r="V553" s="2" t="str">
        <f t="shared" si="94"/>
        <v>INCIDENTS</v>
      </c>
      <c r="W553" s="16" t="str">
        <f t="shared" si="92"/>
        <v/>
      </c>
    </row>
    <row r="554" spans="2:23" x14ac:dyDescent="0.2">
      <c r="B554" s="59" t="str">
        <f>IF(Collage!B547="","",Collage!B547)</f>
        <v/>
      </c>
      <c r="C554" s="59" t="str">
        <f>IF(Collage!C547="","",Collage!C547)</f>
        <v/>
      </c>
      <c r="D554" s="35" t="str">
        <f>IF(Collage!D547="","",Collage!D547)</f>
        <v>Erreur 33</v>
      </c>
      <c r="E554" s="29"/>
      <c r="F554" s="10"/>
      <c r="G554" s="11"/>
      <c r="H554" s="13">
        <f t="shared" si="88"/>
        <v>0</v>
      </c>
      <c r="I554" s="8" t="str">
        <f>IF(B554&lt;&gt;"",SUMIF($V$23:$V$598,V554,$H$23:$H$598)/SUMIF($V$23:$V$598,V554,$O$23:O1129),IF(O554&lt;&gt;"",SUMIF($S$23:$S$598,S554,$H$23:$H$598)/O554,""))</f>
        <v/>
      </c>
      <c r="J554" s="12"/>
      <c r="K554" s="19">
        <f t="shared" si="96"/>
        <v>0</v>
      </c>
      <c r="L554" s="19">
        <f t="shared" si="89"/>
        <v>0</v>
      </c>
      <c r="M554" s="19">
        <f t="shared" si="90"/>
        <v>0</v>
      </c>
      <c r="N554" s="19">
        <f t="shared" si="97"/>
        <v>0</v>
      </c>
      <c r="O554" s="9" t="str">
        <f t="shared" si="95"/>
        <v/>
      </c>
      <c r="S554" s="2" t="str">
        <f t="shared" si="93"/>
        <v>INDEX</v>
      </c>
      <c r="T554" s="18" t="str">
        <f t="shared" si="91"/>
        <v/>
      </c>
      <c r="V554" s="2" t="str">
        <f t="shared" si="94"/>
        <v>INCIDENTS</v>
      </c>
      <c r="W554" s="16" t="str">
        <f t="shared" si="92"/>
        <v/>
      </c>
    </row>
    <row r="555" spans="2:23" x14ac:dyDescent="0.2">
      <c r="B555" s="59" t="str">
        <f>IF(Collage!B548="","",Collage!B548)</f>
        <v/>
      </c>
      <c r="C555" s="59" t="str">
        <f>IF(Collage!C548="","",Collage!C548)</f>
        <v/>
      </c>
      <c r="D555" s="35" t="str">
        <f>IF(Collage!D548="","",Collage!D548)</f>
        <v>Erreur 34</v>
      </c>
      <c r="E555" s="29" t="s">
        <v>2</v>
      </c>
      <c r="F555" s="10" t="s">
        <v>2</v>
      </c>
      <c r="G555" s="11" t="s">
        <v>2</v>
      </c>
      <c r="H555" s="13">
        <f t="shared" si="88"/>
        <v>1</v>
      </c>
      <c r="I555" s="8" t="str">
        <f>IF(B555&lt;&gt;"",SUMIF($V$23:$V$598,V555,$H$23:$H$598)/SUMIF($V$23:$V$598,V555,$O$23:O1130),IF(O555&lt;&gt;"",SUMIF($S$23:$S$598,S555,$H$23:$H$598)/O555,""))</f>
        <v/>
      </c>
      <c r="J555" s="12"/>
      <c r="K555" s="19">
        <f t="shared" si="96"/>
        <v>1</v>
      </c>
      <c r="L555" s="19">
        <f t="shared" si="89"/>
        <v>1</v>
      </c>
      <c r="M555" s="19">
        <f t="shared" si="90"/>
        <v>1</v>
      </c>
      <c r="N555" s="19">
        <f t="shared" si="97"/>
        <v>3</v>
      </c>
      <c r="O555" s="9" t="str">
        <f t="shared" si="95"/>
        <v/>
      </c>
      <c r="S555" s="2" t="str">
        <f t="shared" si="93"/>
        <v>INDEX</v>
      </c>
      <c r="T555" s="18" t="str">
        <f t="shared" si="91"/>
        <v/>
      </c>
      <c r="V555" s="2" t="str">
        <f t="shared" si="94"/>
        <v>INCIDENTS</v>
      </c>
      <c r="W555" s="16" t="str">
        <f t="shared" si="92"/>
        <v/>
      </c>
    </row>
    <row r="556" spans="2:23" x14ac:dyDescent="0.2">
      <c r="B556" s="59" t="str">
        <f>IF(Collage!B549="","",Collage!B549)</f>
        <v/>
      </c>
      <c r="C556" s="59" t="str">
        <f>IF(Collage!C549="","",Collage!C549)</f>
        <v/>
      </c>
      <c r="D556" s="35" t="str">
        <f>IF(Collage!D549="","",Collage!D549)</f>
        <v>Erreur 35</v>
      </c>
      <c r="E556" s="29"/>
      <c r="F556" s="10"/>
      <c r="G556" s="11"/>
      <c r="H556" s="13">
        <f t="shared" si="88"/>
        <v>0</v>
      </c>
      <c r="I556" s="8" t="str">
        <f>IF(B556&lt;&gt;"",SUMIF($V$23:$V$598,V556,$H$23:$H$598)/SUMIF($V$23:$V$598,V556,$O$23:O1131),IF(O556&lt;&gt;"",SUMIF($S$23:$S$598,S556,$H$23:$H$598)/O556,""))</f>
        <v/>
      </c>
      <c r="J556" s="12"/>
      <c r="K556" s="19">
        <f t="shared" si="96"/>
        <v>0</v>
      </c>
      <c r="L556" s="19">
        <f t="shared" si="89"/>
        <v>0</v>
      </c>
      <c r="M556" s="19">
        <f t="shared" si="90"/>
        <v>0</v>
      </c>
      <c r="N556" s="19">
        <f t="shared" si="97"/>
        <v>0</v>
      </c>
      <c r="O556" s="9" t="str">
        <f t="shared" si="95"/>
        <v/>
      </c>
      <c r="S556" s="2" t="str">
        <f t="shared" si="93"/>
        <v>INDEX</v>
      </c>
      <c r="T556" s="18" t="str">
        <f t="shared" si="91"/>
        <v/>
      </c>
      <c r="V556" s="2" t="str">
        <f t="shared" si="94"/>
        <v>INCIDENTS</v>
      </c>
      <c r="W556" s="16" t="str">
        <f t="shared" si="92"/>
        <v/>
      </c>
    </row>
    <row r="557" spans="2:23" x14ac:dyDescent="0.2">
      <c r="B557" s="59" t="str">
        <f>IF(Collage!B550="","",Collage!B550)</f>
        <v/>
      </c>
      <c r="C557" s="59" t="str">
        <f>IF(Collage!C550="","",Collage!C550)</f>
        <v/>
      </c>
      <c r="D557" s="35" t="str">
        <f>IF(Collage!D550="","",Collage!D550)</f>
        <v>Erreur 36</v>
      </c>
      <c r="E557" s="29"/>
      <c r="F557" s="10"/>
      <c r="G557" s="11"/>
      <c r="H557" s="13">
        <f t="shared" si="88"/>
        <v>0</v>
      </c>
      <c r="I557" s="8" t="str">
        <f>IF(B557&lt;&gt;"",SUMIF($V$23:$V$598,V557,$H$23:$H$598)/SUMIF($V$23:$V$598,V557,$O$23:O1132),IF(O557&lt;&gt;"",SUMIF($S$23:$S$598,S557,$H$23:$H$598)/O557,""))</f>
        <v/>
      </c>
      <c r="J557" s="12"/>
      <c r="K557" s="19">
        <f t="shared" si="96"/>
        <v>0</v>
      </c>
      <c r="L557" s="19">
        <f t="shared" si="89"/>
        <v>0</v>
      </c>
      <c r="M557" s="19">
        <f t="shared" si="90"/>
        <v>0</v>
      </c>
      <c r="N557" s="19">
        <f t="shared" si="97"/>
        <v>0</v>
      </c>
      <c r="O557" s="9" t="str">
        <f t="shared" si="95"/>
        <v/>
      </c>
      <c r="S557" s="2" t="str">
        <f t="shared" si="93"/>
        <v>INDEX</v>
      </c>
      <c r="T557" s="18" t="str">
        <f t="shared" si="91"/>
        <v/>
      </c>
      <c r="V557" s="2" t="str">
        <f t="shared" si="94"/>
        <v>INCIDENTS</v>
      </c>
      <c r="W557" s="16" t="str">
        <f t="shared" si="92"/>
        <v/>
      </c>
    </row>
    <row r="558" spans="2:23" x14ac:dyDescent="0.2">
      <c r="B558" s="59" t="str">
        <f>IF(Collage!B551="","",Collage!B551)</f>
        <v/>
      </c>
      <c r="C558" s="59" t="str">
        <f>IF(Collage!C551="","",Collage!C551)</f>
        <v/>
      </c>
      <c r="D558" s="35" t="str">
        <f>IF(Collage!D551="","",Collage!D551)</f>
        <v>Erreur 37</v>
      </c>
      <c r="E558" s="29"/>
      <c r="F558" s="10"/>
      <c r="G558" s="11"/>
      <c r="H558" s="13">
        <f t="shared" si="88"/>
        <v>0</v>
      </c>
      <c r="I558" s="8" t="str">
        <f>IF(B558&lt;&gt;"",SUMIF($V$23:$V$598,V558,$H$23:$H$598)/SUMIF($V$23:$V$598,V558,$O$23:O1133),IF(O558&lt;&gt;"",SUMIF($S$23:$S$598,S558,$H$23:$H$598)/O558,""))</f>
        <v/>
      </c>
      <c r="J558" s="12"/>
      <c r="K558" s="19">
        <f t="shared" si="96"/>
        <v>0</v>
      </c>
      <c r="L558" s="19">
        <f t="shared" si="89"/>
        <v>0</v>
      </c>
      <c r="M558" s="19">
        <f t="shared" si="90"/>
        <v>0</v>
      </c>
      <c r="N558" s="19">
        <f t="shared" si="97"/>
        <v>0</v>
      </c>
      <c r="O558" s="9" t="str">
        <f t="shared" si="95"/>
        <v/>
      </c>
      <c r="S558" s="2" t="str">
        <f t="shared" si="93"/>
        <v>INDEX</v>
      </c>
      <c r="T558" s="18" t="str">
        <f t="shared" si="91"/>
        <v/>
      </c>
      <c r="V558" s="2" t="str">
        <f t="shared" si="94"/>
        <v>INCIDENTS</v>
      </c>
      <c r="W558" s="16" t="str">
        <f t="shared" si="92"/>
        <v/>
      </c>
    </row>
    <row r="559" spans="2:23" x14ac:dyDescent="0.2">
      <c r="B559" s="59" t="str">
        <f>IF(Collage!B552="","",Collage!B552)</f>
        <v/>
      </c>
      <c r="C559" s="59" t="str">
        <f>IF(Collage!C552="","",Collage!C552)</f>
        <v/>
      </c>
      <c r="D559" s="35" t="str">
        <f>IF(Collage!D552="","",Collage!D552)</f>
        <v>Erreur 38</v>
      </c>
      <c r="E559" s="29"/>
      <c r="F559" s="10"/>
      <c r="G559" s="11"/>
      <c r="H559" s="13">
        <f t="shared" si="88"/>
        <v>0</v>
      </c>
      <c r="I559" s="8" t="str">
        <f>IF(B559&lt;&gt;"",SUMIF($V$23:$V$598,V559,$H$23:$H$598)/SUMIF($V$23:$V$598,V559,$O$23:O1134),IF(O559&lt;&gt;"",SUMIF($S$23:$S$598,S559,$H$23:$H$598)/O559,""))</f>
        <v/>
      </c>
      <c r="J559" s="12"/>
      <c r="K559" s="19">
        <f t="shared" si="96"/>
        <v>0</v>
      </c>
      <c r="L559" s="19">
        <f t="shared" si="89"/>
        <v>0</v>
      </c>
      <c r="M559" s="19">
        <f t="shared" si="90"/>
        <v>0</v>
      </c>
      <c r="N559" s="19">
        <f t="shared" si="97"/>
        <v>0</v>
      </c>
      <c r="O559" s="9" t="str">
        <f t="shared" si="95"/>
        <v/>
      </c>
      <c r="S559" s="2" t="str">
        <f t="shared" si="93"/>
        <v>INDEX</v>
      </c>
      <c r="T559" s="18" t="str">
        <f t="shared" si="91"/>
        <v/>
      </c>
      <c r="V559" s="2" t="str">
        <f t="shared" si="94"/>
        <v>INCIDENTS</v>
      </c>
      <c r="W559" s="16" t="str">
        <f t="shared" si="92"/>
        <v/>
      </c>
    </row>
    <row r="560" spans="2:23" x14ac:dyDescent="0.2">
      <c r="B560" s="59" t="str">
        <f>IF(Collage!B553="","",Collage!B553)</f>
        <v/>
      </c>
      <c r="C560" s="59" t="str">
        <f>IF(Collage!C553="","",Collage!C553)</f>
        <v/>
      </c>
      <c r="D560" s="35" t="str">
        <f>IF(Collage!D553="","",Collage!D553)</f>
        <v>Erreur 39</v>
      </c>
      <c r="E560" s="29" t="s">
        <v>2</v>
      </c>
      <c r="F560" s="10" t="s">
        <v>2</v>
      </c>
      <c r="G560" s="11" t="s">
        <v>2</v>
      </c>
      <c r="H560" s="13">
        <f t="shared" si="88"/>
        <v>1</v>
      </c>
      <c r="I560" s="8" t="str">
        <f>IF(B560&lt;&gt;"",SUMIF($V$23:$V$598,V560,$H$23:$H$598)/SUMIF($V$23:$V$598,V560,$O$23:O1135),IF(O560&lt;&gt;"",SUMIF($S$23:$S$598,S560,$H$23:$H$598)/O560,""))</f>
        <v/>
      </c>
      <c r="J560" s="12"/>
      <c r="K560" s="19">
        <f t="shared" si="96"/>
        <v>1</v>
      </c>
      <c r="L560" s="19">
        <f t="shared" si="89"/>
        <v>1</v>
      </c>
      <c r="M560" s="19">
        <f t="shared" si="90"/>
        <v>1</v>
      </c>
      <c r="N560" s="19">
        <f t="shared" si="97"/>
        <v>3</v>
      </c>
      <c r="O560" s="9" t="str">
        <f t="shared" si="95"/>
        <v/>
      </c>
      <c r="S560" s="2" t="str">
        <f t="shared" si="93"/>
        <v>INDEX</v>
      </c>
      <c r="T560" s="18" t="str">
        <f t="shared" si="91"/>
        <v/>
      </c>
      <c r="V560" s="2" t="str">
        <f t="shared" si="94"/>
        <v>INCIDENTS</v>
      </c>
      <c r="W560" s="16" t="str">
        <f t="shared" si="92"/>
        <v/>
      </c>
    </row>
    <row r="561" spans="2:23" x14ac:dyDescent="0.2">
      <c r="B561" s="59" t="str">
        <f>IF(Collage!B554="","",Collage!B554)</f>
        <v/>
      </c>
      <c r="C561" s="59" t="str">
        <f>IF(Collage!C554="","",Collage!C554)</f>
        <v/>
      </c>
      <c r="D561" s="35" t="str">
        <f>IF(Collage!D554="","",Collage!D554)</f>
        <v>Erreur 40</v>
      </c>
      <c r="E561" s="29"/>
      <c r="F561" s="10"/>
      <c r="G561" s="11"/>
      <c r="H561" s="13">
        <f t="shared" si="88"/>
        <v>0</v>
      </c>
      <c r="I561" s="8" t="str">
        <f>IF(B561&lt;&gt;"",SUMIF($V$23:$V$598,V561,$H$23:$H$598)/SUMIF($V$23:$V$598,V561,$O$23:O1136),IF(O561&lt;&gt;"",SUMIF($S$23:$S$598,S561,$H$23:$H$598)/O561,""))</f>
        <v/>
      </c>
      <c r="J561" s="12"/>
      <c r="K561" s="19">
        <f t="shared" si="96"/>
        <v>0</v>
      </c>
      <c r="L561" s="19">
        <f t="shared" si="89"/>
        <v>0</v>
      </c>
      <c r="M561" s="19">
        <f t="shared" si="90"/>
        <v>0</v>
      </c>
      <c r="N561" s="19">
        <f t="shared" si="97"/>
        <v>0</v>
      </c>
      <c r="O561" s="9" t="str">
        <f t="shared" si="95"/>
        <v/>
      </c>
      <c r="S561" s="2" t="str">
        <f t="shared" si="93"/>
        <v>INDEX</v>
      </c>
      <c r="T561" s="18" t="str">
        <f t="shared" si="91"/>
        <v/>
      </c>
      <c r="V561" s="2" t="str">
        <f t="shared" si="94"/>
        <v>INCIDENTS</v>
      </c>
      <c r="W561" s="16" t="str">
        <f t="shared" si="92"/>
        <v/>
      </c>
    </row>
    <row r="562" spans="2:23" x14ac:dyDescent="0.2">
      <c r="B562" s="59" t="str">
        <f>IF(Collage!B555="","",Collage!B555)</f>
        <v/>
      </c>
      <c r="C562" s="59" t="str">
        <f>IF(Collage!C555="","",Collage!C555)</f>
        <v/>
      </c>
      <c r="D562" s="35" t="str">
        <f>IF(Collage!D555="","",Collage!D555)</f>
        <v>Erreur 41</v>
      </c>
      <c r="E562" s="29"/>
      <c r="F562" s="10"/>
      <c r="G562" s="11"/>
      <c r="H562" s="13">
        <f t="shared" si="88"/>
        <v>0</v>
      </c>
      <c r="I562" s="8" t="str">
        <f>IF(B562&lt;&gt;"",SUMIF($V$23:$V$598,V562,$H$23:$H$598)/SUMIF($V$23:$V$598,V562,$O$23:O1137),IF(O562&lt;&gt;"",SUMIF($S$23:$S$598,S562,$H$23:$H$598)/O562,""))</f>
        <v/>
      </c>
      <c r="J562" s="12"/>
      <c r="K562" s="19">
        <f t="shared" si="96"/>
        <v>0</v>
      </c>
      <c r="L562" s="19">
        <f t="shared" si="89"/>
        <v>0</v>
      </c>
      <c r="M562" s="19">
        <f t="shared" si="90"/>
        <v>0</v>
      </c>
      <c r="N562" s="19">
        <f t="shared" si="97"/>
        <v>0</v>
      </c>
      <c r="O562" s="9" t="str">
        <f t="shared" si="95"/>
        <v/>
      </c>
      <c r="S562" s="2" t="str">
        <f t="shared" si="93"/>
        <v>INDEX</v>
      </c>
      <c r="T562" s="18" t="str">
        <f t="shared" si="91"/>
        <v/>
      </c>
      <c r="V562" s="2" t="str">
        <f t="shared" si="94"/>
        <v>INCIDENTS</v>
      </c>
      <c r="W562" s="16" t="str">
        <f t="shared" si="92"/>
        <v/>
      </c>
    </row>
    <row r="563" spans="2:23" x14ac:dyDescent="0.2">
      <c r="B563" s="59" t="str">
        <f>IF(Collage!B556="","",Collage!B556)</f>
        <v/>
      </c>
      <c r="C563" s="59" t="str">
        <f>IF(Collage!C556="","",Collage!C556)</f>
        <v/>
      </c>
      <c r="D563" s="35" t="str">
        <f>IF(Collage!D556="","",Collage!D556)</f>
        <v>Erreur 42</v>
      </c>
      <c r="E563" s="29"/>
      <c r="F563" s="10"/>
      <c r="G563" s="11"/>
      <c r="H563" s="13">
        <f t="shared" si="88"/>
        <v>0</v>
      </c>
      <c r="I563" s="8" t="str">
        <f>IF(B563&lt;&gt;"",SUMIF($V$23:$V$598,V563,$H$23:$H$598)/SUMIF($V$23:$V$598,V563,$O$23:O1138),IF(O563&lt;&gt;"",SUMIF($S$23:$S$598,S563,$H$23:$H$598)/O563,""))</f>
        <v/>
      </c>
      <c r="J563" s="12"/>
      <c r="K563" s="19">
        <f t="shared" si="96"/>
        <v>0</v>
      </c>
      <c r="L563" s="19">
        <f t="shared" si="89"/>
        <v>0</v>
      </c>
      <c r="M563" s="19">
        <f t="shared" si="90"/>
        <v>0</v>
      </c>
      <c r="N563" s="19">
        <f t="shared" si="97"/>
        <v>0</v>
      </c>
      <c r="O563" s="9" t="str">
        <f t="shared" si="95"/>
        <v/>
      </c>
      <c r="S563" s="2" t="str">
        <f t="shared" si="93"/>
        <v>INDEX</v>
      </c>
      <c r="T563" s="18" t="str">
        <f t="shared" si="91"/>
        <v/>
      </c>
      <c r="V563" s="2" t="str">
        <f t="shared" si="94"/>
        <v>INCIDENTS</v>
      </c>
      <c r="W563" s="16" t="str">
        <f t="shared" si="92"/>
        <v/>
      </c>
    </row>
    <row r="564" spans="2:23" x14ac:dyDescent="0.2">
      <c r="B564" s="59" t="str">
        <f>IF(Collage!B557="","",Collage!B557)</f>
        <v/>
      </c>
      <c r="C564" s="59" t="str">
        <f>IF(Collage!C557="","",Collage!C557)</f>
        <v/>
      </c>
      <c r="D564" s="35" t="str">
        <f>IF(Collage!D557="","",Collage!D557)</f>
        <v>Erreur 43</v>
      </c>
      <c r="E564" s="29"/>
      <c r="F564" s="10"/>
      <c r="G564" s="11"/>
      <c r="H564" s="13">
        <f t="shared" si="88"/>
        <v>0</v>
      </c>
      <c r="I564" s="8" t="str">
        <f>IF(B564&lt;&gt;"",SUMIF($V$23:$V$598,V564,$H$23:$H$598)/SUMIF($V$23:$V$598,V564,$O$23:O1139),IF(O564&lt;&gt;"",SUMIF($S$23:$S$598,S564,$H$23:$H$598)/O564,""))</f>
        <v/>
      </c>
      <c r="J564" s="12"/>
      <c r="K564" s="19">
        <f t="shared" si="96"/>
        <v>0</v>
      </c>
      <c r="L564" s="19">
        <f t="shared" si="89"/>
        <v>0</v>
      </c>
      <c r="M564" s="19">
        <f t="shared" si="90"/>
        <v>0</v>
      </c>
      <c r="N564" s="19">
        <f t="shared" si="97"/>
        <v>0</v>
      </c>
      <c r="O564" s="9" t="str">
        <f t="shared" si="95"/>
        <v/>
      </c>
      <c r="S564" s="2" t="str">
        <f t="shared" si="93"/>
        <v>INDEX</v>
      </c>
      <c r="T564" s="18" t="str">
        <f t="shared" si="91"/>
        <v/>
      </c>
      <c r="V564" s="2" t="str">
        <f t="shared" si="94"/>
        <v>INCIDENTS</v>
      </c>
      <c r="W564" s="16" t="str">
        <f t="shared" si="92"/>
        <v/>
      </c>
    </row>
    <row r="565" spans="2:23" x14ac:dyDescent="0.2">
      <c r="B565" s="59" t="str">
        <f>IF(Collage!B558="","",Collage!B558)</f>
        <v/>
      </c>
      <c r="C565" s="59" t="str">
        <f>IF(Collage!C558="","",Collage!C558)</f>
        <v/>
      </c>
      <c r="D565" s="35" t="str">
        <f>IF(Collage!D558="","",Collage!D558)</f>
        <v>Erreur 44</v>
      </c>
      <c r="E565" s="29"/>
      <c r="F565" s="10"/>
      <c r="G565" s="11"/>
      <c r="H565" s="13">
        <f t="shared" si="88"/>
        <v>0</v>
      </c>
      <c r="I565" s="8" t="str">
        <f>IF(B565&lt;&gt;"",SUMIF($V$23:$V$598,V565,$H$23:$H$598)/SUMIF($V$23:$V$598,V565,$O$23:O1140),IF(O565&lt;&gt;"",SUMIF($S$23:$S$598,S565,$H$23:$H$598)/O565,""))</f>
        <v/>
      </c>
      <c r="J565" s="12"/>
      <c r="K565" s="19">
        <f t="shared" si="96"/>
        <v>0</v>
      </c>
      <c r="L565" s="19">
        <f t="shared" si="89"/>
        <v>0</v>
      </c>
      <c r="M565" s="19">
        <f t="shared" si="90"/>
        <v>0</v>
      </c>
      <c r="N565" s="19">
        <f t="shared" si="97"/>
        <v>0</v>
      </c>
      <c r="O565" s="9" t="str">
        <f t="shared" si="95"/>
        <v/>
      </c>
      <c r="S565" s="2" t="str">
        <f t="shared" si="93"/>
        <v>INDEX</v>
      </c>
      <c r="T565" s="18" t="str">
        <f t="shared" si="91"/>
        <v/>
      </c>
      <c r="V565" s="2" t="str">
        <f t="shared" si="94"/>
        <v>INCIDENTS</v>
      </c>
      <c r="W565" s="16" t="str">
        <f t="shared" si="92"/>
        <v/>
      </c>
    </row>
    <row r="566" spans="2:23" x14ac:dyDescent="0.2">
      <c r="B566" s="59" t="str">
        <f>IF(Collage!B559="","",Collage!B559)</f>
        <v/>
      </c>
      <c r="C566" s="59" t="str">
        <f>IF(Collage!C559="","",Collage!C559)</f>
        <v/>
      </c>
      <c r="D566" s="35" t="str">
        <f>IF(Collage!D559="","",Collage!D559)</f>
        <v/>
      </c>
      <c r="E566" s="29"/>
      <c r="F566" s="10"/>
      <c r="G566" s="11"/>
      <c r="H566" s="13" t="str">
        <f t="shared" si="88"/>
        <v/>
      </c>
      <c r="I566" s="8" t="str">
        <f>IF(B566&lt;&gt;"",SUMIF($V$23:$V$598,V566,$H$23:$H$598)/SUMIF($V$23:$V$598,V566,$O$23:O1141),IF(O566&lt;&gt;"",SUMIF($S$23:$S$598,S566,$H$23:$H$598)/O566,""))</f>
        <v/>
      </c>
      <c r="J566" s="12"/>
      <c r="K566" s="19" t="str">
        <f t="shared" si="96"/>
        <v/>
      </c>
      <c r="L566" s="19" t="str">
        <f t="shared" si="89"/>
        <v/>
      </c>
      <c r="M566" s="19" t="str">
        <f t="shared" si="90"/>
        <v/>
      </c>
      <c r="N566" s="19" t="str">
        <f t="shared" si="97"/>
        <v/>
      </c>
      <c r="O566" s="9" t="str">
        <f t="shared" si="95"/>
        <v/>
      </c>
      <c r="S566" s="2" t="str">
        <f t="shared" si="93"/>
        <v>INDEX</v>
      </c>
      <c r="T566" s="18" t="str">
        <f t="shared" si="91"/>
        <v/>
      </c>
      <c r="V566" s="2" t="str">
        <f t="shared" si="94"/>
        <v>INCIDENTS</v>
      </c>
      <c r="W566" s="16" t="str">
        <f t="shared" si="92"/>
        <v/>
      </c>
    </row>
    <row r="567" spans="2:23" x14ac:dyDescent="0.2">
      <c r="B567" s="59" t="str">
        <f>IF(Collage!B560="","",Collage!B560)</f>
        <v/>
      </c>
      <c r="C567" s="59" t="str">
        <f>IF(Collage!C560="","",Collage!C560)</f>
        <v/>
      </c>
      <c r="D567" s="35" t="str">
        <f>IF(Collage!D560="","",Collage!D560)</f>
        <v/>
      </c>
      <c r="E567" s="29"/>
      <c r="F567" s="10"/>
      <c r="G567" s="11"/>
      <c r="H567" s="13" t="str">
        <f t="shared" si="88"/>
        <v/>
      </c>
      <c r="I567" s="8" t="str">
        <f>IF(B567&lt;&gt;"",SUMIF($V$23:$V$598,V567,$H$23:$H$598)/SUMIF($V$23:$V$598,V567,$O$23:O1142),IF(O567&lt;&gt;"",SUMIF($S$23:$S$598,S567,$H$23:$H$598)/O567,""))</f>
        <v/>
      </c>
      <c r="J567" s="12"/>
      <c r="K567" s="19" t="str">
        <f t="shared" si="96"/>
        <v/>
      </c>
      <c r="L567" s="19" t="str">
        <f t="shared" si="89"/>
        <v/>
      </c>
      <c r="M567" s="19" t="str">
        <f t="shared" si="90"/>
        <v/>
      </c>
      <c r="N567" s="19" t="str">
        <f t="shared" si="97"/>
        <v/>
      </c>
      <c r="O567" s="9" t="str">
        <f t="shared" si="95"/>
        <v/>
      </c>
      <c r="S567" s="2" t="str">
        <f t="shared" si="93"/>
        <v>INDEX</v>
      </c>
      <c r="T567" s="18" t="str">
        <f t="shared" si="91"/>
        <v/>
      </c>
      <c r="V567" s="2" t="str">
        <f t="shared" si="94"/>
        <v>INCIDENTS</v>
      </c>
      <c r="W567" s="16" t="str">
        <f t="shared" si="92"/>
        <v/>
      </c>
    </row>
    <row r="568" spans="2:23" x14ac:dyDescent="0.2">
      <c r="B568" s="59" t="str">
        <f>IF(Collage!B561="","",Collage!B561)</f>
        <v/>
      </c>
      <c r="C568" s="59" t="str">
        <f>IF(Collage!C561="","",Collage!C561)</f>
        <v/>
      </c>
      <c r="D568" s="35" t="str">
        <f>IF(Collage!D561="","",Collage!D561)</f>
        <v/>
      </c>
      <c r="E568" s="29"/>
      <c r="F568" s="10"/>
      <c r="G568" s="11"/>
      <c r="H568" s="13" t="str">
        <f t="shared" si="88"/>
        <v/>
      </c>
      <c r="I568" s="8" t="str">
        <f>IF(B568&lt;&gt;"",SUMIF($V$23:$V$598,V568,$H$23:$H$598)/SUMIF($V$23:$V$598,V568,$O$23:O1143),IF(O568&lt;&gt;"",SUMIF($S$23:$S$598,S568,$H$23:$H$598)/O568,""))</f>
        <v/>
      </c>
      <c r="J568" s="12"/>
      <c r="K568" s="19" t="str">
        <f t="shared" si="96"/>
        <v/>
      </c>
      <c r="L568" s="19" t="str">
        <f t="shared" si="89"/>
        <v/>
      </c>
      <c r="M568" s="19" t="str">
        <f t="shared" si="90"/>
        <v/>
      </c>
      <c r="N568" s="19" t="str">
        <f t="shared" si="97"/>
        <v/>
      </c>
      <c r="O568" s="9" t="str">
        <f t="shared" si="95"/>
        <v/>
      </c>
      <c r="S568" s="2" t="str">
        <f t="shared" si="93"/>
        <v>INDEX</v>
      </c>
      <c r="T568" s="18" t="str">
        <f t="shared" si="91"/>
        <v/>
      </c>
      <c r="V568" s="2" t="str">
        <f t="shared" si="94"/>
        <v>INCIDENTS</v>
      </c>
      <c r="W568" s="16" t="str">
        <f t="shared" si="92"/>
        <v/>
      </c>
    </row>
    <row r="569" spans="2:23" x14ac:dyDescent="0.2">
      <c r="B569" s="59" t="str">
        <f>IF(Collage!B562="","",Collage!B562)</f>
        <v/>
      </c>
      <c r="C569" s="59" t="str">
        <f>IF(Collage!C562="","",Collage!C562)</f>
        <v/>
      </c>
      <c r="D569" s="35" t="str">
        <f>IF(Collage!D562="","",Collage!D562)</f>
        <v/>
      </c>
      <c r="E569" s="29"/>
      <c r="F569" s="10"/>
      <c r="G569" s="11"/>
      <c r="H569" s="13" t="str">
        <f t="shared" si="88"/>
        <v/>
      </c>
      <c r="I569" s="8" t="str">
        <f>IF(B569&lt;&gt;"",SUMIF($V$23:$V$598,V569,$H$23:$H$598)/SUMIF($V$23:$V$598,V569,$O$23:O1144),IF(O569&lt;&gt;"",SUMIF($S$23:$S$598,S569,$H$23:$H$598)/O569,""))</f>
        <v/>
      </c>
      <c r="J569" s="12"/>
      <c r="K569" s="19" t="str">
        <f t="shared" si="96"/>
        <v/>
      </c>
      <c r="L569" s="19" t="str">
        <f t="shared" si="89"/>
        <v/>
      </c>
      <c r="M569" s="19" t="str">
        <f t="shared" si="90"/>
        <v/>
      </c>
      <c r="N569" s="19" t="str">
        <f t="shared" si="97"/>
        <v/>
      </c>
      <c r="O569" s="9" t="str">
        <f t="shared" si="95"/>
        <v/>
      </c>
      <c r="S569" s="2" t="str">
        <f t="shared" si="93"/>
        <v>INDEX</v>
      </c>
      <c r="T569" s="18" t="str">
        <f t="shared" si="91"/>
        <v/>
      </c>
      <c r="V569" s="2" t="str">
        <f t="shared" si="94"/>
        <v>INCIDENTS</v>
      </c>
      <c r="W569" s="16" t="str">
        <f t="shared" si="92"/>
        <v/>
      </c>
    </row>
    <row r="570" spans="2:23" x14ac:dyDescent="0.2">
      <c r="B570" s="59" t="str">
        <f>IF(Collage!B563="","",Collage!B563)</f>
        <v/>
      </c>
      <c r="C570" s="59" t="str">
        <f>IF(Collage!C563="","",Collage!C563)</f>
        <v/>
      </c>
      <c r="D570" s="35" t="str">
        <f>IF(Collage!D563="","",Collage!D563)</f>
        <v/>
      </c>
      <c r="E570" s="29"/>
      <c r="F570" s="10"/>
      <c r="G570" s="11"/>
      <c r="H570" s="13" t="str">
        <f t="shared" si="88"/>
        <v/>
      </c>
      <c r="I570" s="8" t="str">
        <f>IF(B570&lt;&gt;"",SUMIF($V$23:$V$598,V570,$H$23:$H$598)/SUMIF($V$23:$V$598,V570,$O$23:O1145),IF(O570&lt;&gt;"",SUMIF($S$23:$S$598,S570,$H$23:$H$598)/O570,""))</f>
        <v/>
      </c>
      <c r="J570" s="12"/>
      <c r="K570" s="19" t="str">
        <f t="shared" si="96"/>
        <v/>
      </c>
      <c r="L570" s="19" t="str">
        <f t="shared" si="89"/>
        <v/>
      </c>
      <c r="M570" s="19" t="str">
        <f t="shared" si="90"/>
        <v/>
      </c>
      <c r="N570" s="19" t="str">
        <f t="shared" si="97"/>
        <v/>
      </c>
      <c r="O570" s="9" t="str">
        <f t="shared" si="95"/>
        <v/>
      </c>
      <c r="S570" s="2" t="str">
        <f t="shared" si="93"/>
        <v>INDEX</v>
      </c>
      <c r="T570" s="18" t="str">
        <f t="shared" si="91"/>
        <v/>
      </c>
      <c r="V570" s="2" t="str">
        <f t="shared" si="94"/>
        <v>INCIDENTS</v>
      </c>
      <c r="W570" s="16" t="str">
        <f t="shared" si="92"/>
        <v/>
      </c>
    </row>
    <row r="571" spans="2:23" x14ac:dyDescent="0.2">
      <c r="B571" s="59" t="str">
        <f>IF(Collage!B564="","",Collage!B564)</f>
        <v/>
      </c>
      <c r="C571" s="59" t="str">
        <f>IF(Collage!C564="","",Collage!C564)</f>
        <v/>
      </c>
      <c r="D571" s="35" t="str">
        <f>IF(Collage!D564="","",Collage!D564)</f>
        <v/>
      </c>
      <c r="E571" s="29"/>
      <c r="F571" s="10"/>
      <c r="G571" s="11"/>
      <c r="H571" s="13" t="str">
        <f t="shared" si="88"/>
        <v/>
      </c>
      <c r="I571" s="8" t="str">
        <f>IF(B571&lt;&gt;"",SUMIF($V$23:$V$598,V571,$H$23:$H$598)/SUMIF($V$23:$V$598,V571,$O$23:O1146),IF(O571&lt;&gt;"",SUMIF($S$23:$S$598,S571,$H$23:$H$598)/O571,""))</f>
        <v/>
      </c>
      <c r="J571" s="12"/>
      <c r="K571" s="19" t="str">
        <f t="shared" si="96"/>
        <v/>
      </c>
      <c r="L571" s="19" t="str">
        <f t="shared" si="89"/>
        <v/>
      </c>
      <c r="M571" s="19" t="str">
        <f t="shared" si="90"/>
        <v/>
      </c>
      <c r="N571" s="19" t="str">
        <f t="shared" si="97"/>
        <v/>
      </c>
      <c r="O571" s="9" t="str">
        <f t="shared" si="95"/>
        <v/>
      </c>
      <c r="S571" s="2" t="str">
        <f t="shared" si="93"/>
        <v>INDEX</v>
      </c>
      <c r="T571" s="18" t="str">
        <f t="shared" si="91"/>
        <v/>
      </c>
      <c r="V571" s="2" t="str">
        <f t="shared" si="94"/>
        <v>INCIDENTS</v>
      </c>
      <c r="W571" s="16" t="str">
        <f t="shared" si="92"/>
        <v/>
      </c>
    </row>
    <row r="572" spans="2:23" x14ac:dyDescent="0.2">
      <c r="B572" s="59" t="str">
        <f>IF(Collage!B565="","",Collage!B565)</f>
        <v/>
      </c>
      <c r="C572" s="59" t="str">
        <f>IF(Collage!C565="","",Collage!C565)</f>
        <v/>
      </c>
      <c r="D572" s="35" t="str">
        <f>IF(Collage!D565="","",Collage!D565)</f>
        <v/>
      </c>
      <c r="E572" s="29"/>
      <c r="F572" s="10"/>
      <c r="G572" s="11"/>
      <c r="H572" s="13" t="str">
        <f t="shared" si="88"/>
        <v/>
      </c>
      <c r="I572" s="8" t="str">
        <f>IF(B572&lt;&gt;"",SUMIF($V$23:$V$598,V572,$H$23:$H$598)/SUMIF($V$23:$V$598,V572,$O$23:O1147),IF(O572&lt;&gt;"",SUMIF($S$23:$S$598,S572,$H$23:$H$598)/O572,""))</f>
        <v/>
      </c>
      <c r="J572" s="12"/>
      <c r="K572" s="19" t="str">
        <f t="shared" si="96"/>
        <v/>
      </c>
      <c r="L572" s="19" t="str">
        <f t="shared" si="89"/>
        <v/>
      </c>
      <c r="M572" s="19" t="str">
        <f t="shared" si="90"/>
        <v/>
      </c>
      <c r="N572" s="19" t="str">
        <f t="shared" si="97"/>
        <v/>
      </c>
      <c r="O572" s="9" t="str">
        <f t="shared" si="95"/>
        <v/>
      </c>
      <c r="S572" s="2" t="str">
        <f t="shared" si="93"/>
        <v>INDEX</v>
      </c>
      <c r="T572" s="18" t="str">
        <f t="shared" si="91"/>
        <v/>
      </c>
      <c r="V572" s="2" t="str">
        <f t="shared" si="94"/>
        <v>INCIDENTS</v>
      </c>
      <c r="W572" s="16" t="str">
        <f t="shared" si="92"/>
        <v/>
      </c>
    </row>
    <row r="573" spans="2:23" x14ac:dyDescent="0.2">
      <c r="B573" s="59" t="str">
        <f>IF(Collage!B566="","",Collage!B566)</f>
        <v/>
      </c>
      <c r="C573" s="59" t="str">
        <f>IF(Collage!C566="","",Collage!C566)</f>
        <v/>
      </c>
      <c r="D573" s="35" t="str">
        <f>IF(Collage!D566="","",Collage!D566)</f>
        <v/>
      </c>
      <c r="E573" s="29"/>
      <c r="F573" s="10"/>
      <c r="G573" s="11"/>
      <c r="H573" s="13" t="str">
        <f t="shared" si="88"/>
        <v/>
      </c>
      <c r="I573" s="8" t="str">
        <f>IF(B573&lt;&gt;"",SUMIF($V$23:$V$598,V573,$H$23:$H$598)/SUMIF($V$23:$V$598,V573,$O$23:O1148),IF(O573&lt;&gt;"",SUMIF($S$23:$S$598,S573,$H$23:$H$598)/O573,""))</f>
        <v/>
      </c>
      <c r="J573" s="12"/>
      <c r="K573" s="19" t="str">
        <f t="shared" si="96"/>
        <v/>
      </c>
      <c r="L573" s="19" t="str">
        <f t="shared" si="89"/>
        <v/>
      </c>
      <c r="M573" s="19" t="str">
        <f t="shared" si="90"/>
        <v/>
      </c>
      <c r="N573" s="19" t="str">
        <f t="shared" si="97"/>
        <v/>
      </c>
      <c r="O573" s="9" t="str">
        <f t="shared" si="95"/>
        <v/>
      </c>
      <c r="S573" s="2" t="str">
        <f t="shared" si="93"/>
        <v>INDEX</v>
      </c>
      <c r="T573" s="18" t="str">
        <f t="shared" si="91"/>
        <v/>
      </c>
      <c r="V573" s="2" t="str">
        <f t="shared" si="94"/>
        <v>INCIDENTS</v>
      </c>
      <c r="W573" s="16" t="str">
        <f t="shared" si="92"/>
        <v/>
      </c>
    </row>
    <row r="574" spans="2:23" x14ac:dyDescent="0.2">
      <c r="B574" s="59" t="str">
        <f>IF(Collage!B567="","",Collage!B567)</f>
        <v/>
      </c>
      <c r="C574" s="59" t="str">
        <f>IF(Collage!C567="","",Collage!C567)</f>
        <v/>
      </c>
      <c r="D574" s="35" t="str">
        <f>IF(Collage!D567="","",Collage!D567)</f>
        <v/>
      </c>
      <c r="E574" s="29"/>
      <c r="F574" s="10"/>
      <c r="G574" s="11"/>
      <c r="H574" s="13" t="str">
        <f t="shared" si="88"/>
        <v/>
      </c>
      <c r="I574" s="8" t="str">
        <f>IF(B574&lt;&gt;"",SUMIF($V$23:$V$598,V574,$H$23:$H$598)/SUMIF($V$23:$V$598,V574,$O$23:O1149),IF(O574&lt;&gt;"",SUMIF($S$23:$S$598,S574,$H$23:$H$598)/O574,""))</f>
        <v/>
      </c>
      <c r="J574" s="12"/>
      <c r="K574" s="19" t="str">
        <f t="shared" si="96"/>
        <v/>
      </c>
      <c r="L574" s="19" t="str">
        <f t="shared" si="89"/>
        <v/>
      </c>
      <c r="M574" s="19" t="str">
        <f t="shared" si="90"/>
        <v/>
      </c>
      <c r="N574" s="19" t="str">
        <f t="shared" si="97"/>
        <v/>
      </c>
      <c r="O574" s="9" t="str">
        <f t="shared" si="95"/>
        <v/>
      </c>
      <c r="S574" s="2" t="str">
        <f t="shared" si="93"/>
        <v>INDEX</v>
      </c>
      <c r="T574" s="18" t="str">
        <f t="shared" si="91"/>
        <v/>
      </c>
      <c r="V574" s="2" t="str">
        <f t="shared" si="94"/>
        <v>INCIDENTS</v>
      </c>
      <c r="W574" s="16" t="str">
        <f t="shared" si="92"/>
        <v/>
      </c>
    </row>
    <row r="575" spans="2:23" x14ac:dyDescent="0.2">
      <c r="B575" s="59" t="str">
        <f>IF(Collage!B568="","",Collage!B568)</f>
        <v/>
      </c>
      <c r="C575" s="59" t="str">
        <f>IF(Collage!C568="","",Collage!C568)</f>
        <v/>
      </c>
      <c r="D575" s="35" t="str">
        <f>IF(Collage!D568="","",Collage!D568)</f>
        <v/>
      </c>
      <c r="E575" s="29"/>
      <c r="F575" s="10"/>
      <c r="G575" s="11"/>
      <c r="H575" s="13" t="str">
        <f t="shared" si="88"/>
        <v/>
      </c>
      <c r="I575" s="8" t="str">
        <f>IF(B575&lt;&gt;"",SUMIF($V$23:$V$598,V575,$H$23:$H$598)/SUMIF($V$23:$V$598,V575,$O$23:O1150),IF(O575&lt;&gt;"",SUMIF($S$23:$S$598,S575,$H$23:$H$598)/O575,""))</f>
        <v/>
      </c>
      <c r="J575" s="12"/>
      <c r="K575" s="19" t="str">
        <f t="shared" si="96"/>
        <v/>
      </c>
      <c r="L575" s="19" t="str">
        <f t="shared" si="89"/>
        <v/>
      </c>
      <c r="M575" s="19" t="str">
        <f t="shared" si="90"/>
        <v/>
      </c>
      <c r="N575" s="19" t="str">
        <f t="shared" si="97"/>
        <v/>
      </c>
      <c r="O575" s="9" t="str">
        <f t="shared" si="95"/>
        <v/>
      </c>
      <c r="S575" s="2" t="str">
        <f t="shared" si="93"/>
        <v>INDEX</v>
      </c>
      <c r="T575" s="18" t="str">
        <f t="shared" si="91"/>
        <v/>
      </c>
      <c r="V575" s="2" t="str">
        <f t="shared" si="94"/>
        <v>INCIDENTS</v>
      </c>
      <c r="W575" s="16" t="str">
        <f t="shared" si="92"/>
        <v/>
      </c>
    </row>
    <row r="576" spans="2:23" x14ac:dyDescent="0.2">
      <c r="B576" s="59" t="str">
        <f>IF(Collage!B569="","",Collage!B569)</f>
        <v/>
      </c>
      <c r="C576" s="59" t="str">
        <f>IF(Collage!C569="","",Collage!C569)</f>
        <v/>
      </c>
      <c r="D576" s="35" t="str">
        <f>IF(Collage!D569="","",Collage!D569)</f>
        <v/>
      </c>
      <c r="E576" s="29"/>
      <c r="F576" s="10"/>
      <c r="G576" s="11"/>
      <c r="H576" s="13" t="str">
        <f t="shared" si="88"/>
        <v/>
      </c>
      <c r="I576" s="8" t="str">
        <f>IF(B576&lt;&gt;"",SUMIF($V$23:$V$598,V576,$H$23:$H$598)/SUMIF($V$23:$V$598,V576,$O$23:O1151),IF(O576&lt;&gt;"",SUMIF($S$23:$S$598,S576,$H$23:$H$598)/O576,""))</f>
        <v/>
      </c>
      <c r="J576" s="12"/>
      <c r="K576" s="19" t="str">
        <f t="shared" si="96"/>
        <v/>
      </c>
      <c r="L576" s="19" t="str">
        <f t="shared" si="89"/>
        <v/>
      </c>
      <c r="M576" s="19" t="str">
        <f t="shared" si="90"/>
        <v/>
      </c>
      <c r="N576" s="19" t="str">
        <f t="shared" si="97"/>
        <v/>
      </c>
      <c r="O576" s="9" t="str">
        <f t="shared" si="95"/>
        <v/>
      </c>
      <c r="S576" s="2" t="str">
        <f t="shared" si="93"/>
        <v>INDEX</v>
      </c>
      <c r="T576" s="18" t="str">
        <f t="shared" si="91"/>
        <v/>
      </c>
      <c r="V576" s="2" t="str">
        <f t="shared" si="94"/>
        <v>INCIDENTS</v>
      </c>
      <c r="W576" s="16" t="str">
        <f t="shared" si="92"/>
        <v/>
      </c>
    </row>
    <row r="577" spans="2:23" x14ac:dyDescent="0.2">
      <c r="B577" s="59" t="str">
        <f>IF(Collage!B570="","",Collage!B570)</f>
        <v/>
      </c>
      <c r="C577" s="59" t="str">
        <f>IF(Collage!C570="","",Collage!C570)</f>
        <v/>
      </c>
      <c r="D577" s="35" t="str">
        <f>IF(Collage!D570="","",Collage!D570)</f>
        <v/>
      </c>
      <c r="E577" s="29"/>
      <c r="F577" s="10"/>
      <c r="G577" s="11"/>
      <c r="H577" s="13" t="str">
        <f t="shared" si="88"/>
        <v/>
      </c>
      <c r="I577" s="8" t="str">
        <f>IF(B577&lt;&gt;"",SUMIF($V$23:$V$598,V577,$H$23:$H$598)/SUMIF($V$23:$V$598,V577,$O$23:O1152),IF(O577&lt;&gt;"",SUMIF($S$23:$S$598,S577,$H$23:$H$598)/O577,""))</f>
        <v/>
      </c>
      <c r="J577" s="12"/>
      <c r="K577" s="19" t="str">
        <f t="shared" si="96"/>
        <v/>
      </c>
      <c r="L577" s="19" t="str">
        <f t="shared" si="89"/>
        <v/>
      </c>
      <c r="M577" s="19" t="str">
        <f t="shared" si="90"/>
        <v/>
      </c>
      <c r="N577" s="19" t="str">
        <f t="shared" si="97"/>
        <v/>
      </c>
      <c r="O577" s="9" t="str">
        <f t="shared" si="95"/>
        <v/>
      </c>
      <c r="S577" s="2" t="str">
        <f t="shared" si="93"/>
        <v>INDEX</v>
      </c>
      <c r="T577" s="18" t="str">
        <f t="shared" si="91"/>
        <v/>
      </c>
      <c r="V577" s="2" t="str">
        <f t="shared" si="94"/>
        <v>INCIDENTS</v>
      </c>
      <c r="W577" s="16" t="str">
        <f t="shared" si="92"/>
        <v/>
      </c>
    </row>
    <row r="578" spans="2:23" x14ac:dyDescent="0.2">
      <c r="B578" s="59" t="str">
        <f>IF(Collage!B571="","",Collage!B571)</f>
        <v/>
      </c>
      <c r="C578" s="59" t="str">
        <f>IF(Collage!C571="","",Collage!C571)</f>
        <v/>
      </c>
      <c r="D578" s="35" t="str">
        <f>IF(Collage!D571="","",Collage!D571)</f>
        <v/>
      </c>
      <c r="E578" s="29"/>
      <c r="F578" s="10"/>
      <c r="G578" s="11"/>
      <c r="H578" s="13" t="str">
        <f t="shared" si="88"/>
        <v/>
      </c>
      <c r="I578" s="8" t="str">
        <f>IF(B578&lt;&gt;"",SUMIF($V$23:$V$598,V578,$H$23:$H$598)/SUMIF($V$23:$V$598,V578,$O$23:O1153),IF(O578&lt;&gt;"",SUMIF($S$23:$S$598,S578,$H$23:$H$598)/O578,""))</f>
        <v/>
      </c>
      <c r="J578" s="12"/>
      <c r="K578" s="19" t="str">
        <f t="shared" si="96"/>
        <v/>
      </c>
      <c r="L578" s="19" t="str">
        <f t="shared" si="89"/>
        <v/>
      </c>
      <c r="M578" s="19" t="str">
        <f t="shared" si="90"/>
        <v/>
      </c>
      <c r="N578" s="19" t="str">
        <f t="shared" si="97"/>
        <v/>
      </c>
      <c r="O578" s="9" t="str">
        <f t="shared" si="95"/>
        <v/>
      </c>
      <c r="S578" s="2" t="str">
        <f t="shared" si="93"/>
        <v>INDEX</v>
      </c>
      <c r="T578" s="18" t="str">
        <f t="shared" si="91"/>
        <v/>
      </c>
      <c r="V578" s="2" t="str">
        <f t="shared" si="94"/>
        <v>INCIDENTS</v>
      </c>
      <c r="W578" s="16" t="str">
        <f t="shared" si="92"/>
        <v/>
      </c>
    </row>
    <row r="579" spans="2:23" x14ac:dyDescent="0.2">
      <c r="B579" s="59" t="str">
        <f>IF(Collage!B572="","",Collage!B572)</f>
        <v/>
      </c>
      <c r="C579" s="59" t="str">
        <f>IF(Collage!C572="","",Collage!C572)</f>
        <v/>
      </c>
      <c r="D579" s="35" t="str">
        <f>IF(Collage!D572="","",Collage!D572)</f>
        <v/>
      </c>
      <c r="E579" s="29"/>
      <c r="F579" s="10"/>
      <c r="G579" s="11"/>
      <c r="H579" s="13" t="str">
        <f t="shared" si="88"/>
        <v/>
      </c>
      <c r="I579" s="8" t="str">
        <f>IF(B579&lt;&gt;"",SUMIF($V$23:$V$598,V579,$H$23:$H$598)/SUMIF($V$23:$V$598,V579,$O$23:O1154),IF(O579&lt;&gt;"",SUMIF($S$23:$S$598,S579,$H$23:$H$598)/O579,""))</f>
        <v/>
      </c>
      <c r="J579" s="12"/>
      <c r="K579" s="19" t="str">
        <f t="shared" si="96"/>
        <v/>
      </c>
      <c r="L579" s="19" t="str">
        <f t="shared" si="89"/>
        <v/>
      </c>
      <c r="M579" s="19" t="str">
        <f t="shared" si="90"/>
        <v/>
      </c>
      <c r="N579" s="19" t="str">
        <f t="shared" si="97"/>
        <v/>
      </c>
      <c r="O579" s="9" t="str">
        <f t="shared" si="95"/>
        <v/>
      </c>
      <c r="S579" s="2" t="str">
        <f t="shared" si="93"/>
        <v>INDEX</v>
      </c>
      <c r="T579" s="18" t="str">
        <f t="shared" si="91"/>
        <v/>
      </c>
      <c r="V579" s="2" t="str">
        <f t="shared" si="94"/>
        <v>INCIDENTS</v>
      </c>
      <c r="W579" s="16" t="str">
        <f t="shared" si="92"/>
        <v/>
      </c>
    </row>
    <row r="580" spans="2:23" x14ac:dyDescent="0.2">
      <c r="B580" s="59" t="str">
        <f>IF(Collage!B573="","",Collage!B573)</f>
        <v/>
      </c>
      <c r="C580" s="59" t="str">
        <f>IF(Collage!C573="","",Collage!C573)</f>
        <v/>
      </c>
      <c r="D580" s="35" t="str">
        <f>IF(Collage!D573="","",Collage!D573)</f>
        <v/>
      </c>
      <c r="E580" s="29"/>
      <c r="F580" s="10"/>
      <c r="G580" s="11"/>
      <c r="H580" s="13" t="str">
        <f t="shared" si="88"/>
        <v/>
      </c>
      <c r="I580" s="8" t="str">
        <f>IF(B580&lt;&gt;"",SUMIF($V$23:$V$598,V580,$H$23:$H$598)/SUMIF($V$23:$V$598,V580,$O$23:O1155),IF(O580&lt;&gt;"",SUMIF($S$23:$S$598,S580,$H$23:$H$598)/O580,""))</f>
        <v/>
      </c>
      <c r="J580" s="12"/>
      <c r="K580" s="19" t="str">
        <f t="shared" si="96"/>
        <v/>
      </c>
      <c r="L580" s="19" t="str">
        <f t="shared" si="89"/>
        <v/>
      </c>
      <c r="M580" s="19" t="str">
        <f t="shared" si="90"/>
        <v/>
      </c>
      <c r="N580" s="19" t="str">
        <f t="shared" si="97"/>
        <v/>
      </c>
      <c r="O580" s="9" t="str">
        <f t="shared" si="95"/>
        <v/>
      </c>
      <c r="S580" s="2" t="str">
        <f t="shared" si="93"/>
        <v>INDEX</v>
      </c>
      <c r="T580" s="18" t="str">
        <f t="shared" si="91"/>
        <v/>
      </c>
      <c r="V580" s="2" t="str">
        <f t="shared" si="94"/>
        <v>INCIDENTS</v>
      </c>
      <c r="W580" s="16" t="str">
        <f t="shared" si="92"/>
        <v/>
      </c>
    </row>
    <row r="581" spans="2:23" x14ac:dyDescent="0.2">
      <c r="B581" s="59" t="str">
        <f>IF(Collage!B574="","",Collage!B574)</f>
        <v/>
      </c>
      <c r="C581" s="59" t="str">
        <f>IF(Collage!C574="","",Collage!C574)</f>
        <v/>
      </c>
      <c r="D581" s="35" t="str">
        <f>IF(Collage!D574="","",Collage!D574)</f>
        <v/>
      </c>
      <c r="E581" s="29"/>
      <c r="F581" s="10"/>
      <c r="G581" s="11"/>
      <c r="H581" s="13" t="str">
        <f t="shared" si="88"/>
        <v/>
      </c>
      <c r="I581" s="8" t="str">
        <f>IF(B581&lt;&gt;"",SUMIF($V$23:$V$598,V581,$H$23:$H$598)/SUMIF($V$23:$V$598,V581,$O$23:O1156),IF(O581&lt;&gt;"",SUMIF($S$23:$S$598,S581,$H$23:$H$598)/O581,""))</f>
        <v/>
      </c>
      <c r="J581" s="12"/>
      <c r="K581" s="19" t="str">
        <f t="shared" si="96"/>
        <v/>
      </c>
      <c r="L581" s="19" t="str">
        <f t="shared" si="89"/>
        <v/>
      </c>
      <c r="M581" s="19" t="str">
        <f t="shared" si="90"/>
        <v/>
      </c>
      <c r="N581" s="19" t="str">
        <f t="shared" si="97"/>
        <v/>
      </c>
      <c r="O581" s="9" t="str">
        <f t="shared" si="95"/>
        <v/>
      </c>
      <c r="S581" s="2" t="str">
        <f t="shared" si="93"/>
        <v>INDEX</v>
      </c>
      <c r="T581" s="18" t="str">
        <f t="shared" si="91"/>
        <v/>
      </c>
      <c r="V581" s="2" t="str">
        <f t="shared" si="94"/>
        <v>INCIDENTS</v>
      </c>
      <c r="W581" s="16" t="str">
        <f t="shared" si="92"/>
        <v/>
      </c>
    </row>
    <row r="582" spans="2:23" x14ac:dyDescent="0.2">
      <c r="B582" s="59" t="str">
        <f>IF(Collage!B575="","",Collage!B575)</f>
        <v/>
      </c>
      <c r="C582" s="59" t="str">
        <f>IF(Collage!C575="","",Collage!C575)</f>
        <v/>
      </c>
      <c r="D582" s="35" t="str">
        <f>IF(Collage!D575="","",Collage!D575)</f>
        <v/>
      </c>
      <c r="E582" s="29"/>
      <c r="F582" s="10"/>
      <c r="G582" s="11"/>
      <c r="H582" s="13" t="str">
        <f t="shared" si="88"/>
        <v/>
      </c>
      <c r="I582" s="8" t="str">
        <f>IF(B582&lt;&gt;"",SUMIF($V$23:$V$598,V582,$H$23:$H$598)/SUMIF($V$23:$V$598,V582,$O$23:O1157),IF(O582&lt;&gt;"",SUMIF($S$23:$S$598,S582,$H$23:$H$598)/O582,""))</f>
        <v/>
      </c>
      <c r="J582" s="12"/>
      <c r="K582" s="19" t="str">
        <f t="shared" si="96"/>
        <v/>
      </c>
      <c r="L582" s="19" t="str">
        <f t="shared" si="89"/>
        <v/>
      </c>
      <c r="M582" s="19" t="str">
        <f t="shared" si="90"/>
        <v/>
      </c>
      <c r="N582" s="19" t="str">
        <f t="shared" si="97"/>
        <v/>
      </c>
      <c r="O582" s="9" t="str">
        <f t="shared" si="95"/>
        <v/>
      </c>
      <c r="S582" s="2" t="str">
        <f t="shared" si="93"/>
        <v>INDEX</v>
      </c>
      <c r="T582" s="18" t="str">
        <f t="shared" si="91"/>
        <v/>
      </c>
      <c r="V582" s="2" t="str">
        <f t="shared" si="94"/>
        <v>INCIDENTS</v>
      </c>
      <c r="W582" s="16" t="str">
        <f t="shared" si="92"/>
        <v/>
      </c>
    </row>
    <row r="583" spans="2:23" x14ac:dyDescent="0.2">
      <c r="B583" s="59" t="str">
        <f>IF(Collage!B576="","",Collage!B576)</f>
        <v/>
      </c>
      <c r="C583" s="59" t="str">
        <f>IF(Collage!C576="","",Collage!C576)</f>
        <v/>
      </c>
      <c r="D583" s="35" t="str">
        <f>IF(Collage!D576="","",Collage!D576)</f>
        <v/>
      </c>
      <c r="E583" s="29"/>
      <c r="F583" s="10"/>
      <c r="G583" s="11"/>
      <c r="H583" s="13" t="str">
        <f t="shared" si="88"/>
        <v/>
      </c>
      <c r="I583" s="8" t="str">
        <f>IF(B583&lt;&gt;"",SUMIF($V$23:$V$598,V583,$H$23:$H$598)/SUMIF($V$23:$V$598,V583,$O$23:O1158),IF(O583&lt;&gt;"",SUMIF($S$23:$S$598,S583,$H$23:$H$598)/O583,""))</f>
        <v/>
      </c>
      <c r="J583" s="12"/>
      <c r="K583" s="19" t="str">
        <f t="shared" si="96"/>
        <v/>
      </c>
      <c r="L583" s="19" t="str">
        <f t="shared" si="89"/>
        <v/>
      </c>
      <c r="M583" s="19" t="str">
        <f t="shared" si="90"/>
        <v/>
      </c>
      <c r="N583" s="19" t="str">
        <f t="shared" si="97"/>
        <v/>
      </c>
      <c r="O583" s="9" t="str">
        <f t="shared" si="95"/>
        <v/>
      </c>
      <c r="S583" s="2" t="str">
        <f t="shared" si="93"/>
        <v>INDEX</v>
      </c>
      <c r="T583" s="18" t="str">
        <f t="shared" si="91"/>
        <v/>
      </c>
      <c r="V583" s="2" t="str">
        <f t="shared" si="94"/>
        <v>INCIDENTS</v>
      </c>
      <c r="W583" s="16" t="str">
        <f t="shared" si="92"/>
        <v/>
      </c>
    </row>
    <row r="584" spans="2:23" x14ac:dyDescent="0.2">
      <c r="B584" s="59" t="str">
        <f>IF(Collage!B577="","",Collage!B577)</f>
        <v/>
      </c>
      <c r="C584" s="59" t="str">
        <f>IF(Collage!C577="","",Collage!C577)</f>
        <v/>
      </c>
      <c r="D584" s="35" t="str">
        <f>IF(Collage!D577="","",Collage!D577)</f>
        <v/>
      </c>
      <c r="E584" s="29"/>
      <c r="F584" s="10"/>
      <c r="G584" s="11"/>
      <c r="H584" s="13" t="str">
        <f t="shared" si="88"/>
        <v/>
      </c>
      <c r="I584" s="8" t="str">
        <f>IF(B584&lt;&gt;"",SUMIF($V$23:$V$598,V584,$H$23:$H$598)/SUMIF($V$23:$V$598,V584,$O$23:O1159),IF(O584&lt;&gt;"",SUMIF($S$23:$S$598,S584,$H$23:$H$598)/O584,""))</f>
        <v/>
      </c>
      <c r="J584" s="12"/>
      <c r="K584" s="19" t="str">
        <f t="shared" si="96"/>
        <v/>
      </c>
      <c r="L584" s="19" t="str">
        <f t="shared" si="89"/>
        <v/>
      </c>
      <c r="M584" s="19" t="str">
        <f t="shared" si="90"/>
        <v/>
      </c>
      <c r="N584" s="19" t="str">
        <f t="shared" si="97"/>
        <v/>
      </c>
      <c r="O584" s="9" t="str">
        <f t="shared" si="95"/>
        <v/>
      </c>
      <c r="S584" s="2" t="str">
        <f t="shared" si="93"/>
        <v>INDEX</v>
      </c>
      <c r="T584" s="18" t="str">
        <f t="shared" si="91"/>
        <v/>
      </c>
      <c r="V584" s="2" t="str">
        <f t="shared" si="94"/>
        <v>INCIDENTS</v>
      </c>
      <c r="W584" s="16" t="str">
        <f t="shared" si="92"/>
        <v/>
      </c>
    </row>
    <row r="585" spans="2:23" x14ac:dyDescent="0.2">
      <c r="B585" s="59" t="str">
        <f>IF(Collage!B578="","",Collage!B578)</f>
        <v/>
      </c>
      <c r="C585" s="59" t="str">
        <f>IF(Collage!C578="","",Collage!C578)</f>
        <v/>
      </c>
      <c r="D585" s="35" t="str">
        <f>IF(Collage!D578="","",Collage!D578)</f>
        <v/>
      </c>
      <c r="E585" s="29"/>
      <c r="F585" s="10"/>
      <c r="G585" s="11"/>
      <c r="H585" s="13" t="str">
        <f t="shared" si="88"/>
        <v/>
      </c>
      <c r="I585" s="8" t="str">
        <f>IF(B585&lt;&gt;"",SUMIF($V$23:$V$598,V585,$H$23:$H$598)/SUMIF($V$23:$V$598,V585,$O$23:O1160),IF(O585&lt;&gt;"",SUMIF($S$23:$S$598,S585,$H$23:$H$598)/O585,""))</f>
        <v/>
      </c>
      <c r="J585" s="12"/>
      <c r="K585" s="19" t="str">
        <f t="shared" si="96"/>
        <v/>
      </c>
      <c r="L585" s="19" t="str">
        <f t="shared" si="89"/>
        <v/>
      </c>
      <c r="M585" s="19" t="str">
        <f t="shared" si="90"/>
        <v/>
      </c>
      <c r="N585" s="19" t="str">
        <f t="shared" si="97"/>
        <v/>
      </c>
      <c r="O585" s="9" t="str">
        <f t="shared" si="95"/>
        <v/>
      </c>
      <c r="S585" s="2" t="str">
        <f t="shared" si="93"/>
        <v>INDEX</v>
      </c>
      <c r="T585" s="18" t="str">
        <f t="shared" si="91"/>
        <v/>
      </c>
      <c r="V585" s="2" t="str">
        <f t="shared" si="94"/>
        <v>INCIDENTS</v>
      </c>
      <c r="W585" s="16" t="str">
        <f t="shared" si="92"/>
        <v/>
      </c>
    </row>
    <row r="586" spans="2:23" x14ac:dyDescent="0.2">
      <c r="B586" s="59" t="str">
        <f>IF(Collage!B579="","",Collage!B579)</f>
        <v/>
      </c>
      <c r="C586" s="59" t="str">
        <f>IF(Collage!C579="","",Collage!C579)</f>
        <v/>
      </c>
      <c r="D586" s="35" t="str">
        <f>IF(Collage!D579="","",Collage!D579)</f>
        <v/>
      </c>
      <c r="E586" s="29"/>
      <c r="F586" s="10"/>
      <c r="G586" s="11"/>
      <c r="H586" s="13" t="str">
        <f t="shared" si="88"/>
        <v/>
      </c>
      <c r="I586" s="8" t="str">
        <f>IF(B586&lt;&gt;"",SUMIF($V$23:$V$598,V586,$H$23:$H$598)/SUMIF($V$23:$V$598,V586,$O$23:O1161),IF(O586&lt;&gt;"",SUMIF($S$23:$S$598,S586,$H$23:$H$598)/O586,""))</f>
        <v/>
      </c>
      <c r="J586" s="12"/>
      <c r="K586" s="19" t="str">
        <f t="shared" si="96"/>
        <v/>
      </c>
      <c r="L586" s="19" t="str">
        <f t="shared" si="89"/>
        <v/>
      </c>
      <c r="M586" s="19" t="str">
        <f t="shared" si="90"/>
        <v/>
      </c>
      <c r="N586" s="19" t="str">
        <f t="shared" si="97"/>
        <v/>
      </c>
      <c r="O586" s="9" t="str">
        <f t="shared" si="95"/>
        <v/>
      </c>
      <c r="S586" s="2" t="str">
        <f t="shared" si="93"/>
        <v>INDEX</v>
      </c>
      <c r="T586" s="18" t="str">
        <f t="shared" si="91"/>
        <v/>
      </c>
      <c r="V586" s="2" t="str">
        <f t="shared" si="94"/>
        <v>INCIDENTS</v>
      </c>
      <c r="W586" s="16" t="str">
        <f t="shared" si="92"/>
        <v/>
      </c>
    </row>
    <row r="587" spans="2:23" x14ac:dyDescent="0.2">
      <c r="B587" s="59" t="str">
        <f>IF(Collage!B580="","",Collage!B580)</f>
        <v/>
      </c>
      <c r="C587" s="59" t="str">
        <f>IF(Collage!C580="","",Collage!C580)</f>
        <v/>
      </c>
      <c r="D587" s="35" t="str">
        <f>IF(Collage!D580="","",Collage!D580)</f>
        <v/>
      </c>
      <c r="E587" s="29"/>
      <c r="F587" s="10"/>
      <c r="G587" s="11"/>
      <c r="H587" s="13" t="str">
        <f t="shared" si="88"/>
        <v/>
      </c>
      <c r="I587" s="8" t="str">
        <f>IF(B587&lt;&gt;"",SUMIF($V$23:$V$598,V587,$H$23:$H$598)/SUMIF($V$23:$V$598,V587,$O$23:O1162),IF(O587&lt;&gt;"",SUMIF($S$23:$S$598,S587,$H$23:$H$598)/O587,""))</f>
        <v/>
      </c>
      <c r="J587" s="12"/>
      <c r="K587" s="19" t="str">
        <f t="shared" si="96"/>
        <v/>
      </c>
      <c r="L587" s="19" t="str">
        <f t="shared" si="89"/>
        <v/>
      </c>
      <c r="M587" s="19" t="str">
        <f t="shared" si="90"/>
        <v/>
      </c>
      <c r="N587" s="19" t="str">
        <f t="shared" si="97"/>
        <v/>
      </c>
      <c r="O587" s="9" t="str">
        <f t="shared" si="95"/>
        <v/>
      </c>
      <c r="S587" s="2" t="str">
        <f t="shared" si="93"/>
        <v>INDEX</v>
      </c>
      <c r="T587" s="18" t="str">
        <f t="shared" si="91"/>
        <v/>
      </c>
      <c r="V587" s="2" t="str">
        <f t="shared" si="94"/>
        <v>INCIDENTS</v>
      </c>
      <c r="W587" s="16" t="str">
        <f t="shared" si="92"/>
        <v/>
      </c>
    </row>
    <row r="588" spans="2:23" x14ac:dyDescent="0.2">
      <c r="B588" s="59" t="str">
        <f>IF(Collage!B581="","",Collage!B581)</f>
        <v/>
      </c>
      <c r="C588" s="59" t="str">
        <f>IF(Collage!C581="","",Collage!C581)</f>
        <v/>
      </c>
      <c r="D588" s="35" t="str">
        <f>IF(Collage!D581="","",Collage!D581)</f>
        <v/>
      </c>
      <c r="E588" s="29"/>
      <c r="F588" s="10"/>
      <c r="G588" s="11"/>
      <c r="H588" s="13" t="str">
        <f t="shared" si="88"/>
        <v/>
      </c>
      <c r="I588" s="8" t="str">
        <f>IF(B588&lt;&gt;"",SUMIF($V$23:$V$598,V588,$H$23:$H$598)/SUMIF($V$23:$V$598,V588,$O$23:O1163),IF(O588&lt;&gt;"",SUMIF($S$23:$S$598,S588,$H$23:$H$598)/O588,""))</f>
        <v/>
      </c>
      <c r="J588" s="12"/>
      <c r="K588" s="19" t="str">
        <f t="shared" si="96"/>
        <v/>
      </c>
      <c r="L588" s="19" t="str">
        <f t="shared" si="89"/>
        <v/>
      </c>
      <c r="M588" s="19" t="str">
        <f t="shared" si="90"/>
        <v/>
      </c>
      <c r="N588" s="19" t="str">
        <f t="shared" si="97"/>
        <v/>
      </c>
      <c r="O588" s="9" t="str">
        <f t="shared" si="95"/>
        <v/>
      </c>
      <c r="S588" s="2" t="str">
        <f t="shared" si="93"/>
        <v>INDEX</v>
      </c>
      <c r="T588" s="18" t="str">
        <f t="shared" si="91"/>
        <v/>
      </c>
      <c r="V588" s="2" t="str">
        <f t="shared" si="94"/>
        <v>INCIDENTS</v>
      </c>
      <c r="W588" s="16" t="str">
        <f t="shared" si="92"/>
        <v/>
      </c>
    </row>
    <row r="589" spans="2:23" x14ac:dyDescent="0.2">
      <c r="B589" s="59" t="str">
        <f>IF(Collage!B582="","",Collage!B582)</f>
        <v/>
      </c>
      <c r="C589" s="59" t="str">
        <f>IF(Collage!C582="","",Collage!C582)</f>
        <v/>
      </c>
      <c r="D589" s="35" t="str">
        <f>IF(Collage!D582="","",Collage!D582)</f>
        <v/>
      </c>
      <c r="E589" s="29"/>
      <c r="F589" s="10"/>
      <c r="G589" s="11"/>
      <c r="H589" s="13" t="str">
        <f t="shared" si="88"/>
        <v/>
      </c>
      <c r="I589" s="8" t="str">
        <f>IF(B589&lt;&gt;"",SUMIF($V$23:$V$598,V589,$H$23:$H$598)/SUMIF($V$23:$V$598,V589,$O$23:O1164),IF(O589&lt;&gt;"",SUMIF($S$23:$S$598,S589,$H$23:$H$598)/O589,""))</f>
        <v/>
      </c>
      <c r="J589" s="12"/>
      <c r="K589" s="19" t="str">
        <f t="shared" si="96"/>
        <v/>
      </c>
      <c r="L589" s="19" t="str">
        <f t="shared" si="89"/>
        <v/>
      </c>
      <c r="M589" s="19" t="str">
        <f t="shared" si="90"/>
        <v/>
      </c>
      <c r="N589" s="19" t="str">
        <f t="shared" si="97"/>
        <v/>
      </c>
      <c r="O589" s="9" t="str">
        <f t="shared" si="95"/>
        <v/>
      </c>
      <c r="S589" s="2" t="str">
        <f t="shared" si="93"/>
        <v>INDEX</v>
      </c>
      <c r="T589" s="18" t="str">
        <f t="shared" si="91"/>
        <v/>
      </c>
      <c r="V589" s="2" t="str">
        <f t="shared" si="94"/>
        <v>INCIDENTS</v>
      </c>
      <c r="W589" s="16" t="str">
        <f t="shared" si="92"/>
        <v/>
      </c>
    </row>
    <row r="590" spans="2:23" x14ac:dyDescent="0.2">
      <c r="B590" s="59" t="str">
        <f>IF(Collage!B583="","",Collage!B583)</f>
        <v/>
      </c>
      <c r="C590" s="59" t="str">
        <f>IF(Collage!C583="","",Collage!C583)</f>
        <v/>
      </c>
      <c r="D590" s="35" t="str">
        <f>IF(Collage!D583="","",Collage!D583)</f>
        <v/>
      </c>
      <c r="E590" s="29"/>
      <c r="F590" s="10"/>
      <c r="G590" s="11"/>
      <c r="H590" s="13" t="str">
        <f t="shared" si="88"/>
        <v/>
      </c>
      <c r="I590" s="8" t="str">
        <f>IF(B590&lt;&gt;"",SUMIF($V$23:$V$598,V590,$H$23:$H$598)/SUMIF($V$23:$V$598,V590,$O$23:O1165),IF(O590&lt;&gt;"",SUMIF($S$23:$S$598,S590,$H$23:$H$598)/O590,""))</f>
        <v/>
      </c>
      <c r="J590" s="12"/>
      <c r="K590" s="19" t="str">
        <f t="shared" si="96"/>
        <v/>
      </c>
      <c r="L590" s="19" t="str">
        <f t="shared" si="89"/>
        <v/>
      </c>
      <c r="M590" s="19" t="str">
        <f t="shared" si="90"/>
        <v/>
      </c>
      <c r="N590" s="19" t="str">
        <f t="shared" si="97"/>
        <v/>
      </c>
      <c r="O590" s="9" t="str">
        <f t="shared" si="95"/>
        <v/>
      </c>
      <c r="S590" s="2" t="str">
        <f t="shared" si="93"/>
        <v>INDEX</v>
      </c>
      <c r="T590" s="18" t="str">
        <f t="shared" si="91"/>
        <v/>
      </c>
      <c r="V590" s="2" t="str">
        <f t="shared" si="94"/>
        <v>INCIDENTS</v>
      </c>
      <c r="W590" s="16" t="str">
        <f t="shared" si="92"/>
        <v/>
      </c>
    </row>
    <row r="591" spans="2:23" x14ac:dyDescent="0.2">
      <c r="B591" s="59" t="str">
        <f>IF(Collage!B584="","",Collage!B584)</f>
        <v/>
      </c>
      <c r="C591" s="59" t="str">
        <f>IF(Collage!C584="","",Collage!C584)</f>
        <v/>
      </c>
      <c r="D591" s="35" t="str">
        <f>IF(Collage!D584="","",Collage!D584)</f>
        <v/>
      </c>
      <c r="E591" s="29"/>
      <c r="F591" s="10"/>
      <c r="G591" s="11"/>
      <c r="H591" s="13" t="str">
        <f t="shared" si="88"/>
        <v/>
      </c>
      <c r="I591" s="8" t="str">
        <f>IF(B591&lt;&gt;"",SUMIF($V$23:$V$598,V591,$H$23:$H$598)/SUMIF($V$23:$V$598,V591,$O$23:O1166),IF(O591&lt;&gt;"",SUMIF($S$23:$S$598,S591,$H$23:$H$598)/O591,""))</f>
        <v/>
      </c>
      <c r="J591" s="12"/>
      <c r="K591" s="19" t="str">
        <f t="shared" si="96"/>
        <v/>
      </c>
      <c r="L591" s="19" t="str">
        <f t="shared" si="89"/>
        <v/>
      </c>
      <c r="M591" s="19" t="str">
        <f t="shared" si="90"/>
        <v/>
      </c>
      <c r="N591" s="19" t="str">
        <f t="shared" si="97"/>
        <v/>
      </c>
      <c r="O591" s="9" t="str">
        <f t="shared" si="95"/>
        <v/>
      </c>
      <c r="S591" s="2" t="str">
        <f t="shared" si="93"/>
        <v>INDEX</v>
      </c>
      <c r="T591" s="18" t="str">
        <f t="shared" si="91"/>
        <v/>
      </c>
      <c r="V591" s="2" t="str">
        <f t="shared" si="94"/>
        <v>INCIDENTS</v>
      </c>
      <c r="W591" s="16" t="str">
        <f t="shared" si="92"/>
        <v/>
      </c>
    </row>
    <row r="592" spans="2:23" x14ac:dyDescent="0.2">
      <c r="B592" s="59" t="str">
        <f>IF(Collage!B585="","",Collage!B585)</f>
        <v/>
      </c>
      <c r="C592" s="59" t="str">
        <f>IF(Collage!C585="","",Collage!C585)</f>
        <v/>
      </c>
      <c r="D592" s="35" t="str">
        <f>IF(Collage!D585="","",Collage!D585)</f>
        <v/>
      </c>
      <c r="E592" s="29"/>
      <c r="F592" s="10"/>
      <c r="G592" s="11"/>
      <c r="H592" s="13" t="str">
        <f t="shared" si="88"/>
        <v/>
      </c>
      <c r="I592" s="8" t="str">
        <f>IF(B592&lt;&gt;"",SUMIF($V$23:$V$598,V592,$H$23:$H$598)/SUMIF($V$23:$V$598,V592,$O$23:O1167),IF(O592&lt;&gt;"",SUMIF($S$23:$S$598,S592,$H$23:$H$598)/O592,""))</f>
        <v/>
      </c>
      <c r="J592" s="12"/>
      <c r="K592" s="19" t="str">
        <f t="shared" si="96"/>
        <v/>
      </c>
      <c r="L592" s="19" t="str">
        <f t="shared" si="89"/>
        <v/>
      </c>
      <c r="M592" s="19" t="str">
        <f t="shared" si="90"/>
        <v/>
      </c>
      <c r="N592" s="19" t="str">
        <f t="shared" si="97"/>
        <v/>
      </c>
      <c r="O592" s="9" t="str">
        <f t="shared" si="95"/>
        <v/>
      </c>
      <c r="S592" s="2" t="str">
        <f t="shared" si="93"/>
        <v>INDEX</v>
      </c>
      <c r="T592" s="18" t="str">
        <f t="shared" si="91"/>
        <v/>
      </c>
      <c r="V592" s="2" t="str">
        <f t="shared" si="94"/>
        <v>INCIDENTS</v>
      </c>
      <c r="W592" s="16" t="str">
        <f t="shared" si="92"/>
        <v/>
      </c>
    </row>
    <row r="593" spans="2:23" x14ac:dyDescent="0.2">
      <c r="B593" s="59" t="str">
        <f>IF(Collage!B586="","",Collage!B586)</f>
        <v/>
      </c>
      <c r="C593" s="59" t="str">
        <f>IF(Collage!C586="","",Collage!C586)</f>
        <v/>
      </c>
      <c r="D593" s="35" t="str">
        <f>IF(Collage!D586="","",Collage!D586)</f>
        <v/>
      </c>
      <c r="E593" s="29"/>
      <c r="F593" s="10"/>
      <c r="G593" s="11"/>
      <c r="H593" s="13" t="str">
        <f t="shared" si="88"/>
        <v/>
      </c>
      <c r="I593" s="8" t="str">
        <f>IF(B593&lt;&gt;"",SUMIF($V$23:$V$598,V593,$H$23:$H$598)/SUMIF($V$23:$V$598,V593,$O$23:O1168),IF(O593&lt;&gt;"",SUMIF($S$23:$S$598,S593,$H$23:$H$598)/O593,""))</f>
        <v/>
      </c>
      <c r="J593" s="12"/>
      <c r="K593" s="19" t="str">
        <f t="shared" si="96"/>
        <v/>
      </c>
      <c r="L593" s="19" t="str">
        <f t="shared" si="89"/>
        <v/>
      </c>
      <c r="M593" s="19" t="str">
        <f t="shared" si="90"/>
        <v/>
      </c>
      <c r="N593" s="19" t="str">
        <f t="shared" si="97"/>
        <v/>
      </c>
      <c r="O593" s="9" t="str">
        <f t="shared" si="95"/>
        <v/>
      </c>
      <c r="S593" s="2" t="str">
        <f t="shared" si="93"/>
        <v>INDEX</v>
      </c>
      <c r="T593" s="18" t="str">
        <f t="shared" si="91"/>
        <v/>
      </c>
      <c r="V593" s="2" t="str">
        <f t="shared" si="94"/>
        <v>INCIDENTS</v>
      </c>
      <c r="W593" s="16" t="str">
        <f t="shared" si="92"/>
        <v/>
      </c>
    </row>
    <row r="594" spans="2:23" x14ac:dyDescent="0.2">
      <c r="B594" s="59" t="str">
        <f>IF(Collage!B587="","",Collage!B587)</f>
        <v/>
      </c>
      <c r="C594" s="59" t="str">
        <f>IF(Collage!C587="","",Collage!C587)</f>
        <v/>
      </c>
      <c r="D594" s="35" t="str">
        <f>IF(Collage!D587="","",Collage!D587)</f>
        <v/>
      </c>
      <c r="E594" s="29"/>
      <c r="F594" s="10"/>
      <c r="G594" s="11"/>
      <c r="H594" s="13" t="str">
        <f t="shared" si="88"/>
        <v/>
      </c>
      <c r="I594" s="8" t="str">
        <f>IF(B594&lt;&gt;"",SUMIF($V$23:$V$598,V594,$H$23:$H$598)/SUMIF($V$23:$V$598,V594,$O$23:O1169),IF(O594&lt;&gt;"",SUMIF($S$23:$S$598,S594,$H$23:$H$598)/O594,""))</f>
        <v/>
      </c>
      <c r="J594" s="12"/>
      <c r="K594" s="19" t="str">
        <f t="shared" si="96"/>
        <v/>
      </c>
      <c r="L594" s="19" t="str">
        <f t="shared" si="89"/>
        <v/>
      </c>
      <c r="M594" s="19" t="str">
        <f t="shared" si="90"/>
        <v/>
      </c>
      <c r="N594" s="19" t="str">
        <f t="shared" si="97"/>
        <v/>
      </c>
      <c r="O594" s="9" t="str">
        <f t="shared" si="95"/>
        <v/>
      </c>
      <c r="S594" s="2" t="str">
        <f t="shared" si="93"/>
        <v>INDEX</v>
      </c>
      <c r="T594" s="18" t="str">
        <f t="shared" si="91"/>
        <v/>
      </c>
      <c r="V594" s="2" t="str">
        <f t="shared" si="94"/>
        <v>INCIDENTS</v>
      </c>
      <c r="W594" s="16" t="str">
        <f t="shared" si="92"/>
        <v/>
      </c>
    </row>
    <row r="595" spans="2:23" x14ac:dyDescent="0.2">
      <c r="B595" s="59" t="str">
        <f>IF(Collage!B588="","",Collage!B588)</f>
        <v/>
      </c>
      <c r="C595" s="59" t="str">
        <f>IF(Collage!C588="","",Collage!C588)</f>
        <v/>
      </c>
      <c r="D595" s="35" t="str">
        <f>IF(Collage!D588="","",Collage!D588)</f>
        <v/>
      </c>
      <c r="E595" s="29"/>
      <c r="F595" s="10"/>
      <c r="G595" s="11"/>
      <c r="H595" s="13" t="str">
        <f t="shared" si="88"/>
        <v/>
      </c>
      <c r="I595" s="8" t="str">
        <f>IF(B595&lt;&gt;"",SUMIF($V$23:$V$598,V595,$H$23:$H$598)/SUMIF($V$23:$V$598,V595,$O$23:O1170),IF(O595&lt;&gt;"",SUMIF($S$23:$S$598,S595,$H$23:$H$598)/O595,""))</f>
        <v/>
      </c>
      <c r="J595" s="12"/>
      <c r="K595" s="19" t="str">
        <f t="shared" si="96"/>
        <v/>
      </c>
      <c r="L595" s="19" t="str">
        <f t="shared" si="89"/>
        <v/>
      </c>
      <c r="M595" s="19" t="str">
        <f t="shared" si="90"/>
        <v/>
      </c>
      <c r="N595" s="19" t="str">
        <f t="shared" si="97"/>
        <v/>
      </c>
      <c r="O595" s="9" t="str">
        <f t="shared" si="95"/>
        <v/>
      </c>
      <c r="S595" s="2" t="str">
        <f t="shared" si="93"/>
        <v>INDEX</v>
      </c>
      <c r="T595" s="18" t="str">
        <f t="shared" si="91"/>
        <v/>
      </c>
      <c r="V595" s="2" t="str">
        <f t="shared" si="94"/>
        <v>INCIDENTS</v>
      </c>
      <c r="W595" s="16" t="str">
        <f t="shared" si="92"/>
        <v/>
      </c>
    </row>
    <row r="596" spans="2:23" x14ac:dyDescent="0.2">
      <c r="B596" s="59" t="str">
        <f>IF(Collage!B589="","",Collage!B589)</f>
        <v/>
      </c>
      <c r="C596" s="59" t="str">
        <f>IF(Collage!C589="","",Collage!C589)</f>
        <v/>
      </c>
      <c r="D596" s="35" t="str">
        <f>IF(Collage!D589="","",Collage!D589)</f>
        <v/>
      </c>
      <c r="E596" s="29"/>
      <c r="F596" s="10"/>
      <c r="G596" s="11"/>
      <c r="H596" s="13" t="str">
        <f t="shared" si="88"/>
        <v/>
      </c>
      <c r="I596" s="8" t="str">
        <f>IF(B596&lt;&gt;"",SUMIF($V$23:$V$598,V596,$H$23:$H$598)/SUMIF($V$23:$V$598,V596,$O$23:O1171),IF(O596&lt;&gt;"",SUMIF($S$23:$S$598,S596,$H$23:$H$598)/O596,""))</f>
        <v/>
      </c>
      <c r="J596" s="12"/>
      <c r="K596" s="19" t="str">
        <f t="shared" si="96"/>
        <v/>
      </c>
      <c r="L596" s="19" t="str">
        <f t="shared" si="89"/>
        <v/>
      </c>
      <c r="M596" s="19" t="str">
        <f t="shared" si="90"/>
        <v/>
      </c>
      <c r="N596" s="19" t="str">
        <f t="shared" si="97"/>
        <v/>
      </c>
      <c r="O596" s="9" t="str">
        <f t="shared" si="95"/>
        <v/>
      </c>
      <c r="S596" s="2" t="str">
        <f t="shared" si="93"/>
        <v>INDEX</v>
      </c>
      <c r="T596" s="18" t="str">
        <f t="shared" si="91"/>
        <v/>
      </c>
      <c r="V596" s="2" t="str">
        <f t="shared" si="94"/>
        <v>INCIDENTS</v>
      </c>
      <c r="W596" s="16" t="str">
        <f t="shared" si="92"/>
        <v/>
      </c>
    </row>
    <row r="597" spans="2:23" x14ac:dyDescent="0.2">
      <c r="B597" s="59" t="str">
        <f>IF(Collage!B590="","",Collage!B590)</f>
        <v/>
      </c>
      <c r="C597" s="59" t="str">
        <f>IF(Collage!C590="","",Collage!C590)</f>
        <v/>
      </c>
      <c r="D597" s="35" t="str">
        <f>IF(Collage!D590="","",Collage!D590)</f>
        <v/>
      </c>
      <c r="E597" s="29"/>
      <c r="F597" s="10"/>
      <c r="G597" s="11"/>
      <c r="H597" s="13" t="str">
        <f t="shared" si="88"/>
        <v/>
      </c>
      <c r="I597" s="8" t="str">
        <f>IF(B597&lt;&gt;"",SUMIF($V$23:$V$598,V597,$H$23:$H$598)/SUMIF($V$23:$V$598,V597,$O$23:O1172),IF(O597&lt;&gt;"",SUMIF($S$23:$S$598,S597,$H$23:$H$598)/O597,""))</f>
        <v/>
      </c>
      <c r="J597" s="12"/>
      <c r="K597" s="19" t="str">
        <f t="shared" si="96"/>
        <v/>
      </c>
      <c r="L597" s="19" t="str">
        <f t="shared" si="89"/>
        <v/>
      </c>
      <c r="M597" s="19" t="str">
        <f t="shared" si="90"/>
        <v/>
      </c>
      <c r="N597" s="19" t="str">
        <f t="shared" si="97"/>
        <v/>
      </c>
      <c r="O597" s="9" t="str">
        <f t="shared" si="95"/>
        <v/>
      </c>
      <c r="S597" s="2" t="str">
        <f t="shared" si="93"/>
        <v>INDEX</v>
      </c>
      <c r="T597" s="18" t="str">
        <f t="shared" si="91"/>
        <v/>
      </c>
      <c r="V597" s="2" t="str">
        <f t="shared" si="94"/>
        <v>INCIDENTS</v>
      </c>
      <c r="W597" s="16" t="str">
        <f t="shared" si="92"/>
        <v/>
      </c>
    </row>
    <row r="598" spans="2:23" x14ac:dyDescent="0.2">
      <c r="B598" s="59" t="str">
        <f>IF(Collage!B591="","",Collage!B591)</f>
        <v/>
      </c>
      <c r="C598" s="59" t="str">
        <f>IF(Collage!C591="","",Collage!C591)</f>
        <v/>
      </c>
      <c r="D598" s="35" t="str">
        <f>IF(Collage!D591="","",Collage!D591)</f>
        <v/>
      </c>
      <c r="E598" s="29"/>
      <c r="F598" s="10"/>
      <c r="G598" s="11"/>
      <c r="H598" s="13" t="str">
        <f t="shared" si="88"/>
        <v/>
      </c>
      <c r="I598" s="8" t="str">
        <f>IF(B598&lt;&gt;"",SUMIF($V$23:$V$598,V598,$H$23:$H$598)/SUMIF($V$23:$V$598,V598,$O$23:O1173),IF(O598&lt;&gt;"",SUMIF($S$23:$S$598,S598,$H$23:$H$598)/O598,""))</f>
        <v/>
      </c>
      <c r="J598" s="12"/>
      <c r="K598" s="19" t="str">
        <f t="shared" si="96"/>
        <v/>
      </c>
      <c r="L598" s="19" t="str">
        <f t="shared" si="89"/>
        <v/>
      </c>
      <c r="M598" s="19" t="str">
        <f t="shared" si="90"/>
        <v/>
      </c>
      <c r="N598" s="19" t="str">
        <f t="shared" si="97"/>
        <v/>
      </c>
      <c r="O598" s="9" t="str">
        <f t="shared" si="95"/>
        <v/>
      </c>
      <c r="S598" s="2" t="str">
        <f t="shared" si="93"/>
        <v>INDEX</v>
      </c>
      <c r="T598" s="18" t="str">
        <f t="shared" si="91"/>
        <v/>
      </c>
      <c r="V598" s="2" t="str">
        <f t="shared" si="94"/>
        <v>INCIDENTS</v>
      </c>
      <c r="W598" s="16" t="str">
        <f t="shared" si="92"/>
        <v/>
      </c>
    </row>
    <row r="599" spans="2:23" x14ac:dyDescent="0.2">
      <c r="B599" s="59" t="str">
        <f>IF(Collage!B592="","",Collage!B592)</f>
        <v/>
      </c>
      <c r="C599" s="59" t="str">
        <f>IF(Collage!C592="","",Collage!C592)</f>
        <v/>
      </c>
      <c r="D599" s="35" t="str">
        <f>IF(Collage!D592="","",Collage!D592)</f>
        <v/>
      </c>
      <c r="E599" s="29"/>
      <c r="F599" s="10"/>
      <c r="G599" s="11"/>
      <c r="H599" s="13" t="str">
        <f t="shared" ref="H599:H662" si="98">IF(D599="","",SUM(N599/3))</f>
        <v/>
      </c>
      <c r="I599" s="8" t="str">
        <f>IF(B599&lt;&gt;"",SUMIF($V$23:$V$598,V599,$H$23:$H$598)/SUMIF($V$23:$V$598,V599,$O$23:O1174),IF(O599&lt;&gt;"",SUMIF($S$23:$S$598,S599,$H$23:$H$598)/O599,""))</f>
        <v/>
      </c>
      <c r="J599" s="12"/>
      <c r="K599" s="19" t="str">
        <f t="shared" si="96"/>
        <v/>
      </c>
      <c r="L599" s="19" t="str">
        <f t="shared" ref="L599:L662" si="99">IF($D599&lt;&gt;"",IF($F599="X",1,0),"")</f>
        <v/>
      </c>
      <c r="M599" s="19" t="str">
        <f t="shared" ref="M599:M662" si="100">IF($D599&lt;&gt;"",IF($G599="X",1,0),"")</f>
        <v/>
      </c>
      <c r="N599" s="19" t="str">
        <f t="shared" si="97"/>
        <v/>
      </c>
      <c r="O599" s="9" t="str">
        <f t="shared" si="95"/>
        <v/>
      </c>
      <c r="S599" s="2" t="str">
        <f t="shared" si="93"/>
        <v>INDEX</v>
      </c>
      <c r="T599" s="18" t="str">
        <f t="shared" ref="T599:T662" si="101">IF(C599&lt;&gt;"",I599,"")</f>
        <v/>
      </c>
      <c r="V599" s="2" t="str">
        <f t="shared" si="94"/>
        <v>INCIDENTS</v>
      </c>
      <c r="W599" s="16" t="str">
        <f t="shared" ref="W599:W662" si="102">IF(B599&lt;&gt;"",I599,"")</f>
        <v/>
      </c>
    </row>
    <row r="600" spans="2:23" x14ac:dyDescent="0.2">
      <c r="B600" s="59" t="str">
        <f>IF(Collage!B593="","",Collage!B593)</f>
        <v/>
      </c>
      <c r="C600" s="59" t="str">
        <f>IF(Collage!C593="","",Collage!C593)</f>
        <v/>
      </c>
      <c r="D600" s="35" t="str">
        <f>IF(Collage!D593="","",Collage!D593)</f>
        <v/>
      </c>
      <c r="E600" s="29"/>
      <c r="F600" s="10"/>
      <c r="G600" s="11"/>
      <c r="H600" s="13" t="str">
        <f t="shared" si="98"/>
        <v/>
      </c>
      <c r="I600" s="8" t="str">
        <f>IF(B600&lt;&gt;"",SUMIF($V$23:$V$598,V600,$H$23:$H$598)/SUMIF($V$23:$V$598,V600,$O$23:O1175),IF(O600&lt;&gt;"",SUMIF($S$23:$S$598,S600,$H$23:$H$598)/O600,""))</f>
        <v/>
      </c>
      <c r="J600" s="12"/>
      <c r="K600" s="19" t="str">
        <f t="shared" si="96"/>
        <v/>
      </c>
      <c r="L600" s="19" t="str">
        <f t="shared" si="99"/>
        <v/>
      </c>
      <c r="M600" s="19" t="str">
        <f t="shared" si="100"/>
        <v/>
      </c>
      <c r="N600" s="19" t="str">
        <f t="shared" si="97"/>
        <v/>
      </c>
      <c r="O600" s="9" t="str">
        <f t="shared" si="95"/>
        <v/>
      </c>
      <c r="S600" s="2" t="str">
        <f t="shared" ref="S600:S663" si="103">IF(C600&lt;&gt;"",C600,IF(V600=V599,S599,""))</f>
        <v>INDEX</v>
      </c>
      <c r="T600" s="18" t="str">
        <f t="shared" si="101"/>
        <v/>
      </c>
      <c r="V600" s="2" t="str">
        <f t="shared" ref="V600:V663" si="104">IF(B600="",V599,B600)</f>
        <v>INCIDENTS</v>
      </c>
      <c r="W600" s="16" t="str">
        <f t="shared" si="102"/>
        <v/>
      </c>
    </row>
    <row r="601" spans="2:23" x14ac:dyDescent="0.2">
      <c r="B601" s="59" t="str">
        <f>IF(Collage!B594="","",Collage!B594)</f>
        <v/>
      </c>
      <c r="C601" s="59" t="str">
        <f>IF(Collage!C594="","",Collage!C594)</f>
        <v/>
      </c>
      <c r="D601" s="35" t="str">
        <f>IF(Collage!D594="","",Collage!D594)</f>
        <v/>
      </c>
      <c r="E601" s="29"/>
      <c r="F601" s="10"/>
      <c r="G601" s="11"/>
      <c r="H601" s="13" t="str">
        <f t="shared" si="98"/>
        <v/>
      </c>
      <c r="I601" s="8" t="str">
        <f>IF(B601&lt;&gt;"",SUMIF($V$23:$V$598,V601,$H$23:$H$598)/SUMIF($V$23:$V$598,V601,$O$23:O1176),IF(O601&lt;&gt;"",SUMIF($S$23:$S$598,S601,$H$23:$H$598)/O601,""))</f>
        <v/>
      </c>
      <c r="J601" s="12"/>
      <c r="K601" s="19" t="str">
        <f t="shared" si="96"/>
        <v/>
      </c>
      <c r="L601" s="19" t="str">
        <f t="shared" si="99"/>
        <v/>
      </c>
      <c r="M601" s="19" t="str">
        <f t="shared" si="100"/>
        <v/>
      </c>
      <c r="N601" s="19" t="str">
        <f t="shared" si="97"/>
        <v/>
      </c>
      <c r="O601" s="9" t="str">
        <f t="shared" ref="O601:O664" si="105">IF(C601="","",IF(S600&lt;&gt;S601,SUMPRODUCT((D601:D1077&lt;&gt;"")*(S601:S1077=S601)),""))</f>
        <v/>
      </c>
      <c r="S601" s="2" t="str">
        <f t="shared" si="103"/>
        <v>INDEX</v>
      </c>
      <c r="T601" s="18" t="str">
        <f t="shared" si="101"/>
        <v/>
      </c>
      <c r="V601" s="2" t="str">
        <f t="shared" si="104"/>
        <v>INCIDENTS</v>
      </c>
      <c r="W601" s="16" t="str">
        <f t="shared" si="102"/>
        <v/>
      </c>
    </row>
    <row r="602" spans="2:23" x14ac:dyDescent="0.2">
      <c r="B602" s="59" t="str">
        <f>IF(Collage!B595="","",Collage!B595)</f>
        <v/>
      </c>
      <c r="C602" s="59" t="str">
        <f>IF(Collage!C595="","",Collage!C595)</f>
        <v/>
      </c>
      <c r="D602" s="35" t="str">
        <f>IF(Collage!D595="","",Collage!D595)</f>
        <v/>
      </c>
      <c r="E602" s="29"/>
      <c r="F602" s="10"/>
      <c r="G602" s="11"/>
      <c r="H602" s="13" t="str">
        <f t="shared" si="98"/>
        <v/>
      </c>
      <c r="I602" s="8" t="str">
        <f>IF(B602&lt;&gt;"",SUMIF($V$23:$V$598,V602,$H$23:$H$598)/SUMIF($V$23:$V$598,V602,$O$23:O1177),IF(O602&lt;&gt;"",SUMIF($S$23:$S$598,S602,$H$23:$H$598)/O602,""))</f>
        <v/>
      </c>
      <c r="J602" s="12"/>
      <c r="K602" s="19" t="str">
        <f t="shared" si="96"/>
        <v/>
      </c>
      <c r="L602" s="19" t="str">
        <f t="shared" si="99"/>
        <v/>
      </c>
      <c r="M602" s="19" t="str">
        <f t="shared" si="100"/>
        <v/>
      </c>
      <c r="N602" s="19" t="str">
        <f t="shared" si="97"/>
        <v/>
      </c>
      <c r="O602" s="9" t="str">
        <f t="shared" si="105"/>
        <v/>
      </c>
      <c r="S602" s="2" t="str">
        <f t="shared" si="103"/>
        <v>INDEX</v>
      </c>
      <c r="T602" s="18" t="str">
        <f t="shared" si="101"/>
        <v/>
      </c>
      <c r="V602" s="2" t="str">
        <f t="shared" si="104"/>
        <v>INCIDENTS</v>
      </c>
      <c r="W602" s="16" t="str">
        <f t="shared" si="102"/>
        <v/>
      </c>
    </row>
    <row r="603" spans="2:23" x14ac:dyDescent="0.2">
      <c r="B603" s="59" t="str">
        <f>IF(Collage!B596="","",Collage!B596)</f>
        <v/>
      </c>
      <c r="C603" s="59" t="str">
        <f>IF(Collage!C596="","",Collage!C596)</f>
        <v/>
      </c>
      <c r="D603" s="35" t="str">
        <f>IF(Collage!D596="","",Collage!D596)</f>
        <v/>
      </c>
      <c r="E603" s="29"/>
      <c r="F603" s="10"/>
      <c r="G603" s="11"/>
      <c r="H603" s="13" t="str">
        <f t="shared" si="98"/>
        <v/>
      </c>
      <c r="I603" s="8" t="str">
        <f>IF(B603&lt;&gt;"",SUMIF($V$23:$V$598,V603,$H$23:$H$598)/SUMIF($V$23:$V$598,V603,$O$23:O1178),IF(O603&lt;&gt;"",SUMIF($S$23:$S$598,S603,$H$23:$H$598)/O603,""))</f>
        <v/>
      </c>
      <c r="J603" s="12"/>
      <c r="K603" s="19" t="str">
        <f t="shared" si="96"/>
        <v/>
      </c>
      <c r="L603" s="19" t="str">
        <f t="shared" si="99"/>
        <v/>
      </c>
      <c r="M603" s="19" t="str">
        <f t="shared" si="100"/>
        <v/>
      </c>
      <c r="N603" s="19" t="str">
        <f t="shared" si="97"/>
        <v/>
      </c>
      <c r="O603" s="9" t="str">
        <f t="shared" si="105"/>
        <v/>
      </c>
      <c r="S603" s="2" t="str">
        <f t="shared" si="103"/>
        <v>INDEX</v>
      </c>
      <c r="T603" s="18" t="str">
        <f t="shared" si="101"/>
        <v/>
      </c>
      <c r="V603" s="2" t="str">
        <f t="shared" si="104"/>
        <v>INCIDENTS</v>
      </c>
      <c r="W603" s="16" t="str">
        <f t="shared" si="102"/>
        <v/>
      </c>
    </row>
    <row r="604" spans="2:23" x14ac:dyDescent="0.2">
      <c r="B604" s="59" t="str">
        <f>IF(Collage!B597="","",Collage!B597)</f>
        <v/>
      </c>
      <c r="C604" s="59" t="str">
        <f>IF(Collage!C597="","",Collage!C597)</f>
        <v/>
      </c>
      <c r="D604" s="35" t="str">
        <f>IF(Collage!D597="","",Collage!D597)</f>
        <v/>
      </c>
      <c r="E604" s="29"/>
      <c r="F604" s="10"/>
      <c r="G604" s="11"/>
      <c r="H604" s="13" t="str">
        <f t="shared" si="98"/>
        <v/>
      </c>
      <c r="I604" s="8" t="str">
        <f>IF(B604&lt;&gt;"",SUMIF($V$23:$V$598,V604,$H$23:$H$598)/SUMIF($V$23:$V$598,V604,$O$23:O1179),IF(O604&lt;&gt;"",SUMIF($S$23:$S$598,S604,$H$23:$H$598)/O604,""))</f>
        <v/>
      </c>
      <c r="J604" s="12"/>
      <c r="K604" s="19" t="str">
        <f t="shared" si="96"/>
        <v/>
      </c>
      <c r="L604" s="19" t="str">
        <f t="shared" si="99"/>
        <v/>
      </c>
      <c r="M604" s="19" t="str">
        <f t="shared" si="100"/>
        <v/>
      </c>
      <c r="N604" s="19" t="str">
        <f t="shared" si="97"/>
        <v/>
      </c>
      <c r="O604" s="9" t="str">
        <f t="shared" si="105"/>
        <v/>
      </c>
      <c r="S604" s="2" t="str">
        <f t="shared" si="103"/>
        <v>INDEX</v>
      </c>
      <c r="T604" s="18" t="str">
        <f t="shared" si="101"/>
        <v/>
      </c>
      <c r="V604" s="2" t="str">
        <f t="shared" si="104"/>
        <v>INCIDENTS</v>
      </c>
      <c r="W604" s="16" t="str">
        <f t="shared" si="102"/>
        <v/>
      </c>
    </row>
    <row r="605" spans="2:23" x14ac:dyDescent="0.2">
      <c r="B605" s="59" t="str">
        <f>IF(Collage!B598="","",Collage!B598)</f>
        <v/>
      </c>
      <c r="C605" s="59" t="str">
        <f>IF(Collage!C598="","",Collage!C598)</f>
        <v/>
      </c>
      <c r="D605" s="35" t="str">
        <f>IF(Collage!D598="","",Collage!D598)</f>
        <v/>
      </c>
      <c r="E605" s="29"/>
      <c r="F605" s="10"/>
      <c r="G605" s="11"/>
      <c r="H605" s="13" t="str">
        <f t="shared" si="98"/>
        <v/>
      </c>
      <c r="I605" s="8" t="str">
        <f>IF(B605&lt;&gt;"",SUMIF($V$23:$V$598,V605,$H$23:$H$598)/SUMIF($V$23:$V$598,V605,$O$23:O1180),IF(O605&lt;&gt;"",SUMIF($S$23:$S$598,S605,$H$23:$H$598)/O605,""))</f>
        <v/>
      </c>
      <c r="J605" s="12"/>
      <c r="K605" s="19" t="str">
        <f t="shared" si="96"/>
        <v/>
      </c>
      <c r="L605" s="19" t="str">
        <f t="shared" si="99"/>
        <v/>
      </c>
      <c r="M605" s="19" t="str">
        <f t="shared" si="100"/>
        <v/>
      </c>
      <c r="N605" s="19" t="str">
        <f t="shared" si="97"/>
        <v/>
      </c>
      <c r="O605" s="9" t="str">
        <f t="shared" si="105"/>
        <v/>
      </c>
      <c r="S605" s="2" t="str">
        <f t="shared" si="103"/>
        <v>INDEX</v>
      </c>
      <c r="T605" s="18" t="str">
        <f t="shared" si="101"/>
        <v/>
      </c>
      <c r="V605" s="2" t="str">
        <f t="shared" si="104"/>
        <v>INCIDENTS</v>
      </c>
      <c r="W605" s="16" t="str">
        <f t="shared" si="102"/>
        <v/>
      </c>
    </row>
    <row r="606" spans="2:23" x14ac:dyDescent="0.2">
      <c r="B606" s="59" t="str">
        <f>IF(Collage!B599="","",Collage!B599)</f>
        <v/>
      </c>
      <c r="C606" s="59" t="str">
        <f>IF(Collage!C599="","",Collage!C599)</f>
        <v/>
      </c>
      <c r="D606" s="35" t="str">
        <f>IF(Collage!D599="","",Collage!D599)</f>
        <v/>
      </c>
      <c r="E606" s="29"/>
      <c r="F606" s="10"/>
      <c r="G606" s="11"/>
      <c r="H606" s="13" t="str">
        <f t="shared" si="98"/>
        <v/>
      </c>
      <c r="I606" s="8" t="str">
        <f>IF(B606&lt;&gt;"",SUMIF($V$23:$V$598,V606,$H$23:$H$598)/SUMIF($V$23:$V$598,V606,$O$23:O1181),IF(O606&lt;&gt;"",SUMIF($S$23:$S$598,S606,$H$23:$H$598)/O606,""))</f>
        <v/>
      </c>
      <c r="J606" s="12"/>
      <c r="K606" s="19" t="str">
        <f t="shared" si="96"/>
        <v/>
      </c>
      <c r="L606" s="19" t="str">
        <f t="shared" si="99"/>
        <v/>
      </c>
      <c r="M606" s="19" t="str">
        <f t="shared" si="100"/>
        <v/>
      </c>
      <c r="N606" s="19" t="str">
        <f t="shared" si="97"/>
        <v/>
      </c>
      <c r="O606" s="9" t="str">
        <f t="shared" si="105"/>
        <v/>
      </c>
      <c r="S606" s="2" t="str">
        <f t="shared" si="103"/>
        <v>INDEX</v>
      </c>
      <c r="T606" s="18" t="str">
        <f t="shared" si="101"/>
        <v/>
      </c>
      <c r="V606" s="2" t="str">
        <f t="shared" si="104"/>
        <v>INCIDENTS</v>
      </c>
      <c r="W606" s="16" t="str">
        <f t="shared" si="102"/>
        <v/>
      </c>
    </row>
    <row r="607" spans="2:23" x14ac:dyDescent="0.2">
      <c r="B607" s="59" t="str">
        <f>IF(Collage!B600="","",Collage!B600)</f>
        <v/>
      </c>
      <c r="C607" s="59" t="str">
        <f>IF(Collage!C600="","",Collage!C600)</f>
        <v/>
      </c>
      <c r="D607" s="35" t="str">
        <f>IF(Collage!D600="","",Collage!D600)</f>
        <v/>
      </c>
      <c r="E607" s="29"/>
      <c r="F607" s="10"/>
      <c r="G607" s="11"/>
      <c r="H607" s="13" t="str">
        <f t="shared" si="98"/>
        <v/>
      </c>
      <c r="I607" s="8" t="str">
        <f>IF(B607&lt;&gt;"",SUMIF($V$23:$V$598,V607,$H$23:$H$598)/SUMIF($V$23:$V$598,V607,$O$23:O1182),IF(O607&lt;&gt;"",SUMIF($S$23:$S$598,S607,$H$23:$H$598)/O607,""))</f>
        <v/>
      </c>
      <c r="J607" s="12"/>
      <c r="K607" s="19" t="str">
        <f t="shared" si="96"/>
        <v/>
      </c>
      <c r="L607" s="19" t="str">
        <f t="shared" si="99"/>
        <v/>
      </c>
      <c r="M607" s="19" t="str">
        <f t="shared" si="100"/>
        <v/>
      </c>
      <c r="N607" s="19" t="str">
        <f t="shared" si="97"/>
        <v/>
      </c>
      <c r="O607" s="9" t="str">
        <f t="shared" si="105"/>
        <v/>
      </c>
      <c r="S607" s="2" t="str">
        <f t="shared" si="103"/>
        <v>INDEX</v>
      </c>
      <c r="T607" s="18" t="str">
        <f t="shared" si="101"/>
        <v/>
      </c>
      <c r="V607" s="2" t="str">
        <f t="shared" si="104"/>
        <v>INCIDENTS</v>
      </c>
      <c r="W607" s="16" t="str">
        <f t="shared" si="102"/>
        <v/>
      </c>
    </row>
    <row r="608" spans="2:23" x14ac:dyDescent="0.2">
      <c r="B608" s="59" t="str">
        <f>IF(Collage!B601="","",Collage!B601)</f>
        <v/>
      </c>
      <c r="C608" s="59" t="str">
        <f>IF(Collage!C601="","",Collage!C601)</f>
        <v/>
      </c>
      <c r="D608" s="35" t="str">
        <f>IF(Collage!D601="","",Collage!D601)</f>
        <v/>
      </c>
      <c r="E608" s="29"/>
      <c r="F608" s="10"/>
      <c r="G608" s="11"/>
      <c r="H608" s="13" t="str">
        <f t="shared" si="98"/>
        <v/>
      </c>
      <c r="I608" s="8" t="str">
        <f>IF(B608&lt;&gt;"",SUMIF($V$23:$V$598,V608,$H$23:$H$598)/SUMIF($V$23:$V$598,V608,$O$23:O1183),IF(O608&lt;&gt;"",SUMIF($S$23:$S$598,S608,$H$23:$H$598)/O608,""))</f>
        <v/>
      </c>
      <c r="J608" s="12"/>
      <c r="K608" s="19" t="str">
        <f t="shared" si="96"/>
        <v/>
      </c>
      <c r="L608" s="19" t="str">
        <f t="shared" si="99"/>
        <v/>
      </c>
      <c r="M608" s="19" t="str">
        <f t="shared" si="100"/>
        <v/>
      </c>
      <c r="N608" s="19" t="str">
        <f t="shared" si="97"/>
        <v/>
      </c>
      <c r="O608" s="9" t="str">
        <f t="shared" si="105"/>
        <v/>
      </c>
      <c r="S608" s="2" t="str">
        <f t="shared" si="103"/>
        <v>INDEX</v>
      </c>
      <c r="T608" s="18" t="str">
        <f t="shared" si="101"/>
        <v/>
      </c>
      <c r="V608" s="2" t="str">
        <f t="shared" si="104"/>
        <v>INCIDENTS</v>
      </c>
      <c r="W608" s="16" t="str">
        <f t="shared" si="102"/>
        <v/>
      </c>
    </row>
    <row r="609" spans="2:23" x14ac:dyDescent="0.2">
      <c r="B609" s="59" t="str">
        <f>IF(Collage!B602="","",Collage!B602)</f>
        <v/>
      </c>
      <c r="C609" s="59" t="str">
        <f>IF(Collage!C602="","",Collage!C602)</f>
        <v/>
      </c>
      <c r="D609" s="35" t="str">
        <f>IF(Collage!D602="","",Collage!D602)</f>
        <v/>
      </c>
      <c r="E609" s="29"/>
      <c r="F609" s="10"/>
      <c r="G609" s="11"/>
      <c r="H609" s="13" t="str">
        <f t="shared" si="98"/>
        <v/>
      </c>
      <c r="I609" s="8" t="str">
        <f>IF(B609&lt;&gt;"",SUMIF($V$23:$V$598,V609,$H$23:$H$598)/SUMIF($V$23:$V$598,V609,$O$23:O1184),IF(O609&lt;&gt;"",SUMIF($S$23:$S$598,S609,$H$23:$H$598)/O609,""))</f>
        <v/>
      </c>
      <c r="J609" s="12"/>
      <c r="K609" s="19" t="str">
        <f t="shared" si="96"/>
        <v/>
      </c>
      <c r="L609" s="19" t="str">
        <f t="shared" si="99"/>
        <v/>
      </c>
      <c r="M609" s="19" t="str">
        <f t="shared" si="100"/>
        <v/>
      </c>
      <c r="N609" s="19" t="str">
        <f t="shared" si="97"/>
        <v/>
      </c>
      <c r="O609" s="9" t="str">
        <f t="shared" si="105"/>
        <v/>
      </c>
      <c r="S609" s="2" t="str">
        <f t="shared" si="103"/>
        <v>INDEX</v>
      </c>
      <c r="T609" s="18" t="str">
        <f t="shared" si="101"/>
        <v/>
      </c>
      <c r="V609" s="2" t="str">
        <f t="shared" si="104"/>
        <v>INCIDENTS</v>
      </c>
      <c r="W609" s="16" t="str">
        <f t="shared" si="102"/>
        <v/>
      </c>
    </row>
    <row r="610" spans="2:23" x14ac:dyDescent="0.2">
      <c r="B610" s="59" t="str">
        <f>IF(Collage!B603="","",Collage!B603)</f>
        <v/>
      </c>
      <c r="C610" s="59" t="str">
        <f>IF(Collage!C603="","",Collage!C603)</f>
        <v/>
      </c>
      <c r="D610" s="35" t="str">
        <f>IF(Collage!D603="","",Collage!D603)</f>
        <v/>
      </c>
      <c r="E610" s="29"/>
      <c r="F610" s="10"/>
      <c r="G610" s="11"/>
      <c r="H610" s="13" t="str">
        <f t="shared" si="98"/>
        <v/>
      </c>
      <c r="I610" s="8" t="str">
        <f>IF(B610&lt;&gt;"",SUMIF($V$23:$V$598,V610,$H$23:$H$598)/SUMIF($V$23:$V$598,V610,$O$23:O1185),IF(O610&lt;&gt;"",SUMIF($S$23:$S$598,S610,$H$23:$H$598)/O610,""))</f>
        <v/>
      </c>
      <c r="J610" s="12"/>
      <c r="K610" s="19" t="str">
        <f t="shared" si="96"/>
        <v/>
      </c>
      <c r="L610" s="19" t="str">
        <f t="shared" si="99"/>
        <v/>
      </c>
      <c r="M610" s="19" t="str">
        <f t="shared" si="100"/>
        <v/>
      </c>
      <c r="N610" s="19" t="str">
        <f t="shared" si="97"/>
        <v/>
      </c>
      <c r="O610" s="9" t="str">
        <f t="shared" si="105"/>
        <v/>
      </c>
      <c r="S610" s="2" t="str">
        <f t="shared" si="103"/>
        <v>INDEX</v>
      </c>
      <c r="T610" s="18" t="str">
        <f t="shared" si="101"/>
        <v/>
      </c>
      <c r="V610" s="2" t="str">
        <f t="shared" si="104"/>
        <v>INCIDENTS</v>
      </c>
      <c r="W610" s="16" t="str">
        <f t="shared" si="102"/>
        <v/>
      </c>
    </row>
    <row r="611" spans="2:23" x14ac:dyDescent="0.2">
      <c r="B611" s="59" t="str">
        <f>IF(Collage!B604="","",Collage!B604)</f>
        <v/>
      </c>
      <c r="C611" s="59" t="str">
        <f>IF(Collage!C604="","",Collage!C604)</f>
        <v/>
      </c>
      <c r="D611" s="35" t="str">
        <f>IF(Collage!D604="","",Collage!D604)</f>
        <v/>
      </c>
      <c r="E611" s="29"/>
      <c r="F611" s="10"/>
      <c r="G611" s="11"/>
      <c r="H611" s="13" t="str">
        <f t="shared" si="98"/>
        <v/>
      </c>
      <c r="I611" s="8" t="str">
        <f>IF(B611&lt;&gt;"",SUMIF($V$23:$V$598,V611,$H$23:$H$598)/SUMIF($V$23:$V$598,V611,$O$23:O1186),IF(O611&lt;&gt;"",SUMIF($S$23:$S$598,S611,$H$23:$H$598)/O611,""))</f>
        <v/>
      </c>
      <c r="J611" s="12"/>
      <c r="K611" s="19" t="str">
        <f t="shared" si="96"/>
        <v/>
      </c>
      <c r="L611" s="19" t="str">
        <f t="shared" si="99"/>
        <v/>
      </c>
      <c r="M611" s="19" t="str">
        <f t="shared" si="100"/>
        <v/>
      </c>
      <c r="N611" s="19" t="str">
        <f t="shared" si="97"/>
        <v/>
      </c>
      <c r="O611" s="9" t="str">
        <f t="shared" si="105"/>
        <v/>
      </c>
      <c r="S611" s="2" t="str">
        <f t="shared" si="103"/>
        <v>INDEX</v>
      </c>
      <c r="T611" s="18" t="str">
        <f t="shared" si="101"/>
        <v/>
      </c>
      <c r="V611" s="2" t="str">
        <f t="shared" si="104"/>
        <v>INCIDENTS</v>
      </c>
      <c r="W611" s="16" t="str">
        <f t="shared" si="102"/>
        <v/>
      </c>
    </row>
    <row r="612" spans="2:23" x14ac:dyDescent="0.2">
      <c r="B612" s="59" t="str">
        <f>IF(Collage!B605="","",Collage!B605)</f>
        <v/>
      </c>
      <c r="C612" s="59" t="str">
        <f>IF(Collage!C605="","",Collage!C605)</f>
        <v/>
      </c>
      <c r="D612" s="35" t="str">
        <f>IF(Collage!D605="","",Collage!D605)</f>
        <v/>
      </c>
      <c r="E612" s="29"/>
      <c r="F612" s="10"/>
      <c r="G612" s="11"/>
      <c r="H612" s="13" t="str">
        <f t="shared" si="98"/>
        <v/>
      </c>
      <c r="I612" s="8" t="str">
        <f>IF(B612&lt;&gt;"",SUMIF($V$23:$V$598,V612,$H$23:$H$598)/SUMIF($V$23:$V$598,V612,$O$23:O1187),IF(O612&lt;&gt;"",SUMIF($S$23:$S$598,S612,$H$23:$H$598)/O612,""))</f>
        <v/>
      </c>
      <c r="J612" s="12"/>
      <c r="K612" s="19" t="str">
        <f t="shared" ref="K612:K675" si="106">IF(D612&lt;&gt;"",IF(E612="X",1,0),"")</f>
        <v/>
      </c>
      <c r="L612" s="19" t="str">
        <f t="shared" si="99"/>
        <v/>
      </c>
      <c r="M612" s="19" t="str">
        <f t="shared" si="100"/>
        <v/>
      </c>
      <c r="N612" s="19" t="str">
        <f t="shared" ref="N612:N675" si="107">IF(D612&lt;&gt;"",SUM(K612:M612),IF(O612&lt;&gt;"","Procédures :",""))</f>
        <v/>
      </c>
      <c r="O612" s="9" t="str">
        <f t="shared" si="105"/>
        <v/>
      </c>
      <c r="S612" s="2" t="str">
        <f t="shared" si="103"/>
        <v>INDEX</v>
      </c>
      <c r="T612" s="18" t="str">
        <f t="shared" si="101"/>
        <v/>
      </c>
      <c r="V612" s="2" t="str">
        <f t="shared" si="104"/>
        <v>INCIDENTS</v>
      </c>
      <c r="W612" s="16" t="str">
        <f t="shared" si="102"/>
        <v/>
      </c>
    </row>
    <row r="613" spans="2:23" x14ac:dyDescent="0.2">
      <c r="B613" s="59" t="str">
        <f>IF(Collage!B606="","",Collage!B606)</f>
        <v/>
      </c>
      <c r="C613" s="59" t="str">
        <f>IF(Collage!C606="","",Collage!C606)</f>
        <v/>
      </c>
      <c r="D613" s="35" t="str">
        <f>IF(Collage!D606="","",Collage!D606)</f>
        <v/>
      </c>
      <c r="E613" s="29"/>
      <c r="F613" s="10"/>
      <c r="G613" s="11"/>
      <c r="H613" s="13" t="str">
        <f t="shared" si="98"/>
        <v/>
      </c>
      <c r="I613" s="8" t="str">
        <f>IF(B613&lt;&gt;"",SUMIF($V$23:$V$598,V613,$H$23:$H$598)/SUMIF($V$23:$V$598,V613,$O$23:O1188),IF(O613&lt;&gt;"",SUMIF($S$23:$S$598,S613,$H$23:$H$598)/O613,""))</f>
        <v/>
      </c>
      <c r="J613" s="12"/>
      <c r="K613" s="19" t="str">
        <f t="shared" si="106"/>
        <v/>
      </c>
      <c r="L613" s="19" t="str">
        <f t="shared" si="99"/>
        <v/>
      </c>
      <c r="M613" s="19" t="str">
        <f t="shared" si="100"/>
        <v/>
      </c>
      <c r="N613" s="19" t="str">
        <f t="shared" si="107"/>
        <v/>
      </c>
      <c r="O613" s="9" t="str">
        <f t="shared" si="105"/>
        <v/>
      </c>
      <c r="S613" s="2" t="str">
        <f t="shared" si="103"/>
        <v>INDEX</v>
      </c>
      <c r="T613" s="18" t="str">
        <f t="shared" si="101"/>
        <v/>
      </c>
      <c r="V613" s="2" t="str">
        <f t="shared" si="104"/>
        <v>INCIDENTS</v>
      </c>
      <c r="W613" s="16" t="str">
        <f t="shared" si="102"/>
        <v/>
      </c>
    </row>
    <row r="614" spans="2:23" x14ac:dyDescent="0.2">
      <c r="B614" s="59" t="str">
        <f>IF(Collage!B607="","",Collage!B607)</f>
        <v/>
      </c>
      <c r="C614" s="59" t="str">
        <f>IF(Collage!C607="","",Collage!C607)</f>
        <v/>
      </c>
      <c r="D614" s="35" t="str">
        <f>IF(Collage!D607="","",Collage!D607)</f>
        <v/>
      </c>
      <c r="E614" s="29"/>
      <c r="F614" s="10"/>
      <c r="G614" s="11"/>
      <c r="H614" s="13" t="str">
        <f t="shared" si="98"/>
        <v/>
      </c>
      <c r="I614" s="8" t="str">
        <f>IF(B614&lt;&gt;"",SUMIF($V$23:$V$598,V614,$H$23:$H$598)/SUMIF($V$23:$V$598,V614,$O$23:O1189),IF(O614&lt;&gt;"",SUMIF($S$23:$S$598,S614,$H$23:$H$598)/O614,""))</f>
        <v/>
      </c>
      <c r="J614" s="12"/>
      <c r="K614" s="19" t="str">
        <f t="shared" si="106"/>
        <v/>
      </c>
      <c r="L614" s="19" t="str">
        <f t="shared" si="99"/>
        <v/>
      </c>
      <c r="M614" s="19" t="str">
        <f t="shared" si="100"/>
        <v/>
      </c>
      <c r="N614" s="19" t="str">
        <f t="shared" si="107"/>
        <v/>
      </c>
      <c r="O614" s="9" t="str">
        <f t="shared" si="105"/>
        <v/>
      </c>
      <c r="S614" s="2" t="str">
        <f t="shared" si="103"/>
        <v>INDEX</v>
      </c>
      <c r="T614" s="18" t="str">
        <f t="shared" si="101"/>
        <v/>
      </c>
      <c r="V614" s="2" t="str">
        <f t="shared" si="104"/>
        <v>INCIDENTS</v>
      </c>
      <c r="W614" s="16" t="str">
        <f t="shared" si="102"/>
        <v/>
      </c>
    </row>
    <row r="615" spans="2:23" x14ac:dyDescent="0.2">
      <c r="B615" s="59" t="str">
        <f>IF(Collage!B608="","",Collage!B608)</f>
        <v/>
      </c>
      <c r="C615" s="59" t="str">
        <f>IF(Collage!C608="","",Collage!C608)</f>
        <v/>
      </c>
      <c r="D615" s="35" t="str">
        <f>IF(Collage!D608="","",Collage!D608)</f>
        <v/>
      </c>
      <c r="E615" s="29"/>
      <c r="F615" s="10"/>
      <c r="G615" s="11"/>
      <c r="H615" s="13" t="str">
        <f t="shared" si="98"/>
        <v/>
      </c>
      <c r="I615" s="8" t="str">
        <f>IF(B615&lt;&gt;"",SUMIF($V$23:$V$598,V615,$H$23:$H$598)/SUMIF($V$23:$V$598,V615,$O$23:O1190),IF(O615&lt;&gt;"",SUMIF($S$23:$S$598,S615,$H$23:$H$598)/O615,""))</f>
        <v/>
      </c>
      <c r="J615" s="12"/>
      <c r="K615" s="19" t="str">
        <f t="shared" si="106"/>
        <v/>
      </c>
      <c r="L615" s="19" t="str">
        <f t="shared" si="99"/>
        <v/>
      </c>
      <c r="M615" s="19" t="str">
        <f t="shared" si="100"/>
        <v/>
      </c>
      <c r="N615" s="19" t="str">
        <f t="shared" si="107"/>
        <v/>
      </c>
      <c r="O615" s="9" t="str">
        <f t="shared" si="105"/>
        <v/>
      </c>
      <c r="S615" s="2" t="str">
        <f t="shared" si="103"/>
        <v>INDEX</v>
      </c>
      <c r="T615" s="18" t="str">
        <f t="shared" si="101"/>
        <v/>
      </c>
      <c r="V615" s="2" t="str">
        <f t="shared" si="104"/>
        <v>INCIDENTS</v>
      </c>
      <c r="W615" s="16" t="str">
        <f t="shared" si="102"/>
        <v/>
      </c>
    </row>
    <row r="616" spans="2:23" x14ac:dyDescent="0.2">
      <c r="B616" s="59" t="str">
        <f>IF(Collage!B609="","",Collage!B609)</f>
        <v/>
      </c>
      <c r="C616" s="59" t="str">
        <f>IF(Collage!C609="","",Collage!C609)</f>
        <v/>
      </c>
      <c r="D616" s="35" t="str">
        <f>IF(Collage!D609="","",Collage!D609)</f>
        <v/>
      </c>
      <c r="E616" s="29"/>
      <c r="F616" s="10"/>
      <c r="G616" s="11"/>
      <c r="H616" s="13" t="str">
        <f t="shared" si="98"/>
        <v/>
      </c>
      <c r="I616" s="8" t="str">
        <f>IF(B616&lt;&gt;"",SUMIF($V$23:$V$598,V616,$H$23:$H$598)/SUMIF($V$23:$V$598,V616,$O$23:O1191),IF(O616&lt;&gt;"",SUMIF($S$23:$S$598,S616,$H$23:$H$598)/O616,""))</f>
        <v/>
      </c>
      <c r="J616" s="12"/>
      <c r="K616" s="19" t="str">
        <f t="shared" si="106"/>
        <v/>
      </c>
      <c r="L616" s="19" t="str">
        <f t="shared" si="99"/>
        <v/>
      </c>
      <c r="M616" s="19" t="str">
        <f t="shared" si="100"/>
        <v/>
      </c>
      <c r="N616" s="19" t="str">
        <f t="shared" si="107"/>
        <v/>
      </c>
      <c r="O616" s="9" t="str">
        <f t="shared" si="105"/>
        <v/>
      </c>
      <c r="S616" s="2" t="str">
        <f t="shared" si="103"/>
        <v>INDEX</v>
      </c>
      <c r="T616" s="18" t="str">
        <f t="shared" si="101"/>
        <v/>
      </c>
      <c r="V616" s="2" t="str">
        <f t="shared" si="104"/>
        <v>INCIDENTS</v>
      </c>
      <c r="W616" s="16" t="str">
        <f t="shared" si="102"/>
        <v/>
      </c>
    </row>
    <row r="617" spans="2:23" x14ac:dyDescent="0.2">
      <c r="B617" s="59" t="str">
        <f>IF(Collage!B610="","",Collage!B610)</f>
        <v/>
      </c>
      <c r="C617" s="59" t="str">
        <f>IF(Collage!C610="","",Collage!C610)</f>
        <v/>
      </c>
      <c r="D617" s="35" t="str">
        <f>IF(Collage!D610="","",Collage!D610)</f>
        <v/>
      </c>
      <c r="E617" s="29"/>
      <c r="F617" s="10"/>
      <c r="G617" s="11"/>
      <c r="H617" s="13" t="str">
        <f t="shared" si="98"/>
        <v/>
      </c>
      <c r="I617" s="8" t="str">
        <f>IF(B617&lt;&gt;"",SUMIF($V$23:$V$598,V617,$H$23:$H$598)/SUMIF($V$23:$V$598,V617,$O$23:O1192),IF(O617&lt;&gt;"",SUMIF($S$23:$S$598,S617,$H$23:$H$598)/O617,""))</f>
        <v/>
      </c>
      <c r="J617" s="12"/>
      <c r="K617" s="19" t="str">
        <f t="shared" si="106"/>
        <v/>
      </c>
      <c r="L617" s="19" t="str">
        <f t="shared" si="99"/>
        <v/>
      </c>
      <c r="M617" s="19" t="str">
        <f t="shared" si="100"/>
        <v/>
      </c>
      <c r="N617" s="19" t="str">
        <f t="shared" si="107"/>
        <v/>
      </c>
      <c r="O617" s="9" t="str">
        <f t="shared" si="105"/>
        <v/>
      </c>
      <c r="S617" s="2" t="str">
        <f t="shared" si="103"/>
        <v>INDEX</v>
      </c>
      <c r="T617" s="18" t="str">
        <f t="shared" si="101"/>
        <v/>
      </c>
      <c r="V617" s="2" t="str">
        <f t="shared" si="104"/>
        <v>INCIDENTS</v>
      </c>
      <c r="W617" s="16" t="str">
        <f t="shared" si="102"/>
        <v/>
      </c>
    </row>
    <row r="618" spans="2:23" x14ac:dyDescent="0.2">
      <c r="B618" s="59" t="str">
        <f>IF(Collage!B611="","",Collage!B611)</f>
        <v/>
      </c>
      <c r="C618" s="59" t="str">
        <f>IF(Collage!C611="","",Collage!C611)</f>
        <v/>
      </c>
      <c r="D618" s="35" t="str">
        <f>IF(Collage!D611="","",Collage!D611)</f>
        <v/>
      </c>
      <c r="E618" s="29"/>
      <c r="F618" s="10"/>
      <c r="G618" s="11"/>
      <c r="H618" s="13" t="str">
        <f t="shared" si="98"/>
        <v/>
      </c>
      <c r="I618" s="8" t="str">
        <f>IF(B618&lt;&gt;"",SUMIF($V$23:$V$598,V618,$H$23:$H$598)/SUMIF($V$23:$V$598,V618,$O$23:O1193),IF(O618&lt;&gt;"",SUMIF($S$23:$S$598,S618,$H$23:$H$598)/O618,""))</f>
        <v/>
      </c>
      <c r="J618" s="12"/>
      <c r="K618" s="19" t="str">
        <f t="shared" si="106"/>
        <v/>
      </c>
      <c r="L618" s="19" t="str">
        <f t="shared" si="99"/>
        <v/>
      </c>
      <c r="M618" s="19" t="str">
        <f t="shared" si="100"/>
        <v/>
      </c>
      <c r="N618" s="19" t="str">
        <f t="shared" si="107"/>
        <v/>
      </c>
      <c r="O618" s="9" t="str">
        <f t="shared" si="105"/>
        <v/>
      </c>
      <c r="S618" s="2" t="str">
        <f t="shared" si="103"/>
        <v>INDEX</v>
      </c>
      <c r="T618" s="18" t="str">
        <f t="shared" si="101"/>
        <v/>
      </c>
      <c r="V618" s="2" t="str">
        <f t="shared" si="104"/>
        <v>INCIDENTS</v>
      </c>
      <c r="W618" s="16" t="str">
        <f t="shared" si="102"/>
        <v/>
      </c>
    </row>
    <row r="619" spans="2:23" x14ac:dyDescent="0.2">
      <c r="B619" s="59" t="str">
        <f>IF(Collage!B612="","",Collage!B612)</f>
        <v/>
      </c>
      <c r="C619" s="59" t="str">
        <f>IF(Collage!C612="","",Collage!C612)</f>
        <v/>
      </c>
      <c r="D619" s="35" t="str">
        <f>IF(Collage!D612="","",Collage!D612)</f>
        <v/>
      </c>
      <c r="E619" s="29"/>
      <c r="F619" s="10"/>
      <c r="G619" s="11"/>
      <c r="H619" s="13" t="str">
        <f t="shared" si="98"/>
        <v/>
      </c>
      <c r="I619" s="8" t="str">
        <f>IF(B619&lt;&gt;"",SUMIF($V$23:$V$598,V619,$H$23:$H$598)/SUMIF($V$23:$V$598,V619,$O$23:O1194),IF(O619&lt;&gt;"",SUMIF($S$23:$S$598,S619,$H$23:$H$598)/O619,""))</f>
        <v/>
      </c>
      <c r="J619" s="12"/>
      <c r="K619" s="19" t="str">
        <f t="shared" si="106"/>
        <v/>
      </c>
      <c r="L619" s="19" t="str">
        <f t="shared" si="99"/>
        <v/>
      </c>
      <c r="M619" s="19" t="str">
        <f t="shared" si="100"/>
        <v/>
      </c>
      <c r="N619" s="19" t="str">
        <f t="shared" si="107"/>
        <v/>
      </c>
      <c r="O619" s="9" t="str">
        <f t="shared" si="105"/>
        <v/>
      </c>
      <c r="S619" s="2" t="str">
        <f t="shared" si="103"/>
        <v>INDEX</v>
      </c>
      <c r="T619" s="18" t="str">
        <f t="shared" si="101"/>
        <v/>
      </c>
      <c r="V619" s="2" t="str">
        <f t="shared" si="104"/>
        <v>INCIDENTS</v>
      </c>
      <c r="W619" s="16" t="str">
        <f t="shared" si="102"/>
        <v/>
      </c>
    </row>
    <row r="620" spans="2:23" x14ac:dyDescent="0.2">
      <c r="B620" s="59" t="str">
        <f>IF(Collage!B613="","",Collage!B613)</f>
        <v/>
      </c>
      <c r="C620" s="59" t="str">
        <f>IF(Collage!C613="","",Collage!C613)</f>
        <v/>
      </c>
      <c r="D620" s="35" t="str">
        <f>IF(Collage!D613="","",Collage!D613)</f>
        <v/>
      </c>
      <c r="E620" s="29"/>
      <c r="F620" s="10"/>
      <c r="G620" s="11"/>
      <c r="H620" s="13" t="str">
        <f t="shared" si="98"/>
        <v/>
      </c>
      <c r="I620" s="8" t="str">
        <f>IF(B620&lt;&gt;"",SUMIF($V$23:$V$598,V620,$H$23:$H$598)/SUMIF($V$23:$V$598,V620,$O$23:O1195),IF(O620&lt;&gt;"",SUMIF($S$23:$S$598,S620,$H$23:$H$598)/O620,""))</f>
        <v/>
      </c>
      <c r="J620" s="12"/>
      <c r="K620" s="19" t="str">
        <f t="shared" si="106"/>
        <v/>
      </c>
      <c r="L620" s="19" t="str">
        <f t="shared" si="99"/>
        <v/>
      </c>
      <c r="M620" s="19" t="str">
        <f t="shared" si="100"/>
        <v/>
      </c>
      <c r="N620" s="19" t="str">
        <f t="shared" si="107"/>
        <v/>
      </c>
      <c r="O620" s="9" t="str">
        <f t="shared" si="105"/>
        <v/>
      </c>
      <c r="S620" s="2" t="str">
        <f t="shared" si="103"/>
        <v>INDEX</v>
      </c>
      <c r="T620" s="18" t="str">
        <f t="shared" si="101"/>
        <v/>
      </c>
      <c r="V620" s="2" t="str">
        <f t="shared" si="104"/>
        <v>INCIDENTS</v>
      </c>
      <c r="W620" s="16" t="str">
        <f t="shared" si="102"/>
        <v/>
      </c>
    </row>
    <row r="621" spans="2:23" x14ac:dyDescent="0.2">
      <c r="B621" s="59" t="str">
        <f>IF(Collage!B614="","",Collage!B614)</f>
        <v/>
      </c>
      <c r="C621" s="59" t="str">
        <f>IF(Collage!C614="","",Collage!C614)</f>
        <v/>
      </c>
      <c r="D621" s="35" t="str">
        <f>IF(Collage!D614="","",Collage!D614)</f>
        <v/>
      </c>
      <c r="E621" s="29"/>
      <c r="F621" s="10"/>
      <c r="G621" s="11"/>
      <c r="H621" s="13" t="str">
        <f t="shared" si="98"/>
        <v/>
      </c>
      <c r="I621" s="8" t="str">
        <f>IF(B621&lt;&gt;"",SUMIF($V$23:$V$598,V621,$H$23:$H$598)/SUMIF($V$23:$V$598,V621,$O$23:O1196),IF(O621&lt;&gt;"",SUMIF($S$23:$S$598,S621,$H$23:$H$598)/O621,""))</f>
        <v/>
      </c>
      <c r="J621" s="12"/>
      <c r="K621" s="19" t="str">
        <f t="shared" si="106"/>
        <v/>
      </c>
      <c r="L621" s="19" t="str">
        <f t="shared" si="99"/>
        <v/>
      </c>
      <c r="M621" s="19" t="str">
        <f t="shared" si="100"/>
        <v/>
      </c>
      <c r="N621" s="19" t="str">
        <f t="shared" si="107"/>
        <v/>
      </c>
      <c r="O621" s="9" t="str">
        <f t="shared" si="105"/>
        <v/>
      </c>
      <c r="S621" s="2" t="str">
        <f t="shared" si="103"/>
        <v>INDEX</v>
      </c>
      <c r="T621" s="18" t="str">
        <f t="shared" si="101"/>
        <v/>
      </c>
      <c r="V621" s="2" t="str">
        <f t="shared" si="104"/>
        <v>INCIDENTS</v>
      </c>
      <c r="W621" s="16" t="str">
        <f t="shared" si="102"/>
        <v/>
      </c>
    </row>
    <row r="622" spans="2:23" x14ac:dyDescent="0.2">
      <c r="B622" s="59" t="str">
        <f>IF(Collage!B615="","",Collage!B615)</f>
        <v/>
      </c>
      <c r="C622" s="59" t="str">
        <f>IF(Collage!C615="","",Collage!C615)</f>
        <v/>
      </c>
      <c r="D622" s="35" t="str">
        <f>IF(Collage!D615="","",Collage!D615)</f>
        <v/>
      </c>
      <c r="E622" s="29"/>
      <c r="F622" s="10"/>
      <c r="G622" s="11"/>
      <c r="H622" s="13" t="str">
        <f t="shared" si="98"/>
        <v/>
      </c>
      <c r="I622" s="8" t="str">
        <f>IF(B622&lt;&gt;"",SUMIF($V$23:$V$598,V622,$H$23:$H$598)/SUMIF($V$23:$V$598,V622,$O$23:O1197),IF(O622&lt;&gt;"",SUMIF($S$23:$S$598,S622,$H$23:$H$598)/O622,""))</f>
        <v/>
      </c>
      <c r="J622" s="12"/>
      <c r="K622" s="19" t="str">
        <f t="shared" si="106"/>
        <v/>
      </c>
      <c r="L622" s="19" t="str">
        <f t="shared" si="99"/>
        <v/>
      </c>
      <c r="M622" s="19" t="str">
        <f t="shared" si="100"/>
        <v/>
      </c>
      <c r="N622" s="19" t="str">
        <f t="shared" si="107"/>
        <v/>
      </c>
      <c r="O622" s="9" t="str">
        <f t="shared" si="105"/>
        <v/>
      </c>
      <c r="S622" s="2" t="str">
        <f t="shared" si="103"/>
        <v>INDEX</v>
      </c>
      <c r="T622" s="18" t="str">
        <f t="shared" si="101"/>
        <v/>
      </c>
      <c r="V622" s="2" t="str">
        <f t="shared" si="104"/>
        <v>INCIDENTS</v>
      </c>
      <c r="W622" s="16" t="str">
        <f t="shared" si="102"/>
        <v/>
      </c>
    </row>
    <row r="623" spans="2:23" x14ac:dyDescent="0.2">
      <c r="B623" s="59" t="str">
        <f>IF(Collage!B616="","",Collage!B616)</f>
        <v/>
      </c>
      <c r="C623" s="59" t="str">
        <f>IF(Collage!C616="","",Collage!C616)</f>
        <v/>
      </c>
      <c r="D623" s="35" t="str">
        <f>IF(Collage!D616="","",Collage!D616)</f>
        <v/>
      </c>
      <c r="E623" s="29"/>
      <c r="F623" s="10"/>
      <c r="G623" s="11"/>
      <c r="H623" s="13" t="str">
        <f t="shared" si="98"/>
        <v/>
      </c>
      <c r="I623" s="8" t="str">
        <f>IF(B623&lt;&gt;"",SUMIF($V$23:$V$598,V623,$H$23:$H$598)/SUMIF($V$23:$V$598,V623,$O$23:O1198),IF(O623&lt;&gt;"",SUMIF($S$23:$S$598,S623,$H$23:$H$598)/O623,""))</f>
        <v/>
      </c>
      <c r="J623" s="12"/>
      <c r="K623" s="19" t="str">
        <f t="shared" si="106"/>
        <v/>
      </c>
      <c r="L623" s="19" t="str">
        <f t="shared" si="99"/>
        <v/>
      </c>
      <c r="M623" s="19" t="str">
        <f t="shared" si="100"/>
        <v/>
      </c>
      <c r="N623" s="19" t="str">
        <f t="shared" si="107"/>
        <v/>
      </c>
      <c r="O623" s="9" t="str">
        <f t="shared" si="105"/>
        <v/>
      </c>
      <c r="S623" s="2" t="str">
        <f t="shared" si="103"/>
        <v>INDEX</v>
      </c>
      <c r="T623" s="18" t="str">
        <f t="shared" si="101"/>
        <v/>
      </c>
      <c r="V623" s="2" t="str">
        <f t="shared" si="104"/>
        <v>INCIDENTS</v>
      </c>
      <c r="W623" s="16" t="str">
        <f t="shared" si="102"/>
        <v/>
      </c>
    </row>
    <row r="624" spans="2:23" x14ac:dyDescent="0.2">
      <c r="B624" s="59" t="str">
        <f>IF(Collage!B617="","",Collage!B617)</f>
        <v/>
      </c>
      <c r="C624" s="59" t="str">
        <f>IF(Collage!C617="","",Collage!C617)</f>
        <v/>
      </c>
      <c r="D624" s="35" t="str">
        <f>IF(Collage!D617="","",Collage!D617)</f>
        <v/>
      </c>
      <c r="E624" s="29"/>
      <c r="F624" s="10"/>
      <c r="G624" s="11"/>
      <c r="H624" s="13" t="str">
        <f t="shared" si="98"/>
        <v/>
      </c>
      <c r="I624" s="8" t="str">
        <f>IF(B624&lt;&gt;"",SUMIF($V$23:$V$598,V624,$H$23:$H$598)/SUMIF($V$23:$V$598,V624,$O$23:O1199),IF(O624&lt;&gt;"",SUMIF($S$23:$S$598,S624,$H$23:$H$598)/O624,""))</f>
        <v/>
      </c>
      <c r="J624" s="12"/>
      <c r="K624" s="19" t="str">
        <f t="shared" si="106"/>
        <v/>
      </c>
      <c r="L624" s="19" t="str">
        <f t="shared" si="99"/>
        <v/>
      </c>
      <c r="M624" s="19" t="str">
        <f t="shared" si="100"/>
        <v/>
      </c>
      <c r="N624" s="19" t="str">
        <f t="shared" si="107"/>
        <v/>
      </c>
      <c r="O624" s="9" t="str">
        <f t="shared" si="105"/>
        <v/>
      </c>
      <c r="S624" s="2" t="str">
        <f t="shared" si="103"/>
        <v>INDEX</v>
      </c>
      <c r="T624" s="18" t="str">
        <f t="shared" si="101"/>
        <v/>
      </c>
      <c r="V624" s="2" t="str">
        <f t="shared" si="104"/>
        <v>INCIDENTS</v>
      </c>
      <c r="W624" s="16" t="str">
        <f t="shared" si="102"/>
        <v/>
      </c>
    </row>
    <row r="625" spans="2:23" x14ac:dyDescent="0.2">
      <c r="B625" s="59" t="str">
        <f>IF(Collage!B618="","",Collage!B618)</f>
        <v/>
      </c>
      <c r="C625" s="59" t="str">
        <f>IF(Collage!C618="","",Collage!C618)</f>
        <v/>
      </c>
      <c r="D625" s="35" t="str">
        <f>IF(Collage!D618="","",Collage!D618)</f>
        <v/>
      </c>
      <c r="E625" s="29"/>
      <c r="F625" s="10"/>
      <c r="G625" s="11"/>
      <c r="H625" s="13" t="str">
        <f t="shared" si="98"/>
        <v/>
      </c>
      <c r="I625" s="8" t="str">
        <f>IF(B625&lt;&gt;"",SUMIF($V$23:$V$598,V625,$H$23:$H$598)/SUMIF($V$23:$V$598,V625,$O$23:O1200),IF(O625&lt;&gt;"",SUMIF($S$23:$S$598,S625,$H$23:$H$598)/O625,""))</f>
        <v/>
      </c>
      <c r="J625" s="12"/>
      <c r="K625" s="19" t="str">
        <f t="shared" si="106"/>
        <v/>
      </c>
      <c r="L625" s="19" t="str">
        <f t="shared" si="99"/>
        <v/>
      </c>
      <c r="M625" s="19" t="str">
        <f t="shared" si="100"/>
        <v/>
      </c>
      <c r="N625" s="19" t="str">
        <f t="shared" si="107"/>
        <v/>
      </c>
      <c r="O625" s="9" t="str">
        <f t="shared" si="105"/>
        <v/>
      </c>
      <c r="S625" s="2" t="str">
        <f t="shared" si="103"/>
        <v>INDEX</v>
      </c>
      <c r="T625" s="18" t="str">
        <f t="shared" si="101"/>
        <v/>
      </c>
      <c r="V625" s="2" t="str">
        <f t="shared" si="104"/>
        <v>INCIDENTS</v>
      </c>
      <c r="W625" s="16" t="str">
        <f t="shared" si="102"/>
        <v/>
      </c>
    </row>
    <row r="626" spans="2:23" x14ac:dyDescent="0.2">
      <c r="B626" s="59" t="str">
        <f>IF(Collage!B619="","",Collage!B619)</f>
        <v/>
      </c>
      <c r="C626" s="59" t="str">
        <f>IF(Collage!C619="","",Collage!C619)</f>
        <v/>
      </c>
      <c r="D626" s="35" t="str">
        <f>IF(Collage!D619="","",Collage!D619)</f>
        <v/>
      </c>
      <c r="E626" s="29"/>
      <c r="F626" s="10"/>
      <c r="G626" s="11"/>
      <c r="H626" s="13" t="str">
        <f t="shared" si="98"/>
        <v/>
      </c>
      <c r="I626" s="8" t="str">
        <f>IF(B626&lt;&gt;"",SUMIF($V$23:$V$598,V626,$H$23:$H$598)/SUMIF($V$23:$V$598,V626,$O$23:O1201),IF(O626&lt;&gt;"",SUMIF($S$23:$S$598,S626,$H$23:$H$598)/O626,""))</f>
        <v/>
      </c>
      <c r="J626" s="12"/>
      <c r="K626" s="19" t="str">
        <f t="shared" si="106"/>
        <v/>
      </c>
      <c r="L626" s="19" t="str">
        <f t="shared" si="99"/>
        <v/>
      </c>
      <c r="M626" s="19" t="str">
        <f t="shared" si="100"/>
        <v/>
      </c>
      <c r="N626" s="19" t="str">
        <f t="shared" si="107"/>
        <v/>
      </c>
      <c r="O626" s="9" t="str">
        <f t="shared" si="105"/>
        <v/>
      </c>
      <c r="S626" s="2" t="str">
        <f t="shared" si="103"/>
        <v>INDEX</v>
      </c>
      <c r="T626" s="18" t="str">
        <f t="shared" si="101"/>
        <v/>
      </c>
      <c r="V626" s="2" t="str">
        <f t="shared" si="104"/>
        <v>INCIDENTS</v>
      </c>
      <c r="W626" s="16" t="str">
        <f t="shared" si="102"/>
        <v/>
      </c>
    </row>
    <row r="627" spans="2:23" x14ac:dyDescent="0.2">
      <c r="B627" s="59" t="str">
        <f>IF(Collage!B620="","",Collage!B620)</f>
        <v/>
      </c>
      <c r="C627" s="59" t="str">
        <f>IF(Collage!C620="","",Collage!C620)</f>
        <v/>
      </c>
      <c r="D627" s="35" t="str">
        <f>IF(Collage!D620="","",Collage!D620)</f>
        <v/>
      </c>
      <c r="E627" s="29"/>
      <c r="F627" s="10"/>
      <c r="G627" s="11"/>
      <c r="H627" s="13" t="str">
        <f t="shared" si="98"/>
        <v/>
      </c>
      <c r="I627" s="8" t="str">
        <f>IF(B627&lt;&gt;"",SUMIF($V$23:$V$598,V627,$H$23:$H$598)/SUMIF($V$23:$V$598,V627,$O$23:O1202),IF(O627&lt;&gt;"",SUMIF($S$23:$S$598,S627,$H$23:$H$598)/O627,""))</f>
        <v/>
      </c>
      <c r="J627" s="12"/>
      <c r="K627" s="19" t="str">
        <f t="shared" si="106"/>
        <v/>
      </c>
      <c r="L627" s="19" t="str">
        <f t="shared" si="99"/>
        <v/>
      </c>
      <c r="M627" s="19" t="str">
        <f t="shared" si="100"/>
        <v/>
      </c>
      <c r="N627" s="19" t="str">
        <f t="shared" si="107"/>
        <v/>
      </c>
      <c r="O627" s="9" t="str">
        <f t="shared" si="105"/>
        <v/>
      </c>
      <c r="S627" s="2" t="str">
        <f t="shared" si="103"/>
        <v>INDEX</v>
      </c>
      <c r="T627" s="18" t="str">
        <f t="shared" si="101"/>
        <v/>
      </c>
      <c r="V627" s="2" t="str">
        <f t="shared" si="104"/>
        <v>INCIDENTS</v>
      </c>
      <c r="W627" s="16" t="str">
        <f t="shared" si="102"/>
        <v/>
      </c>
    </row>
    <row r="628" spans="2:23" x14ac:dyDescent="0.2">
      <c r="B628" s="59" t="str">
        <f>IF(Collage!B621="","",Collage!B621)</f>
        <v/>
      </c>
      <c r="C628" s="59" t="str">
        <f>IF(Collage!C621="","",Collage!C621)</f>
        <v/>
      </c>
      <c r="D628" s="35" t="str">
        <f>IF(Collage!D621="","",Collage!D621)</f>
        <v/>
      </c>
      <c r="E628" s="29"/>
      <c r="F628" s="10"/>
      <c r="G628" s="11"/>
      <c r="H628" s="13" t="str">
        <f t="shared" si="98"/>
        <v/>
      </c>
      <c r="I628" s="8" t="str">
        <f>IF(B628&lt;&gt;"",SUMIF($V$23:$V$598,V628,$H$23:$H$598)/SUMIF($V$23:$V$598,V628,$O$23:O1203),IF(O628&lt;&gt;"",SUMIF($S$23:$S$598,S628,$H$23:$H$598)/O628,""))</f>
        <v/>
      </c>
      <c r="J628" s="12"/>
      <c r="K628" s="19" t="str">
        <f t="shared" si="106"/>
        <v/>
      </c>
      <c r="L628" s="19" t="str">
        <f t="shared" si="99"/>
        <v/>
      </c>
      <c r="M628" s="19" t="str">
        <f t="shared" si="100"/>
        <v/>
      </c>
      <c r="N628" s="19" t="str">
        <f t="shared" si="107"/>
        <v/>
      </c>
      <c r="O628" s="9" t="str">
        <f t="shared" si="105"/>
        <v/>
      </c>
      <c r="S628" s="2" t="str">
        <f t="shared" si="103"/>
        <v>INDEX</v>
      </c>
      <c r="T628" s="18" t="str">
        <f t="shared" si="101"/>
        <v/>
      </c>
      <c r="V628" s="2" t="str">
        <f t="shared" si="104"/>
        <v>INCIDENTS</v>
      </c>
      <c r="W628" s="16" t="str">
        <f t="shared" si="102"/>
        <v/>
      </c>
    </row>
    <row r="629" spans="2:23" x14ac:dyDescent="0.2">
      <c r="B629" s="59" t="str">
        <f>IF(Collage!B622="","",Collage!B622)</f>
        <v/>
      </c>
      <c r="C629" s="59" t="str">
        <f>IF(Collage!C622="","",Collage!C622)</f>
        <v/>
      </c>
      <c r="D629" s="35" t="str">
        <f>IF(Collage!D622="","",Collage!D622)</f>
        <v/>
      </c>
      <c r="E629" s="29"/>
      <c r="F629" s="10"/>
      <c r="G629" s="11"/>
      <c r="H629" s="13" t="str">
        <f t="shared" si="98"/>
        <v/>
      </c>
      <c r="I629" s="8" t="str">
        <f>IF(B629&lt;&gt;"",SUMIF($V$23:$V$598,V629,$H$23:$H$598)/SUMIF($V$23:$V$598,V629,$O$23:O1204),IF(O629&lt;&gt;"",SUMIF($S$23:$S$598,S629,$H$23:$H$598)/O629,""))</f>
        <v/>
      </c>
      <c r="J629" s="12"/>
      <c r="K629" s="19" t="str">
        <f t="shared" si="106"/>
        <v/>
      </c>
      <c r="L629" s="19" t="str">
        <f t="shared" si="99"/>
        <v/>
      </c>
      <c r="M629" s="19" t="str">
        <f t="shared" si="100"/>
        <v/>
      </c>
      <c r="N629" s="19" t="str">
        <f t="shared" si="107"/>
        <v/>
      </c>
      <c r="O629" s="9" t="str">
        <f t="shared" si="105"/>
        <v/>
      </c>
      <c r="S629" s="2" t="str">
        <f t="shared" si="103"/>
        <v>INDEX</v>
      </c>
      <c r="T629" s="18" t="str">
        <f t="shared" si="101"/>
        <v/>
      </c>
      <c r="V629" s="2" t="str">
        <f t="shared" si="104"/>
        <v>INCIDENTS</v>
      </c>
      <c r="W629" s="16" t="str">
        <f t="shared" si="102"/>
        <v/>
      </c>
    </row>
    <row r="630" spans="2:23" x14ac:dyDescent="0.2">
      <c r="B630" s="59" t="str">
        <f>IF(Collage!B623="","",Collage!B623)</f>
        <v/>
      </c>
      <c r="C630" s="59" t="str">
        <f>IF(Collage!C623="","",Collage!C623)</f>
        <v/>
      </c>
      <c r="D630" s="35" t="str">
        <f>IF(Collage!D623="","",Collage!D623)</f>
        <v/>
      </c>
      <c r="E630" s="29"/>
      <c r="F630" s="10"/>
      <c r="G630" s="11"/>
      <c r="H630" s="13" t="str">
        <f t="shared" si="98"/>
        <v/>
      </c>
      <c r="I630" s="8" t="str">
        <f>IF(B630&lt;&gt;"",SUMIF($V$23:$V$598,V630,$H$23:$H$598)/SUMIF($V$23:$V$598,V630,$O$23:O1205),IF(O630&lt;&gt;"",SUMIF($S$23:$S$598,S630,$H$23:$H$598)/O630,""))</f>
        <v/>
      </c>
      <c r="J630" s="12"/>
      <c r="K630" s="19" t="str">
        <f t="shared" si="106"/>
        <v/>
      </c>
      <c r="L630" s="19" t="str">
        <f t="shared" si="99"/>
        <v/>
      </c>
      <c r="M630" s="19" t="str">
        <f t="shared" si="100"/>
        <v/>
      </c>
      <c r="N630" s="19" t="str">
        <f t="shared" si="107"/>
        <v/>
      </c>
      <c r="O630" s="9" t="str">
        <f t="shared" si="105"/>
        <v/>
      </c>
      <c r="S630" s="2" t="str">
        <f t="shared" si="103"/>
        <v>INDEX</v>
      </c>
      <c r="T630" s="18" t="str">
        <f t="shared" si="101"/>
        <v/>
      </c>
      <c r="V630" s="2" t="str">
        <f t="shared" si="104"/>
        <v>INCIDENTS</v>
      </c>
      <c r="W630" s="16" t="str">
        <f t="shared" si="102"/>
        <v/>
      </c>
    </row>
    <row r="631" spans="2:23" x14ac:dyDescent="0.2">
      <c r="B631" s="59" t="str">
        <f>IF(Collage!B624="","",Collage!B624)</f>
        <v/>
      </c>
      <c r="C631" s="59" t="str">
        <f>IF(Collage!C624="","",Collage!C624)</f>
        <v/>
      </c>
      <c r="D631" s="35" t="str">
        <f>IF(Collage!D624="","",Collage!D624)</f>
        <v/>
      </c>
      <c r="E631" s="29"/>
      <c r="F631" s="10"/>
      <c r="G631" s="11"/>
      <c r="H631" s="13" t="str">
        <f t="shared" si="98"/>
        <v/>
      </c>
      <c r="I631" s="8" t="str">
        <f>IF(B631&lt;&gt;"",SUMIF($V$23:$V$598,V631,$H$23:$H$598)/SUMIF($V$23:$V$598,V631,$O$23:O1206),IF(O631&lt;&gt;"",SUMIF($S$23:$S$598,S631,$H$23:$H$598)/O631,""))</f>
        <v/>
      </c>
      <c r="J631" s="12"/>
      <c r="K631" s="19" t="str">
        <f t="shared" si="106"/>
        <v/>
      </c>
      <c r="L631" s="19" t="str">
        <f t="shared" si="99"/>
        <v/>
      </c>
      <c r="M631" s="19" t="str">
        <f t="shared" si="100"/>
        <v/>
      </c>
      <c r="N631" s="19" t="str">
        <f t="shared" si="107"/>
        <v/>
      </c>
      <c r="O631" s="9" t="str">
        <f t="shared" si="105"/>
        <v/>
      </c>
      <c r="S631" s="2" t="str">
        <f t="shared" si="103"/>
        <v>INDEX</v>
      </c>
      <c r="T631" s="18" t="str">
        <f t="shared" si="101"/>
        <v/>
      </c>
      <c r="V631" s="2" t="str">
        <f t="shared" si="104"/>
        <v>INCIDENTS</v>
      </c>
      <c r="W631" s="16" t="str">
        <f t="shared" si="102"/>
        <v/>
      </c>
    </row>
    <row r="632" spans="2:23" x14ac:dyDescent="0.2">
      <c r="B632" s="59" t="str">
        <f>IF(Collage!B625="","",Collage!B625)</f>
        <v/>
      </c>
      <c r="C632" s="59" t="str">
        <f>IF(Collage!C625="","",Collage!C625)</f>
        <v/>
      </c>
      <c r="D632" s="35" t="str">
        <f>IF(Collage!D625="","",Collage!D625)</f>
        <v/>
      </c>
      <c r="E632" s="29"/>
      <c r="F632" s="10"/>
      <c r="G632" s="11"/>
      <c r="H632" s="13" t="str">
        <f t="shared" si="98"/>
        <v/>
      </c>
      <c r="I632" s="8" t="str">
        <f>IF(B632&lt;&gt;"",SUMIF($V$23:$V$598,V632,$H$23:$H$598)/SUMIF($V$23:$V$598,V632,$O$23:O1207),IF(O632&lt;&gt;"",SUMIF($S$23:$S$598,S632,$H$23:$H$598)/O632,""))</f>
        <v/>
      </c>
      <c r="J632" s="12"/>
      <c r="K632" s="19" t="str">
        <f t="shared" si="106"/>
        <v/>
      </c>
      <c r="L632" s="19" t="str">
        <f t="shared" si="99"/>
        <v/>
      </c>
      <c r="M632" s="19" t="str">
        <f t="shared" si="100"/>
        <v/>
      </c>
      <c r="N632" s="19" t="str">
        <f t="shared" si="107"/>
        <v/>
      </c>
      <c r="O632" s="9" t="str">
        <f t="shared" si="105"/>
        <v/>
      </c>
      <c r="S632" s="2" t="str">
        <f t="shared" si="103"/>
        <v>INDEX</v>
      </c>
      <c r="T632" s="18" t="str">
        <f t="shared" si="101"/>
        <v/>
      </c>
      <c r="V632" s="2" t="str">
        <f t="shared" si="104"/>
        <v>INCIDENTS</v>
      </c>
      <c r="W632" s="16" t="str">
        <f t="shared" si="102"/>
        <v/>
      </c>
    </row>
    <row r="633" spans="2:23" x14ac:dyDescent="0.2">
      <c r="B633" s="59" t="str">
        <f>IF(Collage!B626="","",Collage!B626)</f>
        <v/>
      </c>
      <c r="C633" s="59" t="str">
        <f>IF(Collage!C626="","",Collage!C626)</f>
        <v/>
      </c>
      <c r="D633" s="35" t="str">
        <f>IF(Collage!D626="","",Collage!D626)</f>
        <v/>
      </c>
      <c r="E633" s="29"/>
      <c r="F633" s="10"/>
      <c r="G633" s="11"/>
      <c r="H633" s="13" t="str">
        <f t="shared" si="98"/>
        <v/>
      </c>
      <c r="I633" s="8" t="str">
        <f>IF(B633&lt;&gt;"",SUMIF($V$23:$V$598,V633,$H$23:$H$598)/SUMIF($V$23:$V$598,V633,$O$23:O1208),IF(O633&lt;&gt;"",SUMIF($S$23:$S$598,S633,$H$23:$H$598)/O633,""))</f>
        <v/>
      </c>
      <c r="J633" s="12"/>
      <c r="K633" s="19" t="str">
        <f t="shared" si="106"/>
        <v/>
      </c>
      <c r="L633" s="19" t="str">
        <f t="shared" si="99"/>
        <v/>
      </c>
      <c r="M633" s="19" t="str">
        <f t="shared" si="100"/>
        <v/>
      </c>
      <c r="N633" s="19" t="str">
        <f t="shared" si="107"/>
        <v/>
      </c>
      <c r="O633" s="9" t="str">
        <f t="shared" si="105"/>
        <v/>
      </c>
      <c r="S633" s="2" t="str">
        <f t="shared" si="103"/>
        <v>INDEX</v>
      </c>
      <c r="T633" s="18" t="str">
        <f t="shared" si="101"/>
        <v/>
      </c>
      <c r="V633" s="2" t="str">
        <f t="shared" si="104"/>
        <v>INCIDENTS</v>
      </c>
      <c r="W633" s="16" t="str">
        <f t="shared" si="102"/>
        <v/>
      </c>
    </row>
    <row r="634" spans="2:23" x14ac:dyDescent="0.2">
      <c r="B634" s="59" t="str">
        <f>IF(Collage!B627="","",Collage!B627)</f>
        <v/>
      </c>
      <c r="C634" s="59" t="str">
        <f>IF(Collage!C627="","",Collage!C627)</f>
        <v/>
      </c>
      <c r="D634" s="35" t="str">
        <f>IF(Collage!D627="","",Collage!D627)</f>
        <v/>
      </c>
      <c r="E634" s="29"/>
      <c r="F634" s="10"/>
      <c r="G634" s="11"/>
      <c r="H634" s="13" t="str">
        <f t="shared" si="98"/>
        <v/>
      </c>
      <c r="I634" s="8" t="str">
        <f>IF(B634&lt;&gt;"",SUMIF($V$23:$V$598,V634,$H$23:$H$598)/SUMIF($V$23:$V$598,V634,$O$23:O1209),IF(O634&lt;&gt;"",SUMIF($S$23:$S$598,S634,$H$23:$H$598)/O634,""))</f>
        <v/>
      </c>
      <c r="J634" s="12"/>
      <c r="K634" s="19" t="str">
        <f t="shared" si="106"/>
        <v/>
      </c>
      <c r="L634" s="19" t="str">
        <f t="shared" si="99"/>
        <v/>
      </c>
      <c r="M634" s="19" t="str">
        <f t="shared" si="100"/>
        <v/>
      </c>
      <c r="N634" s="19" t="str">
        <f t="shared" si="107"/>
        <v/>
      </c>
      <c r="O634" s="9" t="str">
        <f t="shared" si="105"/>
        <v/>
      </c>
      <c r="S634" s="2" t="str">
        <f t="shared" si="103"/>
        <v>INDEX</v>
      </c>
      <c r="T634" s="18" t="str">
        <f t="shared" si="101"/>
        <v/>
      </c>
      <c r="V634" s="2" t="str">
        <f t="shared" si="104"/>
        <v>INCIDENTS</v>
      </c>
      <c r="W634" s="16" t="str">
        <f t="shared" si="102"/>
        <v/>
      </c>
    </row>
    <row r="635" spans="2:23" x14ac:dyDescent="0.2">
      <c r="B635" s="59" t="str">
        <f>IF(Collage!B628="","",Collage!B628)</f>
        <v/>
      </c>
      <c r="C635" s="59" t="str">
        <f>IF(Collage!C628="","",Collage!C628)</f>
        <v/>
      </c>
      <c r="D635" s="35" t="str">
        <f>IF(Collage!D628="","",Collage!D628)</f>
        <v/>
      </c>
      <c r="E635" s="29"/>
      <c r="F635" s="10"/>
      <c r="G635" s="11"/>
      <c r="H635" s="13" t="str">
        <f t="shared" si="98"/>
        <v/>
      </c>
      <c r="I635" s="8" t="str">
        <f>IF(B635&lt;&gt;"",SUMIF($V$23:$V$598,V635,$H$23:$H$598)/SUMIF($V$23:$V$598,V635,$O$23:O1210),IF(O635&lt;&gt;"",SUMIF($S$23:$S$598,S635,$H$23:$H$598)/O635,""))</f>
        <v/>
      </c>
      <c r="J635" s="12"/>
      <c r="K635" s="19" t="str">
        <f t="shared" si="106"/>
        <v/>
      </c>
      <c r="L635" s="19" t="str">
        <f t="shared" si="99"/>
        <v/>
      </c>
      <c r="M635" s="19" t="str">
        <f t="shared" si="100"/>
        <v/>
      </c>
      <c r="N635" s="19" t="str">
        <f t="shared" si="107"/>
        <v/>
      </c>
      <c r="O635" s="9" t="str">
        <f t="shared" si="105"/>
        <v/>
      </c>
      <c r="S635" s="2" t="str">
        <f t="shared" si="103"/>
        <v>INDEX</v>
      </c>
      <c r="T635" s="18" t="str">
        <f t="shared" si="101"/>
        <v/>
      </c>
      <c r="V635" s="2" t="str">
        <f t="shared" si="104"/>
        <v>INCIDENTS</v>
      </c>
      <c r="W635" s="16" t="str">
        <f t="shared" si="102"/>
        <v/>
      </c>
    </row>
    <row r="636" spans="2:23" x14ac:dyDescent="0.2">
      <c r="B636" s="59" t="str">
        <f>IF(Collage!B629="","",Collage!B629)</f>
        <v/>
      </c>
      <c r="C636" s="59" t="str">
        <f>IF(Collage!C629="","",Collage!C629)</f>
        <v/>
      </c>
      <c r="D636" s="35" t="str">
        <f>IF(Collage!D629="","",Collage!D629)</f>
        <v/>
      </c>
      <c r="E636" s="29"/>
      <c r="F636" s="10"/>
      <c r="G636" s="11"/>
      <c r="H636" s="13" t="str">
        <f t="shared" si="98"/>
        <v/>
      </c>
      <c r="I636" s="8" t="str">
        <f>IF(B636&lt;&gt;"",SUMIF($V$23:$V$598,V636,$H$23:$H$598)/SUMIF($V$23:$V$598,V636,$O$23:O1211),IF(O636&lt;&gt;"",SUMIF($S$23:$S$598,S636,$H$23:$H$598)/O636,""))</f>
        <v/>
      </c>
      <c r="J636" s="12"/>
      <c r="K636" s="19" t="str">
        <f t="shared" si="106"/>
        <v/>
      </c>
      <c r="L636" s="19" t="str">
        <f t="shared" si="99"/>
        <v/>
      </c>
      <c r="M636" s="19" t="str">
        <f t="shared" si="100"/>
        <v/>
      </c>
      <c r="N636" s="19" t="str">
        <f t="shared" si="107"/>
        <v/>
      </c>
      <c r="O636" s="9" t="str">
        <f t="shared" si="105"/>
        <v/>
      </c>
      <c r="S636" s="2" t="str">
        <f t="shared" si="103"/>
        <v>INDEX</v>
      </c>
      <c r="T636" s="18" t="str">
        <f t="shared" si="101"/>
        <v/>
      </c>
      <c r="V636" s="2" t="str">
        <f t="shared" si="104"/>
        <v>INCIDENTS</v>
      </c>
      <c r="W636" s="16" t="str">
        <f t="shared" si="102"/>
        <v/>
      </c>
    </row>
    <row r="637" spans="2:23" x14ac:dyDescent="0.2">
      <c r="B637" s="59" t="str">
        <f>IF(Collage!B630="","",Collage!B630)</f>
        <v/>
      </c>
      <c r="C637" s="59" t="str">
        <f>IF(Collage!C630="","",Collage!C630)</f>
        <v/>
      </c>
      <c r="D637" s="35" t="str">
        <f>IF(Collage!D630="","",Collage!D630)</f>
        <v/>
      </c>
      <c r="E637" s="29"/>
      <c r="F637" s="10"/>
      <c r="G637" s="11"/>
      <c r="H637" s="13" t="str">
        <f t="shared" si="98"/>
        <v/>
      </c>
      <c r="I637" s="8" t="str">
        <f>IF(B637&lt;&gt;"",SUMIF($V$23:$V$598,V637,$H$23:$H$598)/SUMIF($V$23:$V$598,V637,$O$23:O1212),IF(O637&lt;&gt;"",SUMIF($S$23:$S$598,S637,$H$23:$H$598)/O637,""))</f>
        <v/>
      </c>
      <c r="J637" s="12"/>
      <c r="K637" s="19" t="str">
        <f t="shared" si="106"/>
        <v/>
      </c>
      <c r="L637" s="19" t="str">
        <f t="shared" si="99"/>
        <v/>
      </c>
      <c r="M637" s="19" t="str">
        <f t="shared" si="100"/>
        <v/>
      </c>
      <c r="N637" s="19" t="str">
        <f t="shared" si="107"/>
        <v/>
      </c>
      <c r="O637" s="9" t="str">
        <f t="shared" si="105"/>
        <v/>
      </c>
      <c r="S637" s="2" t="str">
        <f t="shared" si="103"/>
        <v>INDEX</v>
      </c>
      <c r="T637" s="18" t="str">
        <f t="shared" si="101"/>
        <v/>
      </c>
      <c r="V637" s="2" t="str">
        <f t="shared" si="104"/>
        <v>INCIDENTS</v>
      </c>
      <c r="W637" s="16" t="str">
        <f t="shared" si="102"/>
        <v/>
      </c>
    </row>
    <row r="638" spans="2:23" x14ac:dyDescent="0.2">
      <c r="B638" s="59" t="str">
        <f>IF(Collage!B631="","",Collage!B631)</f>
        <v/>
      </c>
      <c r="C638" s="59" t="str">
        <f>IF(Collage!C631="","",Collage!C631)</f>
        <v/>
      </c>
      <c r="D638" s="35" t="str">
        <f>IF(Collage!D631="","",Collage!D631)</f>
        <v/>
      </c>
      <c r="E638" s="29"/>
      <c r="F638" s="10"/>
      <c r="G638" s="11"/>
      <c r="H638" s="13" t="str">
        <f t="shared" si="98"/>
        <v/>
      </c>
      <c r="I638" s="8" t="str">
        <f>IF(B638&lt;&gt;"",SUMIF($V$23:$V$598,V638,$H$23:$H$598)/SUMIF($V$23:$V$598,V638,$O$23:O1213),IF(O638&lt;&gt;"",SUMIF($S$23:$S$598,S638,$H$23:$H$598)/O638,""))</f>
        <v/>
      </c>
      <c r="J638" s="12"/>
      <c r="K638" s="19" t="str">
        <f t="shared" si="106"/>
        <v/>
      </c>
      <c r="L638" s="19" t="str">
        <f t="shared" si="99"/>
        <v/>
      </c>
      <c r="M638" s="19" t="str">
        <f t="shared" si="100"/>
        <v/>
      </c>
      <c r="N638" s="19" t="str">
        <f t="shared" si="107"/>
        <v/>
      </c>
      <c r="O638" s="9" t="str">
        <f t="shared" si="105"/>
        <v/>
      </c>
      <c r="S638" s="2" t="str">
        <f t="shared" si="103"/>
        <v>INDEX</v>
      </c>
      <c r="T638" s="18" t="str">
        <f t="shared" si="101"/>
        <v/>
      </c>
      <c r="V638" s="2" t="str">
        <f t="shared" si="104"/>
        <v>INCIDENTS</v>
      </c>
      <c r="W638" s="16" t="str">
        <f t="shared" si="102"/>
        <v/>
      </c>
    </row>
    <row r="639" spans="2:23" x14ac:dyDescent="0.2">
      <c r="B639" s="59" t="str">
        <f>IF(Collage!B632="","",Collage!B632)</f>
        <v/>
      </c>
      <c r="C639" s="59" t="str">
        <f>IF(Collage!C632="","",Collage!C632)</f>
        <v/>
      </c>
      <c r="D639" s="35" t="str">
        <f>IF(Collage!D632="","",Collage!D632)</f>
        <v/>
      </c>
      <c r="E639" s="29"/>
      <c r="F639" s="10"/>
      <c r="G639" s="11"/>
      <c r="H639" s="13" t="str">
        <f t="shared" si="98"/>
        <v/>
      </c>
      <c r="I639" s="8" t="str">
        <f>IF(B639&lt;&gt;"",SUMIF($V$23:$V$598,V639,$H$23:$H$598)/SUMIF($V$23:$V$598,V639,$O$23:O1214),IF(O639&lt;&gt;"",SUMIF($S$23:$S$598,S639,$H$23:$H$598)/O639,""))</f>
        <v/>
      </c>
      <c r="J639" s="12"/>
      <c r="K639" s="19" t="str">
        <f t="shared" si="106"/>
        <v/>
      </c>
      <c r="L639" s="19" t="str">
        <f t="shared" si="99"/>
        <v/>
      </c>
      <c r="M639" s="19" t="str">
        <f t="shared" si="100"/>
        <v/>
      </c>
      <c r="N639" s="19" t="str">
        <f t="shared" si="107"/>
        <v/>
      </c>
      <c r="O639" s="9" t="str">
        <f t="shared" si="105"/>
        <v/>
      </c>
      <c r="S639" s="2" t="str">
        <f t="shared" si="103"/>
        <v>INDEX</v>
      </c>
      <c r="T639" s="18" t="str">
        <f t="shared" si="101"/>
        <v/>
      </c>
      <c r="V639" s="2" t="str">
        <f t="shared" si="104"/>
        <v>INCIDENTS</v>
      </c>
      <c r="W639" s="16" t="str">
        <f t="shared" si="102"/>
        <v/>
      </c>
    </row>
    <row r="640" spans="2:23" x14ac:dyDescent="0.2">
      <c r="B640" s="59" t="str">
        <f>IF(Collage!B633="","",Collage!B633)</f>
        <v/>
      </c>
      <c r="C640" s="59" t="str">
        <f>IF(Collage!C633="","",Collage!C633)</f>
        <v/>
      </c>
      <c r="D640" s="35" t="str">
        <f>IF(Collage!D633="","",Collage!D633)</f>
        <v/>
      </c>
      <c r="E640" s="29"/>
      <c r="F640" s="10"/>
      <c r="G640" s="11"/>
      <c r="H640" s="13" t="str">
        <f t="shared" si="98"/>
        <v/>
      </c>
      <c r="I640" s="8" t="str">
        <f>IF(B640&lt;&gt;"",SUMIF($V$23:$V$598,V640,$H$23:$H$598)/SUMIF($V$23:$V$598,V640,$O$23:O1215),IF(O640&lt;&gt;"",SUMIF($S$23:$S$598,S640,$H$23:$H$598)/O640,""))</f>
        <v/>
      </c>
      <c r="J640" s="12"/>
      <c r="K640" s="19" t="str">
        <f t="shared" si="106"/>
        <v/>
      </c>
      <c r="L640" s="19" t="str">
        <f t="shared" si="99"/>
        <v/>
      </c>
      <c r="M640" s="19" t="str">
        <f t="shared" si="100"/>
        <v/>
      </c>
      <c r="N640" s="19" t="str">
        <f t="shared" si="107"/>
        <v/>
      </c>
      <c r="O640" s="9" t="str">
        <f t="shared" si="105"/>
        <v/>
      </c>
      <c r="S640" s="2" t="str">
        <f t="shared" si="103"/>
        <v>INDEX</v>
      </c>
      <c r="T640" s="18" t="str">
        <f t="shared" si="101"/>
        <v/>
      </c>
      <c r="V640" s="2" t="str">
        <f t="shared" si="104"/>
        <v>INCIDENTS</v>
      </c>
      <c r="W640" s="16" t="str">
        <f t="shared" si="102"/>
        <v/>
      </c>
    </row>
    <row r="641" spans="2:23" x14ac:dyDescent="0.2">
      <c r="B641" s="59" t="str">
        <f>IF(Collage!B634="","",Collage!B634)</f>
        <v/>
      </c>
      <c r="C641" s="59" t="str">
        <f>IF(Collage!C634="","",Collage!C634)</f>
        <v/>
      </c>
      <c r="D641" s="35" t="str">
        <f>IF(Collage!D634="","",Collage!D634)</f>
        <v/>
      </c>
      <c r="E641" s="29"/>
      <c r="F641" s="10"/>
      <c r="G641" s="11"/>
      <c r="H641" s="13" t="str">
        <f t="shared" si="98"/>
        <v/>
      </c>
      <c r="I641" s="8" t="str">
        <f>IF(B641&lt;&gt;"",SUMIF($V$23:$V$598,V641,$H$23:$H$598)/SUMIF($V$23:$V$598,V641,$O$23:O1216),IF(O641&lt;&gt;"",SUMIF($S$23:$S$598,S641,$H$23:$H$598)/O641,""))</f>
        <v/>
      </c>
      <c r="J641" s="12"/>
      <c r="K641" s="19" t="str">
        <f t="shared" si="106"/>
        <v/>
      </c>
      <c r="L641" s="19" t="str">
        <f t="shared" si="99"/>
        <v/>
      </c>
      <c r="M641" s="19" t="str">
        <f t="shared" si="100"/>
        <v/>
      </c>
      <c r="N641" s="19" t="str">
        <f t="shared" si="107"/>
        <v/>
      </c>
      <c r="O641" s="9" t="str">
        <f t="shared" si="105"/>
        <v/>
      </c>
      <c r="S641" s="2" t="str">
        <f t="shared" si="103"/>
        <v>INDEX</v>
      </c>
      <c r="T641" s="18" t="str">
        <f t="shared" si="101"/>
        <v/>
      </c>
      <c r="V641" s="2" t="str">
        <f t="shared" si="104"/>
        <v>INCIDENTS</v>
      </c>
      <c r="W641" s="16" t="str">
        <f t="shared" si="102"/>
        <v/>
      </c>
    </row>
    <row r="642" spans="2:23" x14ac:dyDescent="0.2">
      <c r="B642" s="59" t="str">
        <f>IF(Collage!B635="","",Collage!B635)</f>
        <v/>
      </c>
      <c r="C642" s="59" t="str">
        <f>IF(Collage!C635="","",Collage!C635)</f>
        <v/>
      </c>
      <c r="D642" s="35" t="str">
        <f>IF(Collage!D635="","",Collage!D635)</f>
        <v/>
      </c>
      <c r="E642" s="29"/>
      <c r="F642" s="10"/>
      <c r="G642" s="11"/>
      <c r="H642" s="13" t="str">
        <f t="shared" si="98"/>
        <v/>
      </c>
      <c r="I642" s="8" t="str">
        <f>IF(B642&lt;&gt;"",SUMIF($V$23:$V$598,V642,$H$23:$H$598)/SUMIF($V$23:$V$598,V642,$O$23:O1217),IF(O642&lt;&gt;"",SUMIF($S$23:$S$598,S642,$H$23:$H$598)/O642,""))</f>
        <v/>
      </c>
      <c r="J642" s="12"/>
      <c r="K642" s="19" t="str">
        <f t="shared" si="106"/>
        <v/>
      </c>
      <c r="L642" s="19" t="str">
        <f t="shared" si="99"/>
        <v/>
      </c>
      <c r="M642" s="19" t="str">
        <f t="shared" si="100"/>
        <v/>
      </c>
      <c r="N642" s="19" t="str">
        <f t="shared" si="107"/>
        <v/>
      </c>
      <c r="O642" s="9" t="str">
        <f t="shared" si="105"/>
        <v/>
      </c>
      <c r="S642" s="2" t="str">
        <f t="shared" si="103"/>
        <v>INDEX</v>
      </c>
      <c r="T642" s="18" t="str">
        <f t="shared" si="101"/>
        <v/>
      </c>
      <c r="V642" s="2" t="str">
        <f t="shared" si="104"/>
        <v>INCIDENTS</v>
      </c>
      <c r="W642" s="16" t="str">
        <f t="shared" si="102"/>
        <v/>
      </c>
    </row>
    <row r="643" spans="2:23" x14ac:dyDescent="0.2">
      <c r="B643" s="59" t="str">
        <f>IF(Collage!B636="","",Collage!B636)</f>
        <v/>
      </c>
      <c r="C643" s="59" t="str">
        <f>IF(Collage!C636="","",Collage!C636)</f>
        <v/>
      </c>
      <c r="D643" s="35" t="str">
        <f>IF(Collage!D636="","",Collage!D636)</f>
        <v/>
      </c>
      <c r="E643" s="29"/>
      <c r="F643" s="10"/>
      <c r="G643" s="11"/>
      <c r="H643" s="13" t="str">
        <f t="shared" si="98"/>
        <v/>
      </c>
      <c r="I643" s="8" t="str">
        <f>IF(B643&lt;&gt;"",SUMIF($V$23:$V$598,V643,$H$23:$H$598)/SUMIF($V$23:$V$598,V643,$O$23:O1218),IF(O643&lt;&gt;"",SUMIF($S$23:$S$598,S643,$H$23:$H$598)/O643,""))</f>
        <v/>
      </c>
      <c r="J643" s="12"/>
      <c r="K643" s="19" t="str">
        <f t="shared" si="106"/>
        <v/>
      </c>
      <c r="L643" s="19" t="str">
        <f t="shared" si="99"/>
        <v/>
      </c>
      <c r="M643" s="19" t="str">
        <f t="shared" si="100"/>
        <v/>
      </c>
      <c r="N643" s="19" t="str">
        <f t="shared" si="107"/>
        <v/>
      </c>
      <c r="O643" s="9" t="str">
        <f t="shared" si="105"/>
        <v/>
      </c>
      <c r="S643" s="2" t="str">
        <f t="shared" si="103"/>
        <v>INDEX</v>
      </c>
      <c r="T643" s="18" t="str">
        <f t="shared" si="101"/>
        <v/>
      </c>
      <c r="V643" s="2" t="str">
        <f t="shared" si="104"/>
        <v>INCIDENTS</v>
      </c>
      <c r="W643" s="16" t="str">
        <f t="shared" si="102"/>
        <v/>
      </c>
    </row>
    <row r="644" spans="2:23" x14ac:dyDescent="0.2">
      <c r="B644" s="59" t="str">
        <f>IF(Collage!B637="","",Collage!B637)</f>
        <v/>
      </c>
      <c r="C644" s="59" t="str">
        <f>IF(Collage!C637="","",Collage!C637)</f>
        <v/>
      </c>
      <c r="D644" s="35" t="str">
        <f>IF(Collage!D637="","",Collage!D637)</f>
        <v/>
      </c>
      <c r="E644" s="29"/>
      <c r="F644" s="10"/>
      <c r="G644" s="11"/>
      <c r="H644" s="13" t="str">
        <f t="shared" si="98"/>
        <v/>
      </c>
      <c r="I644" s="8" t="str">
        <f>IF(B644&lt;&gt;"",SUMIF($V$23:$V$598,V644,$H$23:$H$598)/SUMIF($V$23:$V$598,V644,$O$23:O1219),IF(O644&lt;&gt;"",SUMIF($S$23:$S$598,S644,$H$23:$H$598)/O644,""))</f>
        <v/>
      </c>
      <c r="J644" s="12"/>
      <c r="K644" s="19" t="str">
        <f t="shared" si="106"/>
        <v/>
      </c>
      <c r="L644" s="19" t="str">
        <f t="shared" si="99"/>
        <v/>
      </c>
      <c r="M644" s="19" t="str">
        <f t="shared" si="100"/>
        <v/>
      </c>
      <c r="N644" s="19" t="str">
        <f t="shared" si="107"/>
        <v/>
      </c>
      <c r="O644" s="9" t="str">
        <f t="shared" si="105"/>
        <v/>
      </c>
      <c r="S644" s="2" t="str">
        <f t="shared" si="103"/>
        <v>INDEX</v>
      </c>
      <c r="T644" s="18" t="str">
        <f t="shared" si="101"/>
        <v/>
      </c>
      <c r="V644" s="2" t="str">
        <f t="shared" si="104"/>
        <v>INCIDENTS</v>
      </c>
      <c r="W644" s="16" t="str">
        <f t="shared" si="102"/>
        <v/>
      </c>
    </row>
    <row r="645" spans="2:23" x14ac:dyDescent="0.2">
      <c r="B645" s="59" t="str">
        <f>IF(Collage!B638="","",Collage!B638)</f>
        <v/>
      </c>
      <c r="C645" s="59" t="str">
        <f>IF(Collage!C638="","",Collage!C638)</f>
        <v/>
      </c>
      <c r="D645" s="35" t="str">
        <f>IF(Collage!D638="","",Collage!D638)</f>
        <v/>
      </c>
      <c r="E645" s="29"/>
      <c r="F645" s="10"/>
      <c r="G645" s="11"/>
      <c r="H645" s="13" t="str">
        <f t="shared" si="98"/>
        <v/>
      </c>
      <c r="I645" s="8" t="str">
        <f>IF(B645&lt;&gt;"",SUMIF($V$23:$V$598,V645,$H$23:$H$598)/SUMIF($V$23:$V$598,V645,$O$23:O1220),IF(O645&lt;&gt;"",SUMIF($S$23:$S$598,S645,$H$23:$H$598)/O645,""))</f>
        <v/>
      </c>
      <c r="J645" s="12"/>
      <c r="K645" s="19" t="str">
        <f t="shared" si="106"/>
        <v/>
      </c>
      <c r="L645" s="19" t="str">
        <f t="shared" si="99"/>
        <v/>
      </c>
      <c r="M645" s="19" t="str">
        <f t="shared" si="100"/>
        <v/>
      </c>
      <c r="N645" s="19" t="str">
        <f t="shared" si="107"/>
        <v/>
      </c>
      <c r="O645" s="9" t="str">
        <f t="shared" si="105"/>
        <v/>
      </c>
      <c r="S645" s="2" t="str">
        <f t="shared" si="103"/>
        <v>INDEX</v>
      </c>
      <c r="T645" s="18" t="str">
        <f t="shared" si="101"/>
        <v/>
      </c>
      <c r="V645" s="2" t="str">
        <f t="shared" si="104"/>
        <v>INCIDENTS</v>
      </c>
      <c r="W645" s="16" t="str">
        <f t="shared" si="102"/>
        <v/>
      </c>
    </row>
    <row r="646" spans="2:23" x14ac:dyDescent="0.2">
      <c r="B646" s="59" t="str">
        <f>IF(Collage!B639="","",Collage!B639)</f>
        <v/>
      </c>
      <c r="C646" s="59" t="str">
        <f>IF(Collage!C639="","",Collage!C639)</f>
        <v/>
      </c>
      <c r="D646" s="35" t="str">
        <f>IF(Collage!D639="","",Collage!D639)</f>
        <v/>
      </c>
      <c r="E646" s="29"/>
      <c r="F646" s="10"/>
      <c r="G646" s="11"/>
      <c r="H646" s="13" t="str">
        <f t="shared" si="98"/>
        <v/>
      </c>
      <c r="I646" s="8" t="str">
        <f>IF(B646&lt;&gt;"",SUMIF($V$23:$V$598,V646,$H$23:$H$598)/SUMIF($V$23:$V$598,V646,$O$23:O1221),IF(O646&lt;&gt;"",SUMIF($S$23:$S$598,S646,$H$23:$H$598)/O646,""))</f>
        <v/>
      </c>
      <c r="J646" s="12"/>
      <c r="K646" s="19" t="str">
        <f t="shared" si="106"/>
        <v/>
      </c>
      <c r="L646" s="19" t="str">
        <f t="shared" si="99"/>
        <v/>
      </c>
      <c r="M646" s="19" t="str">
        <f t="shared" si="100"/>
        <v/>
      </c>
      <c r="N646" s="19" t="str">
        <f t="shared" si="107"/>
        <v/>
      </c>
      <c r="O646" s="9" t="str">
        <f t="shared" si="105"/>
        <v/>
      </c>
      <c r="S646" s="2" t="str">
        <f t="shared" si="103"/>
        <v>INDEX</v>
      </c>
      <c r="T646" s="18" t="str">
        <f t="shared" si="101"/>
        <v/>
      </c>
      <c r="V646" s="2" t="str">
        <f t="shared" si="104"/>
        <v>INCIDENTS</v>
      </c>
      <c r="W646" s="16" t="str">
        <f t="shared" si="102"/>
        <v/>
      </c>
    </row>
    <row r="647" spans="2:23" x14ac:dyDescent="0.2">
      <c r="B647" s="59" t="str">
        <f>IF(Collage!B640="","",Collage!B640)</f>
        <v/>
      </c>
      <c r="C647" s="59" t="str">
        <f>IF(Collage!C640="","",Collage!C640)</f>
        <v/>
      </c>
      <c r="D647" s="35" t="str">
        <f>IF(Collage!D640="","",Collage!D640)</f>
        <v/>
      </c>
      <c r="E647" s="29"/>
      <c r="F647" s="10"/>
      <c r="G647" s="11"/>
      <c r="H647" s="13" t="str">
        <f t="shared" si="98"/>
        <v/>
      </c>
      <c r="I647" s="8" t="str">
        <f>IF(B647&lt;&gt;"",SUMIF($V$23:$V$598,V647,$H$23:$H$598)/SUMIF($V$23:$V$598,V647,$O$23:O1222),IF(O647&lt;&gt;"",SUMIF($S$23:$S$598,S647,$H$23:$H$598)/O647,""))</f>
        <v/>
      </c>
      <c r="J647" s="12"/>
      <c r="K647" s="19" t="str">
        <f t="shared" si="106"/>
        <v/>
      </c>
      <c r="L647" s="19" t="str">
        <f t="shared" si="99"/>
        <v/>
      </c>
      <c r="M647" s="19" t="str">
        <f t="shared" si="100"/>
        <v/>
      </c>
      <c r="N647" s="19" t="str">
        <f t="shared" si="107"/>
        <v/>
      </c>
      <c r="O647" s="9" t="str">
        <f t="shared" si="105"/>
        <v/>
      </c>
      <c r="S647" s="2" t="str">
        <f t="shared" si="103"/>
        <v>INDEX</v>
      </c>
      <c r="T647" s="18" t="str">
        <f t="shared" si="101"/>
        <v/>
      </c>
      <c r="V647" s="2" t="str">
        <f t="shared" si="104"/>
        <v>INCIDENTS</v>
      </c>
      <c r="W647" s="16" t="str">
        <f t="shared" si="102"/>
        <v/>
      </c>
    </row>
    <row r="648" spans="2:23" x14ac:dyDescent="0.2">
      <c r="B648" s="59" t="str">
        <f>IF(Collage!B641="","",Collage!B641)</f>
        <v/>
      </c>
      <c r="C648" s="59" t="str">
        <f>IF(Collage!C641="","",Collage!C641)</f>
        <v/>
      </c>
      <c r="D648" s="35" t="str">
        <f>IF(Collage!D641="","",Collage!D641)</f>
        <v/>
      </c>
      <c r="E648" s="29"/>
      <c r="F648" s="10"/>
      <c r="G648" s="11"/>
      <c r="H648" s="13" t="str">
        <f t="shared" si="98"/>
        <v/>
      </c>
      <c r="I648" s="8" t="str">
        <f>IF(B648&lt;&gt;"",SUMIF($V$23:$V$598,V648,$H$23:$H$598)/SUMIF($V$23:$V$598,V648,$O$23:O1223),IF(O648&lt;&gt;"",SUMIF($S$23:$S$598,S648,$H$23:$H$598)/O648,""))</f>
        <v/>
      </c>
      <c r="J648" s="12"/>
      <c r="K648" s="19" t="str">
        <f t="shared" si="106"/>
        <v/>
      </c>
      <c r="L648" s="19" t="str">
        <f t="shared" si="99"/>
        <v/>
      </c>
      <c r="M648" s="19" t="str">
        <f t="shared" si="100"/>
        <v/>
      </c>
      <c r="N648" s="19" t="str">
        <f t="shared" si="107"/>
        <v/>
      </c>
      <c r="O648" s="9" t="str">
        <f t="shared" si="105"/>
        <v/>
      </c>
      <c r="S648" s="2" t="str">
        <f t="shared" si="103"/>
        <v>INDEX</v>
      </c>
      <c r="T648" s="18" t="str">
        <f t="shared" si="101"/>
        <v/>
      </c>
      <c r="V648" s="2" t="str">
        <f t="shared" si="104"/>
        <v>INCIDENTS</v>
      </c>
      <c r="W648" s="16" t="str">
        <f t="shared" si="102"/>
        <v/>
      </c>
    </row>
    <row r="649" spans="2:23" x14ac:dyDescent="0.2">
      <c r="B649" s="59" t="str">
        <f>IF(Collage!B642="","",Collage!B642)</f>
        <v/>
      </c>
      <c r="C649" s="59" t="str">
        <f>IF(Collage!C642="","",Collage!C642)</f>
        <v/>
      </c>
      <c r="D649" s="35" t="str">
        <f>IF(Collage!D642="","",Collage!D642)</f>
        <v/>
      </c>
      <c r="E649" s="29"/>
      <c r="F649" s="10"/>
      <c r="G649" s="11"/>
      <c r="H649" s="13" t="str">
        <f t="shared" si="98"/>
        <v/>
      </c>
      <c r="I649" s="8" t="str">
        <f>IF(B649&lt;&gt;"",SUMIF($V$23:$V$598,V649,$H$23:$H$598)/SUMIF($V$23:$V$598,V649,$O$23:O1224),IF(O649&lt;&gt;"",SUMIF($S$23:$S$598,S649,$H$23:$H$598)/O649,""))</f>
        <v/>
      </c>
      <c r="J649" s="12"/>
      <c r="K649" s="19" t="str">
        <f t="shared" si="106"/>
        <v/>
      </c>
      <c r="L649" s="19" t="str">
        <f t="shared" si="99"/>
        <v/>
      </c>
      <c r="M649" s="19" t="str">
        <f t="shared" si="100"/>
        <v/>
      </c>
      <c r="N649" s="19" t="str">
        <f t="shared" si="107"/>
        <v/>
      </c>
      <c r="O649" s="9" t="str">
        <f t="shared" si="105"/>
        <v/>
      </c>
      <c r="S649" s="2" t="str">
        <f t="shared" si="103"/>
        <v>INDEX</v>
      </c>
      <c r="T649" s="18" t="str">
        <f t="shared" si="101"/>
        <v/>
      </c>
      <c r="V649" s="2" t="str">
        <f t="shared" si="104"/>
        <v>INCIDENTS</v>
      </c>
      <c r="W649" s="16" t="str">
        <f t="shared" si="102"/>
        <v/>
      </c>
    </row>
    <row r="650" spans="2:23" x14ac:dyDescent="0.2">
      <c r="B650" s="59" t="str">
        <f>IF(Collage!B643="","",Collage!B643)</f>
        <v/>
      </c>
      <c r="C650" s="59" t="str">
        <f>IF(Collage!C643="","",Collage!C643)</f>
        <v/>
      </c>
      <c r="D650" s="35" t="str">
        <f>IF(Collage!D643="","",Collage!D643)</f>
        <v/>
      </c>
      <c r="E650" s="29"/>
      <c r="F650" s="10"/>
      <c r="G650" s="11"/>
      <c r="H650" s="13" t="str">
        <f t="shared" si="98"/>
        <v/>
      </c>
      <c r="I650" s="8" t="str">
        <f>IF(B650&lt;&gt;"",SUMIF($V$23:$V$598,V650,$H$23:$H$598)/SUMIF($V$23:$V$598,V650,$O$23:O1225),IF(O650&lt;&gt;"",SUMIF($S$23:$S$598,S650,$H$23:$H$598)/O650,""))</f>
        <v/>
      </c>
      <c r="J650" s="12"/>
      <c r="K650" s="19" t="str">
        <f t="shared" si="106"/>
        <v/>
      </c>
      <c r="L650" s="19" t="str">
        <f t="shared" si="99"/>
        <v/>
      </c>
      <c r="M650" s="19" t="str">
        <f t="shared" si="100"/>
        <v/>
      </c>
      <c r="N650" s="19" t="str">
        <f t="shared" si="107"/>
        <v/>
      </c>
      <c r="O650" s="9" t="str">
        <f t="shared" si="105"/>
        <v/>
      </c>
      <c r="S650" s="2" t="str">
        <f t="shared" si="103"/>
        <v>INDEX</v>
      </c>
      <c r="T650" s="18" t="str">
        <f t="shared" si="101"/>
        <v/>
      </c>
      <c r="V650" s="2" t="str">
        <f t="shared" si="104"/>
        <v>INCIDENTS</v>
      </c>
      <c r="W650" s="16" t="str">
        <f t="shared" si="102"/>
        <v/>
      </c>
    </row>
    <row r="651" spans="2:23" x14ac:dyDescent="0.2">
      <c r="B651" s="59" t="str">
        <f>IF(Collage!B644="","",Collage!B644)</f>
        <v/>
      </c>
      <c r="C651" s="59" t="str">
        <f>IF(Collage!C644="","",Collage!C644)</f>
        <v/>
      </c>
      <c r="D651" s="35" t="str">
        <f>IF(Collage!D644="","",Collage!D644)</f>
        <v/>
      </c>
      <c r="E651" s="29"/>
      <c r="F651" s="10"/>
      <c r="G651" s="11"/>
      <c r="H651" s="13" t="str">
        <f t="shared" si="98"/>
        <v/>
      </c>
      <c r="I651" s="8" t="str">
        <f>IF(B651&lt;&gt;"",SUMIF($V$23:$V$598,V651,$H$23:$H$598)/SUMIF($V$23:$V$598,V651,$O$23:O1226),IF(O651&lt;&gt;"",SUMIF($S$23:$S$598,S651,$H$23:$H$598)/O651,""))</f>
        <v/>
      </c>
      <c r="J651" s="12"/>
      <c r="K651" s="19" t="str">
        <f t="shared" si="106"/>
        <v/>
      </c>
      <c r="L651" s="19" t="str">
        <f t="shared" si="99"/>
        <v/>
      </c>
      <c r="M651" s="19" t="str">
        <f t="shared" si="100"/>
        <v/>
      </c>
      <c r="N651" s="19" t="str">
        <f t="shared" si="107"/>
        <v/>
      </c>
      <c r="O651" s="9" t="str">
        <f t="shared" si="105"/>
        <v/>
      </c>
      <c r="S651" s="2" t="str">
        <f t="shared" si="103"/>
        <v>INDEX</v>
      </c>
      <c r="T651" s="18" t="str">
        <f t="shared" si="101"/>
        <v/>
      </c>
      <c r="V651" s="2" t="str">
        <f t="shared" si="104"/>
        <v>INCIDENTS</v>
      </c>
      <c r="W651" s="16" t="str">
        <f t="shared" si="102"/>
        <v/>
      </c>
    </row>
    <row r="652" spans="2:23" x14ac:dyDescent="0.2">
      <c r="B652" s="59" t="str">
        <f>IF(Collage!B645="","",Collage!B645)</f>
        <v/>
      </c>
      <c r="C652" s="59" t="str">
        <f>IF(Collage!C645="","",Collage!C645)</f>
        <v/>
      </c>
      <c r="D652" s="35" t="str">
        <f>IF(Collage!D645="","",Collage!D645)</f>
        <v/>
      </c>
      <c r="E652" s="29"/>
      <c r="F652" s="10"/>
      <c r="G652" s="11"/>
      <c r="H652" s="13" t="str">
        <f t="shared" si="98"/>
        <v/>
      </c>
      <c r="I652" s="8" t="str">
        <f>IF(B652&lt;&gt;"",SUMIF($V$23:$V$598,V652,$H$23:$H$598)/SUMIF($V$23:$V$598,V652,$O$23:O1227),IF(O652&lt;&gt;"",SUMIF($S$23:$S$598,S652,$H$23:$H$598)/O652,""))</f>
        <v/>
      </c>
      <c r="J652" s="12"/>
      <c r="K652" s="19" t="str">
        <f t="shared" si="106"/>
        <v/>
      </c>
      <c r="L652" s="19" t="str">
        <f t="shared" si="99"/>
        <v/>
      </c>
      <c r="M652" s="19" t="str">
        <f t="shared" si="100"/>
        <v/>
      </c>
      <c r="N652" s="19" t="str">
        <f t="shared" si="107"/>
        <v/>
      </c>
      <c r="O652" s="9" t="str">
        <f t="shared" si="105"/>
        <v/>
      </c>
      <c r="S652" s="2" t="str">
        <f t="shared" si="103"/>
        <v>INDEX</v>
      </c>
      <c r="T652" s="18" t="str">
        <f t="shared" si="101"/>
        <v/>
      </c>
      <c r="V652" s="2" t="str">
        <f t="shared" si="104"/>
        <v>INCIDENTS</v>
      </c>
      <c r="W652" s="16" t="str">
        <f t="shared" si="102"/>
        <v/>
      </c>
    </row>
    <row r="653" spans="2:23" x14ac:dyDescent="0.2">
      <c r="B653" s="59" t="str">
        <f>IF(Collage!B646="","",Collage!B646)</f>
        <v/>
      </c>
      <c r="C653" s="59" t="str">
        <f>IF(Collage!C646="","",Collage!C646)</f>
        <v/>
      </c>
      <c r="D653" s="35" t="str">
        <f>IF(Collage!D646="","",Collage!D646)</f>
        <v/>
      </c>
      <c r="E653" s="29"/>
      <c r="F653" s="10"/>
      <c r="G653" s="11"/>
      <c r="H653" s="13" t="str">
        <f t="shared" si="98"/>
        <v/>
      </c>
      <c r="I653" s="8" t="str">
        <f>IF(B653&lt;&gt;"",SUMIF($V$23:$V$598,V653,$H$23:$H$598)/SUMIF($V$23:$V$598,V653,$O$23:O1228),IF(O653&lt;&gt;"",SUMIF($S$23:$S$598,S653,$H$23:$H$598)/O653,""))</f>
        <v/>
      </c>
      <c r="J653" s="12"/>
      <c r="K653" s="19" t="str">
        <f t="shared" si="106"/>
        <v/>
      </c>
      <c r="L653" s="19" t="str">
        <f t="shared" si="99"/>
        <v/>
      </c>
      <c r="M653" s="19" t="str">
        <f t="shared" si="100"/>
        <v/>
      </c>
      <c r="N653" s="19" t="str">
        <f t="shared" si="107"/>
        <v/>
      </c>
      <c r="O653" s="9" t="str">
        <f t="shared" si="105"/>
        <v/>
      </c>
      <c r="S653" s="2" t="str">
        <f t="shared" si="103"/>
        <v>INDEX</v>
      </c>
      <c r="T653" s="18" t="str">
        <f t="shared" si="101"/>
        <v/>
      </c>
      <c r="V653" s="2" t="str">
        <f t="shared" si="104"/>
        <v>INCIDENTS</v>
      </c>
      <c r="W653" s="16" t="str">
        <f t="shared" si="102"/>
        <v/>
      </c>
    </row>
    <row r="654" spans="2:23" x14ac:dyDescent="0.2">
      <c r="B654" s="59" t="str">
        <f>IF(Collage!B647="","",Collage!B647)</f>
        <v/>
      </c>
      <c r="C654" s="59" t="str">
        <f>IF(Collage!C647="","",Collage!C647)</f>
        <v/>
      </c>
      <c r="D654" s="35" t="str">
        <f>IF(Collage!D647="","",Collage!D647)</f>
        <v/>
      </c>
      <c r="E654" s="29"/>
      <c r="F654" s="10"/>
      <c r="G654" s="11"/>
      <c r="H654" s="13" t="str">
        <f t="shared" si="98"/>
        <v/>
      </c>
      <c r="I654" s="8" t="str">
        <f>IF(B654&lt;&gt;"",SUMIF($V$23:$V$598,V654,$H$23:$H$598)/SUMIF($V$23:$V$598,V654,$O$23:O1229),IF(O654&lt;&gt;"",SUMIF($S$23:$S$598,S654,$H$23:$H$598)/O654,""))</f>
        <v/>
      </c>
      <c r="J654" s="12"/>
      <c r="K654" s="19" t="str">
        <f t="shared" si="106"/>
        <v/>
      </c>
      <c r="L654" s="19" t="str">
        <f t="shared" si="99"/>
        <v/>
      </c>
      <c r="M654" s="19" t="str">
        <f t="shared" si="100"/>
        <v/>
      </c>
      <c r="N654" s="19" t="str">
        <f t="shared" si="107"/>
        <v/>
      </c>
      <c r="O654" s="9" t="str">
        <f t="shared" si="105"/>
        <v/>
      </c>
      <c r="S654" s="2" t="str">
        <f t="shared" si="103"/>
        <v>INDEX</v>
      </c>
      <c r="T654" s="18" t="str">
        <f t="shared" si="101"/>
        <v/>
      </c>
      <c r="V654" s="2" t="str">
        <f t="shared" si="104"/>
        <v>INCIDENTS</v>
      </c>
      <c r="W654" s="16" t="str">
        <f t="shared" si="102"/>
        <v/>
      </c>
    </row>
    <row r="655" spans="2:23" x14ac:dyDescent="0.2">
      <c r="B655" s="59" t="str">
        <f>IF(Collage!B648="","",Collage!B648)</f>
        <v/>
      </c>
      <c r="C655" s="59" t="str">
        <f>IF(Collage!C648="","",Collage!C648)</f>
        <v/>
      </c>
      <c r="D655" s="35" t="str">
        <f>IF(Collage!D648="","",Collage!D648)</f>
        <v/>
      </c>
      <c r="E655" s="29"/>
      <c r="F655" s="10"/>
      <c r="G655" s="11"/>
      <c r="H655" s="13" t="str">
        <f t="shared" si="98"/>
        <v/>
      </c>
      <c r="I655" s="8" t="str">
        <f>IF(B655&lt;&gt;"",SUMIF($V$23:$V$598,V655,$H$23:$H$598)/SUMIF($V$23:$V$598,V655,$O$23:O1230),IF(O655&lt;&gt;"",SUMIF($S$23:$S$598,S655,$H$23:$H$598)/O655,""))</f>
        <v/>
      </c>
      <c r="J655" s="12"/>
      <c r="K655" s="19" t="str">
        <f t="shared" si="106"/>
        <v/>
      </c>
      <c r="L655" s="19" t="str">
        <f t="shared" si="99"/>
        <v/>
      </c>
      <c r="M655" s="19" t="str">
        <f t="shared" si="100"/>
        <v/>
      </c>
      <c r="N655" s="19" t="str">
        <f t="shared" si="107"/>
        <v/>
      </c>
      <c r="O655" s="9" t="str">
        <f t="shared" si="105"/>
        <v/>
      </c>
      <c r="S655" s="2" t="str">
        <f t="shared" si="103"/>
        <v>INDEX</v>
      </c>
      <c r="T655" s="18" t="str">
        <f t="shared" si="101"/>
        <v/>
      </c>
      <c r="V655" s="2" t="str">
        <f t="shared" si="104"/>
        <v>INCIDENTS</v>
      </c>
      <c r="W655" s="16" t="str">
        <f t="shared" si="102"/>
        <v/>
      </c>
    </row>
    <row r="656" spans="2:23" x14ac:dyDescent="0.2">
      <c r="B656" s="59" t="str">
        <f>IF(Collage!B649="","",Collage!B649)</f>
        <v/>
      </c>
      <c r="C656" s="59" t="str">
        <f>IF(Collage!C649="","",Collage!C649)</f>
        <v/>
      </c>
      <c r="D656" s="35" t="str">
        <f>IF(Collage!D649="","",Collage!D649)</f>
        <v/>
      </c>
      <c r="E656" s="29"/>
      <c r="F656" s="10"/>
      <c r="G656" s="11"/>
      <c r="H656" s="13" t="str">
        <f t="shared" si="98"/>
        <v/>
      </c>
      <c r="I656" s="8" t="str">
        <f>IF(B656&lt;&gt;"",SUMIF($V$23:$V$598,V656,$H$23:$H$598)/SUMIF($V$23:$V$598,V656,$O$23:O1231),IF(O656&lt;&gt;"",SUMIF($S$23:$S$598,S656,$H$23:$H$598)/O656,""))</f>
        <v/>
      </c>
      <c r="J656" s="12"/>
      <c r="K656" s="19" t="str">
        <f t="shared" si="106"/>
        <v/>
      </c>
      <c r="L656" s="19" t="str">
        <f t="shared" si="99"/>
        <v/>
      </c>
      <c r="M656" s="19" t="str">
        <f t="shared" si="100"/>
        <v/>
      </c>
      <c r="N656" s="19" t="str">
        <f t="shared" si="107"/>
        <v/>
      </c>
      <c r="O656" s="9" t="str">
        <f t="shared" si="105"/>
        <v/>
      </c>
      <c r="S656" s="2" t="str">
        <f t="shared" si="103"/>
        <v>INDEX</v>
      </c>
      <c r="T656" s="18" t="str">
        <f t="shared" si="101"/>
        <v/>
      </c>
      <c r="V656" s="2" t="str">
        <f t="shared" si="104"/>
        <v>INCIDENTS</v>
      </c>
      <c r="W656" s="16" t="str">
        <f t="shared" si="102"/>
        <v/>
      </c>
    </row>
    <row r="657" spans="2:23" x14ac:dyDescent="0.2">
      <c r="B657" s="59" t="str">
        <f>IF(Collage!B650="","",Collage!B650)</f>
        <v/>
      </c>
      <c r="C657" s="59" t="str">
        <f>IF(Collage!C650="","",Collage!C650)</f>
        <v/>
      </c>
      <c r="D657" s="35" t="str">
        <f>IF(Collage!D650="","",Collage!D650)</f>
        <v/>
      </c>
      <c r="E657" s="29"/>
      <c r="F657" s="10"/>
      <c r="G657" s="11"/>
      <c r="H657" s="13" t="str">
        <f t="shared" si="98"/>
        <v/>
      </c>
      <c r="I657" s="8" t="str">
        <f>IF(B657&lt;&gt;"",SUMIF($V$23:$V$598,V657,$H$23:$H$598)/SUMIF($V$23:$V$598,V657,$O$23:O1232),IF(O657&lt;&gt;"",SUMIF($S$23:$S$598,S657,$H$23:$H$598)/O657,""))</f>
        <v/>
      </c>
      <c r="J657" s="12"/>
      <c r="K657" s="19" t="str">
        <f t="shared" si="106"/>
        <v/>
      </c>
      <c r="L657" s="19" t="str">
        <f t="shared" si="99"/>
        <v/>
      </c>
      <c r="M657" s="19" t="str">
        <f t="shared" si="100"/>
        <v/>
      </c>
      <c r="N657" s="19" t="str">
        <f t="shared" si="107"/>
        <v/>
      </c>
      <c r="O657" s="9" t="str">
        <f t="shared" si="105"/>
        <v/>
      </c>
      <c r="S657" s="2" t="str">
        <f t="shared" si="103"/>
        <v>INDEX</v>
      </c>
      <c r="T657" s="18" t="str">
        <f t="shared" si="101"/>
        <v/>
      </c>
      <c r="V657" s="2" t="str">
        <f t="shared" si="104"/>
        <v>INCIDENTS</v>
      </c>
      <c r="W657" s="16" t="str">
        <f t="shared" si="102"/>
        <v/>
      </c>
    </row>
    <row r="658" spans="2:23" x14ac:dyDescent="0.2">
      <c r="B658" s="59" t="str">
        <f>IF(Collage!B651="","",Collage!B651)</f>
        <v/>
      </c>
      <c r="C658" s="59" t="str">
        <f>IF(Collage!C651="","",Collage!C651)</f>
        <v/>
      </c>
      <c r="D658" s="35" t="str">
        <f>IF(Collage!D651="","",Collage!D651)</f>
        <v/>
      </c>
      <c r="E658" s="29"/>
      <c r="F658" s="10"/>
      <c r="G658" s="11"/>
      <c r="H658" s="13" t="str">
        <f t="shared" si="98"/>
        <v/>
      </c>
      <c r="I658" s="8" t="str">
        <f>IF(B658&lt;&gt;"",SUMIF($V$23:$V$598,V658,$H$23:$H$598)/SUMIF($V$23:$V$598,V658,$O$23:O1233),IF(O658&lt;&gt;"",SUMIF($S$23:$S$598,S658,$H$23:$H$598)/O658,""))</f>
        <v/>
      </c>
      <c r="J658" s="12"/>
      <c r="K658" s="19" t="str">
        <f t="shared" si="106"/>
        <v/>
      </c>
      <c r="L658" s="19" t="str">
        <f t="shared" si="99"/>
        <v/>
      </c>
      <c r="M658" s="19" t="str">
        <f t="shared" si="100"/>
        <v/>
      </c>
      <c r="N658" s="19" t="str">
        <f t="shared" si="107"/>
        <v/>
      </c>
      <c r="O658" s="9" t="str">
        <f t="shared" si="105"/>
        <v/>
      </c>
      <c r="S658" s="2" t="str">
        <f t="shared" si="103"/>
        <v>INDEX</v>
      </c>
      <c r="T658" s="18" t="str">
        <f t="shared" si="101"/>
        <v/>
      </c>
      <c r="V658" s="2" t="str">
        <f t="shared" si="104"/>
        <v>INCIDENTS</v>
      </c>
      <c r="W658" s="16" t="str">
        <f t="shared" si="102"/>
        <v/>
      </c>
    </row>
    <row r="659" spans="2:23" x14ac:dyDescent="0.2">
      <c r="B659" s="59" t="str">
        <f>IF(Collage!B652="","",Collage!B652)</f>
        <v/>
      </c>
      <c r="C659" s="59" t="str">
        <f>IF(Collage!C652="","",Collage!C652)</f>
        <v/>
      </c>
      <c r="D659" s="35" t="str">
        <f>IF(Collage!D652="","",Collage!D652)</f>
        <v/>
      </c>
      <c r="E659" s="29"/>
      <c r="F659" s="10"/>
      <c r="G659" s="11"/>
      <c r="H659" s="13" t="str">
        <f t="shared" si="98"/>
        <v/>
      </c>
      <c r="I659" s="8" t="str">
        <f>IF(B659&lt;&gt;"",SUMIF($V$23:$V$598,V659,$H$23:$H$598)/SUMIF($V$23:$V$598,V659,$O$23:O1234),IF(O659&lt;&gt;"",SUMIF($S$23:$S$598,S659,$H$23:$H$598)/O659,""))</f>
        <v/>
      </c>
      <c r="J659" s="12"/>
      <c r="K659" s="19" t="str">
        <f t="shared" si="106"/>
        <v/>
      </c>
      <c r="L659" s="19" t="str">
        <f t="shared" si="99"/>
        <v/>
      </c>
      <c r="M659" s="19" t="str">
        <f t="shared" si="100"/>
        <v/>
      </c>
      <c r="N659" s="19" t="str">
        <f t="shared" si="107"/>
        <v/>
      </c>
      <c r="O659" s="9" t="str">
        <f t="shared" si="105"/>
        <v/>
      </c>
      <c r="S659" s="2" t="str">
        <f t="shared" si="103"/>
        <v>INDEX</v>
      </c>
      <c r="T659" s="18" t="str">
        <f t="shared" si="101"/>
        <v/>
      </c>
      <c r="V659" s="2" t="str">
        <f t="shared" si="104"/>
        <v>INCIDENTS</v>
      </c>
      <c r="W659" s="16" t="str">
        <f t="shared" si="102"/>
        <v/>
      </c>
    </row>
    <row r="660" spans="2:23" x14ac:dyDescent="0.2">
      <c r="B660" s="59" t="str">
        <f>IF(Collage!B653="","",Collage!B653)</f>
        <v/>
      </c>
      <c r="C660" s="59" t="str">
        <f>IF(Collage!C653="","",Collage!C653)</f>
        <v/>
      </c>
      <c r="D660" s="35" t="str">
        <f>IF(Collage!D653="","",Collage!D653)</f>
        <v/>
      </c>
      <c r="E660" s="29"/>
      <c r="F660" s="10"/>
      <c r="G660" s="11"/>
      <c r="H660" s="13" t="str">
        <f t="shared" si="98"/>
        <v/>
      </c>
      <c r="I660" s="8" t="str">
        <f>IF(B660&lt;&gt;"",SUMIF($V$23:$V$598,V660,$H$23:$H$598)/SUMIF($V$23:$V$598,V660,$O$23:O1235),IF(O660&lt;&gt;"",SUMIF($S$23:$S$598,S660,$H$23:$H$598)/O660,""))</f>
        <v/>
      </c>
      <c r="J660" s="12"/>
      <c r="K660" s="19" t="str">
        <f t="shared" si="106"/>
        <v/>
      </c>
      <c r="L660" s="19" t="str">
        <f t="shared" si="99"/>
        <v/>
      </c>
      <c r="M660" s="19" t="str">
        <f t="shared" si="100"/>
        <v/>
      </c>
      <c r="N660" s="19" t="str">
        <f t="shared" si="107"/>
        <v/>
      </c>
      <c r="O660" s="9" t="str">
        <f t="shared" si="105"/>
        <v/>
      </c>
      <c r="S660" s="2" t="str">
        <f t="shared" si="103"/>
        <v>INDEX</v>
      </c>
      <c r="T660" s="18" t="str">
        <f t="shared" si="101"/>
        <v/>
      </c>
      <c r="V660" s="2" t="str">
        <f t="shared" si="104"/>
        <v>INCIDENTS</v>
      </c>
      <c r="W660" s="16" t="str">
        <f t="shared" si="102"/>
        <v/>
      </c>
    </row>
    <row r="661" spans="2:23" x14ac:dyDescent="0.2">
      <c r="B661" s="59" t="str">
        <f>IF(Collage!B654="","",Collage!B654)</f>
        <v/>
      </c>
      <c r="C661" s="59" t="str">
        <f>IF(Collage!C654="","",Collage!C654)</f>
        <v/>
      </c>
      <c r="D661" s="35" t="str">
        <f>IF(Collage!D654="","",Collage!D654)</f>
        <v/>
      </c>
      <c r="E661" s="29"/>
      <c r="F661" s="10"/>
      <c r="G661" s="11"/>
      <c r="H661" s="13" t="str">
        <f t="shared" si="98"/>
        <v/>
      </c>
      <c r="I661" s="8" t="str">
        <f>IF(B661&lt;&gt;"",SUMIF($V$23:$V$598,V661,$H$23:$H$598)/SUMIF($V$23:$V$598,V661,$O$23:O1236),IF(O661&lt;&gt;"",SUMIF($S$23:$S$598,S661,$H$23:$H$598)/O661,""))</f>
        <v/>
      </c>
      <c r="J661" s="12"/>
      <c r="K661" s="19" t="str">
        <f t="shared" si="106"/>
        <v/>
      </c>
      <c r="L661" s="19" t="str">
        <f t="shared" si="99"/>
        <v/>
      </c>
      <c r="M661" s="19" t="str">
        <f t="shared" si="100"/>
        <v/>
      </c>
      <c r="N661" s="19" t="str">
        <f t="shared" si="107"/>
        <v/>
      </c>
      <c r="O661" s="9" t="str">
        <f t="shared" si="105"/>
        <v/>
      </c>
      <c r="S661" s="2" t="str">
        <f t="shared" si="103"/>
        <v>INDEX</v>
      </c>
      <c r="T661" s="18" t="str">
        <f t="shared" si="101"/>
        <v/>
      </c>
      <c r="V661" s="2" t="str">
        <f t="shared" si="104"/>
        <v>INCIDENTS</v>
      </c>
      <c r="W661" s="16" t="str">
        <f t="shared" si="102"/>
        <v/>
      </c>
    </row>
    <row r="662" spans="2:23" x14ac:dyDescent="0.2">
      <c r="B662" s="59" t="str">
        <f>IF(Collage!B655="","",Collage!B655)</f>
        <v/>
      </c>
      <c r="C662" s="59" t="str">
        <f>IF(Collage!C655="","",Collage!C655)</f>
        <v/>
      </c>
      <c r="D662" s="35" t="str">
        <f>IF(Collage!D655="","",Collage!D655)</f>
        <v/>
      </c>
      <c r="E662" s="29"/>
      <c r="F662" s="10"/>
      <c r="G662" s="11"/>
      <c r="H662" s="13" t="str">
        <f t="shared" si="98"/>
        <v/>
      </c>
      <c r="I662" s="8" t="str">
        <f>IF(B662&lt;&gt;"",SUMIF($V$23:$V$598,V662,$H$23:$H$598)/SUMIF($V$23:$V$598,V662,$O$23:O1237),IF(O662&lt;&gt;"",SUMIF($S$23:$S$598,S662,$H$23:$H$598)/O662,""))</f>
        <v/>
      </c>
      <c r="J662" s="12"/>
      <c r="K662" s="19" t="str">
        <f t="shared" si="106"/>
        <v/>
      </c>
      <c r="L662" s="19" t="str">
        <f t="shared" si="99"/>
        <v/>
      </c>
      <c r="M662" s="19" t="str">
        <f t="shared" si="100"/>
        <v/>
      </c>
      <c r="N662" s="19" t="str">
        <f t="shared" si="107"/>
        <v/>
      </c>
      <c r="O662" s="9" t="str">
        <f t="shared" si="105"/>
        <v/>
      </c>
      <c r="S662" s="2" t="str">
        <f t="shared" si="103"/>
        <v>INDEX</v>
      </c>
      <c r="T662" s="18" t="str">
        <f t="shared" si="101"/>
        <v/>
      </c>
      <c r="V662" s="2" t="str">
        <f t="shared" si="104"/>
        <v>INCIDENTS</v>
      </c>
      <c r="W662" s="16" t="str">
        <f t="shared" si="102"/>
        <v/>
      </c>
    </row>
    <row r="663" spans="2:23" x14ac:dyDescent="0.2">
      <c r="B663" s="59" t="str">
        <f>IF(Collage!B656="","",Collage!B656)</f>
        <v/>
      </c>
      <c r="C663" s="59" t="str">
        <f>IF(Collage!C656="","",Collage!C656)</f>
        <v/>
      </c>
      <c r="D663" s="35" t="str">
        <f>IF(Collage!D656="","",Collage!D656)</f>
        <v/>
      </c>
      <c r="E663" s="29"/>
      <c r="F663" s="10"/>
      <c r="G663" s="11"/>
      <c r="H663" s="13" t="str">
        <f t="shared" ref="H663:H726" si="108">IF(D663="","",SUM(N663/3))</f>
        <v/>
      </c>
      <c r="I663" s="8" t="str">
        <f>IF(B663&lt;&gt;"",SUMIF($V$23:$V$598,V663,$H$23:$H$598)/SUMIF($V$23:$V$598,V663,$O$23:O1238),IF(O663&lt;&gt;"",SUMIF($S$23:$S$598,S663,$H$23:$H$598)/O663,""))</f>
        <v/>
      </c>
      <c r="J663" s="12"/>
      <c r="K663" s="19" t="str">
        <f t="shared" si="106"/>
        <v/>
      </c>
      <c r="L663" s="19" t="str">
        <f t="shared" ref="L663:L726" si="109">IF($D663&lt;&gt;"",IF($F663="X",1,0),"")</f>
        <v/>
      </c>
      <c r="M663" s="19" t="str">
        <f t="shared" ref="M663:M726" si="110">IF($D663&lt;&gt;"",IF($G663="X",1,0),"")</f>
        <v/>
      </c>
      <c r="N663" s="19" t="str">
        <f t="shared" si="107"/>
        <v/>
      </c>
      <c r="O663" s="9" t="str">
        <f t="shared" si="105"/>
        <v/>
      </c>
      <c r="S663" s="2" t="str">
        <f t="shared" si="103"/>
        <v>INDEX</v>
      </c>
      <c r="T663" s="18" t="str">
        <f t="shared" ref="T663:T726" si="111">IF(C663&lt;&gt;"",I663,"")</f>
        <v/>
      </c>
      <c r="V663" s="2" t="str">
        <f t="shared" si="104"/>
        <v>INCIDENTS</v>
      </c>
      <c r="W663" s="16" t="str">
        <f t="shared" ref="W663:W726" si="112">IF(B663&lt;&gt;"",I663,"")</f>
        <v/>
      </c>
    </row>
    <row r="664" spans="2:23" x14ac:dyDescent="0.2">
      <c r="B664" s="59" t="str">
        <f>IF(Collage!B657="","",Collage!B657)</f>
        <v/>
      </c>
      <c r="C664" s="59" t="str">
        <f>IF(Collage!C657="","",Collage!C657)</f>
        <v/>
      </c>
      <c r="D664" s="35" t="str">
        <f>IF(Collage!D657="","",Collage!D657)</f>
        <v/>
      </c>
      <c r="E664" s="29"/>
      <c r="F664" s="10"/>
      <c r="G664" s="11"/>
      <c r="H664" s="13" t="str">
        <f t="shared" si="108"/>
        <v/>
      </c>
      <c r="I664" s="8" t="str">
        <f>IF(B664&lt;&gt;"",SUMIF($V$23:$V$598,V664,$H$23:$H$598)/SUMIF($V$23:$V$598,V664,$O$23:O1239),IF(O664&lt;&gt;"",SUMIF($S$23:$S$598,S664,$H$23:$H$598)/O664,""))</f>
        <v/>
      </c>
      <c r="J664" s="12"/>
      <c r="K664" s="19" t="str">
        <f t="shared" si="106"/>
        <v/>
      </c>
      <c r="L664" s="19" t="str">
        <f t="shared" si="109"/>
        <v/>
      </c>
      <c r="M664" s="19" t="str">
        <f t="shared" si="110"/>
        <v/>
      </c>
      <c r="N664" s="19" t="str">
        <f t="shared" si="107"/>
        <v/>
      </c>
      <c r="O664" s="9" t="str">
        <f t="shared" si="105"/>
        <v/>
      </c>
      <c r="S664" s="2" t="str">
        <f t="shared" ref="S664:S727" si="113">IF(C664&lt;&gt;"",C664,IF(V664=V663,S663,""))</f>
        <v>INDEX</v>
      </c>
      <c r="T664" s="18" t="str">
        <f t="shared" si="111"/>
        <v/>
      </c>
      <c r="V664" s="2" t="str">
        <f t="shared" ref="V664:V727" si="114">IF(B664="",V663,B664)</f>
        <v>INCIDENTS</v>
      </c>
      <c r="W664" s="16" t="str">
        <f t="shared" si="112"/>
        <v/>
      </c>
    </row>
    <row r="665" spans="2:23" x14ac:dyDescent="0.2">
      <c r="B665" s="59" t="str">
        <f>IF(Collage!B658="","",Collage!B658)</f>
        <v/>
      </c>
      <c r="C665" s="59" t="str">
        <f>IF(Collage!C658="","",Collage!C658)</f>
        <v/>
      </c>
      <c r="D665" s="35" t="str">
        <f>IF(Collage!D658="","",Collage!D658)</f>
        <v/>
      </c>
      <c r="E665" s="29"/>
      <c r="F665" s="10"/>
      <c r="G665" s="11"/>
      <c r="H665" s="13" t="str">
        <f t="shared" si="108"/>
        <v/>
      </c>
      <c r="I665" s="8" t="str">
        <f>IF(B665&lt;&gt;"",SUMIF($V$23:$V$598,V665,$H$23:$H$598)/SUMIF($V$23:$V$598,V665,$O$23:O1240),IF(O665&lt;&gt;"",SUMIF($S$23:$S$598,S665,$H$23:$H$598)/O665,""))</f>
        <v/>
      </c>
      <c r="J665" s="12"/>
      <c r="K665" s="19" t="str">
        <f t="shared" si="106"/>
        <v/>
      </c>
      <c r="L665" s="19" t="str">
        <f t="shared" si="109"/>
        <v/>
      </c>
      <c r="M665" s="19" t="str">
        <f t="shared" si="110"/>
        <v/>
      </c>
      <c r="N665" s="19" t="str">
        <f t="shared" si="107"/>
        <v/>
      </c>
      <c r="O665" s="9" t="str">
        <f t="shared" ref="O665:O728" si="115">IF(C665="","",IF(S664&lt;&gt;S665,SUMPRODUCT((D665:D1141&lt;&gt;"")*(S665:S1141=S665)),""))</f>
        <v/>
      </c>
      <c r="S665" s="2" t="str">
        <f t="shared" si="113"/>
        <v>INDEX</v>
      </c>
      <c r="T665" s="18" t="str">
        <f t="shared" si="111"/>
        <v/>
      </c>
      <c r="V665" s="2" t="str">
        <f t="shared" si="114"/>
        <v>INCIDENTS</v>
      </c>
      <c r="W665" s="16" t="str">
        <f t="shared" si="112"/>
        <v/>
      </c>
    </row>
    <row r="666" spans="2:23" x14ac:dyDescent="0.2">
      <c r="B666" s="59" t="str">
        <f>IF(Collage!B659="","",Collage!B659)</f>
        <v/>
      </c>
      <c r="C666" s="59" t="str">
        <f>IF(Collage!C659="","",Collage!C659)</f>
        <v/>
      </c>
      <c r="D666" s="35" t="str">
        <f>IF(Collage!D659="","",Collage!D659)</f>
        <v/>
      </c>
      <c r="E666" s="29"/>
      <c r="F666" s="10"/>
      <c r="G666" s="11"/>
      <c r="H666" s="13" t="str">
        <f t="shared" si="108"/>
        <v/>
      </c>
      <c r="I666" s="8" t="str">
        <f>IF(B666&lt;&gt;"",SUMIF($V$23:$V$598,V666,$H$23:$H$598)/SUMIF($V$23:$V$598,V666,$O$23:O1241),IF(O666&lt;&gt;"",SUMIF($S$23:$S$598,S666,$H$23:$H$598)/O666,""))</f>
        <v/>
      </c>
      <c r="J666" s="12"/>
      <c r="K666" s="19" t="str">
        <f t="shared" si="106"/>
        <v/>
      </c>
      <c r="L666" s="19" t="str">
        <f t="shared" si="109"/>
        <v/>
      </c>
      <c r="M666" s="19" t="str">
        <f t="shared" si="110"/>
        <v/>
      </c>
      <c r="N666" s="19" t="str">
        <f t="shared" si="107"/>
        <v/>
      </c>
      <c r="O666" s="9" t="str">
        <f t="shared" si="115"/>
        <v/>
      </c>
      <c r="S666" s="2" t="str">
        <f t="shared" si="113"/>
        <v>INDEX</v>
      </c>
      <c r="T666" s="18" t="str">
        <f t="shared" si="111"/>
        <v/>
      </c>
      <c r="V666" s="2" t="str">
        <f t="shared" si="114"/>
        <v>INCIDENTS</v>
      </c>
      <c r="W666" s="16" t="str">
        <f t="shared" si="112"/>
        <v/>
      </c>
    </row>
    <row r="667" spans="2:23" x14ac:dyDescent="0.2">
      <c r="B667" s="59" t="str">
        <f>IF(Collage!B660="","",Collage!B660)</f>
        <v/>
      </c>
      <c r="C667" s="59" t="str">
        <f>IF(Collage!C660="","",Collage!C660)</f>
        <v/>
      </c>
      <c r="D667" s="35" t="str">
        <f>IF(Collage!D660="","",Collage!D660)</f>
        <v/>
      </c>
      <c r="E667" s="29"/>
      <c r="F667" s="10"/>
      <c r="G667" s="11"/>
      <c r="H667" s="13" t="str">
        <f t="shared" si="108"/>
        <v/>
      </c>
      <c r="I667" s="8" t="str">
        <f>IF(B667&lt;&gt;"",SUMIF($V$23:$V$598,V667,$H$23:$H$598)/SUMIF($V$23:$V$598,V667,$O$23:O1242),IF(O667&lt;&gt;"",SUMIF($S$23:$S$598,S667,$H$23:$H$598)/O667,""))</f>
        <v/>
      </c>
      <c r="J667" s="12"/>
      <c r="K667" s="19" t="str">
        <f t="shared" si="106"/>
        <v/>
      </c>
      <c r="L667" s="19" t="str">
        <f t="shared" si="109"/>
        <v/>
      </c>
      <c r="M667" s="19" t="str">
        <f t="shared" si="110"/>
        <v/>
      </c>
      <c r="N667" s="19" t="str">
        <f t="shared" si="107"/>
        <v/>
      </c>
      <c r="O667" s="9" t="str">
        <f t="shared" si="115"/>
        <v/>
      </c>
      <c r="S667" s="2" t="str">
        <f t="shared" si="113"/>
        <v>INDEX</v>
      </c>
      <c r="T667" s="18" t="str">
        <f t="shared" si="111"/>
        <v/>
      </c>
      <c r="V667" s="2" t="str">
        <f t="shared" si="114"/>
        <v>INCIDENTS</v>
      </c>
      <c r="W667" s="16" t="str">
        <f t="shared" si="112"/>
        <v/>
      </c>
    </row>
    <row r="668" spans="2:23" x14ac:dyDescent="0.2">
      <c r="B668" s="59" t="str">
        <f>IF(Collage!B661="","",Collage!B661)</f>
        <v/>
      </c>
      <c r="C668" s="59" t="str">
        <f>IF(Collage!C661="","",Collage!C661)</f>
        <v/>
      </c>
      <c r="D668" s="35" t="str">
        <f>IF(Collage!D661="","",Collage!D661)</f>
        <v/>
      </c>
      <c r="E668" s="29"/>
      <c r="F668" s="10"/>
      <c r="G668" s="11"/>
      <c r="H668" s="13" t="str">
        <f t="shared" si="108"/>
        <v/>
      </c>
      <c r="I668" s="8" t="str">
        <f>IF(B668&lt;&gt;"",SUMIF($V$23:$V$598,V668,$H$23:$H$598)/SUMIF($V$23:$V$598,V668,$O$23:O1243),IF(O668&lt;&gt;"",SUMIF($S$23:$S$598,S668,$H$23:$H$598)/O668,""))</f>
        <v/>
      </c>
      <c r="J668" s="12"/>
      <c r="K668" s="19" t="str">
        <f t="shared" si="106"/>
        <v/>
      </c>
      <c r="L668" s="19" t="str">
        <f t="shared" si="109"/>
        <v/>
      </c>
      <c r="M668" s="19" t="str">
        <f t="shared" si="110"/>
        <v/>
      </c>
      <c r="N668" s="19" t="str">
        <f t="shared" si="107"/>
        <v/>
      </c>
      <c r="O668" s="9" t="str">
        <f t="shared" si="115"/>
        <v/>
      </c>
      <c r="S668" s="2" t="str">
        <f t="shared" si="113"/>
        <v>INDEX</v>
      </c>
      <c r="T668" s="18" t="str">
        <f t="shared" si="111"/>
        <v/>
      </c>
      <c r="V668" s="2" t="str">
        <f t="shared" si="114"/>
        <v>INCIDENTS</v>
      </c>
      <c r="W668" s="16" t="str">
        <f t="shared" si="112"/>
        <v/>
      </c>
    </row>
    <row r="669" spans="2:23" x14ac:dyDescent="0.2">
      <c r="B669" s="59" t="str">
        <f>IF(Collage!B662="","",Collage!B662)</f>
        <v/>
      </c>
      <c r="C669" s="59" t="str">
        <f>IF(Collage!C662="","",Collage!C662)</f>
        <v/>
      </c>
      <c r="D669" s="35" t="str">
        <f>IF(Collage!D662="","",Collage!D662)</f>
        <v/>
      </c>
      <c r="E669" s="29"/>
      <c r="F669" s="10"/>
      <c r="G669" s="11"/>
      <c r="H669" s="13" t="str">
        <f t="shared" si="108"/>
        <v/>
      </c>
      <c r="I669" s="8" t="str">
        <f>IF(B669&lt;&gt;"",SUMIF($V$23:$V$598,V669,$H$23:$H$598)/SUMIF($V$23:$V$598,V669,$O$23:O1244),IF(O669&lt;&gt;"",SUMIF($S$23:$S$598,S669,$H$23:$H$598)/O669,""))</f>
        <v/>
      </c>
      <c r="J669" s="12"/>
      <c r="K669" s="19" t="str">
        <f t="shared" si="106"/>
        <v/>
      </c>
      <c r="L669" s="19" t="str">
        <f t="shared" si="109"/>
        <v/>
      </c>
      <c r="M669" s="19" t="str">
        <f t="shared" si="110"/>
        <v/>
      </c>
      <c r="N669" s="19" t="str">
        <f t="shared" si="107"/>
        <v/>
      </c>
      <c r="O669" s="9" t="str">
        <f t="shared" si="115"/>
        <v/>
      </c>
      <c r="S669" s="2" t="str">
        <f t="shared" si="113"/>
        <v>INDEX</v>
      </c>
      <c r="T669" s="18" t="str">
        <f t="shared" si="111"/>
        <v/>
      </c>
      <c r="V669" s="2" t="str">
        <f t="shared" si="114"/>
        <v>INCIDENTS</v>
      </c>
      <c r="W669" s="16" t="str">
        <f t="shared" si="112"/>
        <v/>
      </c>
    </row>
    <row r="670" spans="2:23" x14ac:dyDescent="0.2">
      <c r="B670" s="59" t="str">
        <f>IF(Collage!B663="","",Collage!B663)</f>
        <v/>
      </c>
      <c r="C670" s="59" t="str">
        <f>IF(Collage!C663="","",Collage!C663)</f>
        <v/>
      </c>
      <c r="D670" s="35" t="str">
        <f>IF(Collage!D663="","",Collage!D663)</f>
        <v/>
      </c>
      <c r="E670" s="29"/>
      <c r="F670" s="10"/>
      <c r="G670" s="11"/>
      <c r="H670" s="13" t="str">
        <f t="shared" si="108"/>
        <v/>
      </c>
      <c r="I670" s="8" t="str">
        <f>IF(B670&lt;&gt;"",SUMIF($V$23:$V$598,V670,$H$23:$H$598)/SUMIF($V$23:$V$598,V670,$O$23:O1245),IF(O670&lt;&gt;"",SUMIF($S$23:$S$598,S670,$H$23:$H$598)/O670,""))</f>
        <v/>
      </c>
      <c r="J670" s="12"/>
      <c r="K670" s="19" t="str">
        <f t="shared" si="106"/>
        <v/>
      </c>
      <c r="L670" s="19" t="str">
        <f t="shared" si="109"/>
        <v/>
      </c>
      <c r="M670" s="19" t="str">
        <f t="shared" si="110"/>
        <v/>
      </c>
      <c r="N670" s="19" t="str">
        <f t="shared" si="107"/>
        <v/>
      </c>
      <c r="O670" s="9" t="str">
        <f t="shared" si="115"/>
        <v/>
      </c>
      <c r="S670" s="2" t="str">
        <f t="shared" si="113"/>
        <v>INDEX</v>
      </c>
      <c r="T670" s="18" t="str">
        <f t="shared" si="111"/>
        <v/>
      </c>
      <c r="V670" s="2" t="str">
        <f t="shared" si="114"/>
        <v>INCIDENTS</v>
      </c>
      <c r="W670" s="16" t="str">
        <f t="shared" si="112"/>
        <v/>
      </c>
    </row>
    <row r="671" spans="2:23" x14ac:dyDescent="0.2">
      <c r="B671" s="59" t="str">
        <f>IF(Collage!B664="","",Collage!B664)</f>
        <v/>
      </c>
      <c r="C671" s="59" t="str">
        <f>IF(Collage!C664="","",Collage!C664)</f>
        <v/>
      </c>
      <c r="D671" s="35" t="str">
        <f>IF(Collage!D664="","",Collage!D664)</f>
        <v/>
      </c>
      <c r="E671" s="29"/>
      <c r="F671" s="10"/>
      <c r="G671" s="11"/>
      <c r="H671" s="13" t="str">
        <f t="shared" si="108"/>
        <v/>
      </c>
      <c r="I671" s="8" t="str">
        <f>IF(B671&lt;&gt;"",SUMIF($V$23:$V$598,V671,$H$23:$H$598)/SUMIF($V$23:$V$598,V671,$O$23:O1246),IF(O671&lt;&gt;"",SUMIF($S$23:$S$598,S671,$H$23:$H$598)/O671,""))</f>
        <v/>
      </c>
      <c r="J671" s="12"/>
      <c r="K671" s="19" t="str">
        <f t="shared" si="106"/>
        <v/>
      </c>
      <c r="L671" s="19" t="str">
        <f t="shared" si="109"/>
        <v/>
      </c>
      <c r="M671" s="19" t="str">
        <f t="shared" si="110"/>
        <v/>
      </c>
      <c r="N671" s="19" t="str">
        <f t="shared" si="107"/>
        <v/>
      </c>
      <c r="O671" s="9" t="str">
        <f t="shared" si="115"/>
        <v/>
      </c>
      <c r="S671" s="2" t="str">
        <f t="shared" si="113"/>
        <v>INDEX</v>
      </c>
      <c r="T671" s="18" t="str">
        <f t="shared" si="111"/>
        <v/>
      </c>
      <c r="V671" s="2" t="str">
        <f t="shared" si="114"/>
        <v>INCIDENTS</v>
      </c>
      <c r="W671" s="16" t="str">
        <f t="shared" si="112"/>
        <v/>
      </c>
    </row>
    <row r="672" spans="2:23" x14ac:dyDescent="0.2">
      <c r="B672" s="59" t="str">
        <f>IF(Collage!B665="","",Collage!B665)</f>
        <v/>
      </c>
      <c r="C672" s="59" t="str">
        <f>IF(Collage!C665="","",Collage!C665)</f>
        <v/>
      </c>
      <c r="D672" s="35" t="str">
        <f>IF(Collage!D665="","",Collage!D665)</f>
        <v/>
      </c>
      <c r="E672" s="29"/>
      <c r="F672" s="10"/>
      <c r="G672" s="11"/>
      <c r="H672" s="13" t="str">
        <f t="shared" si="108"/>
        <v/>
      </c>
      <c r="I672" s="8" t="str">
        <f>IF(B672&lt;&gt;"",SUMIF($V$23:$V$598,V672,$H$23:$H$598)/SUMIF($V$23:$V$598,V672,$O$23:O1247),IF(O672&lt;&gt;"",SUMIF($S$23:$S$598,S672,$H$23:$H$598)/O672,""))</f>
        <v/>
      </c>
      <c r="J672" s="12"/>
      <c r="K672" s="19" t="str">
        <f t="shared" si="106"/>
        <v/>
      </c>
      <c r="L672" s="19" t="str">
        <f t="shared" si="109"/>
        <v/>
      </c>
      <c r="M672" s="19" t="str">
        <f t="shared" si="110"/>
        <v/>
      </c>
      <c r="N672" s="19" t="str">
        <f t="shared" si="107"/>
        <v/>
      </c>
      <c r="O672" s="9" t="str">
        <f t="shared" si="115"/>
        <v/>
      </c>
      <c r="S672" s="2" t="str">
        <f t="shared" si="113"/>
        <v>INDEX</v>
      </c>
      <c r="T672" s="18" t="str">
        <f t="shared" si="111"/>
        <v/>
      </c>
      <c r="V672" s="2" t="str">
        <f t="shared" si="114"/>
        <v>INCIDENTS</v>
      </c>
      <c r="W672" s="16" t="str">
        <f t="shared" si="112"/>
        <v/>
      </c>
    </row>
    <row r="673" spans="2:23" x14ac:dyDescent="0.2">
      <c r="B673" s="59" t="str">
        <f>IF(Collage!B666="","",Collage!B666)</f>
        <v/>
      </c>
      <c r="C673" s="59" t="str">
        <f>IF(Collage!C666="","",Collage!C666)</f>
        <v/>
      </c>
      <c r="D673" s="35" t="str">
        <f>IF(Collage!D666="","",Collage!D666)</f>
        <v/>
      </c>
      <c r="E673" s="29"/>
      <c r="F673" s="10"/>
      <c r="G673" s="11"/>
      <c r="H673" s="13" t="str">
        <f t="shared" si="108"/>
        <v/>
      </c>
      <c r="I673" s="8" t="str">
        <f>IF(B673&lt;&gt;"",SUMIF($V$23:$V$598,V673,$H$23:$H$598)/SUMIF($V$23:$V$598,V673,$O$23:O1248),IF(O673&lt;&gt;"",SUMIF($S$23:$S$598,S673,$H$23:$H$598)/O673,""))</f>
        <v/>
      </c>
      <c r="J673" s="12"/>
      <c r="K673" s="19" t="str">
        <f t="shared" si="106"/>
        <v/>
      </c>
      <c r="L673" s="19" t="str">
        <f t="shared" si="109"/>
        <v/>
      </c>
      <c r="M673" s="19" t="str">
        <f t="shared" si="110"/>
        <v/>
      </c>
      <c r="N673" s="19" t="str">
        <f t="shared" si="107"/>
        <v/>
      </c>
      <c r="O673" s="9" t="str">
        <f t="shared" si="115"/>
        <v/>
      </c>
      <c r="S673" s="2" t="str">
        <f t="shared" si="113"/>
        <v>INDEX</v>
      </c>
      <c r="T673" s="18" t="str">
        <f t="shared" si="111"/>
        <v/>
      </c>
      <c r="V673" s="2" t="str">
        <f t="shared" si="114"/>
        <v>INCIDENTS</v>
      </c>
      <c r="W673" s="16" t="str">
        <f t="shared" si="112"/>
        <v/>
      </c>
    </row>
    <row r="674" spans="2:23" x14ac:dyDescent="0.2">
      <c r="B674" s="59" t="str">
        <f>IF(Collage!B667="","",Collage!B667)</f>
        <v/>
      </c>
      <c r="C674" s="59" t="str">
        <f>IF(Collage!C667="","",Collage!C667)</f>
        <v/>
      </c>
      <c r="D674" s="35" t="str">
        <f>IF(Collage!D667="","",Collage!D667)</f>
        <v/>
      </c>
      <c r="E674" s="29"/>
      <c r="F674" s="10"/>
      <c r="G674" s="11"/>
      <c r="H674" s="13" t="str">
        <f t="shared" si="108"/>
        <v/>
      </c>
      <c r="I674" s="8" t="str">
        <f>IF(B674&lt;&gt;"",SUMIF($V$23:$V$598,V674,$H$23:$H$598)/SUMIF($V$23:$V$598,V674,$O$23:O1249),IF(O674&lt;&gt;"",SUMIF($S$23:$S$598,S674,$H$23:$H$598)/O674,""))</f>
        <v/>
      </c>
      <c r="J674" s="12"/>
      <c r="K674" s="19" t="str">
        <f t="shared" si="106"/>
        <v/>
      </c>
      <c r="L674" s="19" t="str">
        <f t="shared" si="109"/>
        <v/>
      </c>
      <c r="M674" s="19" t="str">
        <f t="shared" si="110"/>
        <v/>
      </c>
      <c r="N674" s="19" t="str">
        <f t="shared" si="107"/>
        <v/>
      </c>
      <c r="O674" s="9" t="str">
        <f t="shared" si="115"/>
        <v/>
      </c>
      <c r="S674" s="2" t="str">
        <f t="shared" si="113"/>
        <v>INDEX</v>
      </c>
      <c r="T674" s="18" t="str">
        <f t="shared" si="111"/>
        <v/>
      </c>
      <c r="V674" s="2" t="str">
        <f t="shared" si="114"/>
        <v>INCIDENTS</v>
      </c>
      <c r="W674" s="16" t="str">
        <f t="shared" si="112"/>
        <v/>
      </c>
    </row>
    <row r="675" spans="2:23" x14ac:dyDescent="0.2">
      <c r="B675" s="59" t="str">
        <f>IF(Collage!B668="","",Collage!B668)</f>
        <v/>
      </c>
      <c r="C675" s="59" t="str">
        <f>IF(Collage!C668="","",Collage!C668)</f>
        <v/>
      </c>
      <c r="D675" s="35" t="str">
        <f>IF(Collage!D668="","",Collage!D668)</f>
        <v/>
      </c>
      <c r="E675" s="29"/>
      <c r="F675" s="10"/>
      <c r="G675" s="11"/>
      <c r="H675" s="13" t="str">
        <f t="shared" si="108"/>
        <v/>
      </c>
      <c r="I675" s="8" t="str">
        <f>IF(B675&lt;&gt;"",SUMIF($V$23:$V$598,V675,$H$23:$H$598)/SUMIF($V$23:$V$598,V675,$O$23:O1250),IF(O675&lt;&gt;"",SUMIF($S$23:$S$598,S675,$H$23:$H$598)/O675,""))</f>
        <v/>
      </c>
      <c r="J675" s="12"/>
      <c r="K675" s="19" t="str">
        <f t="shared" si="106"/>
        <v/>
      </c>
      <c r="L675" s="19" t="str">
        <f t="shared" si="109"/>
        <v/>
      </c>
      <c r="M675" s="19" t="str">
        <f t="shared" si="110"/>
        <v/>
      </c>
      <c r="N675" s="19" t="str">
        <f t="shared" si="107"/>
        <v/>
      </c>
      <c r="O675" s="9" t="str">
        <f t="shared" si="115"/>
        <v/>
      </c>
      <c r="S675" s="2" t="str">
        <f t="shared" si="113"/>
        <v>INDEX</v>
      </c>
      <c r="T675" s="18" t="str">
        <f t="shared" si="111"/>
        <v/>
      </c>
      <c r="V675" s="2" t="str">
        <f t="shared" si="114"/>
        <v>INCIDENTS</v>
      </c>
      <c r="W675" s="16" t="str">
        <f t="shared" si="112"/>
        <v/>
      </c>
    </row>
    <row r="676" spans="2:23" x14ac:dyDescent="0.2">
      <c r="B676" s="59" t="str">
        <f>IF(Collage!B669="","",Collage!B669)</f>
        <v/>
      </c>
      <c r="C676" s="59" t="str">
        <f>IF(Collage!C669="","",Collage!C669)</f>
        <v/>
      </c>
      <c r="D676" s="35" t="str">
        <f>IF(Collage!D669="","",Collage!D669)</f>
        <v/>
      </c>
      <c r="E676" s="29"/>
      <c r="F676" s="10"/>
      <c r="G676" s="11"/>
      <c r="H676" s="13" t="str">
        <f t="shared" si="108"/>
        <v/>
      </c>
      <c r="I676" s="8" t="str">
        <f>IF(B676&lt;&gt;"",SUMIF($V$23:$V$598,V676,$H$23:$H$598)/SUMIF($V$23:$V$598,V676,$O$23:O1251),IF(O676&lt;&gt;"",SUMIF($S$23:$S$598,S676,$H$23:$H$598)/O676,""))</f>
        <v/>
      </c>
      <c r="J676" s="12"/>
      <c r="K676" s="19" t="str">
        <f t="shared" ref="K676:K739" si="116">IF(D676&lt;&gt;"",IF(E676="X",1,0),"")</f>
        <v/>
      </c>
      <c r="L676" s="19" t="str">
        <f t="shared" si="109"/>
        <v/>
      </c>
      <c r="M676" s="19" t="str">
        <f t="shared" si="110"/>
        <v/>
      </c>
      <c r="N676" s="19" t="str">
        <f t="shared" ref="N676:N739" si="117">IF(D676&lt;&gt;"",SUM(K676:M676),IF(O676&lt;&gt;"","Procédures :",""))</f>
        <v/>
      </c>
      <c r="O676" s="9" t="str">
        <f t="shared" si="115"/>
        <v/>
      </c>
      <c r="S676" s="2" t="str">
        <f t="shared" si="113"/>
        <v>INDEX</v>
      </c>
      <c r="T676" s="18" t="str">
        <f t="shared" si="111"/>
        <v/>
      </c>
      <c r="V676" s="2" t="str">
        <f t="shared" si="114"/>
        <v>INCIDENTS</v>
      </c>
      <c r="W676" s="16" t="str">
        <f t="shared" si="112"/>
        <v/>
      </c>
    </row>
    <row r="677" spans="2:23" x14ac:dyDescent="0.2">
      <c r="B677" s="59" t="str">
        <f>IF(Collage!B670="","",Collage!B670)</f>
        <v/>
      </c>
      <c r="C677" s="59" t="str">
        <f>IF(Collage!C670="","",Collage!C670)</f>
        <v/>
      </c>
      <c r="D677" s="35" t="str">
        <f>IF(Collage!D670="","",Collage!D670)</f>
        <v/>
      </c>
      <c r="E677" s="29"/>
      <c r="F677" s="10"/>
      <c r="G677" s="11"/>
      <c r="H677" s="13" t="str">
        <f t="shared" si="108"/>
        <v/>
      </c>
      <c r="I677" s="8" t="str">
        <f>IF(B677&lt;&gt;"",SUMIF($V$23:$V$598,V677,$H$23:$H$598)/SUMIF($V$23:$V$598,V677,$O$23:O1252),IF(O677&lt;&gt;"",SUMIF($S$23:$S$598,S677,$H$23:$H$598)/O677,""))</f>
        <v/>
      </c>
      <c r="J677" s="12"/>
      <c r="K677" s="19" t="str">
        <f t="shared" si="116"/>
        <v/>
      </c>
      <c r="L677" s="19" t="str">
        <f t="shared" si="109"/>
        <v/>
      </c>
      <c r="M677" s="19" t="str">
        <f t="shared" si="110"/>
        <v/>
      </c>
      <c r="N677" s="19" t="str">
        <f t="shared" si="117"/>
        <v/>
      </c>
      <c r="O677" s="9" t="str">
        <f t="shared" si="115"/>
        <v/>
      </c>
      <c r="S677" s="2" t="str">
        <f t="shared" si="113"/>
        <v>INDEX</v>
      </c>
      <c r="T677" s="18" t="str">
        <f t="shared" si="111"/>
        <v/>
      </c>
      <c r="V677" s="2" t="str">
        <f t="shared" si="114"/>
        <v>INCIDENTS</v>
      </c>
      <c r="W677" s="16" t="str">
        <f t="shared" si="112"/>
        <v/>
      </c>
    </row>
    <row r="678" spans="2:23" x14ac:dyDescent="0.2">
      <c r="B678" s="59" t="str">
        <f>IF(Collage!B671="","",Collage!B671)</f>
        <v/>
      </c>
      <c r="C678" s="59" t="str">
        <f>IF(Collage!C671="","",Collage!C671)</f>
        <v/>
      </c>
      <c r="D678" s="35" t="str">
        <f>IF(Collage!D671="","",Collage!D671)</f>
        <v/>
      </c>
      <c r="E678" s="29"/>
      <c r="F678" s="10"/>
      <c r="G678" s="11"/>
      <c r="H678" s="13" t="str">
        <f t="shared" si="108"/>
        <v/>
      </c>
      <c r="I678" s="8" t="str">
        <f>IF(B678&lt;&gt;"",SUMIF($V$23:$V$598,V678,$H$23:$H$598)/SUMIF($V$23:$V$598,V678,$O$23:O1253),IF(O678&lt;&gt;"",SUMIF($S$23:$S$598,S678,$H$23:$H$598)/O678,""))</f>
        <v/>
      </c>
      <c r="J678" s="12"/>
      <c r="K678" s="19" t="str">
        <f t="shared" si="116"/>
        <v/>
      </c>
      <c r="L678" s="19" t="str">
        <f t="shared" si="109"/>
        <v/>
      </c>
      <c r="M678" s="19" t="str">
        <f t="shared" si="110"/>
        <v/>
      </c>
      <c r="N678" s="19" t="str">
        <f t="shared" si="117"/>
        <v/>
      </c>
      <c r="O678" s="9" t="str">
        <f t="shared" si="115"/>
        <v/>
      </c>
      <c r="S678" s="2" t="str">
        <f t="shared" si="113"/>
        <v>INDEX</v>
      </c>
      <c r="T678" s="18" t="str">
        <f t="shared" si="111"/>
        <v/>
      </c>
      <c r="V678" s="2" t="str">
        <f t="shared" si="114"/>
        <v>INCIDENTS</v>
      </c>
      <c r="W678" s="16" t="str">
        <f t="shared" si="112"/>
        <v/>
      </c>
    </row>
    <row r="679" spans="2:23" x14ac:dyDescent="0.2">
      <c r="B679" s="59" t="str">
        <f>IF(Collage!B672="","",Collage!B672)</f>
        <v/>
      </c>
      <c r="C679" s="59" t="str">
        <f>IF(Collage!C672="","",Collage!C672)</f>
        <v/>
      </c>
      <c r="D679" s="35" t="str">
        <f>IF(Collage!D672="","",Collage!D672)</f>
        <v/>
      </c>
      <c r="E679" s="29"/>
      <c r="F679" s="10"/>
      <c r="G679" s="11"/>
      <c r="H679" s="13" t="str">
        <f t="shared" si="108"/>
        <v/>
      </c>
      <c r="I679" s="8" t="str">
        <f>IF(B679&lt;&gt;"",SUMIF($V$23:$V$598,V679,$H$23:$H$598)/SUMIF($V$23:$V$598,V679,$O$23:O1254),IF(O679&lt;&gt;"",SUMIF($S$23:$S$598,S679,$H$23:$H$598)/O679,""))</f>
        <v/>
      </c>
      <c r="J679" s="12"/>
      <c r="K679" s="19" t="str">
        <f t="shared" si="116"/>
        <v/>
      </c>
      <c r="L679" s="19" t="str">
        <f t="shared" si="109"/>
        <v/>
      </c>
      <c r="M679" s="19" t="str">
        <f t="shared" si="110"/>
        <v/>
      </c>
      <c r="N679" s="19" t="str">
        <f t="shared" si="117"/>
        <v/>
      </c>
      <c r="O679" s="9" t="str">
        <f t="shared" si="115"/>
        <v/>
      </c>
      <c r="S679" s="2" t="str">
        <f t="shared" si="113"/>
        <v>INDEX</v>
      </c>
      <c r="T679" s="18" t="str">
        <f t="shared" si="111"/>
        <v/>
      </c>
      <c r="V679" s="2" t="str">
        <f t="shared" si="114"/>
        <v>INCIDENTS</v>
      </c>
      <c r="W679" s="16" t="str">
        <f t="shared" si="112"/>
        <v/>
      </c>
    </row>
    <row r="680" spans="2:23" x14ac:dyDescent="0.2">
      <c r="B680" s="59" t="str">
        <f>IF(Collage!B673="","",Collage!B673)</f>
        <v/>
      </c>
      <c r="C680" s="59" t="str">
        <f>IF(Collage!C673="","",Collage!C673)</f>
        <v/>
      </c>
      <c r="D680" s="35" t="str">
        <f>IF(Collage!D673="","",Collage!D673)</f>
        <v/>
      </c>
      <c r="E680" s="29"/>
      <c r="F680" s="10"/>
      <c r="G680" s="11"/>
      <c r="H680" s="13" t="str">
        <f t="shared" si="108"/>
        <v/>
      </c>
      <c r="I680" s="8" t="str">
        <f>IF(B680&lt;&gt;"",SUMIF($V$23:$V$598,V680,$H$23:$H$598)/SUMIF($V$23:$V$598,V680,$O$23:O1255),IF(O680&lt;&gt;"",SUMIF($S$23:$S$598,S680,$H$23:$H$598)/O680,""))</f>
        <v/>
      </c>
      <c r="J680" s="12"/>
      <c r="K680" s="19" t="str">
        <f t="shared" si="116"/>
        <v/>
      </c>
      <c r="L680" s="19" t="str">
        <f t="shared" si="109"/>
        <v/>
      </c>
      <c r="M680" s="19" t="str">
        <f t="shared" si="110"/>
        <v/>
      </c>
      <c r="N680" s="19" t="str">
        <f t="shared" si="117"/>
        <v/>
      </c>
      <c r="O680" s="9" t="str">
        <f t="shared" si="115"/>
        <v/>
      </c>
      <c r="S680" s="2" t="str">
        <f t="shared" si="113"/>
        <v>INDEX</v>
      </c>
      <c r="T680" s="18" t="str">
        <f t="shared" si="111"/>
        <v/>
      </c>
      <c r="V680" s="2" t="str">
        <f t="shared" si="114"/>
        <v>INCIDENTS</v>
      </c>
      <c r="W680" s="16" t="str">
        <f t="shared" si="112"/>
        <v/>
      </c>
    </row>
    <row r="681" spans="2:23" x14ac:dyDescent="0.2">
      <c r="B681" s="59" t="str">
        <f>IF(Collage!B674="","",Collage!B674)</f>
        <v/>
      </c>
      <c r="C681" s="59" t="str">
        <f>IF(Collage!C674="","",Collage!C674)</f>
        <v/>
      </c>
      <c r="D681" s="35" t="str">
        <f>IF(Collage!D674="","",Collage!D674)</f>
        <v/>
      </c>
      <c r="E681" s="29"/>
      <c r="F681" s="10"/>
      <c r="G681" s="11"/>
      <c r="H681" s="13" t="str">
        <f t="shared" si="108"/>
        <v/>
      </c>
      <c r="I681" s="8" t="str">
        <f>IF(B681&lt;&gt;"",SUMIF($V$23:$V$598,V681,$H$23:$H$598)/SUMIF($V$23:$V$598,V681,$O$23:O1256),IF(O681&lt;&gt;"",SUMIF($S$23:$S$598,S681,$H$23:$H$598)/O681,""))</f>
        <v/>
      </c>
      <c r="J681" s="12"/>
      <c r="K681" s="19" t="str">
        <f t="shared" si="116"/>
        <v/>
      </c>
      <c r="L681" s="19" t="str">
        <f t="shared" si="109"/>
        <v/>
      </c>
      <c r="M681" s="19" t="str">
        <f t="shared" si="110"/>
        <v/>
      </c>
      <c r="N681" s="19" t="str">
        <f t="shared" si="117"/>
        <v/>
      </c>
      <c r="O681" s="9" t="str">
        <f t="shared" si="115"/>
        <v/>
      </c>
      <c r="S681" s="2" t="str">
        <f t="shared" si="113"/>
        <v>INDEX</v>
      </c>
      <c r="T681" s="18" t="str">
        <f t="shared" si="111"/>
        <v/>
      </c>
      <c r="V681" s="2" t="str">
        <f t="shared" si="114"/>
        <v>INCIDENTS</v>
      </c>
      <c r="W681" s="16" t="str">
        <f t="shared" si="112"/>
        <v/>
      </c>
    </row>
    <row r="682" spans="2:23" x14ac:dyDescent="0.2">
      <c r="B682" s="59" t="str">
        <f>IF(Collage!B675="","",Collage!B675)</f>
        <v/>
      </c>
      <c r="C682" s="59" t="str">
        <f>IF(Collage!C675="","",Collage!C675)</f>
        <v/>
      </c>
      <c r="D682" s="35" t="str">
        <f>IF(Collage!D675="","",Collage!D675)</f>
        <v/>
      </c>
      <c r="E682" s="29"/>
      <c r="F682" s="10"/>
      <c r="G682" s="11"/>
      <c r="H682" s="13" t="str">
        <f t="shared" si="108"/>
        <v/>
      </c>
      <c r="I682" s="8" t="str">
        <f>IF(B682&lt;&gt;"",SUMIF($V$23:$V$598,V682,$H$23:$H$598)/SUMIF($V$23:$V$598,V682,$O$23:O1257),IF(O682&lt;&gt;"",SUMIF($S$23:$S$598,S682,$H$23:$H$598)/O682,""))</f>
        <v/>
      </c>
      <c r="J682" s="12"/>
      <c r="K682" s="19" t="str">
        <f t="shared" si="116"/>
        <v/>
      </c>
      <c r="L682" s="19" t="str">
        <f t="shared" si="109"/>
        <v/>
      </c>
      <c r="M682" s="19" t="str">
        <f t="shared" si="110"/>
        <v/>
      </c>
      <c r="N682" s="19" t="str">
        <f t="shared" si="117"/>
        <v/>
      </c>
      <c r="O682" s="9" t="str">
        <f t="shared" si="115"/>
        <v/>
      </c>
      <c r="S682" s="2" t="str">
        <f t="shared" si="113"/>
        <v>INDEX</v>
      </c>
      <c r="T682" s="18" t="str">
        <f t="shared" si="111"/>
        <v/>
      </c>
      <c r="V682" s="2" t="str">
        <f t="shared" si="114"/>
        <v>INCIDENTS</v>
      </c>
      <c r="W682" s="16" t="str">
        <f t="shared" si="112"/>
        <v/>
      </c>
    </row>
    <row r="683" spans="2:23" x14ac:dyDescent="0.2">
      <c r="B683" s="59" t="str">
        <f>IF(Collage!B676="","",Collage!B676)</f>
        <v/>
      </c>
      <c r="C683" s="59" t="str">
        <f>IF(Collage!C676="","",Collage!C676)</f>
        <v/>
      </c>
      <c r="D683" s="35" t="str">
        <f>IF(Collage!D676="","",Collage!D676)</f>
        <v/>
      </c>
      <c r="E683" s="29"/>
      <c r="F683" s="10"/>
      <c r="G683" s="11"/>
      <c r="H683" s="13" t="str">
        <f t="shared" si="108"/>
        <v/>
      </c>
      <c r="I683" s="8" t="str">
        <f>IF(B683&lt;&gt;"",SUMIF($V$23:$V$598,V683,$H$23:$H$598)/SUMIF($V$23:$V$598,V683,$O$23:O1258),IF(O683&lt;&gt;"",SUMIF($S$23:$S$598,S683,$H$23:$H$598)/O683,""))</f>
        <v/>
      </c>
      <c r="J683" s="12"/>
      <c r="K683" s="19" t="str">
        <f t="shared" si="116"/>
        <v/>
      </c>
      <c r="L683" s="19" t="str">
        <f t="shared" si="109"/>
        <v/>
      </c>
      <c r="M683" s="19" t="str">
        <f t="shared" si="110"/>
        <v/>
      </c>
      <c r="N683" s="19" t="str">
        <f t="shared" si="117"/>
        <v/>
      </c>
      <c r="O683" s="9" t="str">
        <f t="shared" si="115"/>
        <v/>
      </c>
      <c r="S683" s="2" t="str">
        <f t="shared" si="113"/>
        <v>INDEX</v>
      </c>
      <c r="T683" s="18" t="str">
        <f t="shared" si="111"/>
        <v/>
      </c>
      <c r="V683" s="2" t="str">
        <f t="shared" si="114"/>
        <v>INCIDENTS</v>
      </c>
      <c r="W683" s="16" t="str">
        <f t="shared" si="112"/>
        <v/>
      </c>
    </row>
    <row r="684" spans="2:23" x14ac:dyDescent="0.2">
      <c r="B684" s="59" t="str">
        <f>IF(Collage!B677="","",Collage!B677)</f>
        <v/>
      </c>
      <c r="C684" s="59" t="str">
        <f>IF(Collage!C677="","",Collage!C677)</f>
        <v/>
      </c>
      <c r="D684" s="35" t="str">
        <f>IF(Collage!D677="","",Collage!D677)</f>
        <v/>
      </c>
      <c r="E684" s="29"/>
      <c r="F684" s="10"/>
      <c r="G684" s="11"/>
      <c r="H684" s="13" t="str">
        <f t="shared" si="108"/>
        <v/>
      </c>
      <c r="I684" s="8" t="str">
        <f>IF(B684&lt;&gt;"",SUMIF($V$23:$V$598,V684,$H$23:$H$598)/SUMIF($V$23:$V$598,V684,$O$23:O1259),IF(O684&lt;&gt;"",SUMIF($S$23:$S$598,S684,$H$23:$H$598)/O684,""))</f>
        <v/>
      </c>
      <c r="J684" s="12"/>
      <c r="K684" s="19" t="str">
        <f t="shared" si="116"/>
        <v/>
      </c>
      <c r="L684" s="19" t="str">
        <f t="shared" si="109"/>
        <v/>
      </c>
      <c r="M684" s="19" t="str">
        <f t="shared" si="110"/>
        <v/>
      </c>
      <c r="N684" s="19" t="str">
        <f t="shared" si="117"/>
        <v/>
      </c>
      <c r="O684" s="9" t="str">
        <f t="shared" si="115"/>
        <v/>
      </c>
      <c r="S684" s="2" t="str">
        <f t="shared" si="113"/>
        <v>INDEX</v>
      </c>
      <c r="T684" s="18" t="str">
        <f t="shared" si="111"/>
        <v/>
      </c>
      <c r="V684" s="2" t="str">
        <f t="shared" si="114"/>
        <v>INCIDENTS</v>
      </c>
      <c r="W684" s="16" t="str">
        <f t="shared" si="112"/>
        <v/>
      </c>
    </row>
    <row r="685" spans="2:23" x14ac:dyDescent="0.2">
      <c r="B685" s="59" t="str">
        <f>IF(Collage!B678="","",Collage!B678)</f>
        <v/>
      </c>
      <c r="C685" s="59" t="str">
        <f>IF(Collage!C678="","",Collage!C678)</f>
        <v/>
      </c>
      <c r="D685" s="35" t="str">
        <f>IF(Collage!D678="","",Collage!D678)</f>
        <v/>
      </c>
      <c r="E685" s="29"/>
      <c r="F685" s="10"/>
      <c r="G685" s="11"/>
      <c r="H685" s="13" t="str">
        <f t="shared" si="108"/>
        <v/>
      </c>
      <c r="I685" s="8" t="str">
        <f>IF(B685&lt;&gt;"",SUMIF($V$23:$V$598,V685,$H$23:$H$598)/SUMIF($V$23:$V$598,V685,$O$23:O1260),IF(O685&lt;&gt;"",SUMIF($S$23:$S$598,S685,$H$23:$H$598)/O685,""))</f>
        <v/>
      </c>
      <c r="J685" s="12"/>
      <c r="K685" s="19" t="str">
        <f t="shared" si="116"/>
        <v/>
      </c>
      <c r="L685" s="19" t="str">
        <f t="shared" si="109"/>
        <v/>
      </c>
      <c r="M685" s="19" t="str">
        <f t="shared" si="110"/>
        <v/>
      </c>
      <c r="N685" s="19" t="str">
        <f t="shared" si="117"/>
        <v/>
      </c>
      <c r="O685" s="9" t="str">
        <f t="shared" si="115"/>
        <v/>
      </c>
      <c r="S685" s="2" t="str">
        <f t="shared" si="113"/>
        <v>INDEX</v>
      </c>
      <c r="T685" s="18" t="str">
        <f t="shared" si="111"/>
        <v/>
      </c>
      <c r="V685" s="2" t="str">
        <f t="shared" si="114"/>
        <v>INCIDENTS</v>
      </c>
      <c r="W685" s="16" t="str">
        <f t="shared" si="112"/>
        <v/>
      </c>
    </row>
    <row r="686" spans="2:23" x14ac:dyDescent="0.2">
      <c r="B686" s="59" t="str">
        <f>IF(Collage!B679="","",Collage!B679)</f>
        <v/>
      </c>
      <c r="C686" s="59" t="str">
        <f>IF(Collage!C679="","",Collage!C679)</f>
        <v/>
      </c>
      <c r="D686" s="35" t="str">
        <f>IF(Collage!D679="","",Collage!D679)</f>
        <v/>
      </c>
      <c r="E686" s="29"/>
      <c r="F686" s="10"/>
      <c r="G686" s="11"/>
      <c r="H686" s="13" t="str">
        <f t="shared" si="108"/>
        <v/>
      </c>
      <c r="I686" s="8" t="str">
        <f>IF(B686&lt;&gt;"",SUMIF($V$23:$V$598,V686,$H$23:$H$598)/SUMIF($V$23:$V$598,V686,$O$23:O1261),IF(O686&lt;&gt;"",SUMIF($S$23:$S$598,S686,$H$23:$H$598)/O686,""))</f>
        <v/>
      </c>
      <c r="J686" s="12"/>
      <c r="K686" s="19" t="str">
        <f t="shared" si="116"/>
        <v/>
      </c>
      <c r="L686" s="19" t="str">
        <f t="shared" si="109"/>
        <v/>
      </c>
      <c r="M686" s="19" t="str">
        <f t="shared" si="110"/>
        <v/>
      </c>
      <c r="N686" s="19" t="str">
        <f t="shared" si="117"/>
        <v/>
      </c>
      <c r="O686" s="9" t="str">
        <f t="shared" si="115"/>
        <v/>
      </c>
      <c r="S686" s="2" t="str">
        <f t="shared" si="113"/>
        <v>INDEX</v>
      </c>
      <c r="T686" s="18" t="str">
        <f t="shared" si="111"/>
        <v/>
      </c>
      <c r="V686" s="2" t="str">
        <f t="shared" si="114"/>
        <v>INCIDENTS</v>
      </c>
      <c r="W686" s="16" t="str">
        <f t="shared" si="112"/>
        <v/>
      </c>
    </row>
    <row r="687" spans="2:23" x14ac:dyDescent="0.2">
      <c r="B687" s="59" t="str">
        <f>IF(Collage!B680="","",Collage!B680)</f>
        <v/>
      </c>
      <c r="C687" s="59" t="str">
        <f>IF(Collage!C680="","",Collage!C680)</f>
        <v/>
      </c>
      <c r="D687" s="35" t="str">
        <f>IF(Collage!D680="","",Collage!D680)</f>
        <v/>
      </c>
      <c r="E687" s="29"/>
      <c r="F687" s="10"/>
      <c r="G687" s="11"/>
      <c r="H687" s="13" t="str">
        <f t="shared" si="108"/>
        <v/>
      </c>
      <c r="I687" s="8" t="str">
        <f>IF(B687&lt;&gt;"",SUMIF($V$23:$V$598,V687,$H$23:$H$598)/SUMIF($V$23:$V$598,V687,$O$23:O1262),IF(O687&lt;&gt;"",SUMIF($S$23:$S$598,S687,$H$23:$H$598)/O687,""))</f>
        <v/>
      </c>
      <c r="J687" s="12"/>
      <c r="K687" s="19" t="str">
        <f t="shared" si="116"/>
        <v/>
      </c>
      <c r="L687" s="19" t="str">
        <f t="shared" si="109"/>
        <v/>
      </c>
      <c r="M687" s="19" t="str">
        <f t="shared" si="110"/>
        <v/>
      </c>
      <c r="N687" s="19" t="str">
        <f t="shared" si="117"/>
        <v/>
      </c>
      <c r="O687" s="9" t="str">
        <f t="shared" si="115"/>
        <v/>
      </c>
      <c r="S687" s="2" t="str">
        <f t="shared" si="113"/>
        <v>INDEX</v>
      </c>
      <c r="T687" s="18" t="str">
        <f t="shared" si="111"/>
        <v/>
      </c>
      <c r="V687" s="2" t="str">
        <f t="shared" si="114"/>
        <v>INCIDENTS</v>
      </c>
      <c r="W687" s="16" t="str">
        <f t="shared" si="112"/>
        <v/>
      </c>
    </row>
    <row r="688" spans="2:23" x14ac:dyDescent="0.2">
      <c r="B688" s="59" t="str">
        <f>IF(Collage!B681="","",Collage!B681)</f>
        <v/>
      </c>
      <c r="C688" s="59" t="str">
        <f>IF(Collage!C681="","",Collage!C681)</f>
        <v/>
      </c>
      <c r="D688" s="35" t="str">
        <f>IF(Collage!D681="","",Collage!D681)</f>
        <v/>
      </c>
      <c r="E688" s="29"/>
      <c r="F688" s="10"/>
      <c r="G688" s="11"/>
      <c r="H688" s="13" t="str">
        <f t="shared" si="108"/>
        <v/>
      </c>
      <c r="I688" s="8" t="str">
        <f>IF(B688&lt;&gt;"",SUMIF($V$23:$V$598,V688,$H$23:$H$598)/SUMIF($V$23:$V$598,V688,$O$23:O1263),IF(O688&lt;&gt;"",SUMIF($S$23:$S$598,S688,$H$23:$H$598)/O688,""))</f>
        <v/>
      </c>
      <c r="J688" s="12"/>
      <c r="K688" s="19" t="str">
        <f t="shared" si="116"/>
        <v/>
      </c>
      <c r="L688" s="19" t="str">
        <f t="shared" si="109"/>
        <v/>
      </c>
      <c r="M688" s="19" t="str">
        <f t="shared" si="110"/>
        <v/>
      </c>
      <c r="N688" s="19" t="str">
        <f t="shared" si="117"/>
        <v/>
      </c>
      <c r="O688" s="9" t="str">
        <f t="shared" si="115"/>
        <v/>
      </c>
      <c r="S688" s="2" t="str">
        <f t="shared" si="113"/>
        <v>INDEX</v>
      </c>
      <c r="T688" s="18" t="str">
        <f t="shared" si="111"/>
        <v/>
      </c>
      <c r="V688" s="2" t="str">
        <f t="shared" si="114"/>
        <v>INCIDENTS</v>
      </c>
      <c r="W688" s="16" t="str">
        <f t="shared" si="112"/>
        <v/>
      </c>
    </row>
    <row r="689" spans="2:23" x14ac:dyDescent="0.2">
      <c r="B689" s="59" t="str">
        <f>IF(Collage!B682="","",Collage!B682)</f>
        <v/>
      </c>
      <c r="C689" s="59" t="str">
        <f>IF(Collage!C682="","",Collage!C682)</f>
        <v/>
      </c>
      <c r="D689" s="35" t="str">
        <f>IF(Collage!D682="","",Collage!D682)</f>
        <v/>
      </c>
      <c r="E689" s="29"/>
      <c r="F689" s="10"/>
      <c r="G689" s="11"/>
      <c r="H689" s="13" t="str">
        <f t="shared" si="108"/>
        <v/>
      </c>
      <c r="I689" s="8" t="str">
        <f>IF(B689&lt;&gt;"",SUMIF($V$23:$V$598,V689,$H$23:$H$598)/SUMIF($V$23:$V$598,V689,$O$23:O1264),IF(O689&lt;&gt;"",SUMIF($S$23:$S$598,S689,$H$23:$H$598)/O689,""))</f>
        <v/>
      </c>
      <c r="J689" s="12"/>
      <c r="K689" s="19" t="str">
        <f t="shared" si="116"/>
        <v/>
      </c>
      <c r="L689" s="19" t="str">
        <f t="shared" si="109"/>
        <v/>
      </c>
      <c r="M689" s="19" t="str">
        <f t="shared" si="110"/>
        <v/>
      </c>
      <c r="N689" s="19" t="str">
        <f t="shared" si="117"/>
        <v/>
      </c>
      <c r="O689" s="9" t="str">
        <f t="shared" si="115"/>
        <v/>
      </c>
      <c r="S689" s="2" t="str">
        <f t="shared" si="113"/>
        <v>INDEX</v>
      </c>
      <c r="T689" s="18" t="str">
        <f t="shared" si="111"/>
        <v/>
      </c>
      <c r="V689" s="2" t="str">
        <f t="shared" si="114"/>
        <v>INCIDENTS</v>
      </c>
      <c r="W689" s="16" t="str">
        <f t="shared" si="112"/>
        <v/>
      </c>
    </row>
    <row r="690" spans="2:23" x14ac:dyDescent="0.2">
      <c r="B690" s="59" t="str">
        <f>IF(Collage!B683="","",Collage!B683)</f>
        <v/>
      </c>
      <c r="C690" s="59" t="str">
        <f>IF(Collage!C683="","",Collage!C683)</f>
        <v/>
      </c>
      <c r="D690" s="35" t="str">
        <f>IF(Collage!D683="","",Collage!D683)</f>
        <v/>
      </c>
      <c r="E690" s="29"/>
      <c r="F690" s="10"/>
      <c r="G690" s="11"/>
      <c r="H690" s="13" t="str">
        <f t="shared" si="108"/>
        <v/>
      </c>
      <c r="I690" s="8" t="str">
        <f>IF(B690&lt;&gt;"",SUMIF($V$23:$V$598,V690,$H$23:$H$598)/SUMIF($V$23:$V$598,V690,$O$23:O1265),IF(O690&lt;&gt;"",SUMIF($S$23:$S$598,S690,$H$23:$H$598)/O690,""))</f>
        <v/>
      </c>
      <c r="J690" s="12"/>
      <c r="K690" s="19" t="str">
        <f t="shared" si="116"/>
        <v/>
      </c>
      <c r="L690" s="19" t="str">
        <f t="shared" si="109"/>
        <v/>
      </c>
      <c r="M690" s="19" t="str">
        <f t="shared" si="110"/>
        <v/>
      </c>
      <c r="N690" s="19" t="str">
        <f t="shared" si="117"/>
        <v/>
      </c>
      <c r="O690" s="9" t="str">
        <f t="shared" si="115"/>
        <v/>
      </c>
      <c r="S690" s="2" t="str">
        <f t="shared" si="113"/>
        <v>INDEX</v>
      </c>
      <c r="T690" s="18" t="str">
        <f t="shared" si="111"/>
        <v/>
      </c>
      <c r="V690" s="2" t="str">
        <f t="shared" si="114"/>
        <v>INCIDENTS</v>
      </c>
      <c r="W690" s="16" t="str">
        <f t="shared" si="112"/>
        <v/>
      </c>
    </row>
    <row r="691" spans="2:23" x14ac:dyDescent="0.2">
      <c r="B691" s="59" t="str">
        <f>IF(Collage!B684="","",Collage!B684)</f>
        <v/>
      </c>
      <c r="C691" s="59" t="str">
        <f>IF(Collage!C684="","",Collage!C684)</f>
        <v/>
      </c>
      <c r="D691" s="35" t="str">
        <f>IF(Collage!D684="","",Collage!D684)</f>
        <v/>
      </c>
      <c r="E691" s="29"/>
      <c r="F691" s="10"/>
      <c r="G691" s="11"/>
      <c r="H691" s="13" t="str">
        <f t="shared" si="108"/>
        <v/>
      </c>
      <c r="I691" s="8" t="str">
        <f>IF(B691&lt;&gt;"",SUMIF($V$23:$V$598,V691,$H$23:$H$598)/SUMIF($V$23:$V$598,V691,$O$23:O1266),IF(O691&lt;&gt;"",SUMIF($S$23:$S$598,S691,$H$23:$H$598)/O691,""))</f>
        <v/>
      </c>
      <c r="J691" s="12"/>
      <c r="K691" s="19" t="str">
        <f t="shared" si="116"/>
        <v/>
      </c>
      <c r="L691" s="19" t="str">
        <f t="shared" si="109"/>
        <v/>
      </c>
      <c r="M691" s="19" t="str">
        <f t="shared" si="110"/>
        <v/>
      </c>
      <c r="N691" s="19" t="str">
        <f t="shared" si="117"/>
        <v/>
      </c>
      <c r="O691" s="9" t="str">
        <f t="shared" si="115"/>
        <v/>
      </c>
      <c r="S691" s="2" t="str">
        <f t="shared" si="113"/>
        <v>INDEX</v>
      </c>
      <c r="T691" s="18" t="str">
        <f t="shared" si="111"/>
        <v/>
      </c>
      <c r="V691" s="2" t="str">
        <f t="shared" si="114"/>
        <v>INCIDENTS</v>
      </c>
      <c r="W691" s="16" t="str">
        <f t="shared" si="112"/>
        <v/>
      </c>
    </row>
    <row r="692" spans="2:23" x14ac:dyDescent="0.2">
      <c r="B692" s="59" t="str">
        <f>IF(Collage!B685="","",Collage!B685)</f>
        <v/>
      </c>
      <c r="C692" s="59" t="str">
        <f>IF(Collage!C685="","",Collage!C685)</f>
        <v/>
      </c>
      <c r="D692" s="35" t="str">
        <f>IF(Collage!D685="","",Collage!D685)</f>
        <v/>
      </c>
      <c r="E692" s="29"/>
      <c r="F692" s="10"/>
      <c r="G692" s="11"/>
      <c r="H692" s="13" t="str">
        <f t="shared" si="108"/>
        <v/>
      </c>
      <c r="I692" s="8" t="str">
        <f>IF(B692&lt;&gt;"",SUMIF($V$23:$V$598,V692,$H$23:$H$598)/SUMIF($V$23:$V$598,V692,$O$23:O1267),IF(O692&lt;&gt;"",SUMIF($S$23:$S$598,S692,$H$23:$H$598)/O692,""))</f>
        <v/>
      </c>
      <c r="J692" s="12"/>
      <c r="K692" s="19" t="str">
        <f t="shared" si="116"/>
        <v/>
      </c>
      <c r="L692" s="19" t="str">
        <f t="shared" si="109"/>
        <v/>
      </c>
      <c r="M692" s="19" t="str">
        <f t="shared" si="110"/>
        <v/>
      </c>
      <c r="N692" s="19" t="str">
        <f t="shared" si="117"/>
        <v/>
      </c>
      <c r="O692" s="9" t="str">
        <f t="shared" si="115"/>
        <v/>
      </c>
      <c r="S692" s="2" t="str">
        <f t="shared" si="113"/>
        <v>INDEX</v>
      </c>
      <c r="T692" s="18" t="str">
        <f t="shared" si="111"/>
        <v/>
      </c>
      <c r="V692" s="2" t="str">
        <f t="shared" si="114"/>
        <v>INCIDENTS</v>
      </c>
      <c r="W692" s="16" t="str">
        <f t="shared" si="112"/>
        <v/>
      </c>
    </row>
    <row r="693" spans="2:23" x14ac:dyDescent="0.2">
      <c r="B693" s="59" t="str">
        <f>IF(Collage!B686="","",Collage!B686)</f>
        <v/>
      </c>
      <c r="C693" s="59" t="str">
        <f>IF(Collage!C686="","",Collage!C686)</f>
        <v/>
      </c>
      <c r="D693" s="35" t="str">
        <f>IF(Collage!D686="","",Collage!D686)</f>
        <v/>
      </c>
      <c r="E693" s="29"/>
      <c r="F693" s="10"/>
      <c r="G693" s="11"/>
      <c r="H693" s="13" t="str">
        <f t="shared" si="108"/>
        <v/>
      </c>
      <c r="I693" s="8" t="str">
        <f>IF(B693&lt;&gt;"",SUMIF($V$23:$V$598,V693,$H$23:$H$598)/SUMIF($V$23:$V$598,V693,$O$23:O1268),IF(O693&lt;&gt;"",SUMIF($S$23:$S$598,S693,$H$23:$H$598)/O693,""))</f>
        <v/>
      </c>
      <c r="J693" s="12"/>
      <c r="K693" s="19" t="str">
        <f t="shared" si="116"/>
        <v/>
      </c>
      <c r="L693" s="19" t="str">
        <f t="shared" si="109"/>
        <v/>
      </c>
      <c r="M693" s="19" t="str">
        <f t="shared" si="110"/>
        <v/>
      </c>
      <c r="N693" s="19" t="str">
        <f t="shared" si="117"/>
        <v/>
      </c>
      <c r="O693" s="9" t="str">
        <f t="shared" si="115"/>
        <v/>
      </c>
      <c r="S693" s="2" t="str">
        <f t="shared" si="113"/>
        <v>INDEX</v>
      </c>
      <c r="T693" s="18" t="str">
        <f t="shared" si="111"/>
        <v/>
      </c>
      <c r="V693" s="2" t="str">
        <f t="shared" si="114"/>
        <v>INCIDENTS</v>
      </c>
      <c r="W693" s="16" t="str">
        <f t="shared" si="112"/>
        <v/>
      </c>
    </row>
    <row r="694" spans="2:23" x14ac:dyDescent="0.2">
      <c r="B694" s="59" t="str">
        <f>IF(Collage!B687="","",Collage!B687)</f>
        <v/>
      </c>
      <c r="C694" s="59" t="str">
        <f>IF(Collage!C687="","",Collage!C687)</f>
        <v/>
      </c>
      <c r="D694" s="35" t="str">
        <f>IF(Collage!D687="","",Collage!D687)</f>
        <v/>
      </c>
      <c r="E694" s="29"/>
      <c r="F694" s="10"/>
      <c r="G694" s="11"/>
      <c r="H694" s="13" t="str">
        <f t="shared" si="108"/>
        <v/>
      </c>
      <c r="I694" s="8" t="str">
        <f>IF(B694&lt;&gt;"",SUMIF($V$23:$V$598,V694,$H$23:$H$598)/SUMIF($V$23:$V$598,V694,$O$23:O1269),IF(O694&lt;&gt;"",SUMIF($S$23:$S$598,S694,$H$23:$H$598)/O694,""))</f>
        <v/>
      </c>
      <c r="J694" s="12"/>
      <c r="K694" s="19" t="str">
        <f t="shared" si="116"/>
        <v/>
      </c>
      <c r="L694" s="19" t="str">
        <f t="shared" si="109"/>
        <v/>
      </c>
      <c r="M694" s="19" t="str">
        <f t="shared" si="110"/>
        <v/>
      </c>
      <c r="N694" s="19" t="str">
        <f t="shared" si="117"/>
        <v/>
      </c>
      <c r="O694" s="9" t="str">
        <f t="shared" si="115"/>
        <v/>
      </c>
      <c r="S694" s="2" t="str">
        <f t="shared" si="113"/>
        <v>INDEX</v>
      </c>
      <c r="T694" s="18" t="str">
        <f t="shared" si="111"/>
        <v/>
      </c>
      <c r="V694" s="2" t="str">
        <f t="shared" si="114"/>
        <v>INCIDENTS</v>
      </c>
      <c r="W694" s="16" t="str">
        <f t="shared" si="112"/>
        <v/>
      </c>
    </row>
    <row r="695" spans="2:23" x14ac:dyDescent="0.2">
      <c r="B695" s="59" t="str">
        <f>IF(Collage!B688="","",Collage!B688)</f>
        <v/>
      </c>
      <c r="C695" s="59" t="str">
        <f>IF(Collage!C688="","",Collage!C688)</f>
        <v/>
      </c>
      <c r="D695" s="35" t="str">
        <f>IF(Collage!D688="","",Collage!D688)</f>
        <v/>
      </c>
      <c r="E695" s="29"/>
      <c r="F695" s="10"/>
      <c r="G695" s="11"/>
      <c r="H695" s="13" t="str">
        <f t="shared" si="108"/>
        <v/>
      </c>
      <c r="I695" s="8" t="str">
        <f>IF(B695&lt;&gt;"",SUMIF($V$23:$V$598,V695,$H$23:$H$598)/SUMIF($V$23:$V$598,V695,$O$23:O1270),IF(O695&lt;&gt;"",SUMIF($S$23:$S$598,S695,$H$23:$H$598)/O695,""))</f>
        <v/>
      </c>
      <c r="J695" s="12"/>
      <c r="K695" s="19" t="str">
        <f t="shared" si="116"/>
        <v/>
      </c>
      <c r="L695" s="19" t="str">
        <f t="shared" si="109"/>
        <v/>
      </c>
      <c r="M695" s="19" t="str">
        <f t="shared" si="110"/>
        <v/>
      </c>
      <c r="N695" s="19" t="str">
        <f t="shared" si="117"/>
        <v/>
      </c>
      <c r="O695" s="9" t="str">
        <f t="shared" si="115"/>
        <v/>
      </c>
      <c r="S695" s="2" t="str">
        <f t="shared" si="113"/>
        <v>INDEX</v>
      </c>
      <c r="T695" s="18" t="str">
        <f t="shared" si="111"/>
        <v/>
      </c>
      <c r="V695" s="2" t="str">
        <f t="shared" si="114"/>
        <v>INCIDENTS</v>
      </c>
      <c r="W695" s="16" t="str">
        <f t="shared" si="112"/>
        <v/>
      </c>
    </row>
    <row r="696" spans="2:23" x14ac:dyDescent="0.2">
      <c r="B696" s="59" t="str">
        <f>IF(Collage!B689="","",Collage!B689)</f>
        <v/>
      </c>
      <c r="C696" s="59" t="str">
        <f>IF(Collage!C689="","",Collage!C689)</f>
        <v/>
      </c>
      <c r="D696" s="35" t="str">
        <f>IF(Collage!D689="","",Collage!D689)</f>
        <v/>
      </c>
      <c r="E696" s="29"/>
      <c r="F696" s="10"/>
      <c r="G696" s="11"/>
      <c r="H696" s="13" t="str">
        <f t="shared" si="108"/>
        <v/>
      </c>
      <c r="I696" s="8" t="str">
        <f>IF(B696&lt;&gt;"",SUMIF($V$23:$V$598,V696,$H$23:$H$598)/SUMIF($V$23:$V$598,V696,$O$23:O1271),IF(O696&lt;&gt;"",SUMIF($S$23:$S$598,S696,$H$23:$H$598)/O696,""))</f>
        <v/>
      </c>
      <c r="J696" s="12"/>
      <c r="K696" s="19" t="str">
        <f t="shared" si="116"/>
        <v/>
      </c>
      <c r="L696" s="19" t="str">
        <f t="shared" si="109"/>
        <v/>
      </c>
      <c r="M696" s="19" t="str">
        <f t="shared" si="110"/>
        <v/>
      </c>
      <c r="N696" s="19" t="str">
        <f t="shared" si="117"/>
        <v/>
      </c>
      <c r="O696" s="9" t="str">
        <f t="shared" si="115"/>
        <v/>
      </c>
      <c r="S696" s="2" t="str">
        <f t="shared" si="113"/>
        <v>INDEX</v>
      </c>
      <c r="T696" s="18" t="str">
        <f t="shared" si="111"/>
        <v/>
      </c>
      <c r="V696" s="2" t="str">
        <f t="shared" si="114"/>
        <v>INCIDENTS</v>
      </c>
      <c r="W696" s="16" t="str">
        <f t="shared" si="112"/>
        <v/>
      </c>
    </row>
    <row r="697" spans="2:23" x14ac:dyDescent="0.2">
      <c r="B697" s="59" t="str">
        <f>IF(Collage!B690="","",Collage!B690)</f>
        <v/>
      </c>
      <c r="C697" s="59" t="str">
        <f>IF(Collage!C690="","",Collage!C690)</f>
        <v/>
      </c>
      <c r="D697" s="35" t="str">
        <f>IF(Collage!D690="","",Collage!D690)</f>
        <v/>
      </c>
      <c r="E697" s="29"/>
      <c r="F697" s="10"/>
      <c r="G697" s="11"/>
      <c r="H697" s="13" t="str">
        <f t="shared" si="108"/>
        <v/>
      </c>
      <c r="I697" s="8" t="str">
        <f>IF(B697&lt;&gt;"",SUMIF($V$23:$V$598,V697,$H$23:$H$598)/SUMIF($V$23:$V$598,V697,$O$23:O1272),IF(O697&lt;&gt;"",SUMIF($S$23:$S$598,S697,$H$23:$H$598)/O697,""))</f>
        <v/>
      </c>
      <c r="J697" s="12"/>
      <c r="K697" s="19" t="str">
        <f t="shared" si="116"/>
        <v/>
      </c>
      <c r="L697" s="19" t="str">
        <f t="shared" si="109"/>
        <v/>
      </c>
      <c r="M697" s="19" t="str">
        <f t="shared" si="110"/>
        <v/>
      </c>
      <c r="N697" s="19" t="str">
        <f t="shared" si="117"/>
        <v/>
      </c>
      <c r="O697" s="9" t="str">
        <f t="shared" si="115"/>
        <v/>
      </c>
      <c r="S697" s="2" t="str">
        <f t="shared" si="113"/>
        <v>INDEX</v>
      </c>
      <c r="T697" s="18" t="str">
        <f t="shared" si="111"/>
        <v/>
      </c>
      <c r="V697" s="2" t="str">
        <f t="shared" si="114"/>
        <v>INCIDENTS</v>
      </c>
      <c r="W697" s="16" t="str">
        <f t="shared" si="112"/>
        <v/>
      </c>
    </row>
    <row r="698" spans="2:23" x14ac:dyDescent="0.2">
      <c r="B698" s="59" t="str">
        <f>IF(Collage!B691="","",Collage!B691)</f>
        <v/>
      </c>
      <c r="C698" s="59" t="str">
        <f>IF(Collage!C691="","",Collage!C691)</f>
        <v/>
      </c>
      <c r="D698" s="35" t="str">
        <f>IF(Collage!D691="","",Collage!D691)</f>
        <v/>
      </c>
      <c r="E698" s="29"/>
      <c r="F698" s="10"/>
      <c r="G698" s="11"/>
      <c r="H698" s="13" t="str">
        <f t="shared" si="108"/>
        <v/>
      </c>
      <c r="I698" s="8" t="str">
        <f>IF(B698&lt;&gt;"",SUMIF($V$23:$V$598,V698,$H$23:$H$598)/SUMIF($V$23:$V$598,V698,$O$23:O1273),IF(O698&lt;&gt;"",SUMIF($S$23:$S$598,S698,$H$23:$H$598)/O698,""))</f>
        <v/>
      </c>
      <c r="J698" s="12"/>
      <c r="K698" s="19" t="str">
        <f t="shared" si="116"/>
        <v/>
      </c>
      <c r="L698" s="19" t="str">
        <f t="shared" si="109"/>
        <v/>
      </c>
      <c r="M698" s="19" t="str">
        <f t="shared" si="110"/>
        <v/>
      </c>
      <c r="N698" s="19" t="str">
        <f t="shared" si="117"/>
        <v/>
      </c>
      <c r="O698" s="9" t="str">
        <f t="shared" si="115"/>
        <v/>
      </c>
      <c r="S698" s="2" t="str">
        <f t="shared" si="113"/>
        <v>INDEX</v>
      </c>
      <c r="T698" s="18" t="str">
        <f t="shared" si="111"/>
        <v/>
      </c>
      <c r="V698" s="2" t="str">
        <f t="shared" si="114"/>
        <v>INCIDENTS</v>
      </c>
      <c r="W698" s="16" t="str">
        <f t="shared" si="112"/>
        <v/>
      </c>
    </row>
    <row r="699" spans="2:23" x14ac:dyDescent="0.2">
      <c r="B699" s="59" t="str">
        <f>IF(Collage!B692="","",Collage!B692)</f>
        <v/>
      </c>
      <c r="C699" s="59" t="str">
        <f>IF(Collage!C692="","",Collage!C692)</f>
        <v/>
      </c>
      <c r="D699" s="35" t="str">
        <f>IF(Collage!D692="","",Collage!D692)</f>
        <v/>
      </c>
      <c r="E699" s="29"/>
      <c r="F699" s="10"/>
      <c r="G699" s="11"/>
      <c r="H699" s="13" t="str">
        <f t="shared" si="108"/>
        <v/>
      </c>
      <c r="I699" s="8" t="str">
        <f>IF(B699&lt;&gt;"",SUMIF($V$23:$V$598,V699,$H$23:$H$598)/SUMIF($V$23:$V$598,V699,$O$23:O1274),IF(O699&lt;&gt;"",SUMIF($S$23:$S$598,S699,$H$23:$H$598)/O699,""))</f>
        <v/>
      </c>
      <c r="J699" s="12"/>
      <c r="K699" s="19" t="str">
        <f t="shared" si="116"/>
        <v/>
      </c>
      <c r="L699" s="19" t="str">
        <f t="shared" si="109"/>
        <v/>
      </c>
      <c r="M699" s="19" t="str">
        <f t="shared" si="110"/>
        <v/>
      </c>
      <c r="N699" s="19" t="str">
        <f t="shared" si="117"/>
        <v/>
      </c>
      <c r="O699" s="9" t="str">
        <f t="shared" si="115"/>
        <v/>
      </c>
      <c r="S699" s="2" t="str">
        <f t="shared" si="113"/>
        <v>INDEX</v>
      </c>
      <c r="T699" s="18" t="str">
        <f t="shared" si="111"/>
        <v/>
      </c>
      <c r="V699" s="2" t="str">
        <f t="shared" si="114"/>
        <v>INCIDENTS</v>
      </c>
      <c r="W699" s="16" t="str">
        <f t="shared" si="112"/>
        <v/>
      </c>
    </row>
    <row r="700" spans="2:23" x14ac:dyDescent="0.2">
      <c r="B700" s="59" t="str">
        <f>IF(Collage!B693="","",Collage!B693)</f>
        <v/>
      </c>
      <c r="C700" s="59" t="str">
        <f>IF(Collage!C693="","",Collage!C693)</f>
        <v/>
      </c>
      <c r="D700" s="35" t="str">
        <f>IF(Collage!D693="","",Collage!D693)</f>
        <v/>
      </c>
      <c r="E700" s="29"/>
      <c r="F700" s="10"/>
      <c r="G700" s="11"/>
      <c r="H700" s="13" t="str">
        <f t="shared" si="108"/>
        <v/>
      </c>
      <c r="I700" s="8" t="str">
        <f>IF(B700&lt;&gt;"",SUMIF($V$23:$V$598,V700,$H$23:$H$598)/SUMIF($V$23:$V$598,V700,$O$23:O1275),IF(O700&lt;&gt;"",SUMIF($S$23:$S$598,S700,$H$23:$H$598)/O700,""))</f>
        <v/>
      </c>
      <c r="J700" s="12"/>
      <c r="K700" s="19" t="str">
        <f t="shared" si="116"/>
        <v/>
      </c>
      <c r="L700" s="19" t="str">
        <f t="shared" si="109"/>
        <v/>
      </c>
      <c r="M700" s="19" t="str">
        <f t="shared" si="110"/>
        <v/>
      </c>
      <c r="N700" s="19" t="str">
        <f t="shared" si="117"/>
        <v/>
      </c>
      <c r="O700" s="9" t="str">
        <f t="shared" si="115"/>
        <v/>
      </c>
      <c r="S700" s="2" t="str">
        <f t="shared" si="113"/>
        <v>INDEX</v>
      </c>
      <c r="T700" s="18" t="str">
        <f t="shared" si="111"/>
        <v/>
      </c>
      <c r="V700" s="2" t="str">
        <f t="shared" si="114"/>
        <v>INCIDENTS</v>
      </c>
      <c r="W700" s="16" t="str">
        <f t="shared" si="112"/>
        <v/>
      </c>
    </row>
    <row r="701" spans="2:23" x14ac:dyDescent="0.2">
      <c r="B701" s="59" t="str">
        <f>IF(Collage!B694="","",Collage!B694)</f>
        <v/>
      </c>
      <c r="C701" s="59" t="str">
        <f>IF(Collage!C694="","",Collage!C694)</f>
        <v/>
      </c>
      <c r="D701" s="35" t="str">
        <f>IF(Collage!D694="","",Collage!D694)</f>
        <v/>
      </c>
      <c r="E701" s="29"/>
      <c r="F701" s="10"/>
      <c r="G701" s="11"/>
      <c r="H701" s="13" t="str">
        <f t="shared" si="108"/>
        <v/>
      </c>
      <c r="I701" s="8" t="str">
        <f>IF(B701&lt;&gt;"",SUMIF($V$23:$V$598,V701,$H$23:$H$598)/SUMIF($V$23:$V$598,V701,$O$23:O1276),IF(O701&lt;&gt;"",SUMIF($S$23:$S$598,S701,$H$23:$H$598)/O701,""))</f>
        <v/>
      </c>
      <c r="J701" s="12"/>
      <c r="K701" s="19" t="str">
        <f t="shared" si="116"/>
        <v/>
      </c>
      <c r="L701" s="19" t="str">
        <f t="shared" si="109"/>
        <v/>
      </c>
      <c r="M701" s="19" t="str">
        <f t="shared" si="110"/>
        <v/>
      </c>
      <c r="N701" s="19" t="str">
        <f t="shared" si="117"/>
        <v/>
      </c>
      <c r="O701" s="9" t="str">
        <f t="shared" si="115"/>
        <v/>
      </c>
      <c r="S701" s="2" t="str">
        <f t="shared" si="113"/>
        <v>INDEX</v>
      </c>
      <c r="T701" s="18" t="str">
        <f t="shared" si="111"/>
        <v/>
      </c>
      <c r="V701" s="2" t="str">
        <f t="shared" si="114"/>
        <v>INCIDENTS</v>
      </c>
      <c r="W701" s="16" t="str">
        <f t="shared" si="112"/>
        <v/>
      </c>
    </row>
    <row r="702" spans="2:23" x14ac:dyDescent="0.2">
      <c r="B702" s="59" t="str">
        <f>IF(Collage!B695="","",Collage!B695)</f>
        <v/>
      </c>
      <c r="C702" s="59" t="str">
        <f>IF(Collage!C695="","",Collage!C695)</f>
        <v/>
      </c>
      <c r="D702" s="35" t="str">
        <f>IF(Collage!D695="","",Collage!D695)</f>
        <v/>
      </c>
      <c r="E702" s="29"/>
      <c r="F702" s="10"/>
      <c r="G702" s="11"/>
      <c r="H702" s="13" t="str">
        <f t="shared" si="108"/>
        <v/>
      </c>
      <c r="I702" s="8" t="str">
        <f>IF(B702&lt;&gt;"",SUMIF($V$23:$V$598,V702,$H$23:$H$598)/SUMIF($V$23:$V$598,V702,$O$23:O1277),IF(O702&lt;&gt;"",SUMIF($S$23:$S$598,S702,$H$23:$H$598)/O702,""))</f>
        <v/>
      </c>
      <c r="J702" s="12"/>
      <c r="K702" s="19" t="str">
        <f t="shared" si="116"/>
        <v/>
      </c>
      <c r="L702" s="19" t="str">
        <f t="shared" si="109"/>
        <v/>
      </c>
      <c r="M702" s="19" t="str">
        <f t="shared" si="110"/>
        <v/>
      </c>
      <c r="N702" s="19" t="str">
        <f t="shared" si="117"/>
        <v/>
      </c>
      <c r="O702" s="9" t="str">
        <f t="shared" si="115"/>
        <v/>
      </c>
      <c r="S702" s="2" t="str">
        <f t="shared" si="113"/>
        <v>INDEX</v>
      </c>
      <c r="T702" s="18" t="str">
        <f t="shared" si="111"/>
        <v/>
      </c>
      <c r="V702" s="2" t="str">
        <f t="shared" si="114"/>
        <v>INCIDENTS</v>
      </c>
      <c r="W702" s="16" t="str">
        <f t="shared" si="112"/>
        <v/>
      </c>
    </row>
    <row r="703" spans="2:23" x14ac:dyDescent="0.2">
      <c r="B703" s="59" t="str">
        <f>IF(Collage!B696="","",Collage!B696)</f>
        <v/>
      </c>
      <c r="C703" s="59" t="str">
        <f>IF(Collage!C696="","",Collage!C696)</f>
        <v/>
      </c>
      <c r="D703" s="35" t="str">
        <f>IF(Collage!D696="","",Collage!D696)</f>
        <v/>
      </c>
      <c r="E703" s="29"/>
      <c r="F703" s="10"/>
      <c r="G703" s="11"/>
      <c r="H703" s="13" t="str">
        <f t="shared" si="108"/>
        <v/>
      </c>
      <c r="I703" s="8" t="str">
        <f>IF(B703&lt;&gt;"",SUMIF($V$23:$V$598,V703,$H$23:$H$598)/SUMIF($V$23:$V$598,V703,$O$23:O1278),IF(O703&lt;&gt;"",SUMIF($S$23:$S$598,S703,$H$23:$H$598)/O703,""))</f>
        <v/>
      </c>
      <c r="J703" s="12"/>
      <c r="K703" s="19" t="str">
        <f t="shared" si="116"/>
        <v/>
      </c>
      <c r="L703" s="19" t="str">
        <f t="shared" si="109"/>
        <v/>
      </c>
      <c r="M703" s="19" t="str">
        <f t="shared" si="110"/>
        <v/>
      </c>
      <c r="N703" s="19" t="str">
        <f t="shared" si="117"/>
        <v/>
      </c>
      <c r="O703" s="9" t="str">
        <f t="shared" si="115"/>
        <v/>
      </c>
      <c r="S703" s="2" t="str">
        <f t="shared" si="113"/>
        <v>INDEX</v>
      </c>
      <c r="T703" s="18" t="str">
        <f t="shared" si="111"/>
        <v/>
      </c>
      <c r="V703" s="2" t="str">
        <f t="shared" si="114"/>
        <v>INCIDENTS</v>
      </c>
      <c r="W703" s="16" t="str">
        <f t="shared" si="112"/>
        <v/>
      </c>
    </row>
    <row r="704" spans="2:23" x14ac:dyDescent="0.2">
      <c r="B704" s="59" t="str">
        <f>IF(Collage!B697="","",Collage!B697)</f>
        <v/>
      </c>
      <c r="C704" s="59" t="str">
        <f>IF(Collage!C697="","",Collage!C697)</f>
        <v/>
      </c>
      <c r="D704" s="35" t="str">
        <f>IF(Collage!D697="","",Collage!D697)</f>
        <v/>
      </c>
      <c r="E704" s="29"/>
      <c r="F704" s="10"/>
      <c r="G704" s="11"/>
      <c r="H704" s="13" t="str">
        <f t="shared" si="108"/>
        <v/>
      </c>
      <c r="I704" s="8" t="str">
        <f>IF(B704&lt;&gt;"",SUMIF($V$23:$V$598,V704,$H$23:$H$598)/SUMIF($V$23:$V$598,V704,$O$23:O1279),IF(O704&lt;&gt;"",SUMIF($S$23:$S$598,S704,$H$23:$H$598)/O704,""))</f>
        <v/>
      </c>
      <c r="J704" s="12"/>
      <c r="K704" s="19" t="str">
        <f t="shared" si="116"/>
        <v/>
      </c>
      <c r="L704" s="19" t="str">
        <f t="shared" si="109"/>
        <v/>
      </c>
      <c r="M704" s="19" t="str">
        <f t="shared" si="110"/>
        <v/>
      </c>
      <c r="N704" s="19" t="str">
        <f t="shared" si="117"/>
        <v/>
      </c>
      <c r="O704" s="9" t="str">
        <f t="shared" si="115"/>
        <v/>
      </c>
      <c r="S704" s="2" t="str">
        <f t="shared" si="113"/>
        <v>INDEX</v>
      </c>
      <c r="T704" s="18" t="str">
        <f t="shared" si="111"/>
        <v/>
      </c>
      <c r="V704" s="2" t="str">
        <f t="shared" si="114"/>
        <v>INCIDENTS</v>
      </c>
      <c r="W704" s="16" t="str">
        <f t="shared" si="112"/>
        <v/>
      </c>
    </row>
    <row r="705" spans="2:23" x14ac:dyDescent="0.2">
      <c r="B705" s="59" t="str">
        <f>IF(Collage!B698="","",Collage!B698)</f>
        <v/>
      </c>
      <c r="C705" s="59" t="str">
        <f>IF(Collage!C698="","",Collage!C698)</f>
        <v/>
      </c>
      <c r="D705" s="35" t="str">
        <f>IF(Collage!D698="","",Collage!D698)</f>
        <v/>
      </c>
      <c r="E705" s="29"/>
      <c r="F705" s="10"/>
      <c r="G705" s="11"/>
      <c r="H705" s="13" t="str">
        <f t="shared" si="108"/>
        <v/>
      </c>
      <c r="I705" s="8" t="str">
        <f>IF(B705&lt;&gt;"",SUMIF($V$23:$V$598,V705,$H$23:$H$598)/SUMIF($V$23:$V$598,V705,$O$23:O1280),IF(O705&lt;&gt;"",SUMIF($S$23:$S$598,S705,$H$23:$H$598)/O705,""))</f>
        <v/>
      </c>
      <c r="J705" s="12"/>
      <c r="K705" s="19" t="str">
        <f t="shared" si="116"/>
        <v/>
      </c>
      <c r="L705" s="19" t="str">
        <f t="shared" si="109"/>
        <v/>
      </c>
      <c r="M705" s="19" t="str">
        <f t="shared" si="110"/>
        <v/>
      </c>
      <c r="N705" s="19" t="str">
        <f t="shared" si="117"/>
        <v/>
      </c>
      <c r="O705" s="9" t="str">
        <f t="shared" si="115"/>
        <v/>
      </c>
      <c r="S705" s="2" t="str">
        <f t="shared" si="113"/>
        <v>INDEX</v>
      </c>
      <c r="T705" s="18" t="str">
        <f t="shared" si="111"/>
        <v/>
      </c>
      <c r="V705" s="2" t="str">
        <f t="shared" si="114"/>
        <v>INCIDENTS</v>
      </c>
      <c r="W705" s="16" t="str">
        <f t="shared" si="112"/>
        <v/>
      </c>
    </row>
    <row r="706" spans="2:23" x14ac:dyDescent="0.2">
      <c r="B706" s="59" t="str">
        <f>IF(Collage!B699="","",Collage!B699)</f>
        <v/>
      </c>
      <c r="C706" s="59" t="str">
        <f>IF(Collage!C699="","",Collage!C699)</f>
        <v/>
      </c>
      <c r="D706" s="35" t="str">
        <f>IF(Collage!D699="","",Collage!D699)</f>
        <v/>
      </c>
      <c r="E706" s="29"/>
      <c r="F706" s="10"/>
      <c r="G706" s="11"/>
      <c r="H706" s="13" t="str">
        <f t="shared" si="108"/>
        <v/>
      </c>
      <c r="I706" s="8" t="str">
        <f>IF(B706&lt;&gt;"",SUMIF($V$23:$V$598,V706,$H$23:$H$598)/SUMIF($V$23:$V$598,V706,$O$23:O1281),IF(O706&lt;&gt;"",SUMIF($S$23:$S$598,S706,$H$23:$H$598)/O706,""))</f>
        <v/>
      </c>
      <c r="J706" s="12"/>
      <c r="K706" s="19" t="str">
        <f t="shared" si="116"/>
        <v/>
      </c>
      <c r="L706" s="19" t="str">
        <f t="shared" si="109"/>
        <v/>
      </c>
      <c r="M706" s="19" t="str">
        <f t="shared" si="110"/>
        <v/>
      </c>
      <c r="N706" s="19" t="str">
        <f t="shared" si="117"/>
        <v/>
      </c>
      <c r="O706" s="9" t="str">
        <f t="shared" si="115"/>
        <v/>
      </c>
      <c r="S706" s="2" t="str">
        <f t="shared" si="113"/>
        <v>INDEX</v>
      </c>
      <c r="T706" s="18" t="str">
        <f t="shared" si="111"/>
        <v/>
      </c>
      <c r="V706" s="2" t="str">
        <f t="shared" si="114"/>
        <v>INCIDENTS</v>
      </c>
      <c r="W706" s="16" t="str">
        <f t="shared" si="112"/>
        <v/>
      </c>
    </row>
    <row r="707" spans="2:23" x14ac:dyDescent="0.2">
      <c r="B707" s="59" t="str">
        <f>IF(Collage!B700="","",Collage!B700)</f>
        <v/>
      </c>
      <c r="C707" s="59" t="str">
        <f>IF(Collage!C700="","",Collage!C700)</f>
        <v/>
      </c>
      <c r="D707" s="35" t="str">
        <f>IF(Collage!D700="","",Collage!D700)</f>
        <v/>
      </c>
      <c r="E707" s="29"/>
      <c r="F707" s="10"/>
      <c r="G707" s="11"/>
      <c r="H707" s="13" t="str">
        <f t="shared" si="108"/>
        <v/>
      </c>
      <c r="I707" s="8" t="str">
        <f>IF(B707&lt;&gt;"",SUMIF($V$23:$V$598,V707,$H$23:$H$598)/SUMIF($V$23:$V$598,V707,$O$23:O1282),IF(O707&lt;&gt;"",SUMIF($S$23:$S$598,S707,$H$23:$H$598)/O707,""))</f>
        <v/>
      </c>
      <c r="J707" s="12"/>
      <c r="K707" s="19" t="str">
        <f t="shared" si="116"/>
        <v/>
      </c>
      <c r="L707" s="19" t="str">
        <f t="shared" si="109"/>
        <v/>
      </c>
      <c r="M707" s="19" t="str">
        <f t="shared" si="110"/>
        <v/>
      </c>
      <c r="N707" s="19" t="str">
        <f t="shared" si="117"/>
        <v/>
      </c>
      <c r="O707" s="9" t="str">
        <f t="shared" si="115"/>
        <v/>
      </c>
      <c r="S707" s="2" t="str">
        <f t="shared" si="113"/>
        <v>INDEX</v>
      </c>
      <c r="T707" s="18" t="str">
        <f t="shared" si="111"/>
        <v/>
      </c>
      <c r="V707" s="2" t="str">
        <f t="shared" si="114"/>
        <v>INCIDENTS</v>
      </c>
      <c r="W707" s="16" t="str">
        <f t="shared" si="112"/>
        <v/>
      </c>
    </row>
    <row r="708" spans="2:23" x14ac:dyDescent="0.2">
      <c r="B708" s="59" t="str">
        <f>IF(Collage!B701="","",Collage!B701)</f>
        <v/>
      </c>
      <c r="C708" s="59" t="str">
        <f>IF(Collage!C701="","",Collage!C701)</f>
        <v/>
      </c>
      <c r="D708" s="35" t="str">
        <f>IF(Collage!D701="","",Collage!D701)</f>
        <v/>
      </c>
      <c r="E708" s="29"/>
      <c r="F708" s="10"/>
      <c r="G708" s="11"/>
      <c r="H708" s="13" t="str">
        <f t="shared" si="108"/>
        <v/>
      </c>
      <c r="I708" s="8" t="str">
        <f>IF(B708&lt;&gt;"",SUMIF($V$23:$V$598,V708,$H$23:$H$598)/SUMIF($V$23:$V$598,V708,$O$23:O1283),IF(O708&lt;&gt;"",SUMIF($S$23:$S$598,S708,$H$23:$H$598)/O708,""))</f>
        <v/>
      </c>
      <c r="J708" s="12"/>
      <c r="K708" s="19" t="str">
        <f t="shared" si="116"/>
        <v/>
      </c>
      <c r="L708" s="19" t="str">
        <f t="shared" si="109"/>
        <v/>
      </c>
      <c r="M708" s="19" t="str">
        <f t="shared" si="110"/>
        <v/>
      </c>
      <c r="N708" s="19" t="str">
        <f t="shared" si="117"/>
        <v/>
      </c>
      <c r="O708" s="9" t="str">
        <f t="shared" si="115"/>
        <v/>
      </c>
      <c r="S708" s="2" t="str">
        <f t="shared" si="113"/>
        <v>INDEX</v>
      </c>
      <c r="T708" s="18" t="str">
        <f t="shared" si="111"/>
        <v/>
      </c>
      <c r="V708" s="2" t="str">
        <f t="shared" si="114"/>
        <v>INCIDENTS</v>
      </c>
      <c r="W708" s="16" t="str">
        <f t="shared" si="112"/>
        <v/>
      </c>
    </row>
    <row r="709" spans="2:23" x14ac:dyDescent="0.2">
      <c r="B709" s="59" t="str">
        <f>IF(Collage!B702="","",Collage!B702)</f>
        <v/>
      </c>
      <c r="C709" s="59" t="str">
        <f>IF(Collage!C702="","",Collage!C702)</f>
        <v/>
      </c>
      <c r="D709" s="35" t="str">
        <f>IF(Collage!D702="","",Collage!D702)</f>
        <v/>
      </c>
      <c r="E709" s="29"/>
      <c r="F709" s="10"/>
      <c r="G709" s="11"/>
      <c r="H709" s="13" t="str">
        <f t="shared" si="108"/>
        <v/>
      </c>
      <c r="I709" s="8" t="str">
        <f>IF(B709&lt;&gt;"",SUMIF($V$23:$V$598,V709,$H$23:$H$598)/SUMIF($V$23:$V$598,V709,$O$23:O1284),IF(O709&lt;&gt;"",SUMIF($S$23:$S$598,S709,$H$23:$H$598)/O709,""))</f>
        <v/>
      </c>
      <c r="J709" s="12"/>
      <c r="K709" s="19" t="str">
        <f t="shared" si="116"/>
        <v/>
      </c>
      <c r="L709" s="19" t="str">
        <f t="shared" si="109"/>
        <v/>
      </c>
      <c r="M709" s="19" t="str">
        <f t="shared" si="110"/>
        <v/>
      </c>
      <c r="N709" s="19" t="str">
        <f t="shared" si="117"/>
        <v/>
      </c>
      <c r="O709" s="9" t="str">
        <f t="shared" si="115"/>
        <v/>
      </c>
      <c r="S709" s="2" t="str">
        <f t="shared" si="113"/>
        <v>INDEX</v>
      </c>
      <c r="T709" s="18" t="str">
        <f t="shared" si="111"/>
        <v/>
      </c>
      <c r="V709" s="2" t="str">
        <f t="shared" si="114"/>
        <v>INCIDENTS</v>
      </c>
      <c r="W709" s="16" t="str">
        <f t="shared" si="112"/>
        <v/>
      </c>
    </row>
    <row r="710" spans="2:23" x14ac:dyDescent="0.2">
      <c r="B710" s="59" t="str">
        <f>IF(Collage!B703="","",Collage!B703)</f>
        <v/>
      </c>
      <c r="C710" s="59" t="str">
        <f>IF(Collage!C703="","",Collage!C703)</f>
        <v/>
      </c>
      <c r="D710" s="35" t="str">
        <f>IF(Collage!D703="","",Collage!D703)</f>
        <v/>
      </c>
      <c r="E710" s="29"/>
      <c r="F710" s="10"/>
      <c r="G710" s="11"/>
      <c r="H710" s="13" t="str">
        <f t="shared" si="108"/>
        <v/>
      </c>
      <c r="I710" s="8" t="str">
        <f>IF(B710&lt;&gt;"",SUMIF($V$23:$V$598,V710,$H$23:$H$598)/SUMIF($V$23:$V$598,V710,$O$23:O1285),IF(O710&lt;&gt;"",SUMIF($S$23:$S$598,S710,$H$23:$H$598)/O710,""))</f>
        <v/>
      </c>
      <c r="J710" s="12"/>
      <c r="K710" s="19" t="str">
        <f t="shared" si="116"/>
        <v/>
      </c>
      <c r="L710" s="19" t="str">
        <f t="shared" si="109"/>
        <v/>
      </c>
      <c r="M710" s="19" t="str">
        <f t="shared" si="110"/>
        <v/>
      </c>
      <c r="N710" s="19" t="str">
        <f t="shared" si="117"/>
        <v/>
      </c>
      <c r="O710" s="9" t="str">
        <f t="shared" si="115"/>
        <v/>
      </c>
      <c r="S710" s="2" t="str">
        <f t="shared" si="113"/>
        <v>INDEX</v>
      </c>
      <c r="T710" s="18" t="str">
        <f t="shared" si="111"/>
        <v/>
      </c>
      <c r="V710" s="2" t="str">
        <f t="shared" si="114"/>
        <v>INCIDENTS</v>
      </c>
      <c r="W710" s="16" t="str">
        <f t="shared" si="112"/>
        <v/>
      </c>
    </row>
    <row r="711" spans="2:23" x14ac:dyDescent="0.2">
      <c r="B711" s="59" t="str">
        <f>IF(Collage!B704="","",Collage!B704)</f>
        <v/>
      </c>
      <c r="C711" s="59" t="str">
        <f>IF(Collage!C704="","",Collage!C704)</f>
        <v/>
      </c>
      <c r="D711" s="35" t="str">
        <f>IF(Collage!D704="","",Collage!D704)</f>
        <v/>
      </c>
      <c r="E711" s="29"/>
      <c r="F711" s="10"/>
      <c r="G711" s="11"/>
      <c r="H711" s="13" t="str">
        <f t="shared" si="108"/>
        <v/>
      </c>
      <c r="I711" s="8" t="str">
        <f>IF(B711&lt;&gt;"",SUMIF($V$23:$V$598,V711,$H$23:$H$598)/SUMIF($V$23:$V$598,V711,$O$23:O1286),IF(O711&lt;&gt;"",SUMIF($S$23:$S$598,S711,$H$23:$H$598)/O711,""))</f>
        <v/>
      </c>
      <c r="J711" s="12"/>
      <c r="K711" s="19" t="str">
        <f t="shared" si="116"/>
        <v/>
      </c>
      <c r="L711" s="19" t="str">
        <f t="shared" si="109"/>
        <v/>
      </c>
      <c r="M711" s="19" t="str">
        <f t="shared" si="110"/>
        <v/>
      </c>
      <c r="N711" s="19" t="str">
        <f t="shared" si="117"/>
        <v/>
      </c>
      <c r="O711" s="9" t="str">
        <f t="shared" si="115"/>
        <v/>
      </c>
      <c r="S711" s="2" t="str">
        <f t="shared" si="113"/>
        <v>INDEX</v>
      </c>
      <c r="T711" s="18" t="str">
        <f t="shared" si="111"/>
        <v/>
      </c>
      <c r="V711" s="2" t="str">
        <f t="shared" si="114"/>
        <v>INCIDENTS</v>
      </c>
      <c r="W711" s="16" t="str">
        <f t="shared" si="112"/>
        <v/>
      </c>
    </row>
    <row r="712" spans="2:23" x14ac:dyDescent="0.2">
      <c r="B712" s="59" t="str">
        <f>IF(Collage!B705="","",Collage!B705)</f>
        <v/>
      </c>
      <c r="C712" s="59" t="str">
        <f>IF(Collage!C705="","",Collage!C705)</f>
        <v/>
      </c>
      <c r="D712" s="35" t="str">
        <f>IF(Collage!D705="","",Collage!D705)</f>
        <v/>
      </c>
      <c r="E712" s="29"/>
      <c r="F712" s="10"/>
      <c r="G712" s="11"/>
      <c r="H712" s="13" t="str">
        <f t="shared" si="108"/>
        <v/>
      </c>
      <c r="I712" s="8" t="str">
        <f>IF(B712&lt;&gt;"",SUMIF($V$23:$V$598,V712,$H$23:$H$598)/SUMIF($V$23:$V$598,V712,$O$23:O1287),IF(O712&lt;&gt;"",SUMIF($S$23:$S$598,S712,$H$23:$H$598)/O712,""))</f>
        <v/>
      </c>
      <c r="J712" s="12"/>
      <c r="K712" s="19" t="str">
        <f t="shared" si="116"/>
        <v/>
      </c>
      <c r="L712" s="19" t="str">
        <f t="shared" si="109"/>
        <v/>
      </c>
      <c r="M712" s="19" t="str">
        <f t="shared" si="110"/>
        <v/>
      </c>
      <c r="N712" s="19" t="str">
        <f t="shared" si="117"/>
        <v/>
      </c>
      <c r="O712" s="9" t="str">
        <f t="shared" si="115"/>
        <v/>
      </c>
      <c r="S712" s="2" t="str">
        <f t="shared" si="113"/>
        <v>INDEX</v>
      </c>
      <c r="T712" s="18" t="str">
        <f t="shared" si="111"/>
        <v/>
      </c>
      <c r="V712" s="2" t="str">
        <f t="shared" si="114"/>
        <v>INCIDENTS</v>
      </c>
      <c r="W712" s="16" t="str">
        <f t="shared" si="112"/>
        <v/>
      </c>
    </row>
    <row r="713" spans="2:23" x14ac:dyDescent="0.2">
      <c r="B713" s="59" t="str">
        <f>IF(Collage!B706="","",Collage!B706)</f>
        <v/>
      </c>
      <c r="C713" s="59" t="str">
        <f>IF(Collage!C706="","",Collage!C706)</f>
        <v/>
      </c>
      <c r="D713" s="35" t="str">
        <f>IF(Collage!D706="","",Collage!D706)</f>
        <v/>
      </c>
      <c r="E713" s="29"/>
      <c r="F713" s="10"/>
      <c r="G713" s="11"/>
      <c r="H713" s="13" t="str">
        <f t="shared" si="108"/>
        <v/>
      </c>
      <c r="I713" s="8" t="str">
        <f>IF(B713&lt;&gt;"",SUMIF($V$23:$V$598,V713,$H$23:$H$598)/SUMIF($V$23:$V$598,V713,$O$23:O1288),IF(O713&lt;&gt;"",SUMIF($S$23:$S$598,S713,$H$23:$H$598)/O713,""))</f>
        <v/>
      </c>
      <c r="J713" s="12"/>
      <c r="K713" s="19" t="str">
        <f t="shared" si="116"/>
        <v/>
      </c>
      <c r="L713" s="19" t="str">
        <f t="shared" si="109"/>
        <v/>
      </c>
      <c r="M713" s="19" t="str">
        <f t="shared" si="110"/>
        <v/>
      </c>
      <c r="N713" s="19" t="str">
        <f t="shared" si="117"/>
        <v/>
      </c>
      <c r="O713" s="9" t="str">
        <f t="shared" si="115"/>
        <v/>
      </c>
      <c r="S713" s="2" t="str">
        <f t="shared" si="113"/>
        <v>INDEX</v>
      </c>
      <c r="T713" s="18" t="str">
        <f t="shared" si="111"/>
        <v/>
      </c>
      <c r="V713" s="2" t="str">
        <f t="shared" si="114"/>
        <v>INCIDENTS</v>
      </c>
      <c r="W713" s="16" t="str">
        <f t="shared" si="112"/>
        <v/>
      </c>
    </row>
    <row r="714" spans="2:23" x14ac:dyDescent="0.2">
      <c r="B714" s="59" t="str">
        <f>IF(Collage!B707="","",Collage!B707)</f>
        <v/>
      </c>
      <c r="C714" s="59" t="str">
        <f>IF(Collage!C707="","",Collage!C707)</f>
        <v/>
      </c>
      <c r="D714" s="35" t="str">
        <f>IF(Collage!D707="","",Collage!D707)</f>
        <v/>
      </c>
      <c r="E714" s="29"/>
      <c r="F714" s="10"/>
      <c r="G714" s="11"/>
      <c r="H714" s="13" t="str">
        <f t="shared" si="108"/>
        <v/>
      </c>
      <c r="I714" s="8" t="str">
        <f>IF(B714&lt;&gt;"",SUMIF($V$23:$V$598,V714,$H$23:$H$598)/SUMIF($V$23:$V$598,V714,$O$23:O1289),IF(O714&lt;&gt;"",SUMIF($S$23:$S$598,S714,$H$23:$H$598)/O714,""))</f>
        <v/>
      </c>
      <c r="J714" s="12"/>
      <c r="K714" s="19" t="str">
        <f t="shared" si="116"/>
        <v/>
      </c>
      <c r="L714" s="19" t="str">
        <f t="shared" si="109"/>
        <v/>
      </c>
      <c r="M714" s="19" t="str">
        <f t="shared" si="110"/>
        <v/>
      </c>
      <c r="N714" s="19" t="str">
        <f t="shared" si="117"/>
        <v/>
      </c>
      <c r="O714" s="9" t="str">
        <f t="shared" si="115"/>
        <v/>
      </c>
      <c r="S714" s="2" t="str">
        <f t="shared" si="113"/>
        <v>INDEX</v>
      </c>
      <c r="T714" s="18" t="str">
        <f t="shared" si="111"/>
        <v/>
      </c>
      <c r="V714" s="2" t="str">
        <f t="shared" si="114"/>
        <v>INCIDENTS</v>
      </c>
      <c r="W714" s="16" t="str">
        <f t="shared" si="112"/>
        <v/>
      </c>
    </row>
    <row r="715" spans="2:23" x14ac:dyDescent="0.2">
      <c r="B715" s="59" t="str">
        <f>IF(Collage!B708="","",Collage!B708)</f>
        <v/>
      </c>
      <c r="C715" s="59" t="str">
        <f>IF(Collage!C708="","",Collage!C708)</f>
        <v/>
      </c>
      <c r="D715" s="35" t="str">
        <f>IF(Collage!D708="","",Collage!D708)</f>
        <v/>
      </c>
      <c r="E715" s="29"/>
      <c r="F715" s="10"/>
      <c r="G715" s="11"/>
      <c r="H715" s="13" t="str">
        <f t="shared" si="108"/>
        <v/>
      </c>
      <c r="I715" s="8" t="str">
        <f>IF(B715&lt;&gt;"",SUMIF($V$23:$V$598,V715,$H$23:$H$598)/SUMIF($V$23:$V$598,V715,$O$23:O1290),IF(O715&lt;&gt;"",SUMIF($S$23:$S$598,S715,$H$23:$H$598)/O715,""))</f>
        <v/>
      </c>
      <c r="J715" s="12"/>
      <c r="K715" s="19" t="str">
        <f t="shared" si="116"/>
        <v/>
      </c>
      <c r="L715" s="19" t="str">
        <f t="shared" si="109"/>
        <v/>
      </c>
      <c r="M715" s="19" t="str">
        <f t="shared" si="110"/>
        <v/>
      </c>
      <c r="N715" s="19" t="str">
        <f t="shared" si="117"/>
        <v/>
      </c>
      <c r="O715" s="9" t="str">
        <f t="shared" si="115"/>
        <v/>
      </c>
      <c r="S715" s="2" t="str">
        <f t="shared" si="113"/>
        <v>INDEX</v>
      </c>
      <c r="T715" s="18" t="str">
        <f t="shared" si="111"/>
        <v/>
      </c>
      <c r="V715" s="2" t="str">
        <f t="shared" si="114"/>
        <v>INCIDENTS</v>
      </c>
      <c r="W715" s="16" t="str">
        <f t="shared" si="112"/>
        <v/>
      </c>
    </row>
    <row r="716" spans="2:23" x14ac:dyDescent="0.2">
      <c r="B716" s="59" t="str">
        <f>IF(Collage!B709="","",Collage!B709)</f>
        <v/>
      </c>
      <c r="C716" s="59" t="str">
        <f>IF(Collage!C709="","",Collage!C709)</f>
        <v/>
      </c>
      <c r="D716" s="35" t="str">
        <f>IF(Collage!D709="","",Collage!D709)</f>
        <v/>
      </c>
      <c r="E716" s="29"/>
      <c r="F716" s="10"/>
      <c r="G716" s="11"/>
      <c r="H716" s="13" t="str">
        <f t="shared" si="108"/>
        <v/>
      </c>
      <c r="I716" s="8" t="str">
        <f>IF(B716&lt;&gt;"",SUMIF($V$23:$V$598,V716,$H$23:$H$598)/SUMIF($V$23:$V$598,V716,$O$23:O1291),IF(O716&lt;&gt;"",SUMIF($S$23:$S$598,S716,$H$23:$H$598)/O716,""))</f>
        <v/>
      </c>
      <c r="J716" s="12"/>
      <c r="K716" s="19" t="str">
        <f t="shared" si="116"/>
        <v/>
      </c>
      <c r="L716" s="19" t="str">
        <f t="shared" si="109"/>
        <v/>
      </c>
      <c r="M716" s="19" t="str">
        <f t="shared" si="110"/>
        <v/>
      </c>
      <c r="N716" s="19" t="str">
        <f t="shared" si="117"/>
        <v/>
      </c>
      <c r="O716" s="9" t="str">
        <f t="shared" si="115"/>
        <v/>
      </c>
      <c r="S716" s="2" t="str">
        <f t="shared" si="113"/>
        <v>INDEX</v>
      </c>
      <c r="T716" s="18" t="str">
        <f t="shared" si="111"/>
        <v/>
      </c>
      <c r="V716" s="2" t="str">
        <f t="shared" si="114"/>
        <v>INCIDENTS</v>
      </c>
      <c r="W716" s="16" t="str">
        <f t="shared" si="112"/>
        <v/>
      </c>
    </row>
    <row r="717" spans="2:23" x14ac:dyDescent="0.2">
      <c r="B717" s="59" t="str">
        <f>IF(Collage!B710="","",Collage!B710)</f>
        <v/>
      </c>
      <c r="C717" s="59" t="str">
        <f>IF(Collage!C710="","",Collage!C710)</f>
        <v/>
      </c>
      <c r="D717" s="35" t="str">
        <f>IF(Collage!D710="","",Collage!D710)</f>
        <v/>
      </c>
      <c r="E717" s="29"/>
      <c r="F717" s="10"/>
      <c r="G717" s="11"/>
      <c r="H717" s="13" t="str">
        <f t="shared" si="108"/>
        <v/>
      </c>
      <c r="I717" s="8" t="str">
        <f>IF(B717&lt;&gt;"",SUMIF($V$23:$V$598,V717,$H$23:$H$598)/SUMIF($V$23:$V$598,V717,$O$23:O1292),IF(O717&lt;&gt;"",SUMIF($S$23:$S$598,S717,$H$23:$H$598)/O717,""))</f>
        <v/>
      </c>
      <c r="J717" s="12"/>
      <c r="K717" s="19" t="str">
        <f t="shared" si="116"/>
        <v/>
      </c>
      <c r="L717" s="19" t="str">
        <f t="shared" si="109"/>
        <v/>
      </c>
      <c r="M717" s="19" t="str">
        <f t="shared" si="110"/>
        <v/>
      </c>
      <c r="N717" s="19" t="str">
        <f t="shared" si="117"/>
        <v/>
      </c>
      <c r="O717" s="9" t="str">
        <f t="shared" si="115"/>
        <v/>
      </c>
      <c r="S717" s="2" t="str">
        <f t="shared" si="113"/>
        <v>INDEX</v>
      </c>
      <c r="T717" s="18" t="str">
        <f t="shared" si="111"/>
        <v/>
      </c>
      <c r="V717" s="2" t="str">
        <f t="shared" si="114"/>
        <v>INCIDENTS</v>
      </c>
      <c r="W717" s="16" t="str">
        <f t="shared" si="112"/>
        <v/>
      </c>
    </row>
    <row r="718" spans="2:23" x14ac:dyDescent="0.2">
      <c r="B718" s="59" t="str">
        <f>IF(Collage!B711="","",Collage!B711)</f>
        <v/>
      </c>
      <c r="C718" s="59" t="str">
        <f>IF(Collage!C711="","",Collage!C711)</f>
        <v/>
      </c>
      <c r="D718" s="35" t="str">
        <f>IF(Collage!D711="","",Collage!D711)</f>
        <v/>
      </c>
      <c r="E718" s="29"/>
      <c r="F718" s="10"/>
      <c r="G718" s="11"/>
      <c r="H718" s="13" t="str">
        <f t="shared" si="108"/>
        <v/>
      </c>
      <c r="I718" s="8" t="str">
        <f>IF(B718&lt;&gt;"",SUMIF($V$23:$V$598,V718,$H$23:$H$598)/SUMIF($V$23:$V$598,V718,$O$23:O1293),IF(O718&lt;&gt;"",SUMIF($S$23:$S$598,S718,$H$23:$H$598)/O718,""))</f>
        <v/>
      </c>
      <c r="J718" s="12"/>
      <c r="K718" s="19" t="str">
        <f t="shared" si="116"/>
        <v/>
      </c>
      <c r="L718" s="19" t="str">
        <f t="shared" si="109"/>
        <v/>
      </c>
      <c r="M718" s="19" t="str">
        <f t="shared" si="110"/>
        <v/>
      </c>
      <c r="N718" s="19" t="str">
        <f t="shared" si="117"/>
        <v/>
      </c>
      <c r="O718" s="9" t="str">
        <f t="shared" si="115"/>
        <v/>
      </c>
      <c r="S718" s="2" t="str">
        <f t="shared" si="113"/>
        <v>INDEX</v>
      </c>
      <c r="T718" s="18" t="str">
        <f t="shared" si="111"/>
        <v/>
      </c>
      <c r="V718" s="2" t="str">
        <f t="shared" si="114"/>
        <v>INCIDENTS</v>
      </c>
      <c r="W718" s="16" t="str">
        <f t="shared" si="112"/>
        <v/>
      </c>
    </row>
    <row r="719" spans="2:23" x14ac:dyDescent="0.2">
      <c r="B719" s="59" t="str">
        <f>IF(Collage!B712="","",Collage!B712)</f>
        <v/>
      </c>
      <c r="C719" s="59" t="str">
        <f>IF(Collage!C712="","",Collage!C712)</f>
        <v/>
      </c>
      <c r="D719" s="35" t="str">
        <f>IF(Collage!D712="","",Collage!D712)</f>
        <v/>
      </c>
      <c r="E719" s="29"/>
      <c r="F719" s="10"/>
      <c r="G719" s="11"/>
      <c r="H719" s="13" t="str">
        <f t="shared" si="108"/>
        <v/>
      </c>
      <c r="I719" s="8" t="str">
        <f>IF(B719&lt;&gt;"",SUMIF($V$23:$V$598,V719,$H$23:$H$598)/SUMIF($V$23:$V$598,V719,$O$23:O1294),IF(O719&lt;&gt;"",SUMIF($S$23:$S$598,S719,$H$23:$H$598)/O719,""))</f>
        <v/>
      </c>
      <c r="J719" s="12"/>
      <c r="K719" s="19" t="str">
        <f t="shared" si="116"/>
        <v/>
      </c>
      <c r="L719" s="19" t="str">
        <f t="shared" si="109"/>
        <v/>
      </c>
      <c r="M719" s="19" t="str">
        <f t="shared" si="110"/>
        <v/>
      </c>
      <c r="N719" s="19" t="str">
        <f t="shared" si="117"/>
        <v/>
      </c>
      <c r="O719" s="9" t="str">
        <f t="shared" si="115"/>
        <v/>
      </c>
      <c r="S719" s="2" t="str">
        <f t="shared" si="113"/>
        <v>INDEX</v>
      </c>
      <c r="T719" s="18" t="str">
        <f t="shared" si="111"/>
        <v/>
      </c>
      <c r="V719" s="2" t="str">
        <f t="shared" si="114"/>
        <v>INCIDENTS</v>
      </c>
      <c r="W719" s="16" t="str">
        <f t="shared" si="112"/>
        <v/>
      </c>
    </row>
    <row r="720" spans="2:23" x14ac:dyDescent="0.2">
      <c r="B720" s="59" t="str">
        <f>IF(Collage!B713="","",Collage!B713)</f>
        <v/>
      </c>
      <c r="C720" s="59" t="str">
        <f>IF(Collage!C713="","",Collage!C713)</f>
        <v/>
      </c>
      <c r="D720" s="35" t="str">
        <f>IF(Collage!D713="","",Collage!D713)</f>
        <v/>
      </c>
      <c r="E720" s="29"/>
      <c r="F720" s="10"/>
      <c r="G720" s="11"/>
      <c r="H720" s="13" t="str">
        <f t="shared" si="108"/>
        <v/>
      </c>
      <c r="I720" s="8" t="str">
        <f>IF(B720&lt;&gt;"",SUMIF($V$23:$V$598,V720,$H$23:$H$598)/SUMIF($V$23:$V$598,V720,$O$23:O1295),IF(O720&lt;&gt;"",SUMIF($S$23:$S$598,S720,$H$23:$H$598)/O720,""))</f>
        <v/>
      </c>
      <c r="J720" s="12"/>
      <c r="K720" s="19" t="str">
        <f t="shared" si="116"/>
        <v/>
      </c>
      <c r="L720" s="19" t="str">
        <f t="shared" si="109"/>
        <v/>
      </c>
      <c r="M720" s="19" t="str">
        <f t="shared" si="110"/>
        <v/>
      </c>
      <c r="N720" s="19" t="str">
        <f t="shared" si="117"/>
        <v/>
      </c>
      <c r="O720" s="9" t="str">
        <f t="shared" si="115"/>
        <v/>
      </c>
      <c r="S720" s="2" t="str">
        <f t="shared" si="113"/>
        <v>INDEX</v>
      </c>
      <c r="T720" s="18" t="str">
        <f t="shared" si="111"/>
        <v/>
      </c>
      <c r="V720" s="2" t="str">
        <f t="shared" si="114"/>
        <v>INCIDENTS</v>
      </c>
      <c r="W720" s="16" t="str">
        <f t="shared" si="112"/>
        <v/>
      </c>
    </row>
    <row r="721" spans="2:23" x14ac:dyDescent="0.2">
      <c r="B721" s="59" t="str">
        <f>IF(Collage!B714="","",Collage!B714)</f>
        <v/>
      </c>
      <c r="C721" s="59" t="str">
        <f>IF(Collage!C714="","",Collage!C714)</f>
        <v/>
      </c>
      <c r="D721" s="35" t="str">
        <f>IF(Collage!D714="","",Collage!D714)</f>
        <v/>
      </c>
      <c r="E721" s="29"/>
      <c r="F721" s="10"/>
      <c r="G721" s="11"/>
      <c r="H721" s="13" t="str">
        <f t="shared" si="108"/>
        <v/>
      </c>
      <c r="I721" s="8" t="str">
        <f>IF(B721&lt;&gt;"",SUMIF($V$23:$V$598,V721,$H$23:$H$598)/SUMIF($V$23:$V$598,V721,$O$23:O1296),IF(O721&lt;&gt;"",SUMIF($S$23:$S$598,S721,$H$23:$H$598)/O721,""))</f>
        <v/>
      </c>
      <c r="J721" s="12"/>
      <c r="K721" s="19" t="str">
        <f t="shared" si="116"/>
        <v/>
      </c>
      <c r="L721" s="19" t="str">
        <f t="shared" si="109"/>
        <v/>
      </c>
      <c r="M721" s="19" t="str">
        <f t="shared" si="110"/>
        <v/>
      </c>
      <c r="N721" s="19" t="str">
        <f t="shared" si="117"/>
        <v/>
      </c>
      <c r="O721" s="9" t="str">
        <f t="shared" si="115"/>
        <v/>
      </c>
      <c r="S721" s="2" t="str">
        <f t="shared" si="113"/>
        <v>INDEX</v>
      </c>
      <c r="T721" s="18" t="str">
        <f t="shared" si="111"/>
        <v/>
      </c>
      <c r="V721" s="2" t="str">
        <f t="shared" si="114"/>
        <v>INCIDENTS</v>
      </c>
      <c r="W721" s="16" t="str">
        <f t="shared" si="112"/>
        <v/>
      </c>
    </row>
    <row r="722" spans="2:23" x14ac:dyDescent="0.2">
      <c r="B722" s="59" t="str">
        <f>IF(Collage!B715="","",Collage!B715)</f>
        <v/>
      </c>
      <c r="C722" s="59" t="str">
        <f>IF(Collage!C715="","",Collage!C715)</f>
        <v/>
      </c>
      <c r="D722" s="35" t="str">
        <f>IF(Collage!D715="","",Collage!D715)</f>
        <v/>
      </c>
      <c r="E722" s="29"/>
      <c r="F722" s="10"/>
      <c r="G722" s="11"/>
      <c r="H722" s="13" t="str">
        <f t="shared" si="108"/>
        <v/>
      </c>
      <c r="I722" s="8" t="str">
        <f>IF(B722&lt;&gt;"",SUMIF($V$23:$V$598,V722,$H$23:$H$598)/SUMIF($V$23:$V$598,V722,$O$23:O1297),IF(O722&lt;&gt;"",SUMIF($S$23:$S$598,S722,$H$23:$H$598)/O722,""))</f>
        <v/>
      </c>
      <c r="J722" s="12"/>
      <c r="K722" s="19" t="str">
        <f t="shared" si="116"/>
        <v/>
      </c>
      <c r="L722" s="19" t="str">
        <f t="shared" si="109"/>
        <v/>
      </c>
      <c r="M722" s="19" t="str">
        <f t="shared" si="110"/>
        <v/>
      </c>
      <c r="N722" s="19" t="str">
        <f t="shared" si="117"/>
        <v/>
      </c>
      <c r="O722" s="9" t="str">
        <f t="shared" si="115"/>
        <v/>
      </c>
      <c r="S722" s="2" t="str">
        <f t="shared" si="113"/>
        <v>INDEX</v>
      </c>
      <c r="T722" s="18" t="str">
        <f t="shared" si="111"/>
        <v/>
      </c>
      <c r="V722" s="2" t="str">
        <f t="shared" si="114"/>
        <v>INCIDENTS</v>
      </c>
      <c r="W722" s="16" t="str">
        <f t="shared" si="112"/>
        <v/>
      </c>
    </row>
    <row r="723" spans="2:23" x14ac:dyDescent="0.2">
      <c r="B723" s="59" t="str">
        <f>IF(Collage!B716="","",Collage!B716)</f>
        <v/>
      </c>
      <c r="C723" s="59" t="str">
        <f>IF(Collage!C716="","",Collage!C716)</f>
        <v/>
      </c>
      <c r="D723" s="35" t="str">
        <f>IF(Collage!D716="","",Collage!D716)</f>
        <v/>
      </c>
      <c r="E723" s="29"/>
      <c r="F723" s="10"/>
      <c r="G723" s="11"/>
      <c r="H723" s="13" t="str">
        <f t="shared" si="108"/>
        <v/>
      </c>
      <c r="I723" s="8" t="str">
        <f>IF(B723&lt;&gt;"",SUMIF($V$23:$V$598,V723,$H$23:$H$598)/SUMIF($V$23:$V$598,V723,$O$23:O1298),IF(O723&lt;&gt;"",SUMIF($S$23:$S$598,S723,$H$23:$H$598)/O723,""))</f>
        <v/>
      </c>
      <c r="J723" s="12"/>
      <c r="K723" s="19" t="str">
        <f t="shared" si="116"/>
        <v/>
      </c>
      <c r="L723" s="19" t="str">
        <f t="shared" si="109"/>
        <v/>
      </c>
      <c r="M723" s="19" t="str">
        <f t="shared" si="110"/>
        <v/>
      </c>
      <c r="N723" s="19" t="str">
        <f t="shared" si="117"/>
        <v/>
      </c>
      <c r="O723" s="9" t="str">
        <f t="shared" si="115"/>
        <v/>
      </c>
      <c r="S723" s="2" t="str">
        <f t="shared" si="113"/>
        <v>INDEX</v>
      </c>
      <c r="T723" s="18" t="str">
        <f t="shared" si="111"/>
        <v/>
      </c>
      <c r="V723" s="2" t="str">
        <f t="shared" si="114"/>
        <v>INCIDENTS</v>
      </c>
      <c r="W723" s="16" t="str">
        <f t="shared" si="112"/>
        <v/>
      </c>
    </row>
    <row r="724" spans="2:23" x14ac:dyDescent="0.2">
      <c r="B724" s="59" t="str">
        <f>IF(Collage!B717="","",Collage!B717)</f>
        <v/>
      </c>
      <c r="C724" s="59" t="str">
        <f>IF(Collage!C717="","",Collage!C717)</f>
        <v/>
      </c>
      <c r="D724" s="35" t="str">
        <f>IF(Collage!D717="","",Collage!D717)</f>
        <v/>
      </c>
      <c r="E724" s="29"/>
      <c r="F724" s="10"/>
      <c r="G724" s="11"/>
      <c r="H724" s="13" t="str">
        <f t="shared" si="108"/>
        <v/>
      </c>
      <c r="I724" s="8" t="str">
        <f>IF(B724&lt;&gt;"",SUMIF($V$23:$V$598,V724,$H$23:$H$598)/SUMIF($V$23:$V$598,V724,$O$23:O1299),IF(O724&lt;&gt;"",SUMIF($S$23:$S$598,S724,$H$23:$H$598)/O724,""))</f>
        <v/>
      </c>
      <c r="J724" s="12"/>
      <c r="K724" s="19" t="str">
        <f t="shared" si="116"/>
        <v/>
      </c>
      <c r="L724" s="19" t="str">
        <f t="shared" si="109"/>
        <v/>
      </c>
      <c r="M724" s="19" t="str">
        <f t="shared" si="110"/>
        <v/>
      </c>
      <c r="N724" s="19" t="str">
        <f t="shared" si="117"/>
        <v/>
      </c>
      <c r="O724" s="9" t="str">
        <f t="shared" si="115"/>
        <v/>
      </c>
      <c r="S724" s="2" t="str">
        <f t="shared" si="113"/>
        <v>INDEX</v>
      </c>
      <c r="T724" s="18" t="str">
        <f t="shared" si="111"/>
        <v/>
      </c>
      <c r="V724" s="2" t="str">
        <f t="shared" si="114"/>
        <v>INCIDENTS</v>
      </c>
      <c r="W724" s="16" t="str">
        <f t="shared" si="112"/>
        <v/>
      </c>
    </row>
    <row r="725" spans="2:23" x14ac:dyDescent="0.2">
      <c r="B725" s="59" t="str">
        <f>IF(Collage!B718="","",Collage!B718)</f>
        <v/>
      </c>
      <c r="C725" s="59" t="str">
        <f>IF(Collage!C718="","",Collage!C718)</f>
        <v/>
      </c>
      <c r="D725" s="35" t="str">
        <f>IF(Collage!D718="","",Collage!D718)</f>
        <v/>
      </c>
      <c r="E725" s="29"/>
      <c r="F725" s="10"/>
      <c r="G725" s="11"/>
      <c r="H725" s="13" t="str">
        <f t="shared" si="108"/>
        <v/>
      </c>
      <c r="I725" s="8" t="str">
        <f>IF(B725&lt;&gt;"",SUMIF($V$23:$V$598,V725,$H$23:$H$598)/SUMIF($V$23:$V$598,V725,$O$23:O1300),IF(O725&lt;&gt;"",SUMIF($S$23:$S$598,S725,$H$23:$H$598)/O725,""))</f>
        <v/>
      </c>
      <c r="J725" s="12"/>
      <c r="K725" s="19" t="str">
        <f t="shared" si="116"/>
        <v/>
      </c>
      <c r="L725" s="19" t="str">
        <f t="shared" si="109"/>
        <v/>
      </c>
      <c r="M725" s="19" t="str">
        <f t="shared" si="110"/>
        <v/>
      </c>
      <c r="N725" s="19" t="str">
        <f t="shared" si="117"/>
        <v/>
      </c>
      <c r="O725" s="9" t="str">
        <f t="shared" si="115"/>
        <v/>
      </c>
      <c r="S725" s="2" t="str">
        <f t="shared" si="113"/>
        <v>INDEX</v>
      </c>
      <c r="T725" s="18" t="str">
        <f t="shared" si="111"/>
        <v/>
      </c>
      <c r="V725" s="2" t="str">
        <f t="shared" si="114"/>
        <v>INCIDENTS</v>
      </c>
      <c r="W725" s="16" t="str">
        <f t="shared" si="112"/>
        <v/>
      </c>
    </row>
    <row r="726" spans="2:23" x14ac:dyDescent="0.2">
      <c r="B726" s="59" t="str">
        <f>IF(Collage!B719="","",Collage!B719)</f>
        <v/>
      </c>
      <c r="C726" s="59" t="str">
        <f>IF(Collage!C719="","",Collage!C719)</f>
        <v/>
      </c>
      <c r="D726" s="35" t="str">
        <f>IF(Collage!D719="","",Collage!D719)</f>
        <v/>
      </c>
      <c r="E726" s="29"/>
      <c r="F726" s="10"/>
      <c r="G726" s="11"/>
      <c r="H726" s="13" t="str">
        <f t="shared" si="108"/>
        <v/>
      </c>
      <c r="I726" s="8" t="str">
        <f>IF(B726&lt;&gt;"",SUMIF($V$23:$V$598,V726,$H$23:$H$598)/SUMIF($V$23:$V$598,V726,$O$23:O1301),IF(O726&lt;&gt;"",SUMIF($S$23:$S$598,S726,$H$23:$H$598)/O726,""))</f>
        <v/>
      </c>
      <c r="J726" s="12"/>
      <c r="K726" s="19" t="str">
        <f t="shared" si="116"/>
        <v/>
      </c>
      <c r="L726" s="19" t="str">
        <f t="shared" si="109"/>
        <v/>
      </c>
      <c r="M726" s="19" t="str">
        <f t="shared" si="110"/>
        <v/>
      </c>
      <c r="N726" s="19" t="str">
        <f t="shared" si="117"/>
        <v/>
      </c>
      <c r="O726" s="9" t="str">
        <f t="shared" si="115"/>
        <v/>
      </c>
      <c r="S726" s="2" t="str">
        <f t="shared" si="113"/>
        <v>INDEX</v>
      </c>
      <c r="T726" s="18" t="str">
        <f t="shared" si="111"/>
        <v/>
      </c>
      <c r="V726" s="2" t="str">
        <f t="shared" si="114"/>
        <v>INCIDENTS</v>
      </c>
      <c r="W726" s="16" t="str">
        <f t="shared" si="112"/>
        <v/>
      </c>
    </row>
    <row r="727" spans="2:23" x14ac:dyDescent="0.2">
      <c r="B727" s="59" t="str">
        <f>IF(Collage!B720="","",Collage!B720)</f>
        <v/>
      </c>
      <c r="C727" s="59" t="str">
        <f>IF(Collage!C720="","",Collage!C720)</f>
        <v/>
      </c>
      <c r="D727" s="35" t="str">
        <f>IF(Collage!D720="","",Collage!D720)</f>
        <v/>
      </c>
      <c r="E727" s="29"/>
      <c r="F727" s="10"/>
      <c r="G727" s="11"/>
      <c r="H727" s="13" t="str">
        <f t="shared" ref="H727:H790" si="118">IF(D727="","",SUM(N727/3))</f>
        <v/>
      </c>
      <c r="I727" s="8" t="str">
        <f>IF(B727&lt;&gt;"",SUMIF($V$23:$V$598,V727,$H$23:$H$598)/SUMIF($V$23:$V$598,V727,$O$23:O1302),IF(O727&lt;&gt;"",SUMIF($S$23:$S$598,S727,$H$23:$H$598)/O727,""))</f>
        <v/>
      </c>
      <c r="J727" s="12"/>
      <c r="K727" s="19" t="str">
        <f t="shared" si="116"/>
        <v/>
      </c>
      <c r="L727" s="19" t="str">
        <f t="shared" ref="L727:L790" si="119">IF($D727&lt;&gt;"",IF($F727="X",1,0),"")</f>
        <v/>
      </c>
      <c r="M727" s="19" t="str">
        <f t="shared" ref="M727:M790" si="120">IF($D727&lt;&gt;"",IF($G727="X",1,0),"")</f>
        <v/>
      </c>
      <c r="N727" s="19" t="str">
        <f t="shared" si="117"/>
        <v/>
      </c>
      <c r="O727" s="9" t="str">
        <f t="shared" si="115"/>
        <v/>
      </c>
      <c r="S727" s="2" t="str">
        <f t="shared" si="113"/>
        <v>INDEX</v>
      </c>
      <c r="T727" s="18" t="str">
        <f t="shared" ref="T727:T790" si="121">IF(C727&lt;&gt;"",I727,"")</f>
        <v/>
      </c>
      <c r="V727" s="2" t="str">
        <f t="shared" si="114"/>
        <v>INCIDENTS</v>
      </c>
      <c r="W727" s="16" t="str">
        <f t="shared" ref="W727:W790" si="122">IF(B727&lt;&gt;"",I727,"")</f>
        <v/>
      </c>
    </row>
    <row r="728" spans="2:23" x14ac:dyDescent="0.2">
      <c r="B728" s="59" t="str">
        <f>IF(Collage!B721="","",Collage!B721)</f>
        <v/>
      </c>
      <c r="C728" s="59" t="str">
        <f>IF(Collage!C721="","",Collage!C721)</f>
        <v/>
      </c>
      <c r="D728" s="35" t="str">
        <f>IF(Collage!D721="","",Collage!D721)</f>
        <v/>
      </c>
      <c r="E728" s="29"/>
      <c r="F728" s="10"/>
      <c r="G728" s="11"/>
      <c r="H728" s="13" t="str">
        <f t="shared" si="118"/>
        <v/>
      </c>
      <c r="I728" s="8" t="str">
        <f>IF(B728&lt;&gt;"",SUMIF($V$23:$V$598,V728,$H$23:$H$598)/SUMIF($V$23:$V$598,V728,$O$23:O1303),IF(O728&lt;&gt;"",SUMIF($S$23:$S$598,S728,$H$23:$H$598)/O728,""))</f>
        <v/>
      </c>
      <c r="J728" s="12"/>
      <c r="K728" s="19" t="str">
        <f t="shared" si="116"/>
        <v/>
      </c>
      <c r="L728" s="19" t="str">
        <f t="shared" si="119"/>
        <v/>
      </c>
      <c r="M728" s="19" t="str">
        <f t="shared" si="120"/>
        <v/>
      </c>
      <c r="N728" s="19" t="str">
        <f t="shared" si="117"/>
        <v/>
      </c>
      <c r="O728" s="9" t="str">
        <f t="shared" si="115"/>
        <v/>
      </c>
      <c r="S728" s="2" t="str">
        <f t="shared" ref="S728:S791" si="123">IF(C728&lt;&gt;"",C728,IF(V728=V727,S727,""))</f>
        <v>INDEX</v>
      </c>
      <c r="T728" s="18" t="str">
        <f t="shared" si="121"/>
        <v/>
      </c>
      <c r="V728" s="2" t="str">
        <f t="shared" ref="V728:V791" si="124">IF(B728="",V727,B728)</f>
        <v>INCIDENTS</v>
      </c>
      <c r="W728" s="16" t="str">
        <f t="shared" si="122"/>
        <v/>
      </c>
    </row>
    <row r="729" spans="2:23" x14ac:dyDescent="0.2">
      <c r="B729" s="59" t="str">
        <f>IF(Collage!B722="","",Collage!B722)</f>
        <v/>
      </c>
      <c r="C729" s="59" t="str">
        <f>IF(Collage!C722="","",Collage!C722)</f>
        <v/>
      </c>
      <c r="D729" s="35" t="str">
        <f>IF(Collage!D722="","",Collage!D722)</f>
        <v/>
      </c>
      <c r="E729" s="29"/>
      <c r="F729" s="10"/>
      <c r="G729" s="11"/>
      <c r="H729" s="13" t="str">
        <f t="shared" si="118"/>
        <v/>
      </c>
      <c r="I729" s="8" t="str">
        <f>IF(B729&lt;&gt;"",SUMIF($V$23:$V$598,V729,$H$23:$H$598)/SUMIF($V$23:$V$598,V729,$O$23:O1304),IF(O729&lt;&gt;"",SUMIF($S$23:$S$598,S729,$H$23:$H$598)/O729,""))</f>
        <v/>
      </c>
      <c r="J729" s="12"/>
      <c r="K729" s="19" t="str">
        <f t="shared" si="116"/>
        <v/>
      </c>
      <c r="L729" s="19" t="str">
        <f t="shared" si="119"/>
        <v/>
      </c>
      <c r="M729" s="19" t="str">
        <f t="shared" si="120"/>
        <v/>
      </c>
      <c r="N729" s="19" t="str">
        <f t="shared" si="117"/>
        <v/>
      </c>
      <c r="O729" s="9" t="str">
        <f t="shared" ref="O729:O792" si="125">IF(C729="","",IF(S728&lt;&gt;S729,SUMPRODUCT((D729:D1205&lt;&gt;"")*(S729:S1205=S729)),""))</f>
        <v/>
      </c>
      <c r="S729" s="2" t="str">
        <f t="shared" si="123"/>
        <v>INDEX</v>
      </c>
      <c r="T729" s="18" t="str">
        <f t="shared" si="121"/>
        <v/>
      </c>
      <c r="V729" s="2" t="str">
        <f t="shared" si="124"/>
        <v>INCIDENTS</v>
      </c>
      <c r="W729" s="16" t="str">
        <f t="shared" si="122"/>
        <v/>
      </c>
    </row>
    <row r="730" spans="2:23" x14ac:dyDescent="0.2">
      <c r="B730" s="59" t="str">
        <f>IF(Collage!B723="","",Collage!B723)</f>
        <v/>
      </c>
      <c r="C730" s="59" t="str">
        <f>IF(Collage!C723="","",Collage!C723)</f>
        <v/>
      </c>
      <c r="D730" s="35" t="str">
        <f>IF(Collage!D723="","",Collage!D723)</f>
        <v/>
      </c>
      <c r="E730" s="29"/>
      <c r="F730" s="10"/>
      <c r="G730" s="11"/>
      <c r="H730" s="13" t="str">
        <f t="shared" si="118"/>
        <v/>
      </c>
      <c r="I730" s="8" t="str">
        <f>IF(B730&lt;&gt;"",SUMIF($V$23:$V$598,V730,$H$23:$H$598)/SUMIF($V$23:$V$598,V730,$O$23:O1305),IF(O730&lt;&gt;"",SUMIF($S$23:$S$598,S730,$H$23:$H$598)/O730,""))</f>
        <v/>
      </c>
      <c r="J730" s="12"/>
      <c r="K730" s="19" t="str">
        <f t="shared" si="116"/>
        <v/>
      </c>
      <c r="L730" s="19" t="str">
        <f t="shared" si="119"/>
        <v/>
      </c>
      <c r="M730" s="19" t="str">
        <f t="shared" si="120"/>
        <v/>
      </c>
      <c r="N730" s="19" t="str">
        <f t="shared" si="117"/>
        <v/>
      </c>
      <c r="O730" s="9" t="str">
        <f t="shared" si="125"/>
        <v/>
      </c>
      <c r="S730" s="2" t="str">
        <f t="shared" si="123"/>
        <v>INDEX</v>
      </c>
      <c r="T730" s="18" t="str">
        <f t="shared" si="121"/>
        <v/>
      </c>
      <c r="V730" s="2" t="str">
        <f t="shared" si="124"/>
        <v>INCIDENTS</v>
      </c>
      <c r="W730" s="16" t="str">
        <f t="shared" si="122"/>
        <v/>
      </c>
    </row>
    <row r="731" spans="2:23" x14ac:dyDescent="0.2">
      <c r="B731" s="59" t="str">
        <f>IF(Collage!B724="","",Collage!B724)</f>
        <v/>
      </c>
      <c r="C731" s="59" t="str">
        <f>IF(Collage!C724="","",Collage!C724)</f>
        <v/>
      </c>
      <c r="D731" s="35" t="str">
        <f>IF(Collage!D724="","",Collage!D724)</f>
        <v/>
      </c>
      <c r="E731" s="29"/>
      <c r="F731" s="10"/>
      <c r="G731" s="11"/>
      <c r="H731" s="13" t="str">
        <f t="shared" si="118"/>
        <v/>
      </c>
      <c r="I731" s="8" t="str">
        <f>IF(B731&lt;&gt;"",SUMIF($V$23:$V$598,V731,$H$23:$H$598)/SUMIF($V$23:$V$598,V731,$O$23:O1306),IF(O731&lt;&gt;"",SUMIF($S$23:$S$598,S731,$H$23:$H$598)/O731,""))</f>
        <v/>
      </c>
      <c r="J731" s="12"/>
      <c r="K731" s="19" t="str">
        <f t="shared" si="116"/>
        <v/>
      </c>
      <c r="L731" s="19" t="str">
        <f t="shared" si="119"/>
        <v/>
      </c>
      <c r="M731" s="19" t="str">
        <f t="shared" si="120"/>
        <v/>
      </c>
      <c r="N731" s="19" t="str">
        <f t="shared" si="117"/>
        <v/>
      </c>
      <c r="O731" s="9" t="str">
        <f t="shared" si="125"/>
        <v/>
      </c>
      <c r="S731" s="2" t="str">
        <f t="shared" si="123"/>
        <v>INDEX</v>
      </c>
      <c r="T731" s="18" t="str">
        <f t="shared" si="121"/>
        <v/>
      </c>
      <c r="V731" s="2" t="str">
        <f t="shared" si="124"/>
        <v>INCIDENTS</v>
      </c>
      <c r="W731" s="16" t="str">
        <f t="shared" si="122"/>
        <v/>
      </c>
    </row>
    <row r="732" spans="2:23" x14ac:dyDescent="0.2">
      <c r="B732" s="59" t="str">
        <f>IF(Collage!B725="","",Collage!B725)</f>
        <v/>
      </c>
      <c r="C732" s="59" t="str">
        <f>IF(Collage!C725="","",Collage!C725)</f>
        <v/>
      </c>
      <c r="D732" s="35" t="str">
        <f>IF(Collage!D725="","",Collage!D725)</f>
        <v/>
      </c>
      <c r="E732" s="29"/>
      <c r="F732" s="10"/>
      <c r="G732" s="11"/>
      <c r="H732" s="13" t="str">
        <f t="shared" si="118"/>
        <v/>
      </c>
      <c r="I732" s="8" t="str">
        <f>IF(B732&lt;&gt;"",SUMIF($V$23:$V$598,V732,$H$23:$H$598)/SUMIF($V$23:$V$598,V732,$O$23:O1307),IF(O732&lt;&gt;"",SUMIF($S$23:$S$598,S732,$H$23:$H$598)/O732,""))</f>
        <v/>
      </c>
      <c r="J732" s="12"/>
      <c r="K732" s="19" t="str">
        <f t="shared" si="116"/>
        <v/>
      </c>
      <c r="L732" s="19" t="str">
        <f t="shared" si="119"/>
        <v/>
      </c>
      <c r="M732" s="19" t="str">
        <f t="shared" si="120"/>
        <v/>
      </c>
      <c r="N732" s="19" t="str">
        <f t="shared" si="117"/>
        <v/>
      </c>
      <c r="O732" s="9" t="str">
        <f t="shared" si="125"/>
        <v/>
      </c>
      <c r="S732" s="2" t="str">
        <f t="shared" si="123"/>
        <v>INDEX</v>
      </c>
      <c r="T732" s="18" t="str">
        <f t="shared" si="121"/>
        <v/>
      </c>
      <c r="V732" s="2" t="str">
        <f t="shared" si="124"/>
        <v>INCIDENTS</v>
      </c>
      <c r="W732" s="16" t="str">
        <f t="shared" si="122"/>
        <v/>
      </c>
    </row>
    <row r="733" spans="2:23" x14ac:dyDescent="0.2">
      <c r="B733" s="59" t="str">
        <f>IF(Collage!B726="","",Collage!B726)</f>
        <v/>
      </c>
      <c r="C733" s="59" t="str">
        <f>IF(Collage!C726="","",Collage!C726)</f>
        <v/>
      </c>
      <c r="D733" s="35" t="str">
        <f>IF(Collage!D726="","",Collage!D726)</f>
        <v/>
      </c>
      <c r="E733" s="29"/>
      <c r="F733" s="10"/>
      <c r="G733" s="11"/>
      <c r="H733" s="13" t="str">
        <f t="shared" si="118"/>
        <v/>
      </c>
      <c r="I733" s="8" t="str">
        <f>IF(B733&lt;&gt;"",SUMIF($V$23:$V$598,V733,$H$23:$H$598)/SUMIF($V$23:$V$598,V733,$O$23:O1308),IF(O733&lt;&gt;"",SUMIF($S$23:$S$598,S733,$H$23:$H$598)/O733,""))</f>
        <v/>
      </c>
      <c r="J733" s="12"/>
      <c r="K733" s="19" t="str">
        <f t="shared" si="116"/>
        <v/>
      </c>
      <c r="L733" s="19" t="str">
        <f t="shared" si="119"/>
        <v/>
      </c>
      <c r="M733" s="19" t="str">
        <f t="shared" si="120"/>
        <v/>
      </c>
      <c r="N733" s="19" t="str">
        <f t="shared" si="117"/>
        <v/>
      </c>
      <c r="O733" s="9" t="str">
        <f t="shared" si="125"/>
        <v/>
      </c>
      <c r="S733" s="2" t="str">
        <f t="shared" si="123"/>
        <v>INDEX</v>
      </c>
      <c r="T733" s="18" t="str">
        <f t="shared" si="121"/>
        <v/>
      </c>
      <c r="V733" s="2" t="str">
        <f t="shared" si="124"/>
        <v>INCIDENTS</v>
      </c>
      <c r="W733" s="16" t="str">
        <f t="shared" si="122"/>
        <v/>
      </c>
    </row>
    <row r="734" spans="2:23" x14ac:dyDescent="0.2">
      <c r="B734" s="59" t="str">
        <f>IF(Collage!B727="","",Collage!B727)</f>
        <v/>
      </c>
      <c r="C734" s="59" t="str">
        <f>IF(Collage!C727="","",Collage!C727)</f>
        <v/>
      </c>
      <c r="D734" s="35" t="str">
        <f>IF(Collage!D727="","",Collage!D727)</f>
        <v/>
      </c>
      <c r="E734" s="29"/>
      <c r="F734" s="10"/>
      <c r="G734" s="11"/>
      <c r="H734" s="13" t="str">
        <f t="shared" si="118"/>
        <v/>
      </c>
      <c r="I734" s="8" t="str">
        <f>IF(B734&lt;&gt;"",SUMIF($V$23:$V$598,V734,$H$23:$H$598)/SUMIF($V$23:$V$598,V734,$O$23:O1309),IF(O734&lt;&gt;"",SUMIF($S$23:$S$598,S734,$H$23:$H$598)/O734,""))</f>
        <v/>
      </c>
      <c r="J734" s="12"/>
      <c r="K734" s="19" t="str">
        <f t="shared" si="116"/>
        <v/>
      </c>
      <c r="L734" s="19" t="str">
        <f t="shared" si="119"/>
        <v/>
      </c>
      <c r="M734" s="19" t="str">
        <f t="shared" si="120"/>
        <v/>
      </c>
      <c r="N734" s="19" t="str">
        <f t="shared" si="117"/>
        <v/>
      </c>
      <c r="O734" s="9" t="str">
        <f t="shared" si="125"/>
        <v/>
      </c>
      <c r="S734" s="2" t="str">
        <f t="shared" si="123"/>
        <v>INDEX</v>
      </c>
      <c r="T734" s="18" t="str">
        <f t="shared" si="121"/>
        <v/>
      </c>
      <c r="V734" s="2" t="str">
        <f t="shared" si="124"/>
        <v>INCIDENTS</v>
      </c>
      <c r="W734" s="16" t="str">
        <f t="shared" si="122"/>
        <v/>
      </c>
    </row>
    <row r="735" spans="2:23" x14ac:dyDescent="0.2">
      <c r="B735" s="59" t="str">
        <f>IF(Collage!B728="","",Collage!B728)</f>
        <v/>
      </c>
      <c r="C735" s="59" t="str">
        <f>IF(Collage!C728="","",Collage!C728)</f>
        <v/>
      </c>
      <c r="D735" s="35" t="str">
        <f>IF(Collage!D728="","",Collage!D728)</f>
        <v/>
      </c>
      <c r="E735" s="29"/>
      <c r="F735" s="10"/>
      <c r="G735" s="11"/>
      <c r="H735" s="13" t="str">
        <f t="shared" si="118"/>
        <v/>
      </c>
      <c r="I735" s="8" t="str">
        <f>IF(B735&lt;&gt;"",SUMIF($V$23:$V$598,V735,$H$23:$H$598)/SUMIF($V$23:$V$598,V735,$O$23:O1310),IF(O735&lt;&gt;"",SUMIF($S$23:$S$598,S735,$H$23:$H$598)/O735,""))</f>
        <v/>
      </c>
      <c r="J735" s="12"/>
      <c r="K735" s="19" t="str">
        <f t="shared" si="116"/>
        <v/>
      </c>
      <c r="L735" s="19" t="str">
        <f t="shared" si="119"/>
        <v/>
      </c>
      <c r="M735" s="19" t="str">
        <f t="shared" si="120"/>
        <v/>
      </c>
      <c r="N735" s="19" t="str">
        <f t="shared" si="117"/>
        <v/>
      </c>
      <c r="O735" s="9" t="str">
        <f t="shared" si="125"/>
        <v/>
      </c>
      <c r="S735" s="2" t="str">
        <f t="shared" si="123"/>
        <v>INDEX</v>
      </c>
      <c r="T735" s="18" t="str">
        <f t="shared" si="121"/>
        <v/>
      </c>
      <c r="V735" s="2" t="str">
        <f t="shared" si="124"/>
        <v>INCIDENTS</v>
      </c>
      <c r="W735" s="16" t="str">
        <f t="shared" si="122"/>
        <v/>
      </c>
    </row>
    <row r="736" spans="2:23" x14ac:dyDescent="0.2">
      <c r="B736" s="59" t="str">
        <f>IF(Collage!B729="","",Collage!B729)</f>
        <v/>
      </c>
      <c r="C736" s="59" t="str">
        <f>IF(Collage!C729="","",Collage!C729)</f>
        <v/>
      </c>
      <c r="D736" s="35" t="str">
        <f>IF(Collage!D729="","",Collage!D729)</f>
        <v/>
      </c>
      <c r="E736" s="29"/>
      <c r="F736" s="10"/>
      <c r="G736" s="11"/>
      <c r="H736" s="13" t="str">
        <f t="shared" si="118"/>
        <v/>
      </c>
      <c r="I736" s="8" t="str">
        <f>IF(B736&lt;&gt;"",SUMIF($V$23:$V$598,V736,$H$23:$H$598)/SUMIF($V$23:$V$598,V736,$O$23:O1311),IF(O736&lt;&gt;"",SUMIF($S$23:$S$598,S736,$H$23:$H$598)/O736,""))</f>
        <v/>
      </c>
      <c r="J736" s="12"/>
      <c r="K736" s="19" t="str">
        <f t="shared" si="116"/>
        <v/>
      </c>
      <c r="L736" s="19" t="str">
        <f t="shared" si="119"/>
        <v/>
      </c>
      <c r="M736" s="19" t="str">
        <f t="shared" si="120"/>
        <v/>
      </c>
      <c r="N736" s="19" t="str">
        <f t="shared" si="117"/>
        <v/>
      </c>
      <c r="O736" s="9" t="str">
        <f t="shared" si="125"/>
        <v/>
      </c>
      <c r="S736" s="2" t="str">
        <f t="shared" si="123"/>
        <v>INDEX</v>
      </c>
      <c r="T736" s="18" t="str">
        <f t="shared" si="121"/>
        <v/>
      </c>
      <c r="V736" s="2" t="str">
        <f t="shared" si="124"/>
        <v>INCIDENTS</v>
      </c>
      <c r="W736" s="16" t="str">
        <f t="shared" si="122"/>
        <v/>
      </c>
    </row>
    <row r="737" spans="2:23" x14ac:dyDescent="0.2">
      <c r="B737" s="59" t="str">
        <f>IF(Collage!B730="","",Collage!B730)</f>
        <v/>
      </c>
      <c r="C737" s="59" t="str">
        <f>IF(Collage!C730="","",Collage!C730)</f>
        <v/>
      </c>
      <c r="D737" s="35" t="str">
        <f>IF(Collage!D730="","",Collage!D730)</f>
        <v/>
      </c>
      <c r="E737" s="29"/>
      <c r="F737" s="10"/>
      <c r="G737" s="11"/>
      <c r="H737" s="13" t="str">
        <f t="shared" si="118"/>
        <v/>
      </c>
      <c r="I737" s="8" t="str">
        <f>IF(B737&lt;&gt;"",SUMIF($V$23:$V$598,V737,$H$23:$H$598)/SUMIF($V$23:$V$598,V737,$O$23:O1312),IF(O737&lt;&gt;"",SUMIF($S$23:$S$598,S737,$H$23:$H$598)/O737,""))</f>
        <v/>
      </c>
      <c r="J737" s="12"/>
      <c r="K737" s="19" t="str">
        <f t="shared" si="116"/>
        <v/>
      </c>
      <c r="L737" s="19" t="str">
        <f t="shared" si="119"/>
        <v/>
      </c>
      <c r="M737" s="19" t="str">
        <f t="shared" si="120"/>
        <v/>
      </c>
      <c r="N737" s="19" t="str">
        <f t="shared" si="117"/>
        <v/>
      </c>
      <c r="O737" s="9" t="str">
        <f t="shared" si="125"/>
        <v/>
      </c>
      <c r="S737" s="2" t="str">
        <f t="shared" si="123"/>
        <v>INDEX</v>
      </c>
      <c r="T737" s="18" t="str">
        <f t="shared" si="121"/>
        <v/>
      </c>
      <c r="V737" s="2" t="str">
        <f t="shared" si="124"/>
        <v>INCIDENTS</v>
      </c>
      <c r="W737" s="16" t="str">
        <f t="shared" si="122"/>
        <v/>
      </c>
    </row>
    <row r="738" spans="2:23" x14ac:dyDescent="0.2">
      <c r="B738" s="59" t="str">
        <f>IF(Collage!B731="","",Collage!B731)</f>
        <v/>
      </c>
      <c r="C738" s="59" t="str">
        <f>IF(Collage!C731="","",Collage!C731)</f>
        <v/>
      </c>
      <c r="D738" s="35" t="str">
        <f>IF(Collage!D731="","",Collage!D731)</f>
        <v/>
      </c>
      <c r="E738" s="29"/>
      <c r="F738" s="10"/>
      <c r="G738" s="11"/>
      <c r="H738" s="13" t="str">
        <f t="shared" si="118"/>
        <v/>
      </c>
      <c r="I738" s="8" t="str">
        <f>IF(B738&lt;&gt;"",SUMIF($V$23:$V$598,V738,$H$23:$H$598)/SUMIF($V$23:$V$598,V738,$O$23:O1313),IF(O738&lt;&gt;"",SUMIF($S$23:$S$598,S738,$H$23:$H$598)/O738,""))</f>
        <v/>
      </c>
      <c r="J738" s="12"/>
      <c r="K738" s="19" t="str">
        <f t="shared" si="116"/>
        <v/>
      </c>
      <c r="L738" s="19" t="str">
        <f t="shared" si="119"/>
        <v/>
      </c>
      <c r="M738" s="19" t="str">
        <f t="shared" si="120"/>
        <v/>
      </c>
      <c r="N738" s="19" t="str">
        <f t="shared" si="117"/>
        <v/>
      </c>
      <c r="O738" s="9" t="str">
        <f t="shared" si="125"/>
        <v/>
      </c>
      <c r="S738" s="2" t="str">
        <f t="shared" si="123"/>
        <v>INDEX</v>
      </c>
      <c r="T738" s="18" t="str">
        <f t="shared" si="121"/>
        <v/>
      </c>
      <c r="V738" s="2" t="str">
        <f t="shared" si="124"/>
        <v>INCIDENTS</v>
      </c>
      <c r="W738" s="16" t="str">
        <f t="shared" si="122"/>
        <v/>
      </c>
    </row>
    <row r="739" spans="2:23" x14ac:dyDescent="0.2">
      <c r="B739" s="59" t="str">
        <f>IF(Collage!B732="","",Collage!B732)</f>
        <v/>
      </c>
      <c r="C739" s="59" t="str">
        <f>IF(Collage!C732="","",Collage!C732)</f>
        <v/>
      </c>
      <c r="D739" s="35" t="str">
        <f>IF(Collage!D732="","",Collage!D732)</f>
        <v/>
      </c>
      <c r="E739" s="29"/>
      <c r="F739" s="10"/>
      <c r="G739" s="11"/>
      <c r="H739" s="13" t="str">
        <f t="shared" si="118"/>
        <v/>
      </c>
      <c r="I739" s="8" t="str">
        <f>IF(B739&lt;&gt;"",SUMIF($V$23:$V$598,V739,$H$23:$H$598)/SUMIF($V$23:$V$598,V739,$O$23:O1314),IF(O739&lt;&gt;"",SUMIF($S$23:$S$598,S739,$H$23:$H$598)/O739,""))</f>
        <v/>
      </c>
      <c r="J739" s="12"/>
      <c r="K739" s="19" t="str">
        <f t="shared" si="116"/>
        <v/>
      </c>
      <c r="L739" s="19" t="str">
        <f t="shared" si="119"/>
        <v/>
      </c>
      <c r="M739" s="19" t="str">
        <f t="shared" si="120"/>
        <v/>
      </c>
      <c r="N739" s="19" t="str">
        <f t="shared" si="117"/>
        <v/>
      </c>
      <c r="O739" s="9" t="str">
        <f t="shared" si="125"/>
        <v/>
      </c>
      <c r="S739" s="2" t="str">
        <f t="shared" si="123"/>
        <v>INDEX</v>
      </c>
      <c r="T739" s="18" t="str">
        <f t="shared" si="121"/>
        <v/>
      </c>
      <c r="V739" s="2" t="str">
        <f t="shared" si="124"/>
        <v>INCIDENTS</v>
      </c>
      <c r="W739" s="16" t="str">
        <f t="shared" si="122"/>
        <v/>
      </c>
    </row>
    <row r="740" spans="2:23" x14ac:dyDescent="0.2">
      <c r="B740" s="59" t="str">
        <f>IF(Collage!B733="","",Collage!B733)</f>
        <v/>
      </c>
      <c r="C740" s="59" t="str">
        <f>IF(Collage!C733="","",Collage!C733)</f>
        <v/>
      </c>
      <c r="D740" s="35" t="str">
        <f>IF(Collage!D733="","",Collage!D733)</f>
        <v/>
      </c>
      <c r="E740" s="29"/>
      <c r="F740" s="10"/>
      <c r="G740" s="11"/>
      <c r="H740" s="13" t="str">
        <f t="shared" si="118"/>
        <v/>
      </c>
      <c r="I740" s="8" t="str">
        <f>IF(B740&lt;&gt;"",SUMIF($V$23:$V$598,V740,$H$23:$H$598)/SUMIF($V$23:$V$598,V740,$O$23:O1315),IF(O740&lt;&gt;"",SUMIF($S$23:$S$598,S740,$H$23:$H$598)/O740,""))</f>
        <v/>
      </c>
      <c r="J740" s="12"/>
      <c r="K740" s="19" t="str">
        <f t="shared" ref="K740:K803" si="126">IF(D740&lt;&gt;"",IF(E740="X",1,0),"")</f>
        <v/>
      </c>
      <c r="L740" s="19" t="str">
        <f t="shared" si="119"/>
        <v/>
      </c>
      <c r="M740" s="19" t="str">
        <f t="shared" si="120"/>
        <v/>
      </c>
      <c r="N740" s="19" t="str">
        <f t="shared" ref="N740:N803" si="127">IF(D740&lt;&gt;"",SUM(K740:M740),IF(O740&lt;&gt;"","Procédures :",""))</f>
        <v/>
      </c>
      <c r="O740" s="9" t="str">
        <f t="shared" si="125"/>
        <v/>
      </c>
      <c r="S740" s="2" t="str">
        <f t="shared" si="123"/>
        <v>INDEX</v>
      </c>
      <c r="T740" s="18" t="str">
        <f t="shared" si="121"/>
        <v/>
      </c>
      <c r="V740" s="2" t="str">
        <f t="shared" si="124"/>
        <v>INCIDENTS</v>
      </c>
      <c r="W740" s="16" t="str">
        <f t="shared" si="122"/>
        <v/>
      </c>
    </row>
    <row r="741" spans="2:23" x14ac:dyDescent="0.2">
      <c r="B741" s="59" t="str">
        <f>IF(Collage!B734="","",Collage!B734)</f>
        <v/>
      </c>
      <c r="C741" s="59" t="str">
        <f>IF(Collage!C734="","",Collage!C734)</f>
        <v/>
      </c>
      <c r="D741" s="35" t="str">
        <f>IF(Collage!D734="","",Collage!D734)</f>
        <v/>
      </c>
      <c r="E741" s="29"/>
      <c r="F741" s="10"/>
      <c r="G741" s="11"/>
      <c r="H741" s="13" t="str">
        <f t="shared" si="118"/>
        <v/>
      </c>
      <c r="I741" s="8" t="str">
        <f>IF(B741&lt;&gt;"",SUMIF($V$23:$V$598,V741,$H$23:$H$598)/SUMIF($V$23:$V$598,V741,$O$23:O1316),IF(O741&lt;&gt;"",SUMIF($S$23:$S$598,S741,$H$23:$H$598)/O741,""))</f>
        <v/>
      </c>
      <c r="J741" s="12"/>
      <c r="K741" s="19" t="str">
        <f t="shared" si="126"/>
        <v/>
      </c>
      <c r="L741" s="19" t="str">
        <f t="shared" si="119"/>
        <v/>
      </c>
      <c r="M741" s="19" t="str">
        <f t="shared" si="120"/>
        <v/>
      </c>
      <c r="N741" s="19" t="str">
        <f t="shared" si="127"/>
        <v/>
      </c>
      <c r="O741" s="9" t="str">
        <f t="shared" si="125"/>
        <v/>
      </c>
      <c r="S741" s="2" t="str">
        <f t="shared" si="123"/>
        <v>INDEX</v>
      </c>
      <c r="T741" s="18" t="str">
        <f t="shared" si="121"/>
        <v/>
      </c>
      <c r="V741" s="2" t="str">
        <f t="shared" si="124"/>
        <v>INCIDENTS</v>
      </c>
      <c r="W741" s="16" t="str">
        <f t="shared" si="122"/>
        <v/>
      </c>
    </row>
    <row r="742" spans="2:23" x14ac:dyDescent="0.2">
      <c r="B742" s="59" t="str">
        <f>IF(Collage!B735="","",Collage!B735)</f>
        <v/>
      </c>
      <c r="C742" s="59" t="str">
        <f>IF(Collage!C735="","",Collage!C735)</f>
        <v/>
      </c>
      <c r="D742" s="35" t="str">
        <f>IF(Collage!D735="","",Collage!D735)</f>
        <v/>
      </c>
      <c r="E742" s="29"/>
      <c r="F742" s="10"/>
      <c r="G742" s="11"/>
      <c r="H742" s="13" t="str">
        <f t="shared" si="118"/>
        <v/>
      </c>
      <c r="I742" s="8" t="str">
        <f>IF(B742&lt;&gt;"",SUMIF($V$23:$V$598,V742,$H$23:$H$598)/SUMIF($V$23:$V$598,V742,$O$23:O1317),IF(O742&lt;&gt;"",SUMIF($S$23:$S$598,S742,$H$23:$H$598)/O742,""))</f>
        <v/>
      </c>
      <c r="J742" s="12"/>
      <c r="K742" s="19" t="str">
        <f t="shared" si="126"/>
        <v/>
      </c>
      <c r="L742" s="19" t="str">
        <f t="shared" si="119"/>
        <v/>
      </c>
      <c r="M742" s="19" t="str">
        <f t="shared" si="120"/>
        <v/>
      </c>
      <c r="N742" s="19" t="str">
        <f t="shared" si="127"/>
        <v/>
      </c>
      <c r="O742" s="9" t="str">
        <f t="shared" si="125"/>
        <v/>
      </c>
      <c r="S742" s="2" t="str">
        <f t="shared" si="123"/>
        <v>INDEX</v>
      </c>
      <c r="T742" s="18" t="str">
        <f t="shared" si="121"/>
        <v/>
      </c>
      <c r="V742" s="2" t="str">
        <f t="shared" si="124"/>
        <v>INCIDENTS</v>
      </c>
      <c r="W742" s="16" t="str">
        <f t="shared" si="122"/>
        <v/>
      </c>
    </row>
    <row r="743" spans="2:23" x14ac:dyDescent="0.2">
      <c r="B743" s="59" t="str">
        <f>IF(Collage!B736="","",Collage!B736)</f>
        <v/>
      </c>
      <c r="C743" s="59" t="str">
        <f>IF(Collage!C736="","",Collage!C736)</f>
        <v/>
      </c>
      <c r="D743" s="35" t="str">
        <f>IF(Collage!D736="","",Collage!D736)</f>
        <v/>
      </c>
      <c r="E743" s="29"/>
      <c r="F743" s="10"/>
      <c r="G743" s="11"/>
      <c r="H743" s="13" t="str">
        <f t="shared" si="118"/>
        <v/>
      </c>
      <c r="I743" s="8" t="str">
        <f>IF(B743&lt;&gt;"",SUMIF($V$23:$V$598,V743,$H$23:$H$598)/SUMIF($V$23:$V$598,V743,$O$23:O1318),IF(O743&lt;&gt;"",SUMIF($S$23:$S$598,S743,$H$23:$H$598)/O743,""))</f>
        <v/>
      </c>
      <c r="J743" s="12"/>
      <c r="K743" s="19" t="str">
        <f t="shared" si="126"/>
        <v/>
      </c>
      <c r="L743" s="19" t="str">
        <f t="shared" si="119"/>
        <v/>
      </c>
      <c r="M743" s="19" t="str">
        <f t="shared" si="120"/>
        <v/>
      </c>
      <c r="N743" s="19" t="str">
        <f t="shared" si="127"/>
        <v/>
      </c>
      <c r="O743" s="9" t="str">
        <f t="shared" si="125"/>
        <v/>
      </c>
      <c r="S743" s="2" t="str">
        <f t="shared" si="123"/>
        <v>INDEX</v>
      </c>
      <c r="T743" s="18" t="str">
        <f t="shared" si="121"/>
        <v/>
      </c>
      <c r="V743" s="2" t="str">
        <f t="shared" si="124"/>
        <v>INCIDENTS</v>
      </c>
      <c r="W743" s="16" t="str">
        <f t="shared" si="122"/>
        <v/>
      </c>
    </row>
    <row r="744" spans="2:23" x14ac:dyDescent="0.2">
      <c r="B744" s="59" t="str">
        <f>IF(Collage!B737="","",Collage!B737)</f>
        <v/>
      </c>
      <c r="C744" s="59" t="str">
        <f>IF(Collage!C737="","",Collage!C737)</f>
        <v/>
      </c>
      <c r="D744" s="35" t="str">
        <f>IF(Collage!D737="","",Collage!D737)</f>
        <v/>
      </c>
      <c r="E744" s="29"/>
      <c r="F744" s="10"/>
      <c r="G744" s="11"/>
      <c r="H744" s="13" t="str">
        <f t="shared" si="118"/>
        <v/>
      </c>
      <c r="I744" s="8" t="str">
        <f>IF(B744&lt;&gt;"",SUMIF($V$23:$V$598,V744,$H$23:$H$598)/SUMIF($V$23:$V$598,V744,$O$23:O1319),IF(O744&lt;&gt;"",SUMIF($S$23:$S$598,S744,$H$23:$H$598)/O744,""))</f>
        <v/>
      </c>
      <c r="J744" s="12"/>
      <c r="K744" s="19" t="str">
        <f t="shared" si="126"/>
        <v/>
      </c>
      <c r="L744" s="19" t="str">
        <f t="shared" si="119"/>
        <v/>
      </c>
      <c r="M744" s="19" t="str">
        <f t="shared" si="120"/>
        <v/>
      </c>
      <c r="N744" s="19" t="str">
        <f t="shared" si="127"/>
        <v/>
      </c>
      <c r="O744" s="9" t="str">
        <f t="shared" si="125"/>
        <v/>
      </c>
      <c r="S744" s="2" t="str">
        <f t="shared" si="123"/>
        <v>INDEX</v>
      </c>
      <c r="T744" s="18" t="str">
        <f t="shared" si="121"/>
        <v/>
      </c>
      <c r="V744" s="2" t="str">
        <f t="shared" si="124"/>
        <v>INCIDENTS</v>
      </c>
      <c r="W744" s="16" t="str">
        <f t="shared" si="122"/>
        <v/>
      </c>
    </row>
    <row r="745" spans="2:23" x14ac:dyDescent="0.2">
      <c r="B745" s="59" t="str">
        <f>IF(Collage!B738="","",Collage!B738)</f>
        <v/>
      </c>
      <c r="C745" s="59" t="str">
        <f>IF(Collage!C738="","",Collage!C738)</f>
        <v/>
      </c>
      <c r="D745" s="35" t="str">
        <f>IF(Collage!D738="","",Collage!D738)</f>
        <v/>
      </c>
      <c r="E745" s="29"/>
      <c r="F745" s="10"/>
      <c r="G745" s="11"/>
      <c r="H745" s="13" t="str">
        <f t="shared" si="118"/>
        <v/>
      </c>
      <c r="I745" s="8" t="str">
        <f>IF(B745&lt;&gt;"",SUMIF($V$23:$V$598,V745,$H$23:$H$598)/SUMIF($V$23:$V$598,V745,$O$23:O1320),IF(O745&lt;&gt;"",SUMIF($S$23:$S$598,S745,$H$23:$H$598)/O745,""))</f>
        <v/>
      </c>
      <c r="J745" s="12"/>
      <c r="K745" s="19" t="str">
        <f t="shared" si="126"/>
        <v/>
      </c>
      <c r="L745" s="19" t="str">
        <f t="shared" si="119"/>
        <v/>
      </c>
      <c r="M745" s="19" t="str">
        <f t="shared" si="120"/>
        <v/>
      </c>
      <c r="N745" s="19" t="str">
        <f t="shared" si="127"/>
        <v/>
      </c>
      <c r="O745" s="9" t="str">
        <f t="shared" si="125"/>
        <v/>
      </c>
      <c r="S745" s="2" t="str">
        <f t="shared" si="123"/>
        <v>INDEX</v>
      </c>
      <c r="T745" s="18" t="str">
        <f t="shared" si="121"/>
        <v/>
      </c>
      <c r="V745" s="2" t="str">
        <f t="shared" si="124"/>
        <v>INCIDENTS</v>
      </c>
      <c r="W745" s="16" t="str">
        <f t="shared" si="122"/>
        <v/>
      </c>
    </row>
    <row r="746" spans="2:23" x14ac:dyDescent="0.2">
      <c r="B746" s="59" t="str">
        <f>IF(Collage!B739="","",Collage!B739)</f>
        <v/>
      </c>
      <c r="C746" s="59" t="str">
        <f>IF(Collage!C739="","",Collage!C739)</f>
        <v/>
      </c>
      <c r="D746" s="35" t="str">
        <f>IF(Collage!D739="","",Collage!D739)</f>
        <v/>
      </c>
      <c r="E746" s="29"/>
      <c r="F746" s="10"/>
      <c r="G746" s="11"/>
      <c r="H746" s="13" t="str">
        <f t="shared" si="118"/>
        <v/>
      </c>
      <c r="I746" s="8" t="str">
        <f>IF(B746&lt;&gt;"",SUMIF($V$23:$V$598,V746,$H$23:$H$598)/SUMIF($V$23:$V$598,V746,$O$23:O1321),IF(O746&lt;&gt;"",SUMIF($S$23:$S$598,S746,$H$23:$H$598)/O746,""))</f>
        <v/>
      </c>
      <c r="J746" s="12"/>
      <c r="K746" s="19" t="str">
        <f t="shared" si="126"/>
        <v/>
      </c>
      <c r="L746" s="19" t="str">
        <f t="shared" si="119"/>
        <v/>
      </c>
      <c r="M746" s="19" t="str">
        <f t="shared" si="120"/>
        <v/>
      </c>
      <c r="N746" s="19" t="str">
        <f t="shared" si="127"/>
        <v/>
      </c>
      <c r="O746" s="9" t="str">
        <f t="shared" si="125"/>
        <v/>
      </c>
      <c r="S746" s="2" t="str">
        <f t="shared" si="123"/>
        <v>INDEX</v>
      </c>
      <c r="T746" s="18" t="str">
        <f t="shared" si="121"/>
        <v/>
      </c>
      <c r="V746" s="2" t="str">
        <f t="shared" si="124"/>
        <v>INCIDENTS</v>
      </c>
      <c r="W746" s="16" t="str">
        <f t="shared" si="122"/>
        <v/>
      </c>
    </row>
    <row r="747" spans="2:23" x14ac:dyDescent="0.2">
      <c r="B747" s="59" t="str">
        <f>IF(Collage!B740="","",Collage!B740)</f>
        <v/>
      </c>
      <c r="C747" s="59" t="str">
        <f>IF(Collage!C740="","",Collage!C740)</f>
        <v/>
      </c>
      <c r="D747" s="35" t="str">
        <f>IF(Collage!D740="","",Collage!D740)</f>
        <v/>
      </c>
      <c r="E747" s="29"/>
      <c r="F747" s="10"/>
      <c r="G747" s="11"/>
      <c r="H747" s="13" t="str">
        <f t="shared" si="118"/>
        <v/>
      </c>
      <c r="I747" s="8" t="str">
        <f>IF(B747&lt;&gt;"",SUMIF($V$23:$V$598,V747,$H$23:$H$598)/SUMIF($V$23:$V$598,V747,$O$23:O1322),IF(O747&lt;&gt;"",SUMIF($S$23:$S$598,S747,$H$23:$H$598)/O747,""))</f>
        <v/>
      </c>
      <c r="J747" s="12"/>
      <c r="K747" s="19" t="str">
        <f t="shared" si="126"/>
        <v/>
      </c>
      <c r="L747" s="19" t="str">
        <f t="shared" si="119"/>
        <v/>
      </c>
      <c r="M747" s="19" t="str">
        <f t="shared" si="120"/>
        <v/>
      </c>
      <c r="N747" s="19" t="str">
        <f t="shared" si="127"/>
        <v/>
      </c>
      <c r="O747" s="9" t="str">
        <f t="shared" si="125"/>
        <v/>
      </c>
      <c r="S747" s="2" t="str">
        <f t="shared" si="123"/>
        <v>INDEX</v>
      </c>
      <c r="T747" s="18" t="str">
        <f t="shared" si="121"/>
        <v/>
      </c>
      <c r="V747" s="2" t="str">
        <f t="shared" si="124"/>
        <v>INCIDENTS</v>
      </c>
      <c r="W747" s="16" t="str">
        <f t="shared" si="122"/>
        <v/>
      </c>
    </row>
    <row r="748" spans="2:23" x14ac:dyDescent="0.2">
      <c r="B748" s="59" t="str">
        <f>IF(Collage!B741="","",Collage!B741)</f>
        <v/>
      </c>
      <c r="C748" s="59" t="str">
        <f>IF(Collage!C741="","",Collage!C741)</f>
        <v/>
      </c>
      <c r="D748" s="35" t="str">
        <f>IF(Collage!D741="","",Collage!D741)</f>
        <v/>
      </c>
      <c r="E748" s="29"/>
      <c r="F748" s="10"/>
      <c r="G748" s="11"/>
      <c r="H748" s="13" t="str">
        <f t="shared" si="118"/>
        <v/>
      </c>
      <c r="I748" s="8" t="str">
        <f>IF(B748&lt;&gt;"",SUMIF($V$23:$V$598,V748,$H$23:$H$598)/SUMIF($V$23:$V$598,V748,$O$23:O1323),IF(O748&lt;&gt;"",SUMIF($S$23:$S$598,S748,$H$23:$H$598)/O748,""))</f>
        <v/>
      </c>
      <c r="J748" s="12"/>
      <c r="K748" s="19" t="str">
        <f t="shared" si="126"/>
        <v/>
      </c>
      <c r="L748" s="19" t="str">
        <f t="shared" si="119"/>
        <v/>
      </c>
      <c r="M748" s="19" t="str">
        <f t="shared" si="120"/>
        <v/>
      </c>
      <c r="N748" s="19" t="str">
        <f t="shared" si="127"/>
        <v/>
      </c>
      <c r="O748" s="9" t="str">
        <f t="shared" si="125"/>
        <v/>
      </c>
      <c r="S748" s="2" t="str">
        <f t="shared" si="123"/>
        <v>INDEX</v>
      </c>
      <c r="T748" s="18" t="str">
        <f t="shared" si="121"/>
        <v/>
      </c>
      <c r="V748" s="2" t="str">
        <f t="shared" si="124"/>
        <v>INCIDENTS</v>
      </c>
      <c r="W748" s="16" t="str">
        <f t="shared" si="122"/>
        <v/>
      </c>
    </row>
    <row r="749" spans="2:23" x14ac:dyDescent="0.2">
      <c r="B749" s="59" t="str">
        <f>IF(Collage!B742="","",Collage!B742)</f>
        <v/>
      </c>
      <c r="C749" s="59" t="str">
        <f>IF(Collage!C742="","",Collage!C742)</f>
        <v/>
      </c>
      <c r="D749" s="35" t="str">
        <f>IF(Collage!D742="","",Collage!D742)</f>
        <v/>
      </c>
      <c r="E749" s="29"/>
      <c r="F749" s="10"/>
      <c r="G749" s="11"/>
      <c r="H749" s="13" t="str">
        <f t="shared" si="118"/>
        <v/>
      </c>
      <c r="I749" s="8" t="str">
        <f>IF(B749&lt;&gt;"",SUMIF($V$23:$V$598,V749,$H$23:$H$598)/SUMIF($V$23:$V$598,V749,$O$23:O1324),IF(O749&lt;&gt;"",SUMIF($S$23:$S$598,S749,$H$23:$H$598)/O749,""))</f>
        <v/>
      </c>
      <c r="J749" s="12"/>
      <c r="K749" s="19" t="str">
        <f t="shared" si="126"/>
        <v/>
      </c>
      <c r="L749" s="19" t="str">
        <f t="shared" si="119"/>
        <v/>
      </c>
      <c r="M749" s="19" t="str">
        <f t="shared" si="120"/>
        <v/>
      </c>
      <c r="N749" s="19" t="str">
        <f t="shared" si="127"/>
        <v/>
      </c>
      <c r="O749" s="9" t="str">
        <f t="shared" si="125"/>
        <v/>
      </c>
      <c r="S749" s="2" t="str">
        <f t="shared" si="123"/>
        <v>INDEX</v>
      </c>
      <c r="T749" s="18" t="str">
        <f t="shared" si="121"/>
        <v/>
      </c>
      <c r="V749" s="2" t="str">
        <f t="shared" si="124"/>
        <v>INCIDENTS</v>
      </c>
      <c r="W749" s="16" t="str">
        <f t="shared" si="122"/>
        <v/>
      </c>
    </row>
    <row r="750" spans="2:23" x14ac:dyDescent="0.2">
      <c r="B750" s="59" t="str">
        <f>IF(Collage!B743="","",Collage!B743)</f>
        <v/>
      </c>
      <c r="C750" s="59" t="str">
        <f>IF(Collage!C743="","",Collage!C743)</f>
        <v/>
      </c>
      <c r="D750" s="35" t="str">
        <f>IF(Collage!D743="","",Collage!D743)</f>
        <v/>
      </c>
      <c r="E750" s="29"/>
      <c r="F750" s="10"/>
      <c r="G750" s="11"/>
      <c r="H750" s="13" t="str">
        <f t="shared" si="118"/>
        <v/>
      </c>
      <c r="I750" s="8" t="str">
        <f>IF(B750&lt;&gt;"",SUMIF($V$23:$V$598,V750,$H$23:$H$598)/SUMIF($V$23:$V$598,V750,$O$23:O1325),IF(O750&lt;&gt;"",SUMIF($S$23:$S$598,S750,$H$23:$H$598)/O750,""))</f>
        <v/>
      </c>
      <c r="J750" s="12"/>
      <c r="K750" s="19" t="str">
        <f t="shared" si="126"/>
        <v/>
      </c>
      <c r="L750" s="19" t="str">
        <f t="shared" si="119"/>
        <v/>
      </c>
      <c r="M750" s="19" t="str">
        <f t="shared" si="120"/>
        <v/>
      </c>
      <c r="N750" s="19" t="str">
        <f t="shared" si="127"/>
        <v/>
      </c>
      <c r="O750" s="9" t="str">
        <f t="shared" si="125"/>
        <v/>
      </c>
      <c r="S750" s="2" t="str">
        <f t="shared" si="123"/>
        <v>INDEX</v>
      </c>
      <c r="T750" s="18" t="str">
        <f t="shared" si="121"/>
        <v/>
      </c>
      <c r="V750" s="2" t="str">
        <f t="shared" si="124"/>
        <v>INCIDENTS</v>
      </c>
      <c r="W750" s="16" t="str">
        <f t="shared" si="122"/>
        <v/>
      </c>
    </row>
    <row r="751" spans="2:23" x14ac:dyDescent="0.2">
      <c r="B751" s="59" t="str">
        <f>IF(Collage!B744="","",Collage!B744)</f>
        <v/>
      </c>
      <c r="C751" s="59" t="str">
        <f>IF(Collage!C744="","",Collage!C744)</f>
        <v/>
      </c>
      <c r="D751" s="35" t="str">
        <f>IF(Collage!D744="","",Collage!D744)</f>
        <v/>
      </c>
      <c r="E751" s="29"/>
      <c r="F751" s="10"/>
      <c r="G751" s="11"/>
      <c r="H751" s="13" t="str">
        <f t="shared" si="118"/>
        <v/>
      </c>
      <c r="I751" s="8" t="str">
        <f>IF(B751&lt;&gt;"",SUMIF($V$23:$V$598,V751,$H$23:$H$598)/SUMIF($V$23:$V$598,V751,$O$23:O1326),IF(O751&lt;&gt;"",SUMIF($S$23:$S$598,S751,$H$23:$H$598)/O751,""))</f>
        <v/>
      </c>
      <c r="J751" s="12"/>
      <c r="K751" s="19" t="str">
        <f t="shared" si="126"/>
        <v/>
      </c>
      <c r="L751" s="19" t="str">
        <f t="shared" si="119"/>
        <v/>
      </c>
      <c r="M751" s="19" t="str">
        <f t="shared" si="120"/>
        <v/>
      </c>
      <c r="N751" s="19" t="str">
        <f t="shared" si="127"/>
        <v/>
      </c>
      <c r="O751" s="9" t="str">
        <f t="shared" si="125"/>
        <v/>
      </c>
      <c r="S751" s="2" t="str">
        <f t="shared" si="123"/>
        <v>INDEX</v>
      </c>
      <c r="T751" s="18" t="str">
        <f t="shared" si="121"/>
        <v/>
      </c>
      <c r="V751" s="2" t="str">
        <f t="shared" si="124"/>
        <v>INCIDENTS</v>
      </c>
      <c r="W751" s="16" t="str">
        <f t="shared" si="122"/>
        <v/>
      </c>
    </row>
    <row r="752" spans="2:23" x14ac:dyDescent="0.2">
      <c r="B752" s="59" t="str">
        <f>IF(Collage!B745="","",Collage!B745)</f>
        <v/>
      </c>
      <c r="C752" s="59" t="str">
        <f>IF(Collage!C745="","",Collage!C745)</f>
        <v/>
      </c>
      <c r="D752" s="35" t="str">
        <f>IF(Collage!D745="","",Collage!D745)</f>
        <v/>
      </c>
      <c r="E752" s="29"/>
      <c r="F752" s="10"/>
      <c r="G752" s="11"/>
      <c r="H752" s="13" t="str">
        <f t="shared" si="118"/>
        <v/>
      </c>
      <c r="I752" s="8" t="str">
        <f>IF(B752&lt;&gt;"",SUMIF($V$23:$V$598,V752,$H$23:$H$598)/SUMIF($V$23:$V$598,V752,$O$23:O1327),IF(O752&lt;&gt;"",SUMIF($S$23:$S$598,S752,$H$23:$H$598)/O752,""))</f>
        <v/>
      </c>
      <c r="J752" s="12"/>
      <c r="K752" s="19" t="str">
        <f t="shared" si="126"/>
        <v/>
      </c>
      <c r="L752" s="19" t="str">
        <f t="shared" si="119"/>
        <v/>
      </c>
      <c r="M752" s="19" t="str">
        <f t="shared" si="120"/>
        <v/>
      </c>
      <c r="N752" s="19" t="str">
        <f t="shared" si="127"/>
        <v/>
      </c>
      <c r="O752" s="9" t="str">
        <f t="shared" si="125"/>
        <v/>
      </c>
      <c r="S752" s="2" t="str">
        <f t="shared" si="123"/>
        <v>INDEX</v>
      </c>
      <c r="T752" s="18" t="str">
        <f t="shared" si="121"/>
        <v/>
      </c>
      <c r="V752" s="2" t="str">
        <f t="shared" si="124"/>
        <v>INCIDENTS</v>
      </c>
      <c r="W752" s="16" t="str">
        <f t="shared" si="122"/>
        <v/>
      </c>
    </row>
    <row r="753" spans="2:23" x14ac:dyDescent="0.2">
      <c r="B753" s="59" t="str">
        <f>IF(Collage!B746="","",Collage!B746)</f>
        <v/>
      </c>
      <c r="C753" s="59" t="str">
        <f>IF(Collage!C746="","",Collage!C746)</f>
        <v/>
      </c>
      <c r="D753" s="35" t="str">
        <f>IF(Collage!D746="","",Collage!D746)</f>
        <v/>
      </c>
      <c r="E753" s="29"/>
      <c r="F753" s="10"/>
      <c r="G753" s="11"/>
      <c r="H753" s="13" t="str">
        <f t="shared" si="118"/>
        <v/>
      </c>
      <c r="I753" s="8" t="str">
        <f>IF(B753&lt;&gt;"",SUMIF($V$23:$V$598,V753,$H$23:$H$598)/SUMIF($V$23:$V$598,V753,$O$23:O1328),IF(O753&lt;&gt;"",SUMIF($S$23:$S$598,S753,$H$23:$H$598)/O753,""))</f>
        <v/>
      </c>
      <c r="J753" s="12"/>
      <c r="K753" s="19" t="str">
        <f t="shared" si="126"/>
        <v/>
      </c>
      <c r="L753" s="19" t="str">
        <f t="shared" si="119"/>
        <v/>
      </c>
      <c r="M753" s="19" t="str">
        <f t="shared" si="120"/>
        <v/>
      </c>
      <c r="N753" s="19" t="str">
        <f t="shared" si="127"/>
        <v/>
      </c>
      <c r="O753" s="9" t="str">
        <f t="shared" si="125"/>
        <v/>
      </c>
      <c r="S753" s="2" t="str">
        <f t="shared" si="123"/>
        <v>INDEX</v>
      </c>
      <c r="T753" s="18" t="str">
        <f t="shared" si="121"/>
        <v/>
      </c>
      <c r="V753" s="2" t="str">
        <f t="shared" si="124"/>
        <v>INCIDENTS</v>
      </c>
      <c r="W753" s="16" t="str">
        <f t="shared" si="122"/>
        <v/>
      </c>
    </row>
    <row r="754" spans="2:23" x14ac:dyDescent="0.2">
      <c r="B754" s="59" t="str">
        <f>IF(Collage!B747="","",Collage!B747)</f>
        <v/>
      </c>
      <c r="C754" s="59" t="str">
        <f>IF(Collage!C747="","",Collage!C747)</f>
        <v/>
      </c>
      <c r="D754" s="35" t="str">
        <f>IF(Collage!D747="","",Collage!D747)</f>
        <v/>
      </c>
      <c r="E754" s="29"/>
      <c r="F754" s="10"/>
      <c r="G754" s="11"/>
      <c r="H754" s="13" t="str">
        <f t="shared" si="118"/>
        <v/>
      </c>
      <c r="I754" s="8" t="str">
        <f>IF(B754&lt;&gt;"",SUMIF($V$23:$V$598,V754,$H$23:$H$598)/SUMIF($V$23:$V$598,V754,$O$23:O1329),IF(O754&lt;&gt;"",SUMIF($S$23:$S$598,S754,$H$23:$H$598)/O754,""))</f>
        <v/>
      </c>
      <c r="J754" s="12"/>
      <c r="K754" s="19" t="str">
        <f t="shared" si="126"/>
        <v/>
      </c>
      <c r="L754" s="19" t="str">
        <f t="shared" si="119"/>
        <v/>
      </c>
      <c r="M754" s="19" t="str">
        <f t="shared" si="120"/>
        <v/>
      </c>
      <c r="N754" s="19" t="str">
        <f t="shared" si="127"/>
        <v/>
      </c>
      <c r="O754" s="9" t="str">
        <f t="shared" si="125"/>
        <v/>
      </c>
      <c r="S754" s="2" t="str">
        <f t="shared" si="123"/>
        <v>INDEX</v>
      </c>
      <c r="T754" s="18" t="str">
        <f t="shared" si="121"/>
        <v/>
      </c>
      <c r="V754" s="2" t="str">
        <f t="shared" si="124"/>
        <v>INCIDENTS</v>
      </c>
      <c r="W754" s="16" t="str">
        <f t="shared" si="122"/>
        <v/>
      </c>
    </row>
    <row r="755" spans="2:23" x14ac:dyDescent="0.2">
      <c r="B755" s="59" t="str">
        <f>IF(Collage!B748="","",Collage!B748)</f>
        <v/>
      </c>
      <c r="C755" s="59" t="str">
        <f>IF(Collage!C748="","",Collage!C748)</f>
        <v/>
      </c>
      <c r="D755" s="35" t="str">
        <f>IF(Collage!D748="","",Collage!D748)</f>
        <v/>
      </c>
      <c r="E755" s="29"/>
      <c r="F755" s="10"/>
      <c r="G755" s="11"/>
      <c r="H755" s="13" t="str">
        <f t="shared" si="118"/>
        <v/>
      </c>
      <c r="I755" s="8" t="str">
        <f>IF(B755&lt;&gt;"",SUMIF($V$23:$V$598,V755,$H$23:$H$598)/SUMIF($V$23:$V$598,V755,$O$23:O1330),IF(O755&lt;&gt;"",SUMIF($S$23:$S$598,S755,$H$23:$H$598)/O755,""))</f>
        <v/>
      </c>
      <c r="J755" s="12"/>
      <c r="K755" s="19" t="str">
        <f t="shared" si="126"/>
        <v/>
      </c>
      <c r="L755" s="19" t="str">
        <f t="shared" si="119"/>
        <v/>
      </c>
      <c r="M755" s="19" t="str">
        <f t="shared" si="120"/>
        <v/>
      </c>
      <c r="N755" s="19" t="str">
        <f t="shared" si="127"/>
        <v/>
      </c>
      <c r="O755" s="9" t="str">
        <f t="shared" si="125"/>
        <v/>
      </c>
      <c r="S755" s="2" t="str">
        <f t="shared" si="123"/>
        <v>INDEX</v>
      </c>
      <c r="T755" s="18" t="str">
        <f t="shared" si="121"/>
        <v/>
      </c>
      <c r="V755" s="2" t="str">
        <f t="shared" si="124"/>
        <v>INCIDENTS</v>
      </c>
      <c r="W755" s="16" t="str">
        <f t="shared" si="122"/>
        <v/>
      </c>
    </row>
    <row r="756" spans="2:23" x14ac:dyDescent="0.2">
      <c r="B756" s="59" t="str">
        <f>IF(Collage!B749="","",Collage!B749)</f>
        <v/>
      </c>
      <c r="C756" s="59" t="str">
        <f>IF(Collage!C749="","",Collage!C749)</f>
        <v/>
      </c>
      <c r="D756" s="35" t="str">
        <f>IF(Collage!D749="","",Collage!D749)</f>
        <v/>
      </c>
      <c r="E756" s="29"/>
      <c r="F756" s="10"/>
      <c r="G756" s="11"/>
      <c r="H756" s="13" t="str">
        <f t="shared" si="118"/>
        <v/>
      </c>
      <c r="I756" s="8" t="str">
        <f>IF(B756&lt;&gt;"",SUMIF($V$23:$V$598,V756,$H$23:$H$598)/SUMIF($V$23:$V$598,V756,$O$23:O1331),IF(O756&lt;&gt;"",SUMIF($S$23:$S$598,S756,$H$23:$H$598)/O756,""))</f>
        <v/>
      </c>
      <c r="J756" s="12"/>
      <c r="K756" s="19" t="str">
        <f t="shared" si="126"/>
        <v/>
      </c>
      <c r="L756" s="19" t="str">
        <f t="shared" si="119"/>
        <v/>
      </c>
      <c r="M756" s="19" t="str">
        <f t="shared" si="120"/>
        <v/>
      </c>
      <c r="N756" s="19" t="str">
        <f t="shared" si="127"/>
        <v/>
      </c>
      <c r="O756" s="9" t="str">
        <f t="shared" si="125"/>
        <v/>
      </c>
      <c r="S756" s="2" t="str">
        <f t="shared" si="123"/>
        <v>INDEX</v>
      </c>
      <c r="T756" s="18" t="str">
        <f t="shared" si="121"/>
        <v/>
      </c>
      <c r="V756" s="2" t="str">
        <f t="shared" si="124"/>
        <v>INCIDENTS</v>
      </c>
      <c r="W756" s="16" t="str">
        <f t="shared" si="122"/>
        <v/>
      </c>
    </row>
    <row r="757" spans="2:23" x14ac:dyDescent="0.2">
      <c r="B757" s="59" t="str">
        <f>IF(Collage!B750="","",Collage!B750)</f>
        <v/>
      </c>
      <c r="C757" s="59" t="str">
        <f>IF(Collage!C750="","",Collage!C750)</f>
        <v/>
      </c>
      <c r="D757" s="35" t="str">
        <f>IF(Collage!D750="","",Collage!D750)</f>
        <v/>
      </c>
      <c r="E757" s="29"/>
      <c r="F757" s="10"/>
      <c r="G757" s="11"/>
      <c r="H757" s="13" t="str">
        <f t="shared" si="118"/>
        <v/>
      </c>
      <c r="I757" s="8" t="str">
        <f>IF(B757&lt;&gt;"",SUMIF($V$23:$V$598,V757,$H$23:$H$598)/SUMIF($V$23:$V$598,V757,$O$23:O1332),IF(O757&lt;&gt;"",SUMIF($S$23:$S$598,S757,$H$23:$H$598)/O757,""))</f>
        <v/>
      </c>
      <c r="J757" s="12"/>
      <c r="K757" s="19" t="str">
        <f t="shared" si="126"/>
        <v/>
      </c>
      <c r="L757" s="19" t="str">
        <f t="shared" si="119"/>
        <v/>
      </c>
      <c r="M757" s="19" t="str">
        <f t="shared" si="120"/>
        <v/>
      </c>
      <c r="N757" s="19" t="str">
        <f t="shared" si="127"/>
        <v/>
      </c>
      <c r="O757" s="9" t="str">
        <f t="shared" si="125"/>
        <v/>
      </c>
      <c r="S757" s="2" t="str">
        <f t="shared" si="123"/>
        <v>INDEX</v>
      </c>
      <c r="T757" s="18" t="str">
        <f t="shared" si="121"/>
        <v/>
      </c>
      <c r="V757" s="2" t="str">
        <f t="shared" si="124"/>
        <v>INCIDENTS</v>
      </c>
      <c r="W757" s="16" t="str">
        <f t="shared" si="122"/>
        <v/>
      </c>
    </row>
    <row r="758" spans="2:23" x14ac:dyDescent="0.2">
      <c r="B758" s="59" t="str">
        <f>IF(Collage!B751="","",Collage!B751)</f>
        <v/>
      </c>
      <c r="C758" s="59" t="str">
        <f>IF(Collage!C751="","",Collage!C751)</f>
        <v/>
      </c>
      <c r="D758" s="35" t="str">
        <f>IF(Collage!D751="","",Collage!D751)</f>
        <v/>
      </c>
      <c r="E758" s="29"/>
      <c r="F758" s="10"/>
      <c r="G758" s="11"/>
      <c r="H758" s="13" t="str">
        <f t="shared" si="118"/>
        <v/>
      </c>
      <c r="I758" s="8" t="str">
        <f>IF(B758&lt;&gt;"",SUMIF($V$23:$V$598,V758,$H$23:$H$598)/SUMIF($V$23:$V$598,V758,$O$23:O1333),IF(O758&lt;&gt;"",SUMIF($S$23:$S$598,S758,$H$23:$H$598)/O758,""))</f>
        <v/>
      </c>
      <c r="J758" s="12"/>
      <c r="K758" s="19" t="str">
        <f t="shared" si="126"/>
        <v/>
      </c>
      <c r="L758" s="19" t="str">
        <f t="shared" si="119"/>
        <v/>
      </c>
      <c r="M758" s="19" t="str">
        <f t="shared" si="120"/>
        <v/>
      </c>
      <c r="N758" s="19" t="str">
        <f t="shared" si="127"/>
        <v/>
      </c>
      <c r="O758" s="9" t="str">
        <f t="shared" si="125"/>
        <v/>
      </c>
      <c r="S758" s="2" t="str">
        <f t="shared" si="123"/>
        <v>INDEX</v>
      </c>
      <c r="T758" s="18" t="str">
        <f t="shared" si="121"/>
        <v/>
      </c>
      <c r="V758" s="2" t="str">
        <f t="shared" si="124"/>
        <v>INCIDENTS</v>
      </c>
      <c r="W758" s="16" t="str">
        <f t="shared" si="122"/>
        <v/>
      </c>
    </row>
    <row r="759" spans="2:23" x14ac:dyDescent="0.2">
      <c r="B759" s="59" t="str">
        <f>IF(Collage!B752="","",Collage!B752)</f>
        <v/>
      </c>
      <c r="C759" s="59" t="str">
        <f>IF(Collage!C752="","",Collage!C752)</f>
        <v/>
      </c>
      <c r="D759" s="35" t="str">
        <f>IF(Collage!D752="","",Collage!D752)</f>
        <v/>
      </c>
      <c r="E759" s="29"/>
      <c r="F759" s="10"/>
      <c r="G759" s="11"/>
      <c r="H759" s="13" t="str">
        <f t="shared" si="118"/>
        <v/>
      </c>
      <c r="I759" s="8" t="str">
        <f>IF(B759&lt;&gt;"",SUMIF($V$23:$V$598,V759,$H$23:$H$598)/SUMIF($V$23:$V$598,V759,$O$23:O1334),IF(O759&lt;&gt;"",SUMIF($S$23:$S$598,S759,$H$23:$H$598)/O759,""))</f>
        <v/>
      </c>
      <c r="J759" s="12"/>
      <c r="K759" s="19" t="str">
        <f t="shared" si="126"/>
        <v/>
      </c>
      <c r="L759" s="19" t="str">
        <f t="shared" si="119"/>
        <v/>
      </c>
      <c r="M759" s="19" t="str">
        <f t="shared" si="120"/>
        <v/>
      </c>
      <c r="N759" s="19" t="str">
        <f t="shared" si="127"/>
        <v/>
      </c>
      <c r="O759" s="9" t="str">
        <f t="shared" si="125"/>
        <v/>
      </c>
      <c r="S759" s="2" t="str">
        <f t="shared" si="123"/>
        <v>INDEX</v>
      </c>
      <c r="T759" s="18" t="str">
        <f t="shared" si="121"/>
        <v/>
      </c>
      <c r="V759" s="2" t="str">
        <f t="shared" si="124"/>
        <v>INCIDENTS</v>
      </c>
      <c r="W759" s="16" t="str">
        <f t="shared" si="122"/>
        <v/>
      </c>
    </row>
    <row r="760" spans="2:23" x14ac:dyDescent="0.2">
      <c r="B760" s="59" t="str">
        <f>IF(Collage!B753="","",Collage!B753)</f>
        <v/>
      </c>
      <c r="C760" s="59" t="str">
        <f>IF(Collage!C753="","",Collage!C753)</f>
        <v/>
      </c>
      <c r="D760" s="35" t="str">
        <f>IF(Collage!D753="","",Collage!D753)</f>
        <v/>
      </c>
      <c r="E760" s="29"/>
      <c r="F760" s="10"/>
      <c r="G760" s="11"/>
      <c r="H760" s="13" t="str">
        <f t="shared" si="118"/>
        <v/>
      </c>
      <c r="I760" s="8" t="str">
        <f>IF(B760&lt;&gt;"",SUMIF($V$23:$V$598,V760,$H$23:$H$598)/SUMIF($V$23:$V$598,V760,$O$23:O1335),IF(O760&lt;&gt;"",SUMIF($S$23:$S$598,S760,$H$23:$H$598)/O760,""))</f>
        <v/>
      </c>
      <c r="J760" s="12"/>
      <c r="K760" s="19" t="str">
        <f t="shared" si="126"/>
        <v/>
      </c>
      <c r="L760" s="19" t="str">
        <f t="shared" si="119"/>
        <v/>
      </c>
      <c r="M760" s="19" t="str">
        <f t="shared" si="120"/>
        <v/>
      </c>
      <c r="N760" s="19" t="str">
        <f t="shared" si="127"/>
        <v/>
      </c>
      <c r="O760" s="9" t="str">
        <f t="shared" si="125"/>
        <v/>
      </c>
      <c r="S760" s="2" t="str">
        <f t="shared" si="123"/>
        <v>INDEX</v>
      </c>
      <c r="T760" s="18" t="str">
        <f t="shared" si="121"/>
        <v/>
      </c>
      <c r="V760" s="2" t="str">
        <f t="shared" si="124"/>
        <v>INCIDENTS</v>
      </c>
      <c r="W760" s="16" t="str">
        <f t="shared" si="122"/>
        <v/>
      </c>
    </row>
    <row r="761" spans="2:23" x14ac:dyDescent="0.2">
      <c r="B761" s="59" t="str">
        <f>IF(Collage!B754="","",Collage!B754)</f>
        <v/>
      </c>
      <c r="C761" s="59" t="str">
        <f>IF(Collage!C754="","",Collage!C754)</f>
        <v/>
      </c>
      <c r="D761" s="35" t="str">
        <f>IF(Collage!D754="","",Collage!D754)</f>
        <v/>
      </c>
      <c r="E761" s="29"/>
      <c r="F761" s="10"/>
      <c r="G761" s="11"/>
      <c r="H761" s="13" t="str">
        <f t="shared" si="118"/>
        <v/>
      </c>
      <c r="I761" s="8" t="str">
        <f>IF(B761&lt;&gt;"",SUMIF($V$23:$V$598,V761,$H$23:$H$598)/SUMIF($V$23:$V$598,V761,$O$23:O1336),IF(O761&lt;&gt;"",SUMIF($S$23:$S$598,S761,$H$23:$H$598)/O761,""))</f>
        <v/>
      </c>
      <c r="J761" s="12"/>
      <c r="K761" s="19" t="str">
        <f t="shared" si="126"/>
        <v/>
      </c>
      <c r="L761" s="19" t="str">
        <f t="shared" si="119"/>
        <v/>
      </c>
      <c r="M761" s="19" t="str">
        <f t="shared" si="120"/>
        <v/>
      </c>
      <c r="N761" s="19" t="str">
        <f t="shared" si="127"/>
        <v/>
      </c>
      <c r="O761" s="9" t="str">
        <f t="shared" si="125"/>
        <v/>
      </c>
      <c r="S761" s="2" t="str">
        <f t="shared" si="123"/>
        <v>INDEX</v>
      </c>
      <c r="T761" s="18" t="str">
        <f t="shared" si="121"/>
        <v/>
      </c>
      <c r="V761" s="2" t="str">
        <f t="shared" si="124"/>
        <v>INCIDENTS</v>
      </c>
      <c r="W761" s="16" t="str">
        <f t="shared" si="122"/>
        <v/>
      </c>
    </row>
    <row r="762" spans="2:23" x14ac:dyDescent="0.2">
      <c r="B762" s="59" t="str">
        <f>IF(Collage!B755="","",Collage!B755)</f>
        <v/>
      </c>
      <c r="C762" s="59" t="str">
        <f>IF(Collage!C755="","",Collage!C755)</f>
        <v/>
      </c>
      <c r="D762" s="35" t="str">
        <f>IF(Collage!D755="","",Collage!D755)</f>
        <v/>
      </c>
      <c r="E762" s="29"/>
      <c r="F762" s="10"/>
      <c r="G762" s="11"/>
      <c r="H762" s="13" t="str">
        <f t="shared" si="118"/>
        <v/>
      </c>
      <c r="I762" s="8" t="str">
        <f>IF(B762&lt;&gt;"",SUMIF($V$23:$V$598,V762,$H$23:$H$598)/SUMIF($V$23:$V$598,V762,$O$23:O1337),IF(O762&lt;&gt;"",SUMIF($S$23:$S$598,S762,$H$23:$H$598)/O762,""))</f>
        <v/>
      </c>
      <c r="J762" s="12"/>
      <c r="K762" s="19" t="str">
        <f t="shared" si="126"/>
        <v/>
      </c>
      <c r="L762" s="19" t="str">
        <f t="shared" si="119"/>
        <v/>
      </c>
      <c r="M762" s="19" t="str">
        <f t="shared" si="120"/>
        <v/>
      </c>
      <c r="N762" s="19" t="str">
        <f t="shared" si="127"/>
        <v/>
      </c>
      <c r="O762" s="9" t="str">
        <f t="shared" si="125"/>
        <v/>
      </c>
      <c r="S762" s="2" t="str">
        <f t="shared" si="123"/>
        <v>INDEX</v>
      </c>
      <c r="T762" s="18" t="str">
        <f t="shared" si="121"/>
        <v/>
      </c>
      <c r="V762" s="2" t="str">
        <f t="shared" si="124"/>
        <v>INCIDENTS</v>
      </c>
      <c r="W762" s="16" t="str">
        <f t="shared" si="122"/>
        <v/>
      </c>
    </row>
    <row r="763" spans="2:23" x14ac:dyDescent="0.2">
      <c r="B763" s="59" t="str">
        <f>IF(Collage!B756="","",Collage!B756)</f>
        <v/>
      </c>
      <c r="C763" s="59" t="str">
        <f>IF(Collage!C756="","",Collage!C756)</f>
        <v/>
      </c>
      <c r="D763" s="35" t="str">
        <f>IF(Collage!D756="","",Collage!D756)</f>
        <v/>
      </c>
      <c r="E763" s="29"/>
      <c r="F763" s="10"/>
      <c r="G763" s="11"/>
      <c r="H763" s="13" t="str">
        <f t="shared" si="118"/>
        <v/>
      </c>
      <c r="I763" s="8" t="str">
        <f>IF(B763&lt;&gt;"",SUMIF($V$23:$V$598,V763,$H$23:$H$598)/SUMIF($V$23:$V$598,V763,$O$23:O1338),IF(O763&lt;&gt;"",SUMIF($S$23:$S$598,S763,$H$23:$H$598)/O763,""))</f>
        <v/>
      </c>
      <c r="J763" s="12"/>
      <c r="K763" s="19" t="str">
        <f t="shared" si="126"/>
        <v/>
      </c>
      <c r="L763" s="19" t="str">
        <f t="shared" si="119"/>
        <v/>
      </c>
      <c r="M763" s="19" t="str">
        <f t="shared" si="120"/>
        <v/>
      </c>
      <c r="N763" s="19" t="str">
        <f t="shared" si="127"/>
        <v/>
      </c>
      <c r="O763" s="9" t="str">
        <f t="shared" si="125"/>
        <v/>
      </c>
      <c r="S763" s="2" t="str">
        <f t="shared" si="123"/>
        <v>INDEX</v>
      </c>
      <c r="T763" s="18" t="str">
        <f t="shared" si="121"/>
        <v/>
      </c>
      <c r="V763" s="2" t="str">
        <f t="shared" si="124"/>
        <v>INCIDENTS</v>
      </c>
      <c r="W763" s="16" t="str">
        <f t="shared" si="122"/>
        <v/>
      </c>
    </row>
    <row r="764" spans="2:23" x14ac:dyDescent="0.2">
      <c r="B764" s="59" t="str">
        <f>IF(Collage!B757="","",Collage!B757)</f>
        <v/>
      </c>
      <c r="C764" s="59" t="str">
        <f>IF(Collage!C757="","",Collage!C757)</f>
        <v/>
      </c>
      <c r="D764" s="35" t="str">
        <f>IF(Collage!D757="","",Collage!D757)</f>
        <v/>
      </c>
      <c r="E764" s="29"/>
      <c r="F764" s="10"/>
      <c r="G764" s="11"/>
      <c r="H764" s="13" t="str">
        <f t="shared" si="118"/>
        <v/>
      </c>
      <c r="I764" s="8" t="str">
        <f>IF(B764&lt;&gt;"",SUMIF($V$23:$V$598,V764,$H$23:$H$598)/SUMIF($V$23:$V$598,V764,$O$23:O1339),IF(O764&lt;&gt;"",SUMIF($S$23:$S$598,S764,$H$23:$H$598)/O764,""))</f>
        <v/>
      </c>
      <c r="J764" s="12"/>
      <c r="K764" s="19" t="str">
        <f t="shared" si="126"/>
        <v/>
      </c>
      <c r="L764" s="19" t="str">
        <f t="shared" si="119"/>
        <v/>
      </c>
      <c r="M764" s="19" t="str">
        <f t="shared" si="120"/>
        <v/>
      </c>
      <c r="N764" s="19" t="str">
        <f t="shared" si="127"/>
        <v/>
      </c>
      <c r="O764" s="9" t="str">
        <f t="shared" si="125"/>
        <v/>
      </c>
      <c r="S764" s="2" t="str">
        <f t="shared" si="123"/>
        <v>INDEX</v>
      </c>
      <c r="T764" s="18" t="str">
        <f t="shared" si="121"/>
        <v/>
      </c>
      <c r="V764" s="2" t="str">
        <f t="shared" si="124"/>
        <v>INCIDENTS</v>
      </c>
      <c r="W764" s="16" t="str">
        <f t="shared" si="122"/>
        <v/>
      </c>
    </row>
    <row r="765" spans="2:23" x14ac:dyDescent="0.2">
      <c r="B765" s="59" t="str">
        <f>IF(Collage!B758="","",Collage!B758)</f>
        <v/>
      </c>
      <c r="C765" s="59" t="str">
        <f>IF(Collage!C758="","",Collage!C758)</f>
        <v/>
      </c>
      <c r="D765" s="35" t="str">
        <f>IF(Collage!D758="","",Collage!D758)</f>
        <v/>
      </c>
      <c r="E765" s="29"/>
      <c r="F765" s="10"/>
      <c r="G765" s="11"/>
      <c r="H765" s="13" t="str">
        <f t="shared" si="118"/>
        <v/>
      </c>
      <c r="I765" s="8" t="str">
        <f>IF(B765&lt;&gt;"",SUMIF($V$23:$V$598,V765,$H$23:$H$598)/SUMIF($V$23:$V$598,V765,$O$23:O1340),IF(O765&lt;&gt;"",SUMIF($S$23:$S$598,S765,$H$23:$H$598)/O765,""))</f>
        <v/>
      </c>
      <c r="J765" s="12"/>
      <c r="K765" s="19" t="str">
        <f t="shared" si="126"/>
        <v/>
      </c>
      <c r="L765" s="19" t="str">
        <f t="shared" si="119"/>
        <v/>
      </c>
      <c r="M765" s="19" t="str">
        <f t="shared" si="120"/>
        <v/>
      </c>
      <c r="N765" s="19" t="str">
        <f t="shared" si="127"/>
        <v/>
      </c>
      <c r="O765" s="9" t="str">
        <f t="shared" si="125"/>
        <v/>
      </c>
      <c r="S765" s="2" t="str">
        <f t="shared" si="123"/>
        <v>INDEX</v>
      </c>
      <c r="T765" s="18" t="str">
        <f t="shared" si="121"/>
        <v/>
      </c>
      <c r="V765" s="2" t="str">
        <f t="shared" si="124"/>
        <v>INCIDENTS</v>
      </c>
      <c r="W765" s="16" t="str">
        <f t="shared" si="122"/>
        <v/>
      </c>
    </row>
    <row r="766" spans="2:23" x14ac:dyDescent="0.2">
      <c r="B766" s="59" t="str">
        <f>IF(Collage!B759="","",Collage!B759)</f>
        <v/>
      </c>
      <c r="C766" s="59" t="str">
        <f>IF(Collage!C759="","",Collage!C759)</f>
        <v/>
      </c>
      <c r="D766" s="35" t="str">
        <f>IF(Collage!D759="","",Collage!D759)</f>
        <v/>
      </c>
      <c r="E766" s="29"/>
      <c r="F766" s="10"/>
      <c r="G766" s="11"/>
      <c r="H766" s="13" t="str">
        <f t="shared" si="118"/>
        <v/>
      </c>
      <c r="I766" s="8" t="str">
        <f>IF(B766&lt;&gt;"",SUMIF($V$23:$V$598,V766,$H$23:$H$598)/SUMIF($V$23:$V$598,V766,$O$23:O1341),IF(O766&lt;&gt;"",SUMIF($S$23:$S$598,S766,$H$23:$H$598)/O766,""))</f>
        <v/>
      </c>
      <c r="J766" s="12"/>
      <c r="K766" s="19" t="str">
        <f t="shared" si="126"/>
        <v/>
      </c>
      <c r="L766" s="19" t="str">
        <f t="shared" si="119"/>
        <v/>
      </c>
      <c r="M766" s="19" t="str">
        <f t="shared" si="120"/>
        <v/>
      </c>
      <c r="N766" s="19" t="str">
        <f t="shared" si="127"/>
        <v/>
      </c>
      <c r="O766" s="9" t="str">
        <f t="shared" si="125"/>
        <v/>
      </c>
      <c r="S766" s="2" t="str">
        <f t="shared" si="123"/>
        <v>INDEX</v>
      </c>
      <c r="T766" s="18" t="str">
        <f t="shared" si="121"/>
        <v/>
      </c>
      <c r="V766" s="2" t="str">
        <f t="shared" si="124"/>
        <v>INCIDENTS</v>
      </c>
      <c r="W766" s="16" t="str">
        <f t="shared" si="122"/>
        <v/>
      </c>
    </row>
    <row r="767" spans="2:23" x14ac:dyDescent="0.2">
      <c r="B767" s="59" t="str">
        <f>IF(Collage!B760="","",Collage!B760)</f>
        <v/>
      </c>
      <c r="C767" s="59" t="str">
        <f>IF(Collage!C760="","",Collage!C760)</f>
        <v/>
      </c>
      <c r="D767" s="35" t="str">
        <f>IF(Collage!D760="","",Collage!D760)</f>
        <v/>
      </c>
      <c r="E767" s="29"/>
      <c r="F767" s="10"/>
      <c r="G767" s="11"/>
      <c r="H767" s="13" t="str">
        <f t="shared" si="118"/>
        <v/>
      </c>
      <c r="I767" s="8" t="str">
        <f>IF(B767&lt;&gt;"",SUMIF($V$23:$V$598,V767,$H$23:$H$598)/SUMIF($V$23:$V$598,V767,$O$23:O1342),IF(O767&lt;&gt;"",SUMIF($S$23:$S$598,S767,$H$23:$H$598)/O767,""))</f>
        <v/>
      </c>
      <c r="J767" s="12"/>
      <c r="K767" s="19" t="str">
        <f t="shared" si="126"/>
        <v/>
      </c>
      <c r="L767" s="19" t="str">
        <f t="shared" si="119"/>
        <v/>
      </c>
      <c r="M767" s="19" t="str">
        <f t="shared" si="120"/>
        <v/>
      </c>
      <c r="N767" s="19" t="str">
        <f t="shared" si="127"/>
        <v/>
      </c>
      <c r="O767" s="9" t="str">
        <f t="shared" si="125"/>
        <v/>
      </c>
      <c r="S767" s="2" t="str">
        <f t="shared" si="123"/>
        <v>INDEX</v>
      </c>
      <c r="T767" s="18" t="str">
        <f t="shared" si="121"/>
        <v/>
      </c>
      <c r="V767" s="2" t="str">
        <f t="shared" si="124"/>
        <v>INCIDENTS</v>
      </c>
      <c r="W767" s="16" t="str">
        <f t="shared" si="122"/>
        <v/>
      </c>
    </row>
    <row r="768" spans="2:23" x14ac:dyDescent="0.2">
      <c r="B768" s="59" t="str">
        <f>IF(Collage!B761="","",Collage!B761)</f>
        <v/>
      </c>
      <c r="C768" s="59" t="str">
        <f>IF(Collage!C761="","",Collage!C761)</f>
        <v/>
      </c>
      <c r="D768" s="35" t="str">
        <f>IF(Collage!D761="","",Collage!D761)</f>
        <v/>
      </c>
      <c r="E768" s="29"/>
      <c r="F768" s="10"/>
      <c r="G768" s="11"/>
      <c r="H768" s="13" t="str">
        <f t="shared" si="118"/>
        <v/>
      </c>
      <c r="I768" s="8" t="str">
        <f>IF(B768&lt;&gt;"",SUMIF($V$23:$V$598,V768,$H$23:$H$598)/SUMIF($V$23:$V$598,V768,$O$23:O1343),IF(O768&lt;&gt;"",SUMIF($S$23:$S$598,S768,$H$23:$H$598)/O768,""))</f>
        <v/>
      </c>
      <c r="J768" s="12"/>
      <c r="K768" s="19" t="str">
        <f t="shared" si="126"/>
        <v/>
      </c>
      <c r="L768" s="19" t="str">
        <f t="shared" si="119"/>
        <v/>
      </c>
      <c r="M768" s="19" t="str">
        <f t="shared" si="120"/>
        <v/>
      </c>
      <c r="N768" s="19" t="str">
        <f t="shared" si="127"/>
        <v/>
      </c>
      <c r="O768" s="9" t="str">
        <f t="shared" si="125"/>
        <v/>
      </c>
      <c r="S768" s="2" t="str">
        <f t="shared" si="123"/>
        <v>INDEX</v>
      </c>
      <c r="T768" s="18" t="str">
        <f t="shared" si="121"/>
        <v/>
      </c>
      <c r="V768" s="2" t="str">
        <f t="shared" si="124"/>
        <v>INCIDENTS</v>
      </c>
      <c r="W768" s="16" t="str">
        <f t="shared" si="122"/>
        <v/>
      </c>
    </row>
    <row r="769" spans="2:23" x14ac:dyDescent="0.2">
      <c r="B769" s="59" t="str">
        <f>IF(Collage!B762="","",Collage!B762)</f>
        <v/>
      </c>
      <c r="C769" s="59" t="str">
        <f>IF(Collage!C762="","",Collage!C762)</f>
        <v/>
      </c>
      <c r="D769" s="35" t="str">
        <f>IF(Collage!D762="","",Collage!D762)</f>
        <v/>
      </c>
      <c r="E769" s="29"/>
      <c r="F769" s="10"/>
      <c r="G769" s="11"/>
      <c r="H769" s="13" t="str">
        <f t="shared" si="118"/>
        <v/>
      </c>
      <c r="I769" s="8" t="str">
        <f>IF(B769&lt;&gt;"",SUMIF($V$23:$V$598,V769,$H$23:$H$598)/SUMIF($V$23:$V$598,V769,$O$23:O1344),IF(O769&lt;&gt;"",SUMIF($S$23:$S$598,S769,$H$23:$H$598)/O769,""))</f>
        <v/>
      </c>
      <c r="J769" s="12"/>
      <c r="K769" s="19" t="str">
        <f t="shared" si="126"/>
        <v/>
      </c>
      <c r="L769" s="19" t="str">
        <f t="shared" si="119"/>
        <v/>
      </c>
      <c r="M769" s="19" t="str">
        <f t="shared" si="120"/>
        <v/>
      </c>
      <c r="N769" s="19" t="str">
        <f t="shared" si="127"/>
        <v/>
      </c>
      <c r="O769" s="9" t="str">
        <f t="shared" si="125"/>
        <v/>
      </c>
      <c r="S769" s="2" t="str">
        <f t="shared" si="123"/>
        <v>INDEX</v>
      </c>
      <c r="T769" s="18" t="str">
        <f t="shared" si="121"/>
        <v/>
      </c>
      <c r="V769" s="2" t="str">
        <f t="shared" si="124"/>
        <v>INCIDENTS</v>
      </c>
      <c r="W769" s="16" t="str">
        <f t="shared" si="122"/>
        <v/>
      </c>
    </row>
    <row r="770" spans="2:23" x14ac:dyDescent="0.2">
      <c r="B770" s="59" t="str">
        <f>IF(Collage!B763="","",Collage!B763)</f>
        <v/>
      </c>
      <c r="C770" s="59" t="str">
        <f>IF(Collage!C763="","",Collage!C763)</f>
        <v/>
      </c>
      <c r="D770" s="35" t="str">
        <f>IF(Collage!D763="","",Collage!D763)</f>
        <v/>
      </c>
      <c r="E770" s="29"/>
      <c r="F770" s="10"/>
      <c r="G770" s="11"/>
      <c r="H770" s="13" t="str">
        <f t="shared" si="118"/>
        <v/>
      </c>
      <c r="I770" s="8" t="str">
        <f>IF(B770&lt;&gt;"",SUMIF($V$23:$V$598,V770,$H$23:$H$598)/SUMIF($V$23:$V$598,V770,$O$23:O1345),IF(O770&lt;&gt;"",SUMIF($S$23:$S$598,S770,$H$23:$H$598)/O770,""))</f>
        <v/>
      </c>
      <c r="J770" s="12"/>
      <c r="K770" s="19" t="str">
        <f t="shared" si="126"/>
        <v/>
      </c>
      <c r="L770" s="19" t="str">
        <f t="shared" si="119"/>
        <v/>
      </c>
      <c r="M770" s="19" t="str">
        <f t="shared" si="120"/>
        <v/>
      </c>
      <c r="N770" s="19" t="str">
        <f t="shared" si="127"/>
        <v/>
      </c>
      <c r="O770" s="9" t="str">
        <f t="shared" si="125"/>
        <v/>
      </c>
      <c r="S770" s="2" t="str">
        <f t="shared" si="123"/>
        <v>INDEX</v>
      </c>
      <c r="T770" s="18" t="str">
        <f t="shared" si="121"/>
        <v/>
      </c>
      <c r="V770" s="2" t="str">
        <f t="shared" si="124"/>
        <v>INCIDENTS</v>
      </c>
      <c r="W770" s="16" t="str">
        <f t="shared" si="122"/>
        <v/>
      </c>
    </row>
    <row r="771" spans="2:23" x14ac:dyDescent="0.2">
      <c r="B771" s="59" t="str">
        <f>IF(Collage!B764="","",Collage!B764)</f>
        <v/>
      </c>
      <c r="C771" s="59" t="str">
        <f>IF(Collage!C764="","",Collage!C764)</f>
        <v/>
      </c>
      <c r="D771" s="35" t="str">
        <f>IF(Collage!D764="","",Collage!D764)</f>
        <v/>
      </c>
      <c r="E771" s="29"/>
      <c r="F771" s="10"/>
      <c r="G771" s="11"/>
      <c r="H771" s="13" t="str">
        <f t="shared" si="118"/>
        <v/>
      </c>
      <c r="I771" s="8" t="str">
        <f>IF(B771&lt;&gt;"",SUMIF($V$23:$V$598,V771,$H$23:$H$598)/SUMIF($V$23:$V$598,V771,$O$23:O1346),IF(O771&lt;&gt;"",SUMIF($S$23:$S$598,S771,$H$23:$H$598)/O771,""))</f>
        <v/>
      </c>
      <c r="J771" s="12"/>
      <c r="K771" s="19" t="str">
        <f t="shared" si="126"/>
        <v/>
      </c>
      <c r="L771" s="19" t="str">
        <f t="shared" si="119"/>
        <v/>
      </c>
      <c r="M771" s="19" t="str">
        <f t="shared" si="120"/>
        <v/>
      </c>
      <c r="N771" s="19" t="str">
        <f t="shared" si="127"/>
        <v/>
      </c>
      <c r="O771" s="9" t="str">
        <f t="shared" si="125"/>
        <v/>
      </c>
      <c r="S771" s="2" t="str">
        <f t="shared" si="123"/>
        <v>INDEX</v>
      </c>
      <c r="T771" s="18" t="str">
        <f t="shared" si="121"/>
        <v/>
      </c>
      <c r="V771" s="2" t="str">
        <f t="shared" si="124"/>
        <v>INCIDENTS</v>
      </c>
      <c r="W771" s="16" t="str">
        <f t="shared" si="122"/>
        <v/>
      </c>
    </row>
    <row r="772" spans="2:23" x14ac:dyDescent="0.2">
      <c r="B772" s="59" t="str">
        <f>IF(Collage!B765="","",Collage!B765)</f>
        <v/>
      </c>
      <c r="C772" s="59" t="str">
        <f>IF(Collage!C765="","",Collage!C765)</f>
        <v/>
      </c>
      <c r="D772" s="35" t="str">
        <f>IF(Collage!D765="","",Collage!D765)</f>
        <v/>
      </c>
      <c r="E772" s="29"/>
      <c r="F772" s="10"/>
      <c r="G772" s="11"/>
      <c r="H772" s="13" t="str">
        <f t="shared" si="118"/>
        <v/>
      </c>
      <c r="I772" s="8" t="str">
        <f>IF(B772&lt;&gt;"",SUMIF($V$23:$V$598,V772,$H$23:$H$598)/SUMIF($V$23:$V$598,V772,$O$23:O1347),IF(O772&lt;&gt;"",SUMIF($S$23:$S$598,S772,$H$23:$H$598)/O772,""))</f>
        <v/>
      </c>
      <c r="J772" s="12"/>
      <c r="K772" s="19" t="str">
        <f t="shared" si="126"/>
        <v/>
      </c>
      <c r="L772" s="19" t="str">
        <f t="shared" si="119"/>
        <v/>
      </c>
      <c r="M772" s="19" t="str">
        <f t="shared" si="120"/>
        <v/>
      </c>
      <c r="N772" s="19" t="str">
        <f t="shared" si="127"/>
        <v/>
      </c>
      <c r="O772" s="9" t="str">
        <f t="shared" si="125"/>
        <v/>
      </c>
      <c r="S772" s="2" t="str">
        <f t="shared" si="123"/>
        <v>INDEX</v>
      </c>
      <c r="T772" s="18" t="str">
        <f t="shared" si="121"/>
        <v/>
      </c>
      <c r="V772" s="2" t="str">
        <f t="shared" si="124"/>
        <v>INCIDENTS</v>
      </c>
      <c r="W772" s="16" t="str">
        <f t="shared" si="122"/>
        <v/>
      </c>
    </row>
    <row r="773" spans="2:23" x14ac:dyDescent="0.2">
      <c r="B773" s="59" t="str">
        <f>IF(Collage!B766="","",Collage!B766)</f>
        <v/>
      </c>
      <c r="C773" s="59" t="str">
        <f>IF(Collage!C766="","",Collage!C766)</f>
        <v/>
      </c>
      <c r="D773" s="35" t="str">
        <f>IF(Collage!D766="","",Collage!D766)</f>
        <v/>
      </c>
      <c r="E773" s="29"/>
      <c r="F773" s="10"/>
      <c r="G773" s="11"/>
      <c r="H773" s="13" t="str">
        <f t="shared" si="118"/>
        <v/>
      </c>
      <c r="I773" s="8" t="str">
        <f>IF(B773&lt;&gt;"",SUMIF($V$23:$V$598,V773,$H$23:$H$598)/SUMIF($V$23:$V$598,V773,$O$23:O1348),IF(O773&lt;&gt;"",SUMIF($S$23:$S$598,S773,$H$23:$H$598)/O773,""))</f>
        <v/>
      </c>
      <c r="J773" s="12"/>
      <c r="K773" s="19" t="str">
        <f t="shared" si="126"/>
        <v/>
      </c>
      <c r="L773" s="19" t="str">
        <f t="shared" si="119"/>
        <v/>
      </c>
      <c r="M773" s="19" t="str">
        <f t="shared" si="120"/>
        <v/>
      </c>
      <c r="N773" s="19" t="str">
        <f t="shared" si="127"/>
        <v/>
      </c>
      <c r="O773" s="9" t="str">
        <f t="shared" si="125"/>
        <v/>
      </c>
      <c r="S773" s="2" t="str">
        <f t="shared" si="123"/>
        <v>INDEX</v>
      </c>
      <c r="T773" s="18" t="str">
        <f t="shared" si="121"/>
        <v/>
      </c>
      <c r="V773" s="2" t="str">
        <f t="shared" si="124"/>
        <v>INCIDENTS</v>
      </c>
      <c r="W773" s="16" t="str">
        <f t="shared" si="122"/>
        <v/>
      </c>
    </row>
    <row r="774" spans="2:23" x14ac:dyDescent="0.2">
      <c r="B774" s="59" t="str">
        <f>IF(Collage!B767="","",Collage!B767)</f>
        <v/>
      </c>
      <c r="C774" s="59" t="str">
        <f>IF(Collage!C767="","",Collage!C767)</f>
        <v/>
      </c>
      <c r="D774" s="35" t="str">
        <f>IF(Collage!D767="","",Collage!D767)</f>
        <v/>
      </c>
      <c r="E774" s="29"/>
      <c r="F774" s="10"/>
      <c r="G774" s="11"/>
      <c r="H774" s="13" t="str">
        <f t="shared" si="118"/>
        <v/>
      </c>
      <c r="I774" s="8" t="str">
        <f>IF(B774&lt;&gt;"",SUMIF($V$23:$V$598,V774,$H$23:$H$598)/SUMIF($V$23:$V$598,V774,$O$23:O1349),IF(O774&lt;&gt;"",SUMIF($S$23:$S$598,S774,$H$23:$H$598)/O774,""))</f>
        <v/>
      </c>
      <c r="J774" s="12"/>
      <c r="K774" s="19" t="str">
        <f t="shared" si="126"/>
        <v/>
      </c>
      <c r="L774" s="19" t="str">
        <f t="shared" si="119"/>
        <v/>
      </c>
      <c r="M774" s="19" t="str">
        <f t="shared" si="120"/>
        <v/>
      </c>
      <c r="N774" s="19" t="str">
        <f t="shared" si="127"/>
        <v/>
      </c>
      <c r="O774" s="9" t="str">
        <f t="shared" si="125"/>
        <v/>
      </c>
      <c r="S774" s="2" t="str">
        <f t="shared" si="123"/>
        <v>INDEX</v>
      </c>
      <c r="T774" s="18" t="str">
        <f t="shared" si="121"/>
        <v/>
      </c>
      <c r="V774" s="2" t="str">
        <f t="shared" si="124"/>
        <v>INCIDENTS</v>
      </c>
      <c r="W774" s="16" t="str">
        <f t="shared" si="122"/>
        <v/>
      </c>
    </row>
    <row r="775" spans="2:23" x14ac:dyDescent="0.2">
      <c r="B775" s="59" t="str">
        <f>IF(Collage!B768="","",Collage!B768)</f>
        <v/>
      </c>
      <c r="C775" s="59" t="str">
        <f>IF(Collage!C768="","",Collage!C768)</f>
        <v/>
      </c>
      <c r="D775" s="35" t="str">
        <f>IF(Collage!D768="","",Collage!D768)</f>
        <v/>
      </c>
      <c r="E775" s="29"/>
      <c r="F775" s="10"/>
      <c r="G775" s="11"/>
      <c r="H775" s="13" t="str">
        <f t="shared" si="118"/>
        <v/>
      </c>
      <c r="I775" s="8" t="str">
        <f>IF(B775&lt;&gt;"",SUMIF($V$23:$V$598,V775,$H$23:$H$598)/SUMIF($V$23:$V$598,V775,$O$23:O1350),IF(O775&lt;&gt;"",SUMIF($S$23:$S$598,S775,$H$23:$H$598)/O775,""))</f>
        <v/>
      </c>
      <c r="J775" s="12"/>
      <c r="K775" s="19" t="str">
        <f t="shared" si="126"/>
        <v/>
      </c>
      <c r="L775" s="19" t="str">
        <f t="shared" si="119"/>
        <v/>
      </c>
      <c r="M775" s="19" t="str">
        <f t="shared" si="120"/>
        <v/>
      </c>
      <c r="N775" s="19" t="str">
        <f t="shared" si="127"/>
        <v/>
      </c>
      <c r="O775" s="9" t="str">
        <f t="shared" si="125"/>
        <v/>
      </c>
      <c r="S775" s="2" t="str">
        <f t="shared" si="123"/>
        <v>INDEX</v>
      </c>
      <c r="T775" s="18" t="str">
        <f t="shared" si="121"/>
        <v/>
      </c>
      <c r="V775" s="2" t="str">
        <f t="shared" si="124"/>
        <v>INCIDENTS</v>
      </c>
      <c r="W775" s="16" t="str">
        <f t="shared" si="122"/>
        <v/>
      </c>
    </row>
    <row r="776" spans="2:23" x14ac:dyDescent="0.2">
      <c r="B776" s="59" t="str">
        <f>IF(Collage!B769="","",Collage!B769)</f>
        <v/>
      </c>
      <c r="C776" s="59" t="str">
        <f>IF(Collage!C769="","",Collage!C769)</f>
        <v/>
      </c>
      <c r="D776" s="35" t="str">
        <f>IF(Collage!D769="","",Collage!D769)</f>
        <v/>
      </c>
      <c r="E776" s="29"/>
      <c r="F776" s="10"/>
      <c r="G776" s="11"/>
      <c r="H776" s="13" t="str">
        <f t="shared" si="118"/>
        <v/>
      </c>
      <c r="I776" s="8" t="str">
        <f>IF(B776&lt;&gt;"",SUMIF($V$23:$V$598,V776,$H$23:$H$598)/SUMIF($V$23:$V$598,V776,$O$23:O1351),IF(O776&lt;&gt;"",SUMIF($S$23:$S$598,S776,$H$23:$H$598)/O776,""))</f>
        <v/>
      </c>
      <c r="J776" s="12"/>
      <c r="K776" s="19" t="str">
        <f t="shared" si="126"/>
        <v/>
      </c>
      <c r="L776" s="19" t="str">
        <f t="shared" si="119"/>
        <v/>
      </c>
      <c r="M776" s="19" t="str">
        <f t="shared" si="120"/>
        <v/>
      </c>
      <c r="N776" s="19" t="str">
        <f t="shared" si="127"/>
        <v/>
      </c>
      <c r="O776" s="9" t="str">
        <f t="shared" si="125"/>
        <v/>
      </c>
      <c r="S776" s="2" t="str">
        <f t="shared" si="123"/>
        <v>INDEX</v>
      </c>
      <c r="T776" s="18" t="str">
        <f t="shared" si="121"/>
        <v/>
      </c>
      <c r="V776" s="2" t="str">
        <f t="shared" si="124"/>
        <v>INCIDENTS</v>
      </c>
      <c r="W776" s="16" t="str">
        <f t="shared" si="122"/>
        <v/>
      </c>
    </row>
    <row r="777" spans="2:23" x14ac:dyDescent="0.2">
      <c r="B777" s="59" t="str">
        <f>IF(Collage!B770="","",Collage!B770)</f>
        <v/>
      </c>
      <c r="C777" s="59" t="str">
        <f>IF(Collage!C770="","",Collage!C770)</f>
        <v/>
      </c>
      <c r="D777" s="35" t="str">
        <f>IF(Collage!D770="","",Collage!D770)</f>
        <v/>
      </c>
      <c r="E777" s="29"/>
      <c r="F777" s="10"/>
      <c r="G777" s="11"/>
      <c r="H777" s="13" t="str">
        <f t="shared" si="118"/>
        <v/>
      </c>
      <c r="I777" s="8" t="str">
        <f>IF(B777&lt;&gt;"",SUMIF($V$23:$V$598,V777,$H$23:$H$598)/SUMIF($V$23:$V$598,V777,$O$23:O1352),IF(O777&lt;&gt;"",SUMIF($S$23:$S$598,S777,$H$23:$H$598)/O777,""))</f>
        <v/>
      </c>
      <c r="J777" s="12"/>
      <c r="K777" s="19" t="str">
        <f t="shared" si="126"/>
        <v/>
      </c>
      <c r="L777" s="19" t="str">
        <f t="shared" si="119"/>
        <v/>
      </c>
      <c r="M777" s="19" t="str">
        <f t="shared" si="120"/>
        <v/>
      </c>
      <c r="N777" s="19" t="str">
        <f t="shared" si="127"/>
        <v/>
      </c>
      <c r="O777" s="9" t="str">
        <f t="shared" si="125"/>
        <v/>
      </c>
      <c r="S777" s="2" t="str">
        <f t="shared" si="123"/>
        <v>INDEX</v>
      </c>
      <c r="T777" s="18" t="str">
        <f t="shared" si="121"/>
        <v/>
      </c>
      <c r="V777" s="2" t="str">
        <f t="shared" si="124"/>
        <v>INCIDENTS</v>
      </c>
      <c r="W777" s="16" t="str">
        <f t="shared" si="122"/>
        <v/>
      </c>
    </row>
    <row r="778" spans="2:23" x14ac:dyDescent="0.2">
      <c r="B778" s="59" t="str">
        <f>IF(Collage!B771="","",Collage!B771)</f>
        <v/>
      </c>
      <c r="C778" s="59" t="str">
        <f>IF(Collage!C771="","",Collage!C771)</f>
        <v/>
      </c>
      <c r="D778" s="35" t="str">
        <f>IF(Collage!D771="","",Collage!D771)</f>
        <v/>
      </c>
      <c r="E778" s="29"/>
      <c r="F778" s="10"/>
      <c r="G778" s="11"/>
      <c r="H778" s="13" t="str">
        <f t="shared" si="118"/>
        <v/>
      </c>
      <c r="I778" s="8" t="str">
        <f>IF(B778&lt;&gt;"",SUMIF($V$23:$V$598,V778,$H$23:$H$598)/SUMIF($V$23:$V$598,V778,$O$23:O1353),IF(O778&lt;&gt;"",SUMIF($S$23:$S$598,S778,$H$23:$H$598)/O778,""))</f>
        <v/>
      </c>
      <c r="J778" s="12"/>
      <c r="K778" s="19" t="str">
        <f t="shared" si="126"/>
        <v/>
      </c>
      <c r="L778" s="19" t="str">
        <f t="shared" si="119"/>
        <v/>
      </c>
      <c r="M778" s="19" t="str">
        <f t="shared" si="120"/>
        <v/>
      </c>
      <c r="N778" s="19" t="str">
        <f t="shared" si="127"/>
        <v/>
      </c>
      <c r="O778" s="9" t="str">
        <f t="shared" si="125"/>
        <v/>
      </c>
      <c r="S778" s="2" t="str">
        <f t="shared" si="123"/>
        <v>INDEX</v>
      </c>
      <c r="T778" s="18" t="str">
        <f t="shared" si="121"/>
        <v/>
      </c>
      <c r="V778" s="2" t="str">
        <f t="shared" si="124"/>
        <v>INCIDENTS</v>
      </c>
      <c r="W778" s="16" t="str">
        <f t="shared" si="122"/>
        <v/>
      </c>
    </row>
    <row r="779" spans="2:23" x14ac:dyDescent="0.2">
      <c r="B779" s="59" t="str">
        <f>IF(Collage!B772="","",Collage!B772)</f>
        <v/>
      </c>
      <c r="C779" s="59" t="str">
        <f>IF(Collage!C772="","",Collage!C772)</f>
        <v/>
      </c>
      <c r="D779" s="35" t="str">
        <f>IF(Collage!D772="","",Collage!D772)</f>
        <v/>
      </c>
      <c r="E779" s="29"/>
      <c r="F779" s="10"/>
      <c r="G779" s="11"/>
      <c r="H779" s="13" t="str">
        <f t="shared" si="118"/>
        <v/>
      </c>
      <c r="I779" s="8" t="str">
        <f>IF(B779&lt;&gt;"",SUMIF($V$23:$V$598,V779,$H$23:$H$598)/SUMIF($V$23:$V$598,V779,$O$23:O1354),IF(O779&lt;&gt;"",SUMIF($S$23:$S$598,S779,$H$23:$H$598)/O779,""))</f>
        <v/>
      </c>
      <c r="J779" s="12"/>
      <c r="K779" s="19" t="str">
        <f t="shared" si="126"/>
        <v/>
      </c>
      <c r="L779" s="19" t="str">
        <f t="shared" si="119"/>
        <v/>
      </c>
      <c r="M779" s="19" t="str">
        <f t="shared" si="120"/>
        <v/>
      </c>
      <c r="N779" s="19" t="str">
        <f t="shared" si="127"/>
        <v/>
      </c>
      <c r="O779" s="9" t="str">
        <f t="shared" si="125"/>
        <v/>
      </c>
      <c r="S779" s="2" t="str">
        <f t="shared" si="123"/>
        <v>INDEX</v>
      </c>
      <c r="T779" s="18" t="str">
        <f t="shared" si="121"/>
        <v/>
      </c>
      <c r="V779" s="2" t="str">
        <f t="shared" si="124"/>
        <v>INCIDENTS</v>
      </c>
      <c r="W779" s="16" t="str">
        <f t="shared" si="122"/>
        <v/>
      </c>
    </row>
    <row r="780" spans="2:23" x14ac:dyDescent="0.2">
      <c r="B780" s="59" t="str">
        <f>IF(Collage!B773="","",Collage!B773)</f>
        <v/>
      </c>
      <c r="C780" s="59" t="str">
        <f>IF(Collage!C773="","",Collage!C773)</f>
        <v/>
      </c>
      <c r="D780" s="35" t="str">
        <f>IF(Collage!D773="","",Collage!D773)</f>
        <v/>
      </c>
      <c r="E780" s="29"/>
      <c r="F780" s="10"/>
      <c r="G780" s="11"/>
      <c r="H780" s="13" t="str">
        <f t="shared" si="118"/>
        <v/>
      </c>
      <c r="I780" s="8" t="str">
        <f>IF(B780&lt;&gt;"",SUMIF($V$23:$V$598,V780,$H$23:$H$598)/SUMIF($V$23:$V$598,V780,$O$23:O1355),IF(O780&lt;&gt;"",SUMIF($S$23:$S$598,S780,$H$23:$H$598)/O780,""))</f>
        <v/>
      </c>
      <c r="J780" s="12"/>
      <c r="K780" s="19" t="str">
        <f t="shared" si="126"/>
        <v/>
      </c>
      <c r="L780" s="19" t="str">
        <f t="shared" si="119"/>
        <v/>
      </c>
      <c r="M780" s="19" t="str">
        <f t="shared" si="120"/>
        <v/>
      </c>
      <c r="N780" s="19" t="str">
        <f t="shared" si="127"/>
        <v/>
      </c>
      <c r="O780" s="9" t="str">
        <f t="shared" si="125"/>
        <v/>
      </c>
      <c r="S780" s="2" t="str">
        <f t="shared" si="123"/>
        <v>INDEX</v>
      </c>
      <c r="T780" s="18" t="str">
        <f t="shared" si="121"/>
        <v/>
      </c>
      <c r="V780" s="2" t="str">
        <f t="shared" si="124"/>
        <v>INCIDENTS</v>
      </c>
      <c r="W780" s="16" t="str">
        <f t="shared" si="122"/>
        <v/>
      </c>
    </row>
    <row r="781" spans="2:23" x14ac:dyDescent="0.2">
      <c r="B781" s="59" t="str">
        <f>IF(Collage!B774="","",Collage!B774)</f>
        <v/>
      </c>
      <c r="C781" s="59" t="str">
        <f>IF(Collage!C774="","",Collage!C774)</f>
        <v/>
      </c>
      <c r="D781" s="35" t="str">
        <f>IF(Collage!D774="","",Collage!D774)</f>
        <v/>
      </c>
      <c r="E781" s="29"/>
      <c r="F781" s="10"/>
      <c r="G781" s="11"/>
      <c r="H781" s="13" t="str">
        <f t="shared" si="118"/>
        <v/>
      </c>
      <c r="I781" s="8" t="str">
        <f>IF(B781&lt;&gt;"",SUMIF($V$23:$V$598,V781,$H$23:$H$598)/SUMIF($V$23:$V$598,V781,$O$23:O1356),IF(O781&lt;&gt;"",SUMIF($S$23:$S$598,S781,$H$23:$H$598)/O781,""))</f>
        <v/>
      </c>
      <c r="J781" s="12"/>
      <c r="K781" s="19" t="str">
        <f t="shared" si="126"/>
        <v/>
      </c>
      <c r="L781" s="19" t="str">
        <f t="shared" si="119"/>
        <v/>
      </c>
      <c r="M781" s="19" t="str">
        <f t="shared" si="120"/>
        <v/>
      </c>
      <c r="N781" s="19" t="str">
        <f t="shared" si="127"/>
        <v/>
      </c>
      <c r="O781" s="9" t="str">
        <f t="shared" si="125"/>
        <v/>
      </c>
      <c r="S781" s="2" t="str">
        <f t="shared" si="123"/>
        <v>INDEX</v>
      </c>
      <c r="T781" s="18" t="str">
        <f t="shared" si="121"/>
        <v/>
      </c>
      <c r="V781" s="2" t="str">
        <f t="shared" si="124"/>
        <v>INCIDENTS</v>
      </c>
      <c r="W781" s="16" t="str">
        <f t="shared" si="122"/>
        <v/>
      </c>
    </row>
    <row r="782" spans="2:23" x14ac:dyDescent="0.2">
      <c r="B782" s="59" t="str">
        <f>IF(Collage!B775="","",Collage!B775)</f>
        <v/>
      </c>
      <c r="C782" s="59" t="str">
        <f>IF(Collage!C775="","",Collage!C775)</f>
        <v/>
      </c>
      <c r="D782" s="35" t="str">
        <f>IF(Collage!D775="","",Collage!D775)</f>
        <v/>
      </c>
      <c r="E782" s="29"/>
      <c r="F782" s="10"/>
      <c r="G782" s="11"/>
      <c r="H782" s="13" t="str">
        <f t="shared" si="118"/>
        <v/>
      </c>
      <c r="I782" s="8" t="str">
        <f>IF(B782&lt;&gt;"",SUMIF($V$23:$V$598,V782,$H$23:$H$598)/SUMIF($V$23:$V$598,V782,$O$23:O1357),IF(O782&lt;&gt;"",SUMIF($S$23:$S$598,S782,$H$23:$H$598)/O782,""))</f>
        <v/>
      </c>
      <c r="J782" s="12"/>
      <c r="K782" s="19" t="str">
        <f t="shared" si="126"/>
        <v/>
      </c>
      <c r="L782" s="19" t="str">
        <f t="shared" si="119"/>
        <v/>
      </c>
      <c r="M782" s="19" t="str">
        <f t="shared" si="120"/>
        <v/>
      </c>
      <c r="N782" s="19" t="str">
        <f t="shared" si="127"/>
        <v/>
      </c>
      <c r="O782" s="9" t="str">
        <f t="shared" si="125"/>
        <v/>
      </c>
      <c r="S782" s="2" t="str">
        <f t="shared" si="123"/>
        <v>INDEX</v>
      </c>
      <c r="T782" s="18" t="str">
        <f t="shared" si="121"/>
        <v/>
      </c>
      <c r="V782" s="2" t="str">
        <f t="shared" si="124"/>
        <v>INCIDENTS</v>
      </c>
      <c r="W782" s="16" t="str">
        <f t="shared" si="122"/>
        <v/>
      </c>
    </row>
    <row r="783" spans="2:23" x14ac:dyDescent="0.2">
      <c r="B783" s="59" t="str">
        <f>IF(Collage!B776="","",Collage!B776)</f>
        <v/>
      </c>
      <c r="C783" s="59" t="str">
        <f>IF(Collage!C776="","",Collage!C776)</f>
        <v/>
      </c>
      <c r="D783" s="35" t="str">
        <f>IF(Collage!D776="","",Collage!D776)</f>
        <v/>
      </c>
      <c r="E783" s="29"/>
      <c r="F783" s="10"/>
      <c r="G783" s="11"/>
      <c r="H783" s="13" t="str">
        <f t="shared" si="118"/>
        <v/>
      </c>
      <c r="I783" s="8" t="str">
        <f>IF(B783&lt;&gt;"",SUMIF($V$23:$V$598,V783,$H$23:$H$598)/SUMIF($V$23:$V$598,V783,$O$23:O1358),IF(O783&lt;&gt;"",SUMIF($S$23:$S$598,S783,$H$23:$H$598)/O783,""))</f>
        <v/>
      </c>
      <c r="J783" s="12"/>
      <c r="K783" s="19" t="str">
        <f t="shared" si="126"/>
        <v/>
      </c>
      <c r="L783" s="19" t="str">
        <f t="shared" si="119"/>
        <v/>
      </c>
      <c r="M783" s="19" t="str">
        <f t="shared" si="120"/>
        <v/>
      </c>
      <c r="N783" s="19" t="str">
        <f t="shared" si="127"/>
        <v/>
      </c>
      <c r="O783" s="9" t="str">
        <f t="shared" si="125"/>
        <v/>
      </c>
      <c r="S783" s="2" t="str">
        <f t="shared" si="123"/>
        <v>INDEX</v>
      </c>
      <c r="T783" s="18" t="str">
        <f t="shared" si="121"/>
        <v/>
      </c>
      <c r="V783" s="2" t="str">
        <f t="shared" si="124"/>
        <v>INCIDENTS</v>
      </c>
      <c r="W783" s="16" t="str">
        <f t="shared" si="122"/>
        <v/>
      </c>
    </row>
    <row r="784" spans="2:23" x14ac:dyDescent="0.2">
      <c r="B784" s="59" t="str">
        <f>IF(Collage!B777="","",Collage!B777)</f>
        <v/>
      </c>
      <c r="C784" s="59" t="str">
        <f>IF(Collage!C777="","",Collage!C777)</f>
        <v/>
      </c>
      <c r="D784" s="35" t="str">
        <f>IF(Collage!D777="","",Collage!D777)</f>
        <v/>
      </c>
      <c r="E784" s="29"/>
      <c r="F784" s="10"/>
      <c r="G784" s="11"/>
      <c r="H784" s="13" t="str">
        <f t="shared" si="118"/>
        <v/>
      </c>
      <c r="I784" s="8" t="str">
        <f>IF(B784&lt;&gt;"",SUMIF($V$23:$V$598,V784,$H$23:$H$598)/SUMIF($V$23:$V$598,V784,$O$23:O1359),IF(O784&lt;&gt;"",SUMIF($S$23:$S$598,S784,$H$23:$H$598)/O784,""))</f>
        <v/>
      </c>
      <c r="J784" s="12"/>
      <c r="K784" s="19" t="str">
        <f t="shared" si="126"/>
        <v/>
      </c>
      <c r="L784" s="19" t="str">
        <f t="shared" si="119"/>
        <v/>
      </c>
      <c r="M784" s="19" t="str">
        <f t="shared" si="120"/>
        <v/>
      </c>
      <c r="N784" s="19" t="str">
        <f t="shared" si="127"/>
        <v/>
      </c>
      <c r="O784" s="9" t="str">
        <f t="shared" si="125"/>
        <v/>
      </c>
      <c r="S784" s="2" t="str">
        <f t="shared" si="123"/>
        <v>INDEX</v>
      </c>
      <c r="T784" s="18" t="str">
        <f t="shared" si="121"/>
        <v/>
      </c>
      <c r="V784" s="2" t="str">
        <f t="shared" si="124"/>
        <v>INCIDENTS</v>
      </c>
      <c r="W784" s="16" t="str">
        <f t="shared" si="122"/>
        <v/>
      </c>
    </row>
    <row r="785" spans="2:23" x14ac:dyDescent="0.2">
      <c r="B785" s="59" t="str">
        <f>IF(Collage!B778="","",Collage!B778)</f>
        <v/>
      </c>
      <c r="C785" s="59" t="str">
        <f>IF(Collage!C778="","",Collage!C778)</f>
        <v/>
      </c>
      <c r="D785" s="35" t="str">
        <f>IF(Collage!D778="","",Collage!D778)</f>
        <v/>
      </c>
      <c r="E785" s="29"/>
      <c r="F785" s="10"/>
      <c r="G785" s="11"/>
      <c r="H785" s="13" t="str">
        <f t="shared" si="118"/>
        <v/>
      </c>
      <c r="I785" s="8" t="str">
        <f>IF(B785&lt;&gt;"",SUMIF($V$23:$V$598,V785,$H$23:$H$598)/SUMIF($V$23:$V$598,V785,$O$23:O1360),IF(O785&lt;&gt;"",SUMIF($S$23:$S$598,S785,$H$23:$H$598)/O785,""))</f>
        <v/>
      </c>
      <c r="J785" s="12"/>
      <c r="K785" s="19" t="str">
        <f t="shared" si="126"/>
        <v/>
      </c>
      <c r="L785" s="19" t="str">
        <f t="shared" si="119"/>
        <v/>
      </c>
      <c r="M785" s="19" t="str">
        <f t="shared" si="120"/>
        <v/>
      </c>
      <c r="N785" s="19" t="str">
        <f t="shared" si="127"/>
        <v/>
      </c>
      <c r="O785" s="9" t="str">
        <f t="shared" si="125"/>
        <v/>
      </c>
      <c r="S785" s="2" t="str">
        <f t="shared" si="123"/>
        <v>INDEX</v>
      </c>
      <c r="T785" s="18" t="str">
        <f t="shared" si="121"/>
        <v/>
      </c>
      <c r="V785" s="2" t="str">
        <f t="shared" si="124"/>
        <v>INCIDENTS</v>
      </c>
      <c r="W785" s="16" t="str">
        <f t="shared" si="122"/>
        <v/>
      </c>
    </row>
    <row r="786" spans="2:23" x14ac:dyDescent="0.2">
      <c r="B786" s="59" t="str">
        <f>IF(Collage!B779="","",Collage!B779)</f>
        <v/>
      </c>
      <c r="C786" s="59" t="str">
        <f>IF(Collage!C779="","",Collage!C779)</f>
        <v/>
      </c>
      <c r="D786" s="35" t="str">
        <f>IF(Collage!D779="","",Collage!D779)</f>
        <v/>
      </c>
      <c r="E786" s="29"/>
      <c r="F786" s="10"/>
      <c r="G786" s="11"/>
      <c r="H786" s="13" t="str">
        <f t="shared" si="118"/>
        <v/>
      </c>
      <c r="I786" s="8" t="str">
        <f>IF(B786&lt;&gt;"",SUMIF($V$23:$V$598,V786,$H$23:$H$598)/SUMIF($V$23:$V$598,V786,$O$23:O1361),IF(O786&lt;&gt;"",SUMIF($S$23:$S$598,S786,$H$23:$H$598)/O786,""))</f>
        <v/>
      </c>
      <c r="J786" s="12"/>
      <c r="K786" s="19" t="str">
        <f t="shared" si="126"/>
        <v/>
      </c>
      <c r="L786" s="19" t="str">
        <f t="shared" si="119"/>
        <v/>
      </c>
      <c r="M786" s="19" t="str">
        <f t="shared" si="120"/>
        <v/>
      </c>
      <c r="N786" s="19" t="str">
        <f t="shared" si="127"/>
        <v/>
      </c>
      <c r="O786" s="9" t="str">
        <f t="shared" si="125"/>
        <v/>
      </c>
      <c r="S786" s="2" t="str">
        <f t="shared" si="123"/>
        <v>INDEX</v>
      </c>
      <c r="T786" s="18" t="str">
        <f t="shared" si="121"/>
        <v/>
      </c>
      <c r="V786" s="2" t="str">
        <f t="shared" si="124"/>
        <v>INCIDENTS</v>
      </c>
      <c r="W786" s="16" t="str">
        <f t="shared" si="122"/>
        <v/>
      </c>
    </row>
    <row r="787" spans="2:23" x14ac:dyDescent="0.2">
      <c r="B787" s="59" t="str">
        <f>IF(Collage!B780="","",Collage!B780)</f>
        <v/>
      </c>
      <c r="C787" s="59" t="str">
        <f>IF(Collage!C780="","",Collage!C780)</f>
        <v/>
      </c>
      <c r="D787" s="35" t="str">
        <f>IF(Collage!D780="","",Collage!D780)</f>
        <v/>
      </c>
      <c r="E787" s="29"/>
      <c r="F787" s="10"/>
      <c r="G787" s="11"/>
      <c r="H787" s="13" t="str">
        <f t="shared" si="118"/>
        <v/>
      </c>
      <c r="I787" s="8" t="str">
        <f>IF(B787&lt;&gt;"",SUMIF($V$23:$V$598,V787,$H$23:$H$598)/SUMIF($V$23:$V$598,V787,$O$23:O1362),IF(O787&lt;&gt;"",SUMIF($S$23:$S$598,S787,$H$23:$H$598)/O787,""))</f>
        <v/>
      </c>
      <c r="J787" s="12"/>
      <c r="K787" s="19" t="str">
        <f t="shared" si="126"/>
        <v/>
      </c>
      <c r="L787" s="19" t="str">
        <f t="shared" si="119"/>
        <v/>
      </c>
      <c r="M787" s="19" t="str">
        <f t="shared" si="120"/>
        <v/>
      </c>
      <c r="N787" s="19" t="str">
        <f t="shared" si="127"/>
        <v/>
      </c>
      <c r="O787" s="9" t="str">
        <f t="shared" si="125"/>
        <v/>
      </c>
      <c r="S787" s="2" t="str">
        <f t="shared" si="123"/>
        <v>INDEX</v>
      </c>
      <c r="T787" s="18" t="str">
        <f t="shared" si="121"/>
        <v/>
      </c>
      <c r="V787" s="2" t="str">
        <f t="shared" si="124"/>
        <v>INCIDENTS</v>
      </c>
      <c r="W787" s="16" t="str">
        <f t="shared" si="122"/>
        <v/>
      </c>
    </row>
    <row r="788" spans="2:23" x14ac:dyDescent="0.2">
      <c r="B788" s="59" t="str">
        <f>IF(Collage!B781="","",Collage!B781)</f>
        <v/>
      </c>
      <c r="C788" s="59" t="str">
        <f>IF(Collage!C781="","",Collage!C781)</f>
        <v/>
      </c>
      <c r="D788" s="35" t="str">
        <f>IF(Collage!D781="","",Collage!D781)</f>
        <v/>
      </c>
      <c r="E788" s="29"/>
      <c r="F788" s="10"/>
      <c r="G788" s="11"/>
      <c r="H788" s="13" t="str">
        <f t="shared" si="118"/>
        <v/>
      </c>
      <c r="I788" s="8" t="str">
        <f>IF(B788&lt;&gt;"",SUMIF($V$23:$V$598,V788,$H$23:$H$598)/SUMIF($V$23:$V$598,V788,$O$23:O1363),IF(O788&lt;&gt;"",SUMIF($S$23:$S$598,S788,$H$23:$H$598)/O788,""))</f>
        <v/>
      </c>
      <c r="J788" s="12"/>
      <c r="K788" s="19" t="str">
        <f t="shared" si="126"/>
        <v/>
      </c>
      <c r="L788" s="19" t="str">
        <f t="shared" si="119"/>
        <v/>
      </c>
      <c r="M788" s="19" t="str">
        <f t="shared" si="120"/>
        <v/>
      </c>
      <c r="N788" s="19" t="str">
        <f t="shared" si="127"/>
        <v/>
      </c>
      <c r="O788" s="9" t="str">
        <f t="shared" si="125"/>
        <v/>
      </c>
      <c r="S788" s="2" t="str">
        <f t="shared" si="123"/>
        <v>INDEX</v>
      </c>
      <c r="T788" s="18" t="str">
        <f t="shared" si="121"/>
        <v/>
      </c>
      <c r="V788" s="2" t="str">
        <f t="shared" si="124"/>
        <v>INCIDENTS</v>
      </c>
      <c r="W788" s="16" t="str">
        <f t="shared" si="122"/>
        <v/>
      </c>
    </row>
    <row r="789" spans="2:23" x14ac:dyDescent="0.2">
      <c r="B789" s="59" t="str">
        <f>IF(Collage!B782="","",Collage!B782)</f>
        <v/>
      </c>
      <c r="C789" s="59" t="str">
        <f>IF(Collage!C782="","",Collage!C782)</f>
        <v/>
      </c>
      <c r="D789" s="35" t="str">
        <f>IF(Collage!D782="","",Collage!D782)</f>
        <v/>
      </c>
      <c r="E789" s="29"/>
      <c r="F789" s="10"/>
      <c r="G789" s="11"/>
      <c r="H789" s="13" t="str">
        <f t="shared" si="118"/>
        <v/>
      </c>
      <c r="I789" s="8" t="str">
        <f>IF(B789&lt;&gt;"",SUMIF($V$23:$V$598,V789,$H$23:$H$598)/SUMIF($V$23:$V$598,V789,$O$23:O1364),IF(O789&lt;&gt;"",SUMIF($S$23:$S$598,S789,$H$23:$H$598)/O789,""))</f>
        <v/>
      </c>
      <c r="J789" s="12"/>
      <c r="K789" s="19" t="str">
        <f t="shared" si="126"/>
        <v/>
      </c>
      <c r="L789" s="19" t="str">
        <f t="shared" si="119"/>
        <v/>
      </c>
      <c r="M789" s="19" t="str">
        <f t="shared" si="120"/>
        <v/>
      </c>
      <c r="N789" s="19" t="str">
        <f t="shared" si="127"/>
        <v/>
      </c>
      <c r="O789" s="9" t="str">
        <f t="shared" si="125"/>
        <v/>
      </c>
      <c r="S789" s="2" t="str">
        <f t="shared" si="123"/>
        <v>INDEX</v>
      </c>
      <c r="T789" s="18" t="str">
        <f t="shared" si="121"/>
        <v/>
      </c>
      <c r="V789" s="2" t="str">
        <f t="shared" si="124"/>
        <v>INCIDENTS</v>
      </c>
      <c r="W789" s="16" t="str">
        <f t="shared" si="122"/>
        <v/>
      </c>
    </row>
    <row r="790" spans="2:23" x14ac:dyDescent="0.2">
      <c r="B790" s="59" t="str">
        <f>IF(Collage!B783="","",Collage!B783)</f>
        <v/>
      </c>
      <c r="C790" s="59" t="str">
        <f>IF(Collage!C783="","",Collage!C783)</f>
        <v/>
      </c>
      <c r="D790" s="35" t="str">
        <f>IF(Collage!D783="","",Collage!D783)</f>
        <v/>
      </c>
      <c r="E790" s="29"/>
      <c r="F790" s="10"/>
      <c r="G790" s="11"/>
      <c r="H790" s="13" t="str">
        <f t="shared" si="118"/>
        <v/>
      </c>
      <c r="I790" s="8" t="str">
        <f>IF(B790&lt;&gt;"",SUMIF($V$23:$V$598,V790,$H$23:$H$598)/SUMIF($V$23:$V$598,V790,$O$23:O1365),IF(O790&lt;&gt;"",SUMIF($S$23:$S$598,S790,$H$23:$H$598)/O790,""))</f>
        <v/>
      </c>
      <c r="J790" s="12"/>
      <c r="K790" s="19" t="str">
        <f t="shared" si="126"/>
        <v/>
      </c>
      <c r="L790" s="19" t="str">
        <f t="shared" si="119"/>
        <v/>
      </c>
      <c r="M790" s="19" t="str">
        <f t="shared" si="120"/>
        <v/>
      </c>
      <c r="N790" s="19" t="str">
        <f t="shared" si="127"/>
        <v/>
      </c>
      <c r="O790" s="9" t="str">
        <f t="shared" si="125"/>
        <v/>
      </c>
      <c r="S790" s="2" t="str">
        <f t="shared" si="123"/>
        <v>INDEX</v>
      </c>
      <c r="T790" s="18" t="str">
        <f t="shared" si="121"/>
        <v/>
      </c>
      <c r="V790" s="2" t="str">
        <f t="shared" si="124"/>
        <v>INCIDENTS</v>
      </c>
      <c r="W790" s="16" t="str">
        <f t="shared" si="122"/>
        <v/>
      </c>
    </row>
    <row r="791" spans="2:23" x14ac:dyDescent="0.2">
      <c r="B791" s="59" t="str">
        <f>IF(Collage!B784="","",Collage!B784)</f>
        <v/>
      </c>
      <c r="C791" s="59" t="str">
        <f>IF(Collage!C784="","",Collage!C784)</f>
        <v/>
      </c>
      <c r="D791" s="35" t="str">
        <f>IF(Collage!D784="","",Collage!D784)</f>
        <v/>
      </c>
      <c r="E791" s="29"/>
      <c r="F791" s="10"/>
      <c r="G791" s="11"/>
      <c r="H791" s="13" t="str">
        <f t="shared" ref="H791:H854" si="128">IF(D791="","",SUM(N791/3))</f>
        <v/>
      </c>
      <c r="I791" s="8" t="str">
        <f>IF(B791&lt;&gt;"",SUMIF($V$23:$V$598,V791,$H$23:$H$598)/SUMIF($V$23:$V$598,V791,$O$23:O1366),IF(O791&lt;&gt;"",SUMIF($S$23:$S$598,S791,$H$23:$H$598)/O791,""))</f>
        <v/>
      </c>
      <c r="J791" s="12"/>
      <c r="K791" s="19" t="str">
        <f t="shared" si="126"/>
        <v/>
      </c>
      <c r="L791" s="19" t="str">
        <f t="shared" ref="L791:L854" si="129">IF($D791&lt;&gt;"",IF($F791="X",1,0),"")</f>
        <v/>
      </c>
      <c r="M791" s="19" t="str">
        <f t="shared" ref="M791:M854" si="130">IF($D791&lt;&gt;"",IF($G791="X",1,0),"")</f>
        <v/>
      </c>
      <c r="N791" s="19" t="str">
        <f t="shared" si="127"/>
        <v/>
      </c>
      <c r="O791" s="9" t="str">
        <f t="shared" si="125"/>
        <v/>
      </c>
      <c r="S791" s="2" t="str">
        <f t="shared" si="123"/>
        <v>INDEX</v>
      </c>
      <c r="T791" s="18" t="str">
        <f t="shared" ref="T791:T854" si="131">IF(C791&lt;&gt;"",I791,"")</f>
        <v/>
      </c>
      <c r="V791" s="2" t="str">
        <f t="shared" si="124"/>
        <v>INCIDENTS</v>
      </c>
      <c r="W791" s="16" t="str">
        <f t="shared" ref="W791:W854" si="132">IF(B791&lt;&gt;"",I791,"")</f>
        <v/>
      </c>
    </row>
    <row r="792" spans="2:23" x14ac:dyDescent="0.2">
      <c r="B792" s="59" t="str">
        <f>IF(Collage!B785="","",Collage!B785)</f>
        <v/>
      </c>
      <c r="C792" s="59" t="str">
        <f>IF(Collage!C785="","",Collage!C785)</f>
        <v/>
      </c>
      <c r="D792" s="35" t="str">
        <f>IF(Collage!D785="","",Collage!D785)</f>
        <v/>
      </c>
      <c r="E792" s="29"/>
      <c r="F792" s="10"/>
      <c r="G792" s="11"/>
      <c r="H792" s="13" t="str">
        <f t="shared" si="128"/>
        <v/>
      </c>
      <c r="I792" s="8" t="str">
        <f>IF(B792&lt;&gt;"",SUMIF($V$23:$V$598,V792,$H$23:$H$598)/SUMIF($V$23:$V$598,V792,$O$23:O1367),IF(O792&lt;&gt;"",SUMIF($S$23:$S$598,S792,$H$23:$H$598)/O792,""))</f>
        <v/>
      </c>
      <c r="J792" s="12"/>
      <c r="K792" s="19" t="str">
        <f t="shared" si="126"/>
        <v/>
      </c>
      <c r="L792" s="19" t="str">
        <f t="shared" si="129"/>
        <v/>
      </c>
      <c r="M792" s="19" t="str">
        <f t="shared" si="130"/>
        <v/>
      </c>
      <c r="N792" s="19" t="str">
        <f t="shared" si="127"/>
        <v/>
      </c>
      <c r="O792" s="9" t="str">
        <f t="shared" si="125"/>
        <v/>
      </c>
      <c r="S792" s="2" t="str">
        <f t="shared" ref="S792:S855" si="133">IF(C792&lt;&gt;"",C792,IF(V792=V791,S791,""))</f>
        <v>INDEX</v>
      </c>
      <c r="T792" s="18" t="str">
        <f t="shared" si="131"/>
        <v/>
      </c>
      <c r="V792" s="2" t="str">
        <f t="shared" ref="V792:V855" si="134">IF(B792="",V791,B792)</f>
        <v>INCIDENTS</v>
      </c>
      <c r="W792" s="16" t="str">
        <f t="shared" si="132"/>
        <v/>
      </c>
    </row>
    <row r="793" spans="2:23" x14ac:dyDescent="0.2">
      <c r="B793" s="59" t="str">
        <f>IF(Collage!B786="","",Collage!B786)</f>
        <v/>
      </c>
      <c r="C793" s="59" t="str">
        <f>IF(Collage!C786="","",Collage!C786)</f>
        <v/>
      </c>
      <c r="D793" s="35" t="str">
        <f>IF(Collage!D786="","",Collage!D786)</f>
        <v/>
      </c>
      <c r="E793" s="29"/>
      <c r="F793" s="10"/>
      <c r="G793" s="11"/>
      <c r="H793" s="13" t="str">
        <f t="shared" si="128"/>
        <v/>
      </c>
      <c r="I793" s="8" t="str">
        <f>IF(B793&lt;&gt;"",SUMIF($V$23:$V$598,V793,$H$23:$H$598)/SUMIF($V$23:$V$598,V793,$O$23:O1368),IF(O793&lt;&gt;"",SUMIF($S$23:$S$598,S793,$H$23:$H$598)/O793,""))</f>
        <v/>
      </c>
      <c r="J793" s="12"/>
      <c r="K793" s="19" t="str">
        <f t="shared" si="126"/>
        <v/>
      </c>
      <c r="L793" s="19" t="str">
        <f t="shared" si="129"/>
        <v/>
      </c>
      <c r="M793" s="19" t="str">
        <f t="shared" si="130"/>
        <v/>
      </c>
      <c r="N793" s="19" t="str">
        <f t="shared" si="127"/>
        <v/>
      </c>
      <c r="O793" s="9" t="str">
        <f t="shared" ref="O793:O856" si="135">IF(C793="","",IF(S792&lt;&gt;S793,SUMPRODUCT((D793:D1269&lt;&gt;"")*(S793:S1269=S793)),""))</f>
        <v/>
      </c>
      <c r="S793" s="2" t="str">
        <f t="shared" si="133"/>
        <v>INDEX</v>
      </c>
      <c r="T793" s="18" t="str">
        <f t="shared" si="131"/>
        <v/>
      </c>
      <c r="V793" s="2" t="str">
        <f t="shared" si="134"/>
        <v>INCIDENTS</v>
      </c>
      <c r="W793" s="16" t="str">
        <f t="shared" si="132"/>
        <v/>
      </c>
    </row>
    <row r="794" spans="2:23" x14ac:dyDescent="0.2">
      <c r="B794" s="59" t="str">
        <f>IF(Collage!B787="","",Collage!B787)</f>
        <v/>
      </c>
      <c r="C794" s="59" t="str">
        <f>IF(Collage!C787="","",Collage!C787)</f>
        <v/>
      </c>
      <c r="D794" s="35" t="str">
        <f>IF(Collage!D787="","",Collage!D787)</f>
        <v/>
      </c>
      <c r="E794" s="29"/>
      <c r="F794" s="10"/>
      <c r="G794" s="11"/>
      <c r="H794" s="13" t="str">
        <f t="shared" si="128"/>
        <v/>
      </c>
      <c r="I794" s="8" t="str">
        <f>IF(B794&lt;&gt;"",SUMIF($V$23:$V$598,V794,$H$23:$H$598)/SUMIF($V$23:$V$598,V794,$O$23:O1369),IF(O794&lt;&gt;"",SUMIF($S$23:$S$598,S794,$H$23:$H$598)/O794,""))</f>
        <v/>
      </c>
      <c r="J794" s="12"/>
      <c r="K794" s="19" t="str">
        <f t="shared" si="126"/>
        <v/>
      </c>
      <c r="L794" s="19" t="str">
        <f t="shared" si="129"/>
        <v/>
      </c>
      <c r="M794" s="19" t="str">
        <f t="shared" si="130"/>
        <v/>
      </c>
      <c r="N794" s="19" t="str">
        <f t="shared" si="127"/>
        <v/>
      </c>
      <c r="O794" s="9" t="str">
        <f t="shared" si="135"/>
        <v/>
      </c>
      <c r="S794" s="2" t="str">
        <f t="shared" si="133"/>
        <v>INDEX</v>
      </c>
      <c r="T794" s="18" t="str">
        <f t="shared" si="131"/>
        <v/>
      </c>
      <c r="V794" s="2" t="str">
        <f t="shared" si="134"/>
        <v>INCIDENTS</v>
      </c>
      <c r="W794" s="16" t="str">
        <f t="shared" si="132"/>
        <v/>
      </c>
    </row>
    <row r="795" spans="2:23" x14ac:dyDescent="0.2">
      <c r="B795" s="59" t="str">
        <f>IF(Collage!B788="","",Collage!B788)</f>
        <v/>
      </c>
      <c r="C795" s="59" t="str">
        <f>IF(Collage!C788="","",Collage!C788)</f>
        <v/>
      </c>
      <c r="D795" s="35" t="str">
        <f>IF(Collage!D788="","",Collage!D788)</f>
        <v/>
      </c>
      <c r="E795" s="29"/>
      <c r="F795" s="10"/>
      <c r="G795" s="11"/>
      <c r="H795" s="13" t="str">
        <f t="shared" si="128"/>
        <v/>
      </c>
      <c r="I795" s="8" t="str">
        <f>IF(B795&lt;&gt;"",SUMIF($V$23:$V$598,V795,$H$23:$H$598)/SUMIF($V$23:$V$598,V795,$O$23:O1370),IF(O795&lt;&gt;"",SUMIF($S$23:$S$598,S795,$H$23:$H$598)/O795,""))</f>
        <v/>
      </c>
      <c r="J795" s="12"/>
      <c r="K795" s="19" t="str">
        <f t="shared" si="126"/>
        <v/>
      </c>
      <c r="L795" s="19" t="str">
        <f t="shared" si="129"/>
        <v/>
      </c>
      <c r="M795" s="19" t="str">
        <f t="shared" si="130"/>
        <v/>
      </c>
      <c r="N795" s="19" t="str">
        <f t="shared" si="127"/>
        <v/>
      </c>
      <c r="O795" s="9" t="str">
        <f t="shared" si="135"/>
        <v/>
      </c>
      <c r="S795" s="2" t="str">
        <f t="shared" si="133"/>
        <v>INDEX</v>
      </c>
      <c r="T795" s="18" t="str">
        <f t="shared" si="131"/>
        <v/>
      </c>
      <c r="V795" s="2" t="str">
        <f t="shared" si="134"/>
        <v>INCIDENTS</v>
      </c>
      <c r="W795" s="16" t="str">
        <f t="shared" si="132"/>
        <v/>
      </c>
    </row>
    <row r="796" spans="2:23" x14ac:dyDescent="0.2">
      <c r="B796" s="59" t="str">
        <f>IF(Collage!B789="","",Collage!B789)</f>
        <v/>
      </c>
      <c r="C796" s="59" t="str">
        <f>IF(Collage!C789="","",Collage!C789)</f>
        <v/>
      </c>
      <c r="D796" s="35" t="str">
        <f>IF(Collage!D789="","",Collage!D789)</f>
        <v/>
      </c>
      <c r="E796" s="29"/>
      <c r="F796" s="10"/>
      <c r="G796" s="11"/>
      <c r="H796" s="13" t="str">
        <f t="shared" si="128"/>
        <v/>
      </c>
      <c r="I796" s="8" t="str">
        <f>IF(B796&lt;&gt;"",SUMIF($V$23:$V$598,V796,$H$23:$H$598)/SUMIF($V$23:$V$598,V796,$O$23:O1371),IF(O796&lt;&gt;"",SUMIF($S$23:$S$598,S796,$H$23:$H$598)/O796,""))</f>
        <v/>
      </c>
      <c r="J796" s="12"/>
      <c r="K796" s="19" t="str">
        <f t="shared" si="126"/>
        <v/>
      </c>
      <c r="L796" s="19" t="str">
        <f t="shared" si="129"/>
        <v/>
      </c>
      <c r="M796" s="19" t="str">
        <f t="shared" si="130"/>
        <v/>
      </c>
      <c r="N796" s="19" t="str">
        <f t="shared" si="127"/>
        <v/>
      </c>
      <c r="O796" s="9" t="str">
        <f t="shared" si="135"/>
        <v/>
      </c>
      <c r="S796" s="2" t="str">
        <f t="shared" si="133"/>
        <v>INDEX</v>
      </c>
      <c r="T796" s="18" t="str">
        <f t="shared" si="131"/>
        <v/>
      </c>
      <c r="V796" s="2" t="str">
        <f t="shared" si="134"/>
        <v>INCIDENTS</v>
      </c>
      <c r="W796" s="16" t="str">
        <f t="shared" si="132"/>
        <v/>
      </c>
    </row>
    <row r="797" spans="2:23" x14ac:dyDescent="0.2">
      <c r="B797" s="59" t="str">
        <f>IF(Collage!B790="","",Collage!B790)</f>
        <v/>
      </c>
      <c r="C797" s="59" t="str">
        <f>IF(Collage!C790="","",Collage!C790)</f>
        <v/>
      </c>
      <c r="D797" s="35" t="str">
        <f>IF(Collage!D790="","",Collage!D790)</f>
        <v/>
      </c>
      <c r="E797" s="29"/>
      <c r="F797" s="10"/>
      <c r="G797" s="11"/>
      <c r="H797" s="13" t="str">
        <f t="shared" si="128"/>
        <v/>
      </c>
      <c r="I797" s="8" t="str">
        <f>IF(B797&lt;&gt;"",SUMIF($V$23:$V$598,V797,$H$23:$H$598)/SUMIF($V$23:$V$598,V797,$O$23:O1372),IF(O797&lt;&gt;"",SUMIF($S$23:$S$598,S797,$H$23:$H$598)/O797,""))</f>
        <v/>
      </c>
      <c r="J797" s="12"/>
      <c r="K797" s="19" t="str">
        <f t="shared" si="126"/>
        <v/>
      </c>
      <c r="L797" s="19" t="str">
        <f t="shared" si="129"/>
        <v/>
      </c>
      <c r="M797" s="19" t="str">
        <f t="shared" si="130"/>
        <v/>
      </c>
      <c r="N797" s="19" t="str">
        <f t="shared" si="127"/>
        <v/>
      </c>
      <c r="O797" s="9" t="str">
        <f t="shared" si="135"/>
        <v/>
      </c>
      <c r="S797" s="2" t="str">
        <f t="shared" si="133"/>
        <v>INDEX</v>
      </c>
      <c r="T797" s="18" t="str">
        <f t="shared" si="131"/>
        <v/>
      </c>
      <c r="V797" s="2" t="str">
        <f t="shared" si="134"/>
        <v>INCIDENTS</v>
      </c>
      <c r="W797" s="16" t="str">
        <f t="shared" si="132"/>
        <v/>
      </c>
    </row>
    <row r="798" spans="2:23" x14ac:dyDescent="0.2">
      <c r="B798" s="59" t="str">
        <f>IF(Collage!B791="","",Collage!B791)</f>
        <v/>
      </c>
      <c r="C798" s="59" t="str">
        <f>IF(Collage!C791="","",Collage!C791)</f>
        <v/>
      </c>
      <c r="D798" s="35" t="str">
        <f>IF(Collage!D791="","",Collage!D791)</f>
        <v/>
      </c>
      <c r="E798" s="29"/>
      <c r="F798" s="10"/>
      <c r="G798" s="11"/>
      <c r="H798" s="13" t="str">
        <f t="shared" si="128"/>
        <v/>
      </c>
      <c r="I798" s="8" t="str">
        <f>IF(B798&lt;&gt;"",SUMIF($V$23:$V$598,V798,$H$23:$H$598)/SUMIF($V$23:$V$598,V798,$O$23:O1373),IF(O798&lt;&gt;"",SUMIF($S$23:$S$598,S798,$H$23:$H$598)/O798,""))</f>
        <v/>
      </c>
      <c r="J798" s="12"/>
      <c r="K798" s="19" t="str">
        <f t="shared" si="126"/>
        <v/>
      </c>
      <c r="L798" s="19" t="str">
        <f t="shared" si="129"/>
        <v/>
      </c>
      <c r="M798" s="19" t="str">
        <f t="shared" si="130"/>
        <v/>
      </c>
      <c r="N798" s="19" t="str">
        <f t="shared" si="127"/>
        <v/>
      </c>
      <c r="O798" s="9" t="str">
        <f t="shared" si="135"/>
        <v/>
      </c>
      <c r="S798" s="2" t="str">
        <f t="shared" si="133"/>
        <v>INDEX</v>
      </c>
      <c r="T798" s="18" t="str">
        <f t="shared" si="131"/>
        <v/>
      </c>
      <c r="V798" s="2" t="str">
        <f t="shared" si="134"/>
        <v>INCIDENTS</v>
      </c>
      <c r="W798" s="16" t="str">
        <f t="shared" si="132"/>
        <v/>
      </c>
    </row>
    <row r="799" spans="2:23" x14ac:dyDescent="0.2">
      <c r="B799" s="59" t="str">
        <f>IF(Collage!B792="","",Collage!B792)</f>
        <v/>
      </c>
      <c r="C799" s="59" t="str">
        <f>IF(Collage!C792="","",Collage!C792)</f>
        <v/>
      </c>
      <c r="D799" s="35" t="str">
        <f>IF(Collage!D792="","",Collage!D792)</f>
        <v/>
      </c>
      <c r="E799" s="29"/>
      <c r="F799" s="10"/>
      <c r="G799" s="11"/>
      <c r="H799" s="13" t="str">
        <f t="shared" si="128"/>
        <v/>
      </c>
      <c r="I799" s="8" t="str">
        <f>IF(B799&lt;&gt;"",SUMIF($V$23:$V$598,V799,$H$23:$H$598)/SUMIF($V$23:$V$598,V799,$O$23:O1374),IF(O799&lt;&gt;"",SUMIF($S$23:$S$598,S799,$H$23:$H$598)/O799,""))</f>
        <v/>
      </c>
      <c r="J799" s="12"/>
      <c r="K799" s="19" t="str">
        <f t="shared" si="126"/>
        <v/>
      </c>
      <c r="L799" s="19" t="str">
        <f t="shared" si="129"/>
        <v/>
      </c>
      <c r="M799" s="19" t="str">
        <f t="shared" si="130"/>
        <v/>
      </c>
      <c r="N799" s="19" t="str">
        <f t="shared" si="127"/>
        <v/>
      </c>
      <c r="O799" s="9" t="str">
        <f t="shared" si="135"/>
        <v/>
      </c>
      <c r="S799" s="2" t="str">
        <f t="shared" si="133"/>
        <v>INDEX</v>
      </c>
      <c r="T799" s="18" t="str">
        <f t="shared" si="131"/>
        <v/>
      </c>
      <c r="V799" s="2" t="str">
        <f t="shared" si="134"/>
        <v>INCIDENTS</v>
      </c>
      <c r="W799" s="16" t="str">
        <f t="shared" si="132"/>
        <v/>
      </c>
    </row>
    <row r="800" spans="2:23" x14ac:dyDescent="0.2">
      <c r="B800" s="59" t="str">
        <f>IF(Collage!B793="","",Collage!B793)</f>
        <v/>
      </c>
      <c r="C800" s="59" t="str">
        <f>IF(Collage!C793="","",Collage!C793)</f>
        <v/>
      </c>
      <c r="D800" s="35" t="str">
        <f>IF(Collage!D793="","",Collage!D793)</f>
        <v/>
      </c>
      <c r="E800" s="29"/>
      <c r="F800" s="10"/>
      <c r="G800" s="11"/>
      <c r="H800" s="13" t="str">
        <f t="shared" si="128"/>
        <v/>
      </c>
      <c r="I800" s="8" t="str">
        <f>IF(B800&lt;&gt;"",SUMIF($V$23:$V$598,V800,$H$23:$H$598)/SUMIF($V$23:$V$598,V800,$O$23:O1375),IF(O800&lt;&gt;"",SUMIF($S$23:$S$598,S800,$H$23:$H$598)/O800,""))</f>
        <v/>
      </c>
      <c r="J800" s="12"/>
      <c r="K800" s="19" t="str">
        <f t="shared" si="126"/>
        <v/>
      </c>
      <c r="L800" s="19" t="str">
        <f t="shared" si="129"/>
        <v/>
      </c>
      <c r="M800" s="19" t="str">
        <f t="shared" si="130"/>
        <v/>
      </c>
      <c r="N800" s="19" t="str">
        <f t="shared" si="127"/>
        <v/>
      </c>
      <c r="O800" s="9" t="str">
        <f t="shared" si="135"/>
        <v/>
      </c>
      <c r="S800" s="2" t="str">
        <f t="shared" si="133"/>
        <v>INDEX</v>
      </c>
      <c r="T800" s="18" t="str">
        <f t="shared" si="131"/>
        <v/>
      </c>
      <c r="V800" s="2" t="str">
        <f t="shared" si="134"/>
        <v>INCIDENTS</v>
      </c>
      <c r="W800" s="16" t="str">
        <f t="shared" si="132"/>
        <v/>
      </c>
    </row>
    <row r="801" spans="2:23" x14ac:dyDescent="0.2">
      <c r="B801" s="59" t="str">
        <f>IF(Collage!B794="","",Collage!B794)</f>
        <v/>
      </c>
      <c r="C801" s="59" t="str">
        <f>IF(Collage!C794="","",Collage!C794)</f>
        <v/>
      </c>
      <c r="D801" s="35" t="str">
        <f>IF(Collage!D794="","",Collage!D794)</f>
        <v/>
      </c>
      <c r="E801" s="29"/>
      <c r="F801" s="10"/>
      <c r="G801" s="11"/>
      <c r="H801" s="13" t="str">
        <f t="shared" si="128"/>
        <v/>
      </c>
      <c r="I801" s="8" t="str">
        <f>IF(B801&lt;&gt;"",SUMIF($V$23:$V$598,V801,$H$23:$H$598)/SUMIF($V$23:$V$598,V801,$O$23:O1376),IF(O801&lt;&gt;"",SUMIF($S$23:$S$598,S801,$H$23:$H$598)/O801,""))</f>
        <v/>
      </c>
      <c r="J801" s="12"/>
      <c r="K801" s="19" t="str">
        <f t="shared" si="126"/>
        <v/>
      </c>
      <c r="L801" s="19" t="str">
        <f t="shared" si="129"/>
        <v/>
      </c>
      <c r="M801" s="19" t="str">
        <f t="shared" si="130"/>
        <v/>
      </c>
      <c r="N801" s="19" t="str">
        <f t="shared" si="127"/>
        <v/>
      </c>
      <c r="O801" s="9" t="str">
        <f t="shared" si="135"/>
        <v/>
      </c>
      <c r="S801" s="2" t="str">
        <f t="shared" si="133"/>
        <v>INDEX</v>
      </c>
      <c r="T801" s="18" t="str">
        <f t="shared" si="131"/>
        <v/>
      </c>
      <c r="V801" s="2" t="str">
        <f t="shared" si="134"/>
        <v>INCIDENTS</v>
      </c>
      <c r="W801" s="16" t="str">
        <f t="shared" si="132"/>
        <v/>
      </c>
    </row>
    <row r="802" spans="2:23" x14ac:dyDescent="0.2">
      <c r="B802" s="59" t="str">
        <f>IF(Collage!B795="","",Collage!B795)</f>
        <v/>
      </c>
      <c r="C802" s="59" t="str">
        <f>IF(Collage!C795="","",Collage!C795)</f>
        <v/>
      </c>
      <c r="D802" s="35" t="str">
        <f>IF(Collage!D795="","",Collage!D795)</f>
        <v/>
      </c>
      <c r="E802" s="29"/>
      <c r="F802" s="10"/>
      <c r="G802" s="11"/>
      <c r="H802" s="13" t="str">
        <f t="shared" si="128"/>
        <v/>
      </c>
      <c r="I802" s="8" t="str">
        <f>IF(B802&lt;&gt;"",SUMIF($V$23:$V$598,V802,$H$23:$H$598)/SUMIF($V$23:$V$598,V802,$O$23:O1377),IF(O802&lt;&gt;"",SUMIF($S$23:$S$598,S802,$H$23:$H$598)/O802,""))</f>
        <v/>
      </c>
      <c r="J802" s="12"/>
      <c r="K802" s="19" t="str">
        <f t="shared" si="126"/>
        <v/>
      </c>
      <c r="L802" s="19" t="str">
        <f t="shared" si="129"/>
        <v/>
      </c>
      <c r="M802" s="19" t="str">
        <f t="shared" si="130"/>
        <v/>
      </c>
      <c r="N802" s="19" t="str">
        <f t="shared" si="127"/>
        <v/>
      </c>
      <c r="O802" s="9" t="str">
        <f t="shared" si="135"/>
        <v/>
      </c>
      <c r="S802" s="2" t="str">
        <f t="shared" si="133"/>
        <v>INDEX</v>
      </c>
      <c r="T802" s="18" t="str">
        <f t="shared" si="131"/>
        <v/>
      </c>
      <c r="V802" s="2" t="str">
        <f t="shared" si="134"/>
        <v>INCIDENTS</v>
      </c>
      <c r="W802" s="16" t="str">
        <f t="shared" si="132"/>
        <v/>
      </c>
    </row>
    <row r="803" spans="2:23" x14ac:dyDescent="0.2">
      <c r="B803" s="59" t="str">
        <f>IF(Collage!B796="","",Collage!B796)</f>
        <v/>
      </c>
      <c r="C803" s="59" t="str">
        <f>IF(Collage!C796="","",Collage!C796)</f>
        <v/>
      </c>
      <c r="D803" s="35" t="str">
        <f>IF(Collage!D796="","",Collage!D796)</f>
        <v/>
      </c>
      <c r="E803" s="29"/>
      <c r="F803" s="10"/>
      <c r="G803" s="11"/>
      <c r="H803" s="13" t="str">
        <f t="shared" si="128"/>
        <v/>
      </c>
      <c r="I803" s="8" t="str">
        <f>IF(B803&lt;&gt;"",SUMIF($V$23:$V$598,V803,$H$23:$H$598)/SUMIF($V$23:$V$598,V803,$O$23:O1378),IF(O803&lt;&gt;"",SUMIF($S$23:$S$598,S803,$H$23:$H$598)/O803,""))</f>
        <v/>
      </c>
      <c r="J803" s="12"/>
      <c r="K803" s="19" t="str">
        <f t="shared" si="126"/>
        <v/>
      </c>
      <c r="L803" s="19" t="str">
        <f t="shared" si="129"/>
        <v/>
      </c>
      <c r="M803" s="19" t="str">
        <f t="shared" si="130"/>
        <v/>
      </c>
      <c r="N803" s="19" t="str">
        <f t="shared" si="127"/>
        <v/>
      </c>
      <c r="O803" s="9" t="str">
        <f t="shared" si="135"/>
        <v/>
      </c>
      <c r="S803" s="2" t="str">
        <f t="shared" si="133"/>
        <v>INDEX</v>
      </c>
      <c r="T803" s="18" t="str">
        <f t="shared" si="131"/>
        <v/>
      </c>
      <c r="V803" s="2" t="str">
        <f t="shared" si="134"/>
        <v>INCIDENTS</v>
      </c>
      <c r="W803" s="16" t="str">
        <f t="shared" si="132"/>
        <v/>
      </c>
    </row>
    <row r="804" spans="2:23" x14ac:dyDescent="0.2">
      <c r="B804" s="59" t="str">
        <f>IF(Collage!B797="","",Collage!B797)</f>
        <v/>
      </c>
      <c r="C804" s="59" t="str">
        <f>IF(Collage!C797="","",Collage!C797)</f>
        <v/>
      </c>
      <c r="D804" s="35" t="str">
        <f>IF(Collage!D797="","",Collage!D797)</f>
        <v/>
      </c>
      <c r="E804" s="29"/>
      <c r="F804" s="10"/>
      <c r="G804" s="11"/>
      <c r="H804" s="13" t="str">
        <f t="shared" si="128"/>
        <v/>
      </c>
      <c r="I804" s="8" t="str">
        <f>IF(B804&lt;&gt;"",SUMIF($V$23:$V$598,V804,$H$23:$H$598)/SUMIF($V$23:$V$598,V804,$O$23:O1379),IF(O804&lt;&gt;"",SUMIF($S$23:$S$598,S804,$H$23:$H$598)/O804,""))</f>
        <v/>
      </c>
      <c r="J804" s="12"/>
      <c r="K804" s="19" t="str">
        <f t="shared" ref="K804:K867" si="136">IF(D804&lt;&gt;"",IF(E804="X",1,0),"")</f>
        <v/>
      </c>
      <c r="L804" s="19" t="str">
        <f t="shared" si="129"/>
        <v/>
      </c>
      <c r="M804" s="19" t="str">
        <f t="shared" si="130"/>
        <v/>
      </c>
      <c r="N804" s="19" t="str">
        <f t="shared" ref="N804:N867" si="137">IF(D804&lt;&gt;"",SUM(K804:M804),IF(O804&lt;&gt;"","Procédures :",""))</f>
        <v/>
      </c>
      <c r="O804" s="9" t="str">
        <f t="shared" si="135"/>
        <v/>
      </c>
      <c r="S804" s="2" t="str">
        <f t="shared" si="133"/>
        <v>INDEX</v>
      </c>
      <c r="T804" s="18" t="str">
        <f t="shared" si="131"/>
        <v/>
      </c>
      <c r="V804" s="2" t="str">
        <f t="shared" si="134"/>
        <v>INCIDENTS</v>
      </c>
      <c r="W804" s="16" t="str">
        <f t="shared" si="132"/>
        <v/>
      </c>
    </row>
    <row r="805" spans="2:23" x14ac:dyDescent="0.2">
      <c r="B805" s="59" t="str">
        <f>IF(Collage!B798="","",Collage!B798)</f>
        <v/>
      </c>
      <c r="C805" s="59" t="str">
        <f>IF(Collage!C798="","",Collage!C798)</f>
        <v/>
      </c>
      <c r="D805" s="35" t="str">
        <f>IF(Collage!D798="","",Collage!D798)</f>
        <v/>
      </c>
      <c r="E805" s="29"/>
      <c r="F805" s="10"/>
      <c r="G805" s="11"/>
      <c r="H805" s="13" t="str">
        <f t="shared" si="128"/>
        <v/>
      </c>
      <c r="I805" s="8" t="str">
        <f>IF(B805&lt;&gt;"",SUMIF($V$23:$V$598,V805,$H$23:$H$598)/SUMIF($V$23:$V$598,V805,$O$23:O1380),IF(O805&lt;&gt;"",SUMIF($S$23:$S$598,S805,$H$23:$H$598)/O805,""))</f>
        <v/>
      </c>
      <c r="J805" s="12"/>
      <c r="K805" s="19" t="str">
        <f t="shared" si="136"/>
        <v/>
      </c>
      <c r="L805" s="19" t="str">
        <f t="shared" si="129"/>
        <v/>
      </c>
      <c r="M805" s="19" t="str">
        <f t="shared" si="130"/>
        <v/>
      </c>
      <c r="N805" s="19" t="str">
        <f t="shared" si="137"/>
        <v/>
      </c>
      <c r="O805" s="9" t="str">
        <f t="shared" si="135"/>
        <v/>
      </c>
      <c r="S805" s="2" t="str">
        <f t="shared" si="133"/>
        <v>INDEX</v>
      </c>
      <c r="T805" s="18" t="str">
        <f t="shared" si="131"/>
        <v/>
      </c>
      <c r="V805" s="2" t="str">
        <f t="shared" si="134"/>
        <v>INCIDENTS</v>
      </c>
      <c r="W805" s="16" t="str">
        <f t="shared" si="132"/>
        <v/>
      </c>
    </row>
    <row r="806" spans="2:23" x14ac:dyDescent="0.2">
      <c r="B806" s="59" t="str">
        <f>IF(Collage!B799="","",Collage!B799)</f>
        <v/>
      </c>
      <c r="C806" s="59" t="str">
        <f>IF(Collage!C799="","",Collage!C799)</f>
        <v/>
      </c>
      <c r="D806" s="35" t="str">
        <f>IF(Collage!D799="","",Collage!D799)</f>
        <v/>
      </c>
      <c r="E806" s="29"/>
      <c r="F806" s="10"/>
      <c r="G806" s="11"/>
      <c r="H806" s="13" t="str">
        <f t="shared" si="128"/>
        <v/>
      </c>
      <c r="I806" s="8" t="str">
        <f>IF(B806&lt;&gt;"",SUMIF($V$23:$V$598,V806,$H$23:$H$598)/SUMIF($V$23:$V$598,V806,$O$23:O1381),IF(O806&lt;&gt;"",SUMIF($S$23:$S$598,S806,$H$23:$H$598)/O806,""))</f>
        <v/>
      </c>
      <c r="J806" s="12"/>
      <c r="K806" s="19" t="str">
        <f t="shared" si="136"/>
        <v/>
      </c>
      <c r="L806" s="19" t="str">
        <f t="shared" si="129"/>
        <v/>
      </c>
      <c r="M806" s="19" t="str">
        <f t="shared" si="130"/>
        <v/>
      </c>
      <c r="N806" s="19" t="str">
        <f t="shared" si="137"/>
        <v/>
      </c>
      <c r="O806" s="9" t="str">
        <f t="shared" si="135"/>
        <v/>
      </c>
      <c r="S806" s="2" t="str">
        <f t="shared" si="133"/>
        <v>INDEX</v>
      </c>
      <c r="T806" s="18" t="str">
        <f t="shared" si="131"/>
        <v/>
      </c>
      <c r="V806" s="2" t="str">
        <f t="shared" si="134"/>
        <v>INCIDENTS</v>
      </c>
      <c r="W806" s="16" t="str">
        <f t="shared" si="132"/>
        <v/>
      </c>
    </row>
    <row r="807" spans="2:23" x14ac:dyDescent="0.2">
      <c r="B807" s="59" t="str">
        <f>IF(Collage!B800="","",Collage!B800)</f>
        <v/>
      </c>
      <c r="C807" s="59" t="str">
        <f>IF(Collage!C800="","",Collage!C800)</f>
        <v/>
      </c>
      <c r="D807" s="35" t="str">
        <f>IF(Collage!D800="","",Collage!D800)</f>
        <v/>
      </c>
      <c r="E807" s="29"/>
      <c r="F807" s="10"/>
      <c r="G807" s="11"/>
      <c r="H807" s="13" t="str">
        <f t="shared" si="128"/>
        <v/>
      </c>
      <c r="I807" s="8" t="str">
        <f>IF(B807&lt;&gt;"",SUMIF($V$23:$V$598,V807,$H$23:$H$598)/SUMIF($V$23:$V$598,V807,$O$23:O1382),IF(O807&lt;&gt;"",SUMIF($S$23:$S$598,S807,$H$23:$H$598)/O807,""))</f>
        <v/>
      </c>
      <c r="J807" s="12"/>
      <c r="K807" s="19" t="str">
        <f t="shared" si="136"/>
        <v/>
      </c>
      <c r="L807" s="19" t="str">
        <f t="shared" si="129"/>
        <v/>
      </c>
      <c r="M807" s="19" t="str">
        <f t="shared" si="130"/>
        <v/>
      </c>
      <c r="N807" s="19" t="str">
        <f t="shared" si="137"/>
        <v/>
      </c>
      <c r="O807" s="9" t="str">
        <f t="shared" si="135"/>
        <v/>
      </c>
      <c r="S807" s="2" t="str">
        <f t="shared" si="133"/>
        <v>INDEX</v>
      </c>
      <c r="T807" s="18" t="str">
        <f t="shared" si="131"/>
        <v/>
      </c>
      <c r="V807" s="2" t="str">
        <f t="shared" si="134"/>
        <v>INCIDENTS</v>
      </c>
      <c r="W807" s="16" t="str">
        <f t="shared" si="132"/>
        <v/>
      </c>
    </row>
    <row r="808" spans="2:23" x14ac:dyDescent="0.2">
      <c r="B808" s="59" t="str">
        <f>IF(Collage!B801="","",Collage!B801)</f>
        <v/>
      </c>
      <c r="C808" s="59" t="str">
        <f>IF(Collage!C801="","",Collage!C801)</f>
        <v/>
      </c>
      <c r="D808" s="35" t="str">
        <f>IF(Collage!D801="","",Collage!D801)</f>
        <v/>
      </c>
      <c r="E808" s="29"/>
      <c r="F808" s="10"/>
      <c r="G808" s="11"/>
      <c r="H808" s="13" t="str">
        <f t="shared" si="128"/>
        <v/>
      </c>
      <c r="I808" s="8" t="str">
        <f>IF(B808&lt;&gt;"",SUMIF($V$23:$V$598,V808,$H$23:$H$598)/SUMIF($V$23:$V$598,V808,$O$23:O1383),IF(O808&lt;&gt;"",SUMIF($S$23:$S$598,S808,$H$23:$H$598)/O808,""))</f>
        <v/>
      </c>
      <c r="J808" s="12"/>
      <c r="K808" s="19" t="str">
        <f t="shared" si="136"/>
        <v/>
      </c>
      <c r="L808" s="19" t="str">
        <f t="shared" si="129"/>
        <v/>
      </c>
      <c r="M808" s="19" t="str">
        <f t="shared" si="130"/>
        <v/>
      </c>
      <c r="N808" s="19" t="str">
        <f t="shared" si="137"/>
        <v/>
      </c>
      <c r="O808" s="9" t="str">
        <f t="shared" si="135"/>
        <v/>
      </c>
      <c r="S808" s="2" t="str">
        <f t="shared" si="133"/>
        <v>INDEX</v>
      </c>
      <c r="T808" s="18" t="str">
        <f t="shared" si="131"/>
        <v/>
      </c>
      <c r="V808" s="2" t="str">
        <f t="shared" si="134"/>
        <v>INCIDENTS</v>
      </c>
      <c r="W808" s="16" t="str">
        <f t="shared" si="132"/>
        <v/>
      </c>
    </row>
    <row r="809" spans="2:23" x14ac:dyDescent="0.2">
      <c r="B809" s="59" t="str">
        <f>IF(Collage!B802="","",Collage!B802)</f>
        <v/>
      </c>
      <c r="C809" s="59" t="str">
        <f>IF(Collage!C802="","",Collage!C802)</f>
        <v/>
      </c>
      <c r="D809" s="35" t="str">
        <f>IF(Collage!D802="","",Collage!D802)</f>
        <v/>
      </c>
      <c r="E809" s="29"/>
      <c r="F809" s="10"/>
      <c r="G809" s="11"/>
      <c r="H809" s="13" t="str">
        <f t="shared" si="128"/>
        <v/>
      </c>
      <c r="I809" s="8" t="str">
        <f>IF(B809&lt;&gt;"",SUMIF($V$23:$V$598,V809,$H$23:$H$598)/SUMIF($V$23:$V$598,V809,$O$23:O1384),IF(O809&lt;&gt;"",SUMIF($S$23:$S$598,S809,$H$23:$H$598)/O809,""))</f>
        <v/>
      </c>
      <c r="J809" s="12"/>
      <c r="K809" s="19" t="str">
        <f t="shared" si="136"/>
        <v/>
      </c>
      <c r="L809" s="19" t="str">
        <f t="shared" si="129"/>
        <v/>
      </c>
      <c r="M809" s="19" t="str">
        <f t="shared" si="130"/>
        <v/>
      </c>
      <c r="N809" s="19" t="str">
        <f t="shared" si="137"/>
        <v/>
      </c>
      <c r="O809" s="9" t="str">
        <f t="shared" si="135"/>
        <v/>
      </c>
      <c r="S809" s="2" t="str">
        <f t="shared" si="133"/>
        <v>INDEX</v>
      </c>
      <c r="T809" s="18" t="str">
        <f t="shared" si="131"/>
        <v/>
      </c>
      <c r="V809" s="2" t="str">
        <f t="shared" si="134"/>
        <v>INCIDENTS</v>
      </c>
      <c r="W809" s="16" t="str">
        <f t="shared" si="132"/>
        <v/>
      </c>
    </row>
    <row r="810" spans="2:23" x14ac:dyDescent="0.2">
      <c r="B810" s="59" t="str">
        <f>IF(Collage!B803="","",Collage!B803)</f>
        <v/>
      </c>
      <c r="C810" s="59" t="str">
        <f>IF(Collage!C803="","",Collage!C803)</f>
        <v/>
      </c>
      <c r="D810" s="35" t="str">
        <f>IF(Collage!D803="","",Collage!D803)</f>
        <v/>
      </c>
      <c r="E810" s="29"/>
      <c r="F810" s="10"/>
      <c r="G810" s="11"/>
      <c r="H810" s="13" t="str">
        <f t="shared" si="128"/>
        <v/>
      </c>
      <c r="I810" s="8" t="str">
        <f>IF(B810&lt;&gt;"",SUMIF($V$23:$V$598,V810,$H$23:$H$598)/SUMIF($V$23:$V$598,V810,$O$23:O1385),IF(O810&lt;&gt;"",SUMIF($S$23:$S$598,S810,$H$23:$H$598)/O810,""))</f>
        <v/>
      </c>
      <c r="J810" s="12"/>
      <c r="K810" s="19" t="str">
        <f t="shared" si="136"/>
        <v/>
      </c>
      <c r="L810" s="19" t="str">
        <f t="shared" si="129"/>
        <v/>
      </c>
      <c r="M810" s="19" t="str">
        <f t="shared" si="130"/>
        <v/>
      </c>
      <c r="N810" s="19" t="str">
        <f t="shared" si="137"/>
        <v/>
      </c>
      <c r="O810" s="9" t="str">
        <f t="shared" si="135"/>
        <v/>
      </c>
      <c r="S810" s="2" t="str">
        <f t="shared" si="133"/>
        <v>INDEX</v>
      </c>
      <c r="T810" s="18" t="str">
        <f t="shared" si="131"/>
        <v/>
      </c>
      <c r="V810" s="2" t="str">
        <f t="shared" si="134"/>
        <v>INCIDENTS</v>
      </c>
      <c r="W810" s="16" t="str">
        <f t="shared" si="132"/>
        <v/>
      </c>
    </row>
    <row r="811" spans="2:23" x14ac:dyDescent="0.2">
      <c r="B811" s="59" t="str">
        <f>IF(Collage!B804="","",Collage!B804)</f>
        <v/>
      </c>
      <c r="C811" s="59" t="str">
        <f>IF(Collage!C804="","",Collage!C804)</f>
        <v/>
      </c>
      <c r="D811" s="35" t="str">
        <f>IF(Collage!D804="","",Collage!D804)</f>
        <v/>
      </c>
      <c r="E811" s="29"/>
      <c r="F811" s="10"/>
      <c r="G811" s="11"/>
      <c r="H811" s="13" t="str">
        <f t="shared" si="128"/>
        <v/>
      </c>
      <c r="I811" s="8" t="str">
        <f>IF(B811&lt;&gt;"",SUMIF($V$23:$V$598,V811,$H$23:$H$598)/SUMIF($V$23:$V$598,V811,$O$23:O1386),IF(O811&lt;&gt;"",SUMIF($S$23:$S$598,S811,$H$23:$H$598)/O811,""))</f>
        <v/>
      </c>
      <c r="J811" s="12"/>
      <c r="K811" s="19" t="str">
        <f t="shared" si="136"/>
        <v/>
      </c>
      <c r="L811" s="19" t="str">
        <f t="shared" si="129"/>
        <v/>
      </c>
      <c r="M811" s="19" t="str">
        <f t="shared" si="130"/>
        <v/>
      </c>
      <c r="N811" s="19" t="str">
        <f t="shared" si="137"/>
        <v/>
      </c>
      <c r="O811" s="9" t="str">
        <f t="shared" si="135"/>
        <v/>
      </c>
      <c r="S811" s="2" t="str">
        <f t="shared" si="133"/>
        <v>INDEX</v>
      </c>
      <c r="T811" s="18" t="str">
        <f t="shared" si="131"/>
        <v/>
      </c>
      <c r="V811" s="2" t="str">
        <f t="shared" si="134"/>
        <v>INCIDENTS</v>
      </c>
      <c r="W811" s="16" t="str">
        <f t="shared" si="132"/>
        <v/>
      </c>
    </row>
    <row r="812" spans="2:23" x14ac:dyDescent="0.2">
      <c r="B812" s="59" t="str">
        <f>IF(Collage!B805="","",Collage!B805)</f>
        <v/>
      </c>
      <c r="C812" s="59" t="str">
        <f>IF(Collage!C805="","",Collage!C805)</f>
        <v/>
      </c>
      <c r="D812" s="35" t="str">
        <f>IF(Collage!D805="","",Collage!D805)</f>
        <v/>
      </c>
      <c r="E812" s="29"/>
      <c r="F812" s="10"/>
      <c r="G812" s="11"/>
      <c r="H812" s="13" t="str">
        <f t="shared" si="128"/>
        <v/>
      </c>
      <c r="I812" s="8" t="str">
        <f>IF(B812&lt;&gt;"",SUMIF($V$23:$V$598,V812,$H$23:$H$598)/SUMIF($V$23:$V$598,V812,$O$23:O1387),IF(O812&lt;&gt;"",SUMIF($S$23:$S$598,S812,$H$23:$H$598)/O812,""))</f>
        <v/>
      </c>
      <c r="J812" s="12"/>
      <c r="K812" s="19" t="str">
        <f t="shared" si="136"/>
        <v/>
      </c>
      <c r="L812" s="19" t="str">
        <f t="shared" si="129"/>
        <v/>
      </c>
      <c r="M812" s="19" t="str">
        <f t="shared" si="130"/>
        <v/>
      </c>
      <c r="N812" s="19" t="str">
        <f t="shared" si="137"/>
        <v/>
      </c>
      <c r="O812" s="9" t="str">
        <f t="shared" si="135"/>
        <v/>
      </c>
      <c r="S812" s="2" t="str">
        <f t="shared" si="133"/>
        <v>INDEX</v>
      </c>
      <c r="T812" s="18" t="str">
        <f t="shared" si="131"/>
        <v/>
      </c>
      <c r="V812" s="2" t="str">
        <f t="shared" si="134"/>
        <v>INCIDENTS</v>
      </c>
      <c r="W812" s="16" t="str">
        <f t="shared" si="132"/>
        <v/>
      </c>
    </row>
    <row r="813" spans="2:23" x14ac:dyDescent="0.2">
      <c r="B813" s="59" t="str">
        <f>IF(Collage!B806="","",Collage!B806)</f>
        <v/>
      </c>
      <c r="C813" s="59" t="str">
        <f>IF(Collage!C806="","",Collage!C806)</f>
        <v/>
      </c>
      <c r="D813" s="35" t="str">
        <f>IF(Collage!D806="","",Collage!D806)</f>
        <v/>
      </c>
      <c r="E813" s="29"/>
      <c r="F813" s="10"/>
      <c r="G813" s="11"/>
      <c r="H813" s="13" t="str">
        <f t="shared" si="128"/>
        <v/>
      </c>
      <c r="I813" s="8" t="str">
        <f>IF(B813&lt;&gt;"",SUMIF($V$23:$V$598,V813,$H$23:$H$598)/SUMIF($V$23:$V$598,V813,$O$23:O1388),IF(O813&lt;&gt;"",SUMIF($S$23:$S$598,S813,$H$23:$H$598)/O813,""))</f>
        <v/>
      </c>
      <c r="J813" s="12"/>
      <c r="K813" s="19" t="str">
        <f t="shared" si="136"/>
        <v/>
      </c>
      <c r="L813" s="19" t="str">
        <f t="shared" si="129"/>
        <v/>
      </c>
      <c r="M813" s="19" t="str">
        <f t="shared" si="130"/>
        <v/>
      </c>
      <c r="N813" s="19" t="str">
        <f t="shared" si="137"/>
        <v/>
      </c>
      <c r="O813" s="9" t="str">
        <f t="shared" si="135"/>
        <v/>
      </c>
      <c r="S813" s="2" t="str">
        <f t="shared" si="133"/>
        <v>INDEX</v>
      </c>
      <c r="T813" s="18" t="str">
        <f t="shared" si="131"/>
        <v/>
      </c>
      <c r="V813" s="2" t="str">
        <f t="shared" si="134"/>
        <v>INCIDENTS</v>
      </c>
      <c r="W813" s="16" t="str">
        <f t="shared" si="132"/>
        <v/>
      </c>
    </row>
    <row r="814" spans="2:23" x14ac:dyDescent="0.2">
      <c r="B814" s="59" t="str">
        <f>IF(Collage!B807="","",Collage!B807)</f>
        <v/>
      </c>
      <c r="C814" s="59" t="str">
        <f>IF(Collage!C807="","",Collage!C807)</f>
        <v/>
      </c>
      <c r="D814" s="35" t="str">
        <f>IF(Collage!D807="","",Collage!D807)</f>
        <v/>
      </c>
      <c r="E814" s="29"/>
      <c r="F814" s="10"/>
      <c r="G814" s="11"/>
      <c r="H814" s="13" t="str">
        <f t="shared" si="128"/>
        <v/>
      </c>
      <c r="I814" s="8" t="str">
        <f>IF(B814&lt;&gt;"",SUMIF($V$23:$V$598,V814,$H$23:$H$598)/SUMIF($V$23:$V$598,V814,$O$23:O1389),IF(O814&lt;&gt;"",SUMIF($S$23:$S$598,S814,$H$23:$H$598)/O814,""))</f>
        <v/>
      </c>
      <c r="J814" s="12"/>
      <c r="K814" s="19" t="str">
        <f t="shared" si="136"/>
        <v/>
      </c>
      <c r="L814" s="19" t="str">
        <f t="shared" si="129"/>
        <v/>
      </c>
      <c r="M814" s="19" t="str">
        <f t="shared" si="130"/>
        <v/>
      </c>
      <c r="N814" s="19" t="str">
        <f t="shared" si="137"/>
        <v/>
      </c>
      <c r="O814" s="9" t="str">
        <f t="shared" si="135"/>
        <v/>
      </c>
      <c r="S814" s="2" t="str">
        <f t="shared" si="133"/>
        <v>INDEX</v>
      </c>
      <c r="T814" s="18" t="str">
        <f t="shared" si="131"/>
        <v/>
      </c>
      <c r="V814" s="2" t="str">
        <f t="shared" si="134"/>
        <v>INCIDENTS</v>
      </c>
      <c r="W814" s="16" t="str">
        <f t="shared" si="132"/>
        <v/>
      </c>
    </row>
    <row r="815" spans="2:23" x14ac:dyDescent="0.2">
      <c r="B815" s="59" t="str">
        <f>IF(Collage!B808="","",Collage!B808)</f>
        <v/>
      </c>
      <c r="C815" s="59" t="str">
        <f>IF(Collage!C808="","",Collage!C808)</f>
        <v/>
      </c>
      <c r="D815" s="35" t="str">
        <f>IF(Collage!D808="","",Collage!D808)</f>
        <v/>
      </c>
      <c r="E815" s="29"/>
      <c r="F815" s="10"/>
      <c r="G815" s="11"/>
      <c r="H815" s="13" t="str">
        <f t="shared" si="128"/>
        <v/>
      </c>
      <c r="I815" s="8" t="str">
        <f>IF(B815&lt;&gt;"",SUMIF($V$23:$V$598,V815,$H$23:$H$598)/SUMIF($V$23:$V$598,V815,$O$23:O1390),IF(O815&lt;&gt;"",SUMIF($S$23:$S$598,S815,$H$23:$H$598)/O815,""))</f>
        <v/>
      </c>
      <c r="J815" s="12"/>
      <c r="K815" s="19" t="str">
        <f t="shared" si="136"/>
        <v/>
      </c>
      <c r="L815" s="19" t="str">
        <f t="shared" si="129"/>
        <v/>
      </c>
      <c r="M815" s="19" t="str">
        <f t="shared" si="130"/>
        <v/>
      </c>
      <c r="N815" s="19" t="str">
        <f t="shared" si="137"/>
        <v/>
      </c>
      <c r="O815" s="9" t="str">
        <f t="shared" si="135"/>
        <v/>
      </c>
      <c r="S815" s="2" t="str">
        <f t="shared" si="133"/>
        <v>INDEX</v>
      </c>
      <c r="T815" s="18" t="str">
        <f t="shared" si="131"/>
        <v/>
      </c>
      <c r="V815" s="2" t="str">
        <f t="shared" si="134"/>
        <v>INCIDENTS</v>
      </c>
      <c r="W815" s="16" t="str">
        <f t="shared" si="132"/>
        <v/>
      </c>
    </row>
    <row r="816" spans="2:23" x14ac:dyDescent="0.2">
      <c r="B816" s="59" t="str">
        <f>IF(Collage!B809="","",Collage!B809)</f>
        <v/>
      </c>
      <c r="C816" s="59" t="str">
        <f>IF(Collage!C809="","",Collage!C809)</f>
        <v/>
      </c>
      <c r="D816" s="35" t="str">
        <f>IF(Collage!D809="","",Collage!D809)</f>
        <v/>
      </c>
      <c r="E816" s="29"/>
      <c r="F816" s="10"/>
      <c r="G816" s="11"/>
      <c r="H816" s="13" t="str">
        <f t="shared" si="128"/>
        <v/>
      </c>
      <c r="I816" s="8" t="str">
        <f>IF(B816&lt;&gt;"",SUMIF($V$23:$V$598,V816,$H$23:$H$598)/SUMIF($V$23:$V$598,V816,$O$23:O1391),IF(O816&lt;&gt;"",SUMIF($S$23:$S$598,S816,$H$23:$H$598)/O816,""))</f>
        <v/>
      </c>
      <c r="J816" s="12"/>
      <c r="K816" s="19" t="str">
        <f t="shared" si="136"/>
        <v/>
      </c>
      <c r="L816" s="19" t="str">
        <f t="shared" si="129"/>
        <v/>
      </c>
      <c r="M816" s="19" t="str">
        <f t="shared" si="130"/>
        <v/>
      </c>
      <c r="N816" s="19" t="str">
        <f t="shared" si="137"/>
        <v/>
      </c>
      <c r="O816" s="9" t="str">
        <f t="shared" si="135"/>
        <v/>
      </c>
      <c r="S816" s="2" t="str">
        <f t="shared" si="133"/>
        <v>INDEX</v>
      </c>
      <c r="T816" s="18" t="str">
        <f t="shared" si="131"/>
        <v/>
      </c>
      <c r="V816" s="2" t="str">
        <f t="shared" si="134"/>
        <v>INCIDENTS</v>
      </c>
      <c r="W816" s="16" t="str">
        <f t="shared" si="132"/>
        <v/>
      </c>
    </row>
    <row r="817" spans="2:23" x14ac:dyDescent="0.2">
      <c r="B817" s="59" t="str">
        <f>IF(Collage!B810="","",Collage!B810)</f>
        <v/>
      </c>
      <c r="C817" s="59" t="str">
        <f>IF(Collage!C810="","",Collage!C810)</f>
        <v/>
      </c>
      <c r="D817" s="35" t="str">
        <f>IF(Collage!D810="","",Collage!D810)</f>
        <v/>
      </c>
      <c r="E817" s="29"/>
      <c r="F817" s="10"/>
      <c r="G817" s="11"/>
      <c r="H817" s="13" t="str">
        <f t="shared" si="128"/>
        <v/>
      </c>
      <c r="I817" s="8" t="str">
        <f>IF(B817&lt;&gt;"",SUMIF($V$23:$V$598,V817,$H$23:$H$598)/SUMIF($V$23:$V$598,V817,$O$23:O1392),IF(O817&lt;&gt;"",SUMIF($S$23:$S$598,S817,$H$23:$H$598)/O817,""))</f>
        <v/>
      </c>
      <c r="J817" s="12"/>
      <c r="K817" s="19" t="str">
        <f t="shared" si="136"/>
        <v/>
      </c>
      <c r="L817" s="19" t="str">
        <f t="shared" si="129"/>
        <v/>
      </c>
      <c r="M817" s="19" t="str">
        <f t="shared" si="130"/>
        <v/>
      </c>
      <c r="N817" s="19" t="str">
        <f t="shared" si="137"/>
        <v/>
      </c>
      <c r="O817" s="9" t="str">
        <f t="shared" si="135"/>
        <v/>
      </c>
      <c r="S817" s="2" t="str">
        <f t="shared" si="133"/>
        <v>INDEX</v>
      </c>
      <c r="T817" s="18" t="str">
        <f t="shared" si="131"/>
        <v/>
      </c>
      <c r="V817" s="2" t="str">
        <f t="shared" si="134"/>
        <v>INCIDENTS</v>
      </c>
      <c r="W817" s="16" t="str">
        <f t="shared" si="132"/>
        <v/>
      </c>
    </row>
    <row r="818" spans="2:23" x14ac:dyDescent="0.2">
      <c r="B818" s="59" t="str">
        <f>IF(Collage!B811="","",Collage!B811)</f>
        <v/>
      </c>
      <c r="C818" s="59" t="str">
        <f>IF(Collage!C811="","",Collage!C811)</f>
        <v/>
      </c>
      <c r="D818" s="35" t="str">
        <f>IF(Collage!D811="","",Collage!D811)</f>
        <v/>
      </c>
      <c r="E818" s="29"/>
      <c r="F818" s="10"/>
      <c r="G818" s="11"/>
      <c r="H818" s="13" t="str">
        <f t="shared" si="128"/>
        <v/>
      </c>
      <c r="I818" s="8" t="str">
        <f>IF(B818&lt;&gt;"",SUMIF($V$23:$V$598,V818,$H$23:$H$598)/SUMIF($V$23:$V$598,V818,$O$23:O1393),IF(O818&lt;&gt;"",SUMIF($S$23:$S$598,S818,$H$23:$H$598)/O818,""))</f>
        <v/>
      </c>
      <c r="J818" s="12"/>
      <c r="K818" s="19" t="str">
        <f t="shared" si="136"/>
        <v/>
      </c>
      <c r="L818" s="19" t="str">
        <f t="shared" si="129"/>
        <v/>
      </c>
      <c r="M818" s="19" t="str">
        <f t="shared" si="130"/>
        <v/>
      </c>
      <c r="N818" s="19" t="str">
        <f t="shared" si="137"/>
        <v/>
      </c>
      <c r="O818" s="9" t="str">
        <f t="shared" si="135"/>
        <v/>
      </c>
      <c r="S818" s="2" t="str">
        <f t="shared" si="133"/>
        <v>INDEX</v>
      </c>
      <c r="T818" s="18" t="str">
        <f t="shared" si="131"/>
        <v/>
      </c>
      <c r="V818" s="2" t="str">
        <f t="shared" si="134"/>
        <v>INCIDENTS</v>
      </c>
      <c r="W818" s="16" t="str">
        <f t="shared" si="132"/>
        <v/>
      </c>
    </row>
    <row r="819" spans="2:23" x14ac:dyDescent="0.2">
      <c r="B819" s="59" t="str">
        <f>IF(Collage!B812="","",Collage!B812)</f>
        <v/>
      </c>
      <c r="C819" s="59" t="str">
        <f>IF(Collage!C812="","",Collage!C812)</f>
        <v/>
      </c>
      <c r="D819" s="35" t="str">
        <f>IF(Collage!D812="","",Collage!D812)</f>
        <v/>
      </c>
      <c r="E819" s="29"/>
      <c r="F819" s="10"/>
      <c r="G819" s="11"/>
      <c r="H819" s="13" t="str">
        <f t="shared" si="128"/>
        <v/>
      </c>
      <c r="I819" s="8" t="str">
        <f>IF(B819&lt;&gt;"",SUMIF($V$23:$V$598,V819,$H$23:$H$598)/SUMIF($V$23:$V$598,V819,$O$23:O1394),IF(O819&lt;&gt;"",SUMIF($S$23:$S$598,S819,$H$23:$H$598)/O819,""))</f>
        <v/>
      </c>
      <c r="J819" s="12"/>
      <c r="K819" s="19" t="str">
        <f t="shared" si="136"/>
        <v/>
      </c>
      <c r="L819" s="19" t="str">
        <f t="shared" si="129"/>
        <v/>
      </c>
      <c r="M819" s="19" t="str">
        <f t="shared" si="130"/>
        <v/>
      </c>
      <c r="N819" s="19" t="str">
        <f t="shared" si="137"/>
        <v/>
      </c>
      <c r="O819" s="9" t="str">
        <f t="shared" si="135"/>
        <v/>
      </c>
      <c r="S819" s="2" t="str">
        <f t="shared" si="133"/>
        <v>INDEX</v>
      </c>
      <c r="T819" s="18" t="str">
        <f t="shared" si="131"/>
        <v/>
      </c>
      <c r="V819" s="2" t="str">
        <f t="shared" si="134"/>
        <v>INCIDENTS</v>
      </c>
      <c r="W819" s="16" t="str">
        <f t="shared" si="132"/>
        <v/>
      </c>
    </row>
    <row r="820" spans="2:23" x14ac:dyDescent="0.2">
      <c r="B820" s="59" t="str">
        <f>IF(Collage!B813="","",Collage!B813)</f>
        <v/>
      </c>
      <c r="C820" s="59" t="str">
        <f>IF(Collage!C813="","",Collage!C813)</f>
        <v/>
      </c>
      <c r="D820" s="35" t="str">
        <f>IF(Collage!D813="","",Collage!D813)</f>
        <v/>
      </c>
      <c r="E820" s="29"/>
      <c r="F820" s="10"/>
      <c r="G820" s="11"/>
      <c r="H820" s="13" t="str">
        <f t="shared" si="128"/>
        <v/>
      </c>
      <c r="I820" s="8" t="str">
        <f>IF(B820&lt;&gt;"",SUMIF($V$23:$V$598,V820,$H$23:$H$598)/SUMIF($V$23:$V$598,V820,$O$23:O1395),IF(O820&lt;&gt;"",SUMIF($S$23:$S$598,S820,$H$23:$H$598)/O820,""))</f>
        <v/>
      </c>
      <c r="J820" s="12"/>
      <c r="K820" s="19" t="str">
        <f t="shared" si="136"/>
        <v/>
      </c>
      <c r="L820" s="19" t="str">
        <f t="shared" si="129"/>
        <v/>
      </c>
      <c r="M820" s="19" t="str">
        <f t="shared" si="130"/>
        <v/>
      </c>
      <c r="N820" s="19" t="str">
        <f t="shared" si="137"/>
        <v/>
      </c>
      <c r="O820" s="9" t="str">
        <f t="shared" si="135"/>
        <v/>
      </c>
      <c r="S820" s="2" t="str">
        <f t="shared" si="133"/>
        <v>INDEX</v>
      </c>
      <c r="T820" s="18" t="str">
        <f t="shared" si="131"/>
        <v/>
      </c>
      <c r="V820" s="2" t="str">
        <f t="shared" si="134"/>
        <v>INCIDENTS</v>
      </c>
      <c r="W820" s="16" t="str">
        <f t="shared" si="132"/>
        <v/>
      </c>
    </row>
    <row r="821" spans="2:23" x14ac:dyDescent="0.2">
      <c r="B821" s="59" t="str">
        <f>IF(Collage!B814="","",Collage!B814)</f>
        <v/>
      </c>
      <c r="C821" s="59" t="str">
        <f>IF(Collage!C814="","",Collage!C814)</f>
        <v/>
      </c>
      <c r="D821" s="35" t="str">
        <f>IF(Collage!D814="","",Collage!D814)</f>
        <v/>
      </c>
      <c r="E821" s="29"/>
      <c r="F821" s="10"/>
      <c r="G821" s="11"/>
      <c r="H821" s="13" t="str">
        <f t="shared" si="128"/>
        <v/>
      </c>
      <c r="I821" s="8" t="str">
        <f>IF(B821&lt;&gt;"",SUMIF($V$23:$V$598,V821,$H$23:$H$598)/SUMIF($V$23:$V$598,V821,$O$23:O1396),IF(O821&lt;&gt;"",SUMIF($S$23:$S$598,S821,$H$23:$H$598)/O821,""))</f>
        <v/>
      </c>
      <c r="J821" s="12"/>
      <c r="K821" s="19" t="str">
        <f t="shared" si="136"/>
        <v/>
      </c>
      <c r="L821" s="19" t="str">
        <f t="shared" si="129"/>
        <v/>
      </c>
      <c r="M821" s="19" t="str">
        <f t="shared" si="130"/>
        <v/>
      </c>
      <c r="N821" s="19" t="str">
        <f t="shared" si="137"/>
        <v/>
      </c>
      <c r="O821" s="9" t="str">
        <f t="shared" si="135"/>
        <v/>
      </c>
      <c r="S821" s="2" t="str">
        <f t="shared" si="133"/>
        <v>INDEX</v>
      </c>
      <c r="T821" s="18" t="str">
        <f t="shared" si="131"/>
        <v/>
      </c>
      <c r="V821" s="2" t="str">
        <f t="shared" si="134"/>
        <v>INCIDENTS</v>
      </c>
      <c r="W821" s="16" t="str">
        <f t="shared" si="132"/>
        <v/>
      </c>
    </row>
    <row r="822" spans="2:23" x14ac:dyDescent="0.2">
      <c r="B822" s="59" t="str">
        <f>IF(Collage!B815="","",Collage!B815)</f>
        <v/>
      </c>
      <c r="C822" s="59" t="str">
        <f>IF(Collage!C815="","",Collage!C815)</f>
        <v/>
      </c>
      <c r="D822" s="35" t="str">
        <f>IF(Collage!D815="","",Collage!D815)</f>
        <v/>
      </c>
      <c r="E822" s="29"/>
      <c r="F822" s="10"/>
      <c r="G822" s="11"/>
      <c r="H822" s="13" t="str">
        <f t="shared" si="128"/>
        <v/>
      </c>
      <c r="I822" s="8" t="str">
        <f>IF(B822&lt;&gt;"",SUMIF($V$23:$V$598,V822,$H$23:$H$598)/SUMIF($V$23:$V$598,V822,$O$23:O1397),IF(O822&lt;&gt;"",SUMIF($S$23:$S$598,S822,$H$23:$H$598)/O822,""))</f>
        <v/>
      </c>
      <c r="J822" s="12"/>
      <c r="K822" s="19" t="str">
        <f t="shared" si="136"/>
        <v/>
      </c>
      <c r="L822" s="19" t="str">
        <f t="shared" si="129"/>
        <v/>
      </c>
      <c r="M822" s="19" t="str">
        <f t="shared" si="130"/>
        <v/>
      </c>
      <c r="N822" s="19" t="str">
        <f t="shared" si="137"/>
        <v/>
      </c>
      <c r="O822" s="9" t="str">
        <f t="shared" si="135"/>
        <v/>
      </c>
      <c r="S822" s="2" t="str">
        <f t="shared" si="133"/>
        <v>INDEX</v>
      </c>
      <c r="T822" s="18" t="str">
        <f t="shared" si="131"/>
        <v/>
      </c>
      <c r="V822" s="2" t="str">
        <f t="shared" si="134"/>
        <v>INCIDENTS</v>
      </c>
      <c r="W822" s="16" t="str">
        <f t="shared" si="132"/>
        <v/>
      </c>
    </row>
    <row r="823" spans="2:23" x14ac:dyDescent="0.2">
      <c r="B823" s="59" t="str">
        <f>IF(Collage!B816="","",Collage!B816)</f>
        <v/>
      </c>
      <c r="C823" s="59" t="str">
        <f>IF(Collage!C816="","",Collage!C816)</f>
        <v/>
      </c>
      <c r="D823" s="35" t="str">
        <f>IF(Collage!D816="","",Collage!D816)</f>
        <v/>
      </c>
      <c r="E823" s="29"/>
      <c r="F823" s="10"/>
      <c r="G823" s="11"/>
      <c r="H823" s="13" t="str">
        <f t="shared" si="128"/>
        <v/>
      </c>
      <c r="I823" s="8" t="str">
        <f>IF(B823&lt;&gt;"",SUMIF($V$23:$V$598,V823,$H$23:$H$598)/SUMIF($V$23:$V$598,V823,$O$23:O1398),IF(O823&lt;&gt;"",SUMIF($S$23:$S$598,S823,$H$23:$H$598)/O823,""))</f>
        <v/>
      </c>
      <c r="J823" s="12"/>
      <c r="K823" s="19" t="str">
        <f t="shared" si="136"/>
        <v/>
      </c>
      <c r="L823" s="19" t="str">
        <f t="shared" si="129"/>
        <v/>
      </c>
      <c r="M823" s="19" t="str">
        <f t="shared" si="130"/>
        <v/>
      </c>
      <c r="N823" s="19" t="str">
        <f t="shared" si="137"/>
        <v/>
      </c>
      <c r="O823" s="9" t="str">
        <f t="shared" si="135"/>
        <v/>
      </c>
      <c r="S823" s="2" t="str">
        <f t="shared" si="133"/>
        <v>INDEX</v>
      </c>
      <c r="T823" s="18" t="str">
        <f t="shared" si="131"/>
        <v/>
      </c>
      <c r="V823" s="2" t="str">
        <f t="shared" si="134"/>
        <v>INCIDENTS</v>
      </c>
      <c r="W823" s="16" t="str">
        <f t="shared" si="132"/>
        <v/>
      </c>
    </row>
    <row r="824" spans="2:23" x14ac:dyDescent="0.2">
      <c r="B824" s="59" t="str">
        <f>IF(Collage!B817="","",Collage!B817)</f>
        <v/>
      </c>
      <c r="C824" s="59" t="str">
        <f>IF(Collage!C817="","",Collage!C817)</f>
        <v/>
      </c>
      <c r="D824" s="35" t="str">
        <f>IF(Collage!D817="","",Collage!D817)</f>
        <v/>
      </c>
      <c r="E824" s="29"/>
      <c r="F824" s="10"/>
      <c r="G824" s="11"/>
      <c r="H824" s="13" t="str">
        <f t="shared" si="128"/>
        <v/>
      </c>
      <c r="I824" s="8" t="str">
        <f>IF(B824&lt;&gt;"",SUMIF($V$23:$V$598,V824,$H$23:$H$598)/SUMIF($V$23:$V$598,V824,$O$23:O1399),IF(O824&lt;&gt;"",SUMIF($S$23:$S$598,S824,$H$23:$H$598)/O824,""))</f>
        <v/>
      </c>
      <c r="J824" s="12"/>
      <c r="K824" s="19" t="str">
        <f t="shared" si="136"/>
        <v/>
      </c>
      <c r="L824" s="19" t="str">
        <f t="shared" si="129"/>
        <v/>
      </c>
      <c r="M824" s="19" t="str">
        <f t="shared" si="130"/>
        <v/>
      </c>
      <c r="N824" s="19" t="str">
        <f t="shared" si="137"/>
        <v/>
      </c>
      <c r="O824" s="9" t="str">
        <f t="shared" si="135"/>
        <v/>
      </c>
      <c r="S824" s="2" t="str">
        <f t="shared" si="133"/>
        <v>INDEX</v>
      </c>
      <c r="T824" s="18" t="str">
        <f t="shared" si="131"/>
        <v/>
      </c>
      <c r="V824" s="2" t="str">
        <f t="shared" si="134"/>
        <v>INCIDENTS</v>
      </c>
      <c r="W824" s="16" t="str">
        <f t="shared" si="132"/>
        <v/>
      </c>
    </row>
    <row r="825" spans="2:23" x14ac:dyDescent="0.2">
      <c r="B825" s="59" t="str">
        <f>IF(Collage!B818="","",Collage!B818)</f>
        <v/>
      </c>
      <c r="C825" s="59" t="str">
        <f>IF(Collage!C818="","",Collage!C818)</f>
        <v/>
      </c>
      <c r="D825" s="35" t="str">
        <f>IF(Collage!D818="","",Collage!D818)</f>
        <v/>
      </c>
      <c r="E825" s="29"/>
      <c r="F825" s="10"/>
      <c r="G825" s="11"/>
      <c r="H825" s="13" t="str">
        <f t="shared" si="128"/>
        <v/>
      </c>
      <c r="I825" s="8" t="str">
        <f>IF(B825&lt;&gt;"",SUMIF($V$23:$V$598,V825,$H$23:$H$598)/SUMIF($V$23:$V$598,V825,$O$23:O1400),IF(O825&lt;&gt;"",SUMIF($S$23:$S$598,S825,$H$23:$H$598)/O825,""))</f>
        <v/>
      </c>
      <c r="J825" s="12"/>
      <c r="K825" s="19" t="str">
        <f t="shared" si="136"/>
        <v/>
      </c>
      <c r="L825" s="19" t="str">
        <f t="shared" si="129"/>
        <v/>
      </c>
      <c r="M825" s="19" t="str">
        <f t="shared" si="130"/>
        <v/>
      </c>
      <c r="N825" s="19" t="str">
        <f t="shared" si="137"/>
        <v/>
      </c>
      <c r="O825" s="9" t="str">
        <f t="shared" si="135"/>
        <v/>
      </c>
      <c r="S825" s="2" t="str">
        <f t="shared" si="133"/>
        <v>INDEX</v>
      </c>
      <c r="T825" s="18" t="str">
        <f t="shared" si="131"/>
        <v/>
      </c>
      <c r="V825" s="2" t="str">
        <f t="shared" si="134"/>
        <v>INCIDENTS</v>
      </c>
      <c r="W825" s="16" t="str">
        <f t="shared" si="132"/>
        <v/>
      </c>
    </row>
    <row r="826" spans="2:23" x14ac:dyDescent="0.2">
      <c r="B826" s="59" t="str">
        <f>IF(Collage!B819="","",Collage!B819)</f>
        <v/>
      </c>
      <c r="C826" s="59" t="str">
        <f>IF(Collage!C819="","",Collage!C819)</f>
        <v/>
      </c>
      <c r="D826" s="35" t="str">
        <f>IF(Collage!D819="","",Collage!D819)</f>
        <v/>
      </c>
      <c r="E826" s="29"/>
      <c r="F826" s="10"/>
      <c r="G826" s="11"/>
      <c r="H826" s="13" t="str">
        <f t="shared" si="128"/>
        <v/>
      </c>
      <c r="I826" s="8" t="str">
        <f>IF(B826&lt;&gt;"",SUMIF($V$23:$V$598,V826,$H$23:$H$598)/SUMIF($V$23:$V$598,V826,$O$23:O1401),IF(O826&lt;&gt;"",SUMIF($S$23:$S$598,S826,$H$23:$H$598)/O826,""))</f>
        <v/>
      </c>
      <c r="J826" s="12"/>
      <c r="K826" s="19" t="str">
        <f t="shared" si="136"/>
        <v/>
      </c>
      <c r="L826" s="19" t="str">
        <f t="shared" si="129"/>
        <v/>
      </c>
      <c r="M826" s="19" t="str">
        <f t="shared" si="130"/>
        <v/>
      </c>
      <c r="N826" s="19" t="str">
        <f t="shared" si="137"/>
        <v/>
      </c>
      <c r="O826" s="9" t="str">
        <f t="shared" si="135"/>
        <v/>
      </c>
      <c r="S826" s="2" t="str">
        <f t="shared" si="133"/>
        <v>INDEX</v>
      </c>
      <c r="T826" s="18" t="str">
        <f t="shared" si="131"/>
        <v/>
      </c>
      <c r="V826" s="2" t="str">
        <f t="shared" si="134"/>
        <v>INCIDENTS</v>
      </c>
      <c r="W826" s="16" t="str">
        <f t="shared" si="132"/>
        <v/>
      </c>
    </row>
    <row r="827" spans="2:23" x14ac:dyDescent="0.2">
      <c r="B827" s="59" t="str">
        <f>IF(Collage!B820="","",Collage!B820)</f>
        <v/>
      </c>
      <c r="C827" s="59" t="str">
        <f>IF(Collage!C820="","",Collage!C820)</f>
        <v/>
      </c>
      <c r="D827" s="35" t="str">
        <f>IF(Collage!D820="","",Collage!D820)</f>
        <v/>
      </c>
      <c r="E827" s="29"/>
      <c r="F827" s="10"/>
      <c r="G827" s="11"/>
      <c r="H827" s="13" t="str">
        <f t="shared" si="128"/>
        <v/>
      </c>
      <c r="I827" s="8" t="str">
        <f>IF(B827&lt;&gt;"",SUMIF($V$23:$V$598,V827,$H$23:$H$598)/SUMIF($V$23:$V$598,V827,$O$23:O1402),IF(O827&lt;&gt;"",SUMIF($S$23:$S$598,S827,$H$23:$H$598)/O827,""))</f>
        <v/>
      </c>
      <c r="J827" s="12"/>
      <c r="K827" s="19" t="str">
        <f t="shared" si="136"/>
        <v/>
      </c>
      <c r="L827" s="19" t="str">
        <f t="shared" si="129"/>
        <v/>
      </c>
      <c r="M827" s="19" t="str">
        <f t="shared" si="130"/>
        <v/>
      </c>
      <c r="N827" s="19" t="str">
        <f t="shared" si="137"/>
        <v/>
      </c>
      <c r="O827" s="9" t="str">
        <f t="shared" si="135"/>
        <v/>
      </c>
      <c r="S827" s="2" t="str">
        <f t="shared" si="133"/>
        <v>INDEX</v>
      </c>
      <c r="T827" s="18" t="str">
        <f t="shared" si="131"/>
        <v/>
      </c>
      <c r="V827" s="2" t="str">
        <f t="shared" si="134"/>
        <v>INCIDENTS</v>
      </c>
      <c r="W827" s="16" t="str">
        <f t="shared" si="132"/>
        <v/>
      </c>
    </row>
    <row r="828" spans="2:23" x14ac:dyDescent="0.2">
      <c r="B828" s="59" t="str">
        <f>IF(Collage!B821="","",Collage!B821)</f>
        <v/>
      </c>
      <c r="C828" s="59" t="str">
        <f>IF(Collage!C821="","",Collage!C821)</f>
        <v/>
      </c>
      <c r="D828" s="35" t="str">
        <f>IF(Collage!D821="","",Collage!D821)</f>
        <v/>
      </c>
      <c r="E828" s="29"/>
      <c r="F828" s="10"/>
      <c r="G828" s="11"/>
      <c r="H828" s="13" t="str">
        <f t="shared" si="128"/>
        <v/>
      </c>
      <c r="I828" s="8" t="str">
        <f>IF(B828&lt;&gt;"",SUMIF($V$23:$V$598,V828,$H$23:$H$598)/SUMIF($V$23:$V$598,V828,$O$23:O1403),IF(O828&lt;&gt;"",SUMIF($S$23:$S$598,S828,$H$23:$H$598)/O828,""))</f>
        <v/>
      </c>
      <c r="J828" s="12"/>
      <c r="K828" s="19" t="str">
        <f t="shared" si="136"/>
        <v/>
      </c>
      <c r="L828" s="19" t="str">
        <f t="shared" si="129"/>
        <v/>
      </c>
      <c r="M828" s="19" t="str">
        <f t="shared" si="130"/>
        <v/>
      </c>
      <c r="N828" s="19" t="str">
        <f t="shared" si="137"/>
        <v/>
      </c>
      <c r="O828" s="9" t="str">
        <f t="shared" si="135"/>
        <v/>
      </c>
      <c r="S828" s="2" t="str">
        <f t="shared" si="133"/>
        <v>INDEX</v>
      </c>
      <c r="T828" s="18" t="str">
        <f t="shared" si="131"/>
        <v/>
      </c>
      <c r="V828" s="2" t="str">
        <f t="shared" si="134"/>
        <v>INCIDENTS</v>
      </c>
      <c r="W828" s="16" t="str">
        <f t="shared" si="132"/>
        <v/>
      </c>
    </row>
    <row r="829" spans="2:23" x14ac:dyDescent="0.2">
      <c r="B829" s="59" t="str">
        <f>IF(Collage!B822="","",Collage!B822)</f>
        <v/>
      </c>
      <c r="C829" s="59" t="str">
        <f>IF(Collage!C822="","",Collage!C822)</f>
        <v/>
      </c>
      <c r="D829" s="35" t="str">
        <f>IF(Collage!D822="","",Collage!D822)</f>
        <v/>
      </c>
      <c r="E829" s="29"/>
      <c r="F829" s="10"/>
      <c r="G829" s="11"/>
      <c r="H829" s="13" t="str">
        <f t="shared" si="128"/>
        <v/>
      </c>
      <c r="I829" s="8" t="str">
        <f>IF(B829&lt;&gt;"",SUMIF($V$23:$V$598,V829,$H$23:$H$598)/SUMIF($V$23:$V$598,V829,$O$23:O1404),IF(O829&lt;&gt;"",SUMIF($S$23:$S$598,S829,$H$23:$H$598)/O829,""))</f>
        <v/>
      </c>
      <c r="J829" s="12"/>
      <c r="K829" s="19" t="str">
        <f t="shared" si="136"/>
        <v/>
      </c>
      <c r="L829" s="19" t="str">
        <f t="shared" si="129"/>
        <v/>
      </c>
      <c r="M829" s="19" t="str">
        <f t="shared" si="130"/>
        <v/>
      </c>
      <c r="N829" s="19" t="str">
        <f t="shared" si="137"/>
        <v/>
      </c>
      <c r="O829" s="9" t="str">
        <f t="shared" si="135"/>
        <v/>
      </c>
      <c r="S829" s="2" t="str">
        <f t="shared" si="133"/>
        <v>INDEX</v>
      </c>
      <c r="T829" s="18" t="str">
        <f t="shared" si="131"/>
        <v/>
      </c>
      <c r="V829" s="2" t="str">
        <f t="shared" si="134"/>
        <v>INCIDENTS</v>
      </c>
      <c r="W829" s="16" t="str">
        <f t="shared" si="132"/>
        <v/>
      </c>
    </row>
    <row r="830" spans="2:23" x14ac:dyDescent="0.2">
      <c r="B830" s="59" t="str">
        <f>IF(Collage!B823="","",Collage!B823)</f>
        <v/>
      </c>
      <c r="C830" s="59" t="str">
        <f>IF(Collage!C823="","",Collage!C823)</f>
        <v/>
      </c>
      <c r="D830" s="35" t="str">
        <f>IF(Collage!D823="","",Collage!D823)</f>
        <v/>
      </c>
      <c r="E830" s="29"/>
      <c r="F830" s="10"/>
      <c r="G830" s="11"/>
      <c r="H830" s="13" t="str">
        <f t="shared" si="128"/>
        <v/>
      </c>
      <c r="I830" s="8" t="str">
        <f>IF(B830&lt;&gt;"",SUMIF($V$23:$V$598,V830,$H$23:$H$598)/SUMIF($V$23:$V$598,V830,$O$23:O1405),IF(O830&lt;&gt;"",SUMIF($S$23:$S$598,S830,$H$23:$H$598)/O830,""))</f>
        <v/>
      </c>
      <c r="J830" s="12"/>
      <c r="K830" s="19" t="str">
        <f t="shared" si="136"/>
        <v/>
      </c>
      <c r="L830" s="19" t="str">
        <f t="shared" si="129"/>
        <v/>
      </c>
      <c r="M830" s="19" t="str">
        <f t="shared" si="130"/>
        <v/>
      </c>
      <c r="N830" s="19" t="str">
        <f t="shared" si="137"/>
        <v/>
      </c>
      <c r="O830" s="9" t="str">
        <f t="shared" si="135"/>
        <v/>
      </c>
      <c r="S830" s="2" t="str">
        <f t="shared" si="133"/>
        <v>INDEX</v>
      </c>
      <c r="T830" s="18" t="str">
        <f t="shared" si="131"/>
        <v/>
      </c>
      <c r="V830" s="2" t="str">
        <f t="shared" si="134"/>
        <v>INCIDENTS</v>
      </c>
      <c r="W830" s="16" t="str">
        <f t="shared" si="132"/>
        <v/>
      </c>
    </row>
    <row r="831" spans="2:23" x14ac:dyDescent="0.2">
      <c r="B831" s="59" t="str">
        <f>IF(Collage!B824="","",Collage!B824)</f>
        <v/>
      </c>
      <c r="C831" s="59" t="str">
        <f>IF(Collage!C824="","",Collage!C824)</f>
        <v/>
      </c>
      <c r="D831" s="35" t="str">
        <f>IF(Collage!D824="","",Collage!D824)</f>
        <v/>
      </c>
      <c r="E831" s="29"/>
      <c r="F831" s="10"/>
      <c r="G831" s="11"/>
      <c r="H831" s="13" t="str">
        <f t="shared" si="128"/>
        <v/>
      </c>
      <c r="I831" s="8" t="str">
        <f>IF(B831&lt;&gt;"",SUMIF($V$23:$V$598,V831,$H$23:$H$598)/SUMIF($V$23:$V$598,V831,$O$23:O1406),IF(O831&lt;&gt;"",SUMIF($S$23:$S$598,S831,$H$23:$H$598)/O831,""))</f>
        <v/>
      </c>
      <c r="J831" s="12"/>
      <c r="K831" s="19" t="str">
        <f t="shared" si="136"/>
        <v/>
      </c>
      <c r="L831" s="19" t="str">
        <f t="shared" si="129"/>
        <v/>
      </c>
      <c r="M831" s="19" t="str">
        <f t="shared" si="130"/>
        <v/>
      </c>
      <c r="N831" s="19" t="str">
        <f t="shared" si="137"/>
        <v/>
      </c>
      <c r="O831" s="9" t="str">
        <f t="shared" si="135"/>
        <v/>
      </c>
      <c r="S831" s="2" t="str">
        <f t="shared" si="133"/>
        <v>INDEX</v>
      </c>
      <c r="T831" s="18" t="str">
        <f t="shared" si="131"/>
        <v/>
      </c>
      <c r="V831" s="2" t="str">
        <f t="shared" si="134"/>
        <v>INCIDENTS</v>
      </c>
      <c r="W831" s="16" t="str">
        <f t="shared" si="132"/>
        <v/>
      </c>
    </row>
    <row r="832" spans="2:23" x14ac:dyDescent="0.2">
      <c r="B832" s="59" t="str">
        <f>IF(Collage!B825="","",Collage!B825)</f>
        <v/>
      </c>
      <c r="C832" s="59" t="str">
        <f>IF(Collage!C825="","",Collage!C825)</f>
        <v/>
      </c>
      <c r="D832" s="35" t="str">
        <f>IF(Collage!D825="","",Collage!D825)</f>
        <v/>
      </c>
      <c r="E832" s="29"/>
      <c r="F832" s="10"/>
      <c r="G832" s="11"/>
      <c r="H832" s="13" t="str">
        <f t="shared" si="128"/>
        <v/>
      </c>
      <c r="I832" s="8" t="str">
        <f>IF(B832&lt;&gt;"",SUMIF($V$23:$V$598,V832,$H$23:$H$598)/SUMIF($V$23:$V$598,V832,$O$23:O1407),IF(O832&lt;&gt;"",SUMIF($S$23:$S$598,S832,$H$23:$H$598)/O832,""))</f>
        <v/>
      </c>
      <c r="J832" s="12"/>
      <c r="K832" s="19" t="str">
        <f t="shared" si="136"/>
        <v/>
      </c>
      <c r="L832" s="19" t="str">
        <f t="shared" si="129"/>
        <v/>
      </c>
      <c r="M832" s="19" t="str">
        <f t="shared" si="130"/>
        <v/>
      </c>
      <c r="N832" s="19" t="str">
        <f t="shared" si="137"/>
        <v/>
      </c>
      <c r="O832" s="9" t="str">
        <f t="shared" si="135"/>
        <v/>
      </c>
      <c r="S832" s="2" t="str">
        <f t="shared" si="133"/>
        <v>INDEX</v>
      </c>
      <c r="T832" s="18" t="str">
        <f t="shared" si="131"/>
        <v/>
      </c>
      <c r="V832" s="2" t="str">
        <f t="shared" si="134"/>
        <v>INCIDENTS</v>
      </c>
      <c r="W832" s="16" t="str">
        <f t="shared" si="132"/>
        <v/>
      </c>
    </row>
    <row r="833" spans="2:23" x14ac:dyDescent="0.2">
      <c r="B833" s="59" t="str">
        <f>IF(Collage!B826="","",Collage!B826)</f>
        <v/>
      </c>
      <c r="C833" s="59" t="str">
        <f>IF(Collage!C826="","",Collage!C826)</f>
        <v/>
      </c>
      <c r="D833" s="35" t="str">
        <f>IF(Collage!D826="","",Collage!D826)</f>
        <v/>
      </c>
      <c r="E833" s="29"/>
      <c r="F833" s="10"/>
      <c r="G833" s="11"/>
      <c r="H833" s="13" t="str">
        <f t="shared" si="128"/>
        <v/>
      </c>
      <c r="I833" s="8" t="str">
        <f>IF(B833&lt;&gt;"",SUMIF($V$23:$V$598,V833,$H$23:$H$598)/SUMIF($V$23:$V$598,V833,$O$23:O1408),IF(O833&lt;&gt;"",SUMIF($S$23:$S$598,S833,$H$23:$H$598)/O833,""))</f>
        <v/>
      </c>
      <c r="J833" s="12"/>
      <c r="K833" s="19" t="str">
        <f t="shared" si="136"/>
        <v/>
      </c>
      <c r="L833" s="19" t="str">
        <f t="shared" si="129"/>
        <v/>
      </c>
      <c r="M833" s="19" t="str">
        <f t="shared" si="130"/>
        <v/>
      </c>
      <c r="N833" s="19" t="str">
        <f t="shared" si="137"/>
        <v/>
      </c>
      <c r="O833" s="9" t="str">
        <f t="shared" si="135"/>
        <v/>
      </c>
      <c r="S833" s="2" t="str">
        <f t="shared" si="133"/>
        <v>INDEX</v>
      </c>
      <c r="T833" s="18" t="str">
        <f t="shared" si="131"/>
        <v/>
      </c>
      <c r="V833" s="2" t="str">
        <f t="shared" si="134"/>
        <v>INCIDENTS</v>
      </c>
      <c r="W833" s="16" t="str">
        <f t="shared" si="132"/>
        <v/>
      </c>
    </row>
    <row r="834" spans="2:23" x14ac:dyDescent="0.2">
      <c r="B834" s="59" t="str">
        <f>IF(Collage!B827="","",Collage!B827)</f>
        <v/>
      </c>
      <c r="C834" s="59" t="str">
        <f>IF(Collage!C827="","",Collage!C827)</f>
        <v/>
      </c>
      <c r="D834" s="35" t="str">
        <f>IF(Collage!D827="","",Collage!D827)</f>
        <v/>
      </c>
      <c r="E834" s="29"/>
      <c r="F834" s="10"/>
      <c r="G834" s="11"/>
      <c r="H834" s="13" t="str">
        <f t="shared" si="128"/>
        <v/>
      </c>
      <c r="I834" s="8" t="str">
        <f>IF(B834&lt;&gt;"",SUMIF($V$23:$V$598,V834,$H$23:$H$598)/SUMIF($V$23:$V$598,V834,$O$23:O1409),IF(O834&lt;&gt;"",SUMIF($S$23:$S$598,S834,$H$23:$H$598)/O834,""))</f>
        <v/>
      </c>
      <c r="J834" s="12"/>
      <c r="K834" s="19" t="str">
        <f t="shared" si="136"/>
        <v/>
      </c>
      <c r="L834" s="19" t="str">
        <f t="shared" si="129"/>
        <v/>
      </c>
      <c r="M834" s="19" t="str">
        <f t="shared" si="130"/>
        <v/>
      </c>
      <c r="N834" s="19" t="str">
        <f t="shared" si="137"/>
        <v/>
      </c>
      <c r="O834" s="9" t="str">
        <f t="shared" si="135"/>
        <v/>
      </c>
      <c r="S834" s="2" t="str">
        <f t="shared" si="133"/>
        <v>INDEX</v>
      </c>
      <c r="T834" s="18" t="str">
        <f t="shared" si="131"/>
        <v/>
      </c>
      <c r="V834" s="2" t="str">
        <f t="shared" si="134"/>
        <v>INCIDENTS</v>
      </c>
      <c r="W834" s="16" t="str">
        <f t="shared" si="132"/>
        <v/>
      </c>
    </row>
    <row r="835" spans="2:23" x14ac:dyDescent="0.2">
      <c r="B835" s="59" t="str">
        <f>IF(Collage!B828="","",Collage!B828)</f>
        <v/>
      </c>
      <c r="C835" s="59" t="str">
        <f>IF(Collage!C828="","",Collage!C828)</f>
        <v/>
      </c>
      <c r="D835" s="35" t="str">
        <f>IF(Collage!D828="","",Collage!D828)</f>
        <v/>
      </c>
      <c r="E835" s="29"/>
      <c r="F835" s="10"/>
      <c r="G835" s="11"/>
      <c r="H835" s="13" t="str">
        <f t="shared" si="128"/>
        <v/>
      </c>
      <c r="I835" s="8" t="str">
        <f>IF(B835&lt;&gt;"",SUMIF($V$23:$V$598,V835,$H$23:$H$598)/SUMIF($V$23:$V$598,V835,$O$23:O1410),IF(O835&lt;&gt;"",SUMIF($S$23:$S$598,S835,$H$23:$H$598)/O835,""))</f>
        <v/>
      </c>
      <c r="J835" s="12"/>
      <c r="K835" s="19" t="str">
        <f t="shared" si="136"/>
        <v/>
      </c>
      <c r="L835" s="19" t="str">
        <f t="shared" si="129"/>
        <v/>
      </c>
      <c r="M835" s="19" t="str">
        <f t="shared" si="130"/>
        <v/>
      </c>
      <c r="N835" s="19" t="str">
        <f t="shared" si="137"/>
        <v/>
      </c>
      <c r="O835" s="9" t="str">
        <f t="shared" si="135"/>
        <v/>
      </c>
      <c r="S835" s="2" t="str">
        <f t="shared" si="133"/>
        <v>INDEX</v>
      </c>
      <c r="T835" s="18" t="str">
        <f t="shared" si="131"/>
        <v/>
      </c>
      <c r="V835" s="2" t="str">
        <f t="shared" si="134"/>
        <v>INCIDENTS</v>
      </c>
      <c r="W835" s="16" t="str">
        <f t="shared" si="132"/>
        <v/>
      </c>
    </row>
    <row r="836" spans="2:23" x14ac:dyDescent="0.2">
      <c r="B836" s="59" t="str">
        <f>IF(Collage!B829="","",Collage!B829)</f>
        <v/>
      </c>
      <c r="C836" s="59" t="str">
        <f>IF(Collage!C829="","",Collage!C829)</f>
        <v/>
      </c>
      <c r="D836" s="35" t="str">
        <f>IF(Collage!D829="","",Collage!D829)</f>
        <v/>
      </c>
      <c r="E836" s="29"/>
      <c r="F836" s="10"/>
      <c r="G836" s="11"/>
      <c r="H836" s="13" t="str">
        <f t="shared" si="128"/>
        <v/>
      </c>
      <c r="I836" s="8" t="str">
        <f>IF(B836&lt;&gt;"",SUMIF($V$23:$V$598,V836,$H$23:$H$598)/SUMIF($V$23:$V$598,V836,$O$23:O1411),IF(O836&lt;&gt;"",SUMIF($S$23:$S$598,S836,$H$23:$H$598)/O836,""))</f>
        <v/>
      </c>
      <c r="J836" s="12"/>
      <c r="K836" s="19" t="str">
        <f t="shared" si="136"/>
        <v/>
      </c>
      <c r="L836" s="19" t="str">
        <f t="shared" si="129"/>
        <v/>
      </c>
      <c r="M836" s="19" t="str">
        <f t="shared" si="130"/>
        <v/>
      </c>
      <c r="N836" s="19" t="str">
        <f t="shared" si="137"/>
        <v/>
      </c>
      <c r="O836" s="9" t="str">
        <f t="shared" si="135"/>
        <v/>
      </c>
      <c r="S836" s="2" t="str">
        <f t="shared" si="133"/>
        <v>INDEX</v>
      </c>
      <c r="T836" s="18" t="str">
        <f t="shared" si="131"/>
        <v/>
      </c>
      <c r="V836" s="2" t="str">
        <f t="shared" si="134"/>
        <v>INCIDENTS</v>
      </c>
      <c r="W836" s="16" t="str">
        <f t="shared" si="132"/>
        <v/>
      </c>
    </row>
    <row r="837" spans="2:23" x14ac:dyDescent="0.2">
      <c r="B837" s="59" t="str">
        <f>IF(Collage!B830="","",Collage!B830)</f>
        <v/>
      </c>
      <c r="C837" s="59" t="str">
        <f>IF(Collage!C830="","",Collage!C830)</f>
        <v/>
      </c>
      <c r="D837" s="35" t="str">
        <f>IF(Collage!D830="","",Collage!D830)</f>
        <v/>
      </c>
      <c r="E837" s="29"/>
      <c r="F837" s="10"/>
      <c r="G837" s="11"/>
      <c r="H837" s="13" t="str">
        <f t="shared" si="128"/>
        <v/>
      </c>
      <c r="I837" s="8" t="str">
        <f>IF(B837&lt;&gt;"",SUMIF($V$23:$V$598,V837,$H$23:$H$598)/SUMIF($V$23:$V$598,V837,$O$23:O1412),IF(O837&lt;&gt;"",SUMIF($S$23:$S$598,S837,$H$23:$H$598)/O837,""))</f>
        <v/>
      </c>
      <c r="J837" s="12"/>
      <c r="K837" s="19" t="str">
        <f t="shared" si="136"/>
        <v/>
      </c>
      <c r="L837" s="19" t="str">
        <f t="shared" si="129"/>
        <v/>
      </c>
      <c r="M837" s="19" t="str">
        <f t="shared" si="130"/>
        <v/>
      </c>
      <c r="N837" s="19" t="str">
        <f t="shared" si="137"/>
        <v/>
      </c>
      <c r="O837" s="9" t="str">
        <f t="shared" si="135"/>
        <v/>
      </c>
      <c r="S837" s="2" t="str">
        <f t="shared" si="133"/>
        <v>INDEX</v>
      </c>
      <c r="T837" s="18" t="str">
        <f t="shared" si="131"/>
        <v/>
      </c>
      <c r="V837" s="2" t="str">
        <f t="shared" si="134"/>
        <v>INCIDENTS</v>
      </c>
      <c r="W837" s="16" t="str">
        <f t="shared" si="132"/>
        <v/>
      </c>
    </row>
    <row r="838" spans="2:23" x14ac:dyDescent="0.2">
      <c r="B838" s="59" t="str">
        <f>IF(Collage!B831="","",Collage!B831)</f>
        <v/>
      </c>
      <c r="C838" s="59" t="str">
        <f>IF(Collage!C831="","",Collage!C831)</f>
        <v/>
      </c>
      <c r="D838" s="35" t="str">
        <f>IF(Collage!D831="","",Collage!D831)</f>
        <v/>
      </c>
      <c r="E838" s="29"/>
      <c r="F838" s="10"/>
      <c r="G838" s="11"/>
      <c r="H838" s="13" t="str">
        <f t="shared" si="128"/>
        <v/>
      </c>
      <c r="I838" s="8" t="str">
        <f>IF(B838&lt;&gt;"",SUMIF($V$23:$V$598,V838,$H$23:$H$598)/SUMIF($V$23:$V$598,V838,$O$23:O1413),IF(O838&lt;&gt;"",SUMIF($S$23:$S$598,S838,$H$23:$H$598)/O838,""))</f>
        <v/>
      </c>
      <c r="J838" s="12"/>
      <c r="K838" s="19" t="str">
        <f t="shared" si="136"/>
        <v/>
      </c>
      <c r="L838" s="19" t="str">
        <f t="shared" si="129"/>
        <v/>
      </c>
      <c r="M838" s="19" t="str">
        <f t="shared" si="130"/>
        <v/>
      </c>
      <c r="N838" s="19" t="str">
        <f t="shared" si="137"/>
        <v/>
      </c>
      <c r="O838" s="9" t="str">
        <f t="shared" si="135"/>
        <v/>
      </c>
      <c r="S838" s="2" t="str">
        <f t="shared" si="133"/>
        <v>INDEX</v>
      </c>
      <c r="T838" s="18" t="str">
        <f t="shared" si="131"/>
        <v/>
      </c>
      <c r="V838" s="2" t="str">
        <f t="shared" si="134"/>
        <v>INCIDENTS</v>
      </c>
      <c r="W838" s="16" t="str">
        <f t="shared" si="132"/>
        <v/>
      </c>
    </row>
    <row r="839" spans="2:23" x14ac:dyDescent="0.2">
      <c r="B839" s="59" t="str">
        <f>IF(Collage!B832="","",Collage!B832)</f>
        <v/>
      </c>
      <c r="C839" s="59" t="str">
        <f>IF(Collage!C832="","",Collage!C832)</f>
        <v/>
      </c>
      <c r="D839" s="35" t="str">
        <f>IF(Collage!D832="","",Collage!D832)</f>
        <v/>
      </c>
      <c r="E839" s="29"/>
      <c r="F839" s="10"/>
      <c r="G839" s="11"/>
      <c r="H839" s="13" t="str">
        <f t="shared" si="128"/>
        <v/>
      </c>
      <c r="I839" s="8" t="str">
        <f>IF(B839&lt;&gt;"",SUMIF($V$23:$V$598,V839,$H$23:$H$598)/SUMIF($V$23:$V$598,V839,$O$23:O1414),IF(O839&lt;&gt;"",SUMIF($S$23:$S$598,S839,$H$23:$H$598)/O839,""))</f>
        <v/>
      </c>
      <c r="J839" s="12"/>
      <c r="K839" s="19" t="str">
        <f t="shared" si="136"/>
        <v/>
      </c>
      <c r="L839" s="19" t="str">
        <f t="shared" si="129"/>
        <v/>
      </c>
      <c r="M839" s="19" t="str">
        <f t="shared" si="130"/>
        <v/>
      </c>
      <c r="N839" s="19" t="str">
        <f t="shared" si="137"/>
        <v/>
      </c>
      <c r="O839" s="9" t="str">
        <f t="shared" si="135"/>
        <v/>
      </c>
      <c r="S839" s="2" t="str">
        <f t="shared" si="133"/>
        <v>INDEX</v>
      </c>
      <c r="T839" s="18" t="str">
        <f t="shared" si="131"/>
        <v/>
      </c>
      <c r="V839" s="2" t="str">
        <f t="shared" si="134"/>
        <v>INCIDENTS</v>
      </c>
      <c r="W839" s="16" t="str">
        <f t="shared" si="132"/>
        <v/>
      </c>
    </row>
    <row r="840" spans="2:23" x14ac:dyDescent="0.2">
      <c r="B840" s="59" t="str">
        <f>IF(Collage!B833="","",Collage!B833)</f>
        <v/>
      </c>
      <c r="C840" s="59" t="str">
        <f>IF(Collage!C833="","",Collage!C833)</f>
        <v/>
      </c>
      <c r="D840" s="35" t="str">
        <f>IF(Collage!D833="","",Collage!D833)</f>
        <v/>
      </c>
      <c r="E840" s="29"/>
      <c r="F840" s="10"/>
      <c r="G840" s="11"/>
      <c r="H840" s="13" t="str">
        <f t="shared" si="128"/>
        <v/>
      </c>
      <c r="I840" s="8" t="str">
        <f>IF(B840&lt;&gt;"",SUMIF($V$23:$V$598,V840,$H$23:$H$598)/SUMIF($V$23:$V$598,V840,$O$23:O1415),IF(O840&lt;&gt;"",SUMIF($S$23:$S$598,S840,$H$23:$H$598)/O840,""))</f>
        <v/>
      </c>
      <c r="J840" s="12"/>
      <c r="K840" s="19" t="str">
        <f t="shared" si="136"/>
        <v/>
      </c>
      <c r="L840" s="19" t="str">
        <f t="shared" si="129"/>
        <v/>
      </c>
      <c r="M840" s="19" t="str">
        <f t="shared" si="130"/>
        <v/>
      </c>
      <c r="N840" s="19" t="str">
        <f t="shared" si="137"/>
        <v/>
      </c>
      <c r="O840" s="9" t="str">
        <f t="shared" si="135"/>
        <v/>
      </c>
      <c r="S840" s="2" t="str">
        <f t="shared" si="133"/>
        <v>INDEX</v>
      </c>
      <c r="T840" s="18" t="str">
        <f t="shared" si="131"/>
        <v/>
      </c>
      <c r="V840" s="2" t="str">
        <f t="shared" si="134"/>
        <v>INCIDENTS</v>
      </c>
      <c r="W840" s="16" t="str">
        <f t="shared" si="132"/>
        <v/>
      </c>
    </row>
    <row r="841" spans="2:23" x14ac:dyDescent="0.2">
      <c r="B841" s="59" t="str">
        <f>IF(Collage!B834="","",Collage!B834)</f>
        <v/>
      </c>
      <c r="C841" s="59" t="str">
        <f>IF(Collage!C834="","",Collage!C834)</f>
        <v/>
      </c>
      <c r="D841" s="35" t="str">
        <f>IF(Collage!D834="","",Collage!D834)</f>
        <v/>
      </c>
      <c r="E841" s="29"/>
      <c r="F841" s="10"/>
      <c r="G841" s="11"/>
      <c r="H841" s="13" t="str">
        <f t="shared" si="128"/>
        <v/>
      </c>
      <c r="I841" s="8" t="str">
        <f>IF(B841&lt;&gt;"",SUMIF($V$23:$V$598,V841,$H$23:$H$598)/SUMIF($V$23:$V$598,V841,$O$23:O1416),IF(O841&lt;&gt;"",SUMIF($S$23:$S$598,S841,$H$23:$H$598)/O841,""))</f>
        <v/>
      </c>
      <c r="J841" s="12"/>
      <c r="K841" s="19" t="str">
        <f t="shared" si="136"/>
        <v/>
      </c>
      <c r="L841" s="19" t="str">
        <f t="shared" si="129"/>
        <v/>
      </c>
      <c r="M841" s="19" t="str">
        <f t="shared" si="130"/>
        <v/>
      </c>
      <c r="N841" s="19" t="str">
        <f t="shared" si="137"/>
        <v/>
      </c>
      <c r="O841" s="9" t="str">
        <f t="shared" si="135"/>
        <v/>
      </c>
      <c r="S841" s="2" t="str">
        <f t="shared" si="133"/>
        <v>INDEX</v>
      </c>
      <c r="T841" s="18" t="str">
        <f t="shared" si="131"/>
        <v/>
      </c>
      <c r="V841" s="2" t="str">
        <f t="shared" si="134"/>
        <v>INCIDENTS</v>
      </c>
      <c r="W841" s="16" t="str">
        <f t="shared" si="132"/>
        <v/>
      </c>
    </row>
    <row r="842" spans="2:23" x14ac:dyDescent="0.2">
      <c r="B842" s="59" t="str">
        <f>IF(Collage!B835="","",Collage!B835)</f>
        <v/>
      </c>
      <c r="C842" s="59" t="str">
        <f>IF(Collage!C835="","",Collage!C835)</f>
        <v/>
      </c>
      <c r="D842" s="35" t="str">
        <f>IF(Collage!D835="","",Collage!D835)</f>
        <v/>
      </c>
      <c r="E842" s="29"/>
      <c r="F842" s="10"/>
      <c r="G842" s="11"/>
      <c r="H842" s="13" t="str">
        <f t="shared" si="128"/>
        <v/>
      </c>
      <c r="I842" s="8" t="str">
        <f>IF(B842&lt;&gt;"",SUMIF($V$23:$V$598,V842,$H$23:$H$598)/SUMIF($V$23:$V$598,V842,$O$23:O1417),IF(O842&lt;&gt;"",SUMIF($S$23:$S$598,S842,$H$23:$H$598)/O842,""))</f>
        <v/>
      </c>
      <c r="J842" s="12"/>
      <c r="K842" s="19" t="str">
        <f t="shared" si="136"/>
        <v/>
      </c>
      <c r="L842" s="19" t="str">
        <f t="shared" si="129"/>
        <v/>
      </c>
      <c r="M842" s="19" t="str">
        <f t="shared" si="130"/>
        <v/>
      </c>
      <c r="N842" s="19" t="str">
        <f t="shared" si="137"/>
        <v/>
      </c>
      <c r="O842" s="9" t="str">
        <f t="shared" si="135"/>
        <v/>
      </c>
      <c r="S842" s="2" t="str">
        <f t="shared" si="133"/>
        <v>INDEX</v>
      </c>
      <c r="T842" s="18" t="str">
        <f t="shared" si="131"/>
        <v/>
      </c>
      <c r="V842" s="2" t="str">
        <f t="shared" si="134"/>
        <v>INCIDENTS</v>
      </c>
      <c r="W842" s="16" t="str">
        <f t="shared" si="132"/>
        <v/>
      </c>
    </row>
    <row r="843" spans="2:23" x14ac:dyDescent="0.2">
      <c r="B843" s="59" t="str">
        <f>IF(Collage!B836="","",Collage!B836)</f>
        <v/>
      </c>
      <c r="C843" s="59" t="str">
        <f>IF(Collage!C836="","",Collage!C836)</f>
        <v/>
      </c>
      <c r="D843" s="35" t="str">
        <f>IF(Collage!D836="","",Collage!D836)</f>
        <v/>
      </c>
      <c r="E843" s="29"/>
      <c r="F843" s="10"/>
      <c r="G843" s="11"/>
      <c r="H843" s="13" t="str">
        <f t="shared" si="128"/>
        <v/>
      </c>
      <c r="I843" s="8" t="str">
        <f>IF(B843&lt;&gt;"",SUMIF($V$23:$V$598,V843,$H$23:$H$598)/SUMIF($V$23:$V$598,V843,$O$23:O1418),IF(O843&lt;&gt;"",SUMIF($S$23:$S$598,S843,$H$23:$H$598)/O843,""))</f>
        <v/>
      </c>
      <c r="J843" s="12"/>
      <c r="K843" s="19" t="str">
        <f t="shared" si="136"/>
        <v/>
      </c>
      <c r="L843" s="19" t="str">
        <f t="shared" si="129"/>
        <v/>
      </c>
      <c r="M843" s="19" t="str">
        <f t="shared" si="130"/>
        <v/>
      </c>
      <c r="N843" s="19" t="str">
        <f t="shared" si="137"/>
        <v/>
      </c>
      <c r="O843" s="9" t="str">
        <f t="shared" si="135"/>
        <v/>
      </c>
      <c r="S843" s="2" t="str">
        <f t="shared" si="133"/>
        <v>INDEX</v>
      </c>
      <c r="T843" s="18" t="str">
        <f t="shared" si="131"/>
        <v/>
      </c>
      <c r="V843" s="2" t="str">
        <f t="shared" si="134"/>
        <v>INCIDENTS</v>
      </c>
      <c r="W843" s="16" t="str">
        <f t="shared" si="132"/>
        <v/>
      </c>
    </row>
    <row r="844" spans="2:23" x14ac:dyDescent="0.2">
      <c r="B844" s="59" t="str">
        <f>IF(Collage!B837="","",Collage!B837)</f>
        <v/>
      </c>
      <c r="C844" s="59" t="str">
        <f>IF(Collage!C837="","",Collage!C837)</f>
        <v/>
      </c>
      <c r="D844" s="35" t="str">
        <f>IF(Collage!D837="","",Collage!D837)</f>
        <v/>
      </c>
      <c r="E844" s="29"/>
      <c r="F844" s="10"/>
      <c r="G844" s="11"/>
      <c r="H844" s="13" t="str">
        <f t="shared" si="128"/>
        <v/>
      </c>
      <c r="I844" s="8" t="str">
        <f>IF(B844&lt;&gt;"",SUMIF($V$23:$V$598,V844,$H$23:$H$598)/SUMIF($V$23:$V$598,V844,$O$23:O1419),IF(O844&lt;&gt;"",SUMIF($S$23:$S$598,S844,$H$23:$H$598)/O844,""))</f>
        <v/>
      </c>
      <c r="J844" s="12"/>
      <c r="K844" s="19" t="str">
        <f t="shared" si="136"/>
        <v/>
      </c>
      <c r="L844" s="19" t="str">
        <f t="shared" si="129"/>
        <v/>
      </c>
      <c r="M844" s="19" t="str">
        <f t="shared" si="130"/>
        <v/>
      </c>
      <c r="N844" s="19" t="str">
        <f t="shared" si="137"/>
        <v/>
      </c>
      <c r="O844" s="9" t="str">
        <f t="shared" si="135"/>
        <v/>
      </c>
      <c r="S844" s="2" t="str">
        <f t="shared" si="133"/>
        <v>INDEX</v>
      </c>
      <c r="T844" s="18" t="str">
        <f t="shared" si="131"/>
        <v/>
      </c>
      <c r="V844" s="2" t="str">
        <f t="shared" si="134"/>
        <v>INCIDENTS</v>
      </c>
      <c r="W844" s="16" t="str">
        <f t="shared" si="132"/>
        <v/>
      </c>
    </row>
    <row r="845" spans="2:23" x14ac:dyDescent="0.2">
      <c r="B845" s="59" t="str">
        <f>IF(Collage!B838="","",Collage!B838)</f>
        <v/>
      </c>
      <c r="C845" s="59" t="str">
        <f>IF(Collage!C838="","",Collage!C838)</f>
        <v/>
      </c>
      <c r="D845" s="35" t="str">
        <f>IF(Collage!D838="","",Collage!D838)</f>
        <v/>
      </c>
      <c r="E845" s="29"/>
      <c r="F845" s="10"/>
      <c r="G845" s="11"/>
      <c r="H845" s="13" t="str">
        <f t="shared" si="128"/>
        <v/>
      </c>
      <c r="I845" s="8" t="str">
        <f>IF(B845&lt;&gt;"",SUMIF($V$23:$V$598,V845,$H$23:$H$598)/SUMIF($V$23:$V$598,V845,$O$23:O1420),IF(O845&lt;&gt;"",SUMIF($S$23:$S$598,S845,$H$23:$H$598)/O845,""))</f>
        <v/>
      </c>
      <c r="J845" s="12"/>
      <c r="K845" s="19" t="str">
        <f t="shared" si="136"/>
        <v/>
      </c>
      <c r="L845" s="19" t="str">
        <f t="shared" si="129"/>
        <v/>
      </c>
      <c r="M845" s="19" t="str">
        <f t="shared" si="130"/>
        <v/>
      </c>
      <c r="N845" s="19" t="str">
        <f t="shared" si="137"/>
        <v/>
      </c>
      <c r="O845" s="9" t="str">
        <f t="shared" si="135"/>
        <v/>
      </c>
      <c r="S845" s="2" t="str">
        <f t="shared" si="133"/>
        <v>INDEX</v>
      </c>
      <c r="T845" s="18" t="str">
        <f t="shared" si="131"/>
        <v/>
      </c>
      <c r="V845" s="2" t="str">
        <f t="shared" si="134"/>
        <v>INCIDENTS</v>
      </c>
      <c r="W845" s="16" t="str">
        <f t="shared" si="132"/>
        <v/>
      </c>
    </row>
    <row r="846" spans="2:23" x14ac:dyDescent="0.2">
      <c r="B846" s="59" t="str">
        <f>IF(Collage!B839="","",Collage!B839)</f>
        <v/>
      </c>
      <c r="C846" s="59" t="str">
        <f>IF(Collage!C839="","",Collage!C839)</f>
        <v/>
      </c>
      <c r="D846" s="35" t="str">
        <f>IF(Collage!D839="","",Collage!D839)</f>
        <v/>
      </c>
      <c r="E846" s="29"/>
      <c r="F846" s="10"/>
      <c r="G846" s="11"/>
      <c r="H846" s="13" t="str">
        <f t="shared" si="128"/>
        <v/>
      </c>
      <c r="I846" s="8" t="str">
        <f>IF(B846&lt;&gt;"",SUMIF($V$23:$V$598,V846,$H$23:$H$598)/SUMIF($V$23:$V$598,V846,$O$23:O1421),IF(O846&lt;&gt;"",SUMIF($S$23:$S$598,S846,$H$23:$H$598)/O846,""))</f>
        <v/>
      </c>
      <c r="J846" s="12"/>
      <c r="K846" s="19" t="str">
        <f t="shared" si="136"/>
        <v/>
      </c>
      <c r="L846" s="19" t="str">
        <f t="shared" si="129"/>
        <v/>
      </c>
      <c r="M846" s="19" t="str">
        <f t="shared" si="130"/>
        <v/>
      </c>
      <c r="N846" s="19" t="str">
        <f t="shared" si="137"/>
        <v/>
      </c>
      <c r="O846" s="9" t="str">
        <f t="shared" si="135"/>
        <v/>
      </c>
      <c r="S846" s="2" t="str">
        <f t="shared" si="133"/>
        <v>INDEX</v>
      </c>
      <c r="T846" s="18" t="str">
        <f t="shared" si="131"/>
        <v/>
      </c>
      <c r="V846" s="2" t="str">
        <f t="shared" si="134"/>
        <v>INCIDENTS</v>
      </c>
      <c r="W846" s="16" t="str">
        <f t="shared" si="132"/>
        <v/>
      </c>
    </row>
    <row r="847" spans="2:23" x14ac:dyDescent="0.2">
      <c r="B847" s="59" t="str">
        <f>IF(Collage!B840="","",Collage!B840)</f>
        <v/>
      </c>
      <c r="C847" s="59" t="str">
        <f>IF(Collage!C840="","",Collage!C840)</f>
        <v/>
      </c>
      <c r="D847" s="35" t="str">
        <f>IF(Collage!D840="","",Collage!D840)</f>
        <v/>
      </c>
      <c r="E847" s="29"/>
      <c r="F847" s="10"/>
      <c r="G847" s="11"/>
      <c r="H847" s="13" t="str">
        <f t="shared" si="128"/>
        <v/>
      </c>
      <c r="I847" s="8" t="str">
        <f>IF(B847&lt;&gt;"",SUMIF($V$23:$V$598,V847,$H$23:$H$598)/SUMIF($V$23:$V$598,V847,$O$23:O1422),IF(O847&lt;&gt;"",SUMIF($S$23:$S$598,S847,$H$23:$H$598)/O847,""))</f>
        <v/>
      </c>
      <c r="J847" s="12"/>
      <c r="K847" s="19" t="str">
        <f t="shared" si="136"/>
        <v/>
      </c>
      <c r="L847" s="19" t="str">
        <f t="shared" si="129"/>
        <v/>
      </c>
      <c r="M847" s="19" t="str">
        <f t="shared" si="130"/>
        <v/>
      </c>
      <c r="N847" s="19" t="str">
        <f t="shared" si="137"/>
        <v/>
      </c>
      <c r="O847" s="9" t="str">
        <f t="shared" si="135"/>
        <v/>
      </c>
      <c r="S847" s="2" t="str">
        <f t="shared" si="133"/>
        <v>INDEX</v>
      </c>
      <c r="T847" s="18" t="str">
        <f t="shared" si="131"/>
        <v/>
      </c>
      <c r="V847" s="2" t="str">
        <f t="shared" si="134"/>
        <v>INCIDENTS</v>
      </c>
      <c r="W847" s="16" t="str">
        <f t="shared" si="132"/>
        <v/>
      </c>
    </row>
    <row r="848" spans="2:23" x14ac:dyDescent="0.2">
      <c r="B848" s="59" t="str">
        <f>IF(Collage!B841="","",Collage!B841)</f>
        <v/>
      </c>
      <c r="C848" s="59" t="str">
        <f>IF(Collage!C841="","",Collage!C841)</f>
        <v/>
      </c>
      <c r="D848" s="35" t="str">
        <f>IF(Collage!D841="","",Collage!D841)</f>
        <v/>
      </c>
      <c r="E848" s="29"/>
      <c r="F848" s="10"/>
      <c r="G848" s="11"/>
      <c r="H848" s="13" t="str">
        <f t="shared" si="128"/>
        <v/>
      </c>
      <c r="I848" s="8" t="str">
        <f>IF(B848&lt;&gt;"",SUMIF($V$23:$V$598,V848,$H$23:$H$598)/SUMIF($V$23:$V$598,V848,$O$23:O1423),IF(O848&lt;&gt;"",SUMIF($S$23:$S$598,S848,$H$23:$H$598)/O848,""))</f>
        <v/>
      </c>
      <c r="J848" s="12"/>
      <c r="K848" s="19" t="str">
        <f t="shared" si="136"/>
        <v/>
      </c>
      <c r="L848" s="19" t="str">
        <f t="shared" si="129"/>
        <v/>
      </c>
      <c r="M848" s="19" t="str">
        <f t="shared" si="130"/>
        <v/>
      </c>
      <c r="N848" s="19" t="str">
        <f t="shared" si="137"/>
        <v/>
      </c>
      <c r="O848" s="9" t="str">
        <f t="shared" si="135"/>
        <v/>
      </c>
      <c r="S848" s="2" t="str">
        <f t="shared" si="133"/>
        <v>INDEX</v>
      </c>
      <c r="T848" s="18" t="str">
        <f t="shared" si="131"/>
        <v/>
      </c>
      <c r="V848" s="2" t="str">
        <f t="shared" si="134"/>
        <v>INCIDENTS</v>
      </c>
      <c r="W848" s="16" t="str">
        <f t="shared" si="132"/>
        <v/>
      </c>
    </row>
    <row r="849" spans="2:23" x14ac:dyDescent="0.2">
      <c r="B849" s="59" t="str">
        <f>IF(Collage!B842="","",Collage!B842)</f>
        <v/>
      </c>
      <c r="C849" s="59" t="str">
        <f>IF(Collage!C842="","",Collage!C842)</f>
        <v/>
      </c>
      <c r="D849" s="35" t="str">
        <f>IF(Collage!D842="","",Collage!D842)</f>
        <v/>
      </c>
      <c r="E849" s="29"/>
      <c r="F849" s="10"/>
      <c r="G849" s="11"/>
      <c r="H849" s="13" t="str">
        <f t="shared" si="128"/>
        <v/>
      </c>
      <c r="I849" s="8" t="str">
        <f>IF(B849&lt;&gt;"",SUMIF($V$23:$V$598,V849,$H$23:$H$598)/SUMIF($V$23:$V$598,V849,$O$23:O1424),IF(O849&lt;&gt;"",SUMIF($S$23:$S$598,S849,$H$23:$H$598)/O849,""))</f>
        <v/>
      </c>
      <c r="J849" s="12"/>
      <c r="K849" s="19" t="str">
        <f t="shared" si="136"/>
        <v/>
      </c>
      <c r="L849" s="19" t="str">
        <f t="shared" si="129"/>
        <v/>
      </c>
      <c r="M849" s="19" t="str">
        <f t="shared" si="130"/>
        <v/>
      </c>
      <c r="N849" s="19" t="str">
        <f t="shared" si="137"/>
        <v/>
      </c>
      <c r="O849" s="9" t="str">
        <f t="shared" si="135"/>
        <v/>
      </c>
      <c r="S849" s="2" t="str">
        <f t="shared" si="133"/>
        <v>INDEX</v>
      </c>
      <c r="T849" s="18" t="str">
        <f t="shared" si="131"/>
        <v/>
      </c>
      <c r="V849" s="2" t="str">
        <f t="shared" si="134"/>
        <v>INCIDENTS</v>
      </c>
      <c r="W849" s="16" t="str">
        <f t="shared" si="132"/>
        <v/>
      </c>
    </row>
    <row r="850" spans="2:23" x14ac:dyDescent="0.2">
      <c r="B850" s="59" t="str">
        <f>IF(Collage!B843="","",Collage!B843)</f>
        <v/>
      </c>
      <c r="C850" s="59" t="str">
        <f>IF(Collage!C843="","",Collage!C843)</f>
        <v/>
      </c>
      <c r="D850" s="35" t="str">
        <f>IF(Collage!D843="","",Collage!D843)</f>
        <v/>
      </c>
      <c r="E850" s="29"/>
      <c r="F850" s="10"/>
      <c r="G850" s="11"/>
      <c r="H850" s="13" t="str">
        <f t="shared" si="128"/>
        <v/>
      </c>
      <c r="I850" s="8" t="str">
        <f>IF(B850&lt;&gt;"",SUMIF($V$23:$V$598,V850,$H$23:$H$598)/SUMIF($V$23:$V$598,V850,$O$23:O1425),IF(O850&lt;&gt;"",SUMIF($S$23:$S$598,S850,$H$23:$H$598)/O850,""))</f>
        <v/>
      </c>
      <c r="J850" s="12"/>
      <c r="K850" s="19" t="str">
        <f t="shared" si="136"/>
        <v/>
      </c>
      <c r="L850" s="19" t="str">
        <f t="shared" si="129"/>
        <v/>
      </c>
      <c r="M850" s="19" t="str">
        <f t="shared" si="130"/>
        <v/>
      </c>
      <c r="N850" s="19" t="str">
        <f t="shared" si="137"/>
        <v/>
      </c>
      <c r="O850" s="9" t="str">
        <f t="shared" si="135"/>
        <v/>
      </c>
      <c r="S850" s="2" t="str">
        <f t="shared" si="133"/>
        <v>INDEX</v>
      </c>
      <c r="T850" s="18" t="str">
        <f t="shared" si="131"/>
        <v/>
      </c>
      <c r="V850" s="2" t="str">
        <f t="shared" si="134"/>
        <v>INCIDENTS</v>
      </c>
      <c r="W850" s="16" t="str">
        <f t="shared" si="132"/>
        <v/>
      </c>
    </row>
    <row r="851" spans="2:23" x14ac:dyDescent="0.2">
      <c r="B851" s="59" t="str">
        <f>IF(Collage!B844="","",Collage!B844)</f>
        <v/>
      </c>
      <c r="C851" s="59" t="str">
        <f>IF(Collage!C844="","",Collage!C844)</f>
        <v/>
      </c>
      <c r="D851" s="35" t="str">
        <f>IF(Collage!D844="","",Collage!D844)</f>
        <v/>
      </c>
      <c r="E851" s="29"/>
      <c r="F851" s="10"/>
      <c r="G851" s="11"/>
      <c r="H851" s="13" t="str">
        <f t="shared" si="128"/>
        <v/>
      </c>
      <c r="I851" s="8" t="str">
        <f>IF(B851&lt;&gt;"",SUMIF($V$23:$V$598,V851,$H$23:$H$598)/SUMIF($V$23:$V$598,V851,$O$23:O1426),IF(O851&lt;&gt;"",SUMIF($S$23:$S$598,S851,$H$23:$H$598)/O851,""))</f>
        <v/>
      </c>
      <c r="J851" s="12"/>
      <c r="K851" s="19" t="str">
        <f t="shared" si="136"/>
        <v/>
      </c>
      <c r="L851" s="19" t="str">
        <f t="shared" si="129"/>
        <v/>
      </c>
      <c r="M851" s="19" t="str">
        <f t="shared" si="130"/>
        <v/>
      </c>
      <c r="N851" s="19" t="str">
        <f t="shared" si="137"/>
        <v/>
      </c>
      <c r="O851" s="9" t="str">
        <f t="shared" si="135"/>
        <v/>
      </c>
      <c r="S851" s="2" t="str">
        <f t="shared" si="133"/>
        <v>INDEX</v>
      </c>
      <c r="T851" s="18" t="str">
        <f t="shared" si="131"/>
        <v/>
      </c>
      <c r="V851" s="2" t="str">
        <f t="shared" si="134"/>
        <v>INCIDENTS</v>
      </c>
      <c r="W851" s="16" t="str">
        <f t="shared" si="132"/>
        <v/>
      </c>
    </row>
    <row r="852" spans="2:23" x14ac:dyDescent="0.2">
      <c r="B852" s="59" t="str">
        <f>IF(Collage!B845="","",Collage!B845)</f>
        <v/>
      </c>
      <c r="C852" s="59" t="str">
        <f>IF(Collage!C845="","",Collage!C845)</f>
        <v/>
      </c>
      <c r="D852" s="35" t="str">
        <f>IF(Collage!D845="","",Collage!D845)</f>
        <v/>
      </c>
      <c r="E852" s="29"/>
      <c r="F852" s="10"/>
      <c r="G852" s="11"/>
      <c r="H852" s="13" t="str">
        <f t="shared" si="128"/>
        <v/>
      </c>
      <c r="I852" s="8" t="str">
        <f>IF(B852&lt;&gt;"",SUMIF($V$23:$V$598,V852,$H$23:$H$598)/SUMIF($V$23:$V$598,V852,$O$23:O1427),IF(O852&lt;&gt;"",SUMIF($S$23:$S$598,S852,$H$23:$H$598)/O852,""))</f>
        <v/>
      </c>
      <c r="J852" s="12"/>
      <c r="K852" s="19" t="str">
        <f t="shared" si="136"/>
        <v/>
      </c>
      <c r="L852" s="19" t="str">
        <f t="shared" si="129"/>
        <v/>
      </c>
      <c r="M852" s="19" t="str">
        <f t="shared" si="130"/>
        <v/>
      </c>
      <c r="N852" s="19" t="str">
        <f t="shared" si="137"/>
        <v/>
      </c>
      <c r="O852" s="9" t="str">
        <f t="shared" si="135"/>
        <v/>
      </c>
      <c r="S852" s="2" t="str">
        <f t="shared" si="133"/>
        <v>INDEX</v>
      </c>
      <c r="T852" s="18" t="str">
        <f t="shared" si="131"/>
        <v/>
      </c>
      <c r="V852" s="2" t="str">
        <f t="shared" si="134"/>
        <v>INCIDENTS</v>
      </c>
      <c r="W852" s="16" t="str">
        <f t="shared" si="132"/>
        <v/>
      </c>
    </row>
    <row r="853" spans="2:23" x14ac:dyDescent="0.2">
      <c r="B853" s="59" t="str">
        <f>IF(Collage!B846="","",Collage!B846)</f>
        <v/>
      </c>
      <c r="C853" s="59" t="str">
        <f>IF(Collage!C846="","",Collage!C846)</f>
        <v/>
      </c>
      <c r="D853" s="35" t="str">
        <f>IF(Collage!D846="","",Collage!D846)</f>
        <v/>
      </c>
      <c r="E853" s="29"/>
      <c r="F853" s="10"/>
      <c r="G853" s="11"/>
      <c r="H853" s="13" t="str">
        <f t="shared" si="128"/>
        <v/>
      </c>
      <c r="I853" s="8" t="str">
        <f>IF(B853&lt;&gt;"",SUMIF($V$23:$V$598,V853,$H$23:$H$598)/SUMIF($V$23:$V$598,V853,$O$23:O1428),IF(O853&lt;&gt;"",SUMIF($S$23:$S$598,S853,$H$23:$H$598)/O853,""))</f>
        <v/>
      </c>
      <c r="J853" s="12"/>
      <c r="K853" s="19" t="str">
        <f t="shared" si="136"/>
        <v/>
      </c>
      <c r="L853" s="19" t="str">
        <f t="shared" si="129"/>
        <v/>
      </c>
      <c r="M853" s="19" t="str">
        <f t="shared" si="130"/>
        <v/>
      </c>
      <c r="N853" s="19" t="str">
        <f t="shared" si="137"/>
        <v/>
      </c>
      <c r="O853" s="9" t="str">
        <f t="shared" si="135"/>
        <v/>
      </c>
      <c r="S853" s="2" t="str">
        <f t="shared" si="133"/>
        <v>INDEX</v>
      </c>
      <c r="T853" s="18" t="str">
        <f t="shared" si="131"/>
        <v/>
      </c>
      <c r="V853" s="2" t="str">
        <f t="shared" si="134"/>
        <v>INCIDENTS</v>
      </c>
      <c r="W853" s="16" t="str">
        <f t="shared" si="132"/>
        <v/>
      </c>
    </row>
    <row r="854" spans="2:23" x14ac:dyDescent="0.2">
      <c r="B854" s="59" t="str">
        <f>IF(Collage!B847="","",Collage!B847)</f>
        <v/>
      </c>
      <c r="C854" s="59" t="str">
        <f>IF(Collage!C847="","",Collage!C847)</f>
        <v/>
      </c>
      <c r="D854" s="35" t="str">
        <f>IF(Collage!D847="","",Collage!D847)</f>
        <v/>
      </c>
      <c r="E854" s="29"/>
      <c r="F854" s="10"/>
      <c r="G854" s="11"/>
      <c r="H854" s="13" t="str">
        <f t="shared" si="128"/>
        <v/>
      </c>
      <c r="I854" s="8" t="str">
        <f>IF(B854&lt;&gt;"",SUMIF($V$23:$V$598,V854,$H$23:$H$598)/SUMIF($V$23:$V$598,V854,$O$23:O1429),IF(O854&lt;&gt;"",SUMIF($S$23:$S$598,S854,$H$23:$H$598)/O854,""))</f>
        <v/>
      </c>
      <c r="J854" s="12"/>
      <c r="K854" s="19" t="str">
        <f t="shared" si="136"/>
        <v/>
      </c>
      <c r="L854" s="19" t="str">
        <f t="shared" si="129"/>
        <v/>
      </c>
      <c r="M854" s="19" t="str">
        <f t="shared" si="130"/>
        <v/>
      </c>
      <c r="N854" s="19" t="str">
        <f t="shared" si="137"/>
        <v/>
      </c>
      <c r="O854" s="9" t="str">
        <f t="shared" si="135"/>
        <v/>
      </c>
      <c r="S854" s="2" t="str">
        <f t="shared" si="133"/>
        <v>INDEX</v>
      </c>
      <c r="T854" s="18" t="str">
        <f t="shared" si="131"/>
        <v/>
      </c>
      <c r="V854" s="2" t="str">
        <f t="shared" si="134"/>
        <v>INCIDENTS</v>
      </c>
      <c r="W854" s="16" t="str">
        <f t="shared" si="132"/>
        <v/>
      </c>
    </row>
    <row r="855" spans="2:23" x14ac:dyDescent="0.2">
      <c r="B855" s="59" t="str">
        <f>IF(Collage!B848="","",Collage!B848)</f>
        <v/>
      </c>
      <c r="C855" s="59" t="str">
        <f>IF(Collage!C848="","",Collage!C848)</f>
        <v/>
      </c>
      <c r="D855" s="35" t="str">
        <f>IF(Collage!D848="","",Collage!D848)</f>
        <v/>
      </c>
      <c r="E855" s="29"/>
      <c r="F855" s="10"/>
      <c r="G855" s="11"/>
      <c r="H855" s="13" t="str">
        <f t="shared" ref="H855:H918" si="138">IF(D855="","",SUM(N855/3))</f>
        <v/>
      </c>
      <c r="I855" s="8" t="str">
        <f>IF(B855&lt;&gt;"",SUMIF($V$23:$V$598,V855,$H$23:$H$598)/SUMIF($V$23:$V$598,V855,$O$23:O1430),IF(O855&lt;&gt;"",SUMIF($S$23:$S$598,S855,$H$23:$H$598)/O855,""))</f>
        <v/>
      </c>
      <c r="J855" s="12"/>
      <c r="K855" s="19" t="str">
        <f t="shared" si="136"/>
        <v/>
      </c>
      <c r="L855" s="19" t="str">
        <f t="shared" ref="L855:L918" si="139">IF($D855&lt;&gt;"",IF($F855="X",1,0),"")</f>
        <v/>
      </c>
      <c r="M855" s="19" t="str">
        <f t="shared" ref="M855:M918" si="140">IF($D855&lt;&gt;"",IF($G855="X",1,0),"")</f>
        <v/>
      </c>
      <c r="N855" s="19" t="str">
        <f t="shared" si="137"/>
        <v/>
      </c>
      <c r="O855" s="9" t="str">
        <f t="shared" si="135"/>
        <v/>
      </c>
      <c r="S855" s="2" t="str">
        <f t="shared" si="133"/>
        <v>INDEX</v>
      </c>
      <c r="T855" s="18" t="str">
        <f t="shared" ref="T855:T918" si="141">IF(C855&lt;&gt;"",I855,"")</f>
        <v/>
      </c>
      <c r="V855" s="2" t="str">
        <f t="shared" si="134"/>
        <v>INCIDENTS</v>
      </c>
      <c r="W855" s="16" t="str">
        <f t="shared" ref="W855:W918" si="142">IF(B855&lt;&gt;"",I855,"")</f>
        <v/>
      </c>
    </row>
    <row r="856" spans="2:23" x14ac:dyDescent="0.2">
      <c r="B856" s="59" t="str">
        <f>IF(Collage!B849="","",Collage!B849)</f>
        <v/>
      </c>
      <c r="C856" s="59" t="str">
        <f>IF(Collage!C849="","",Collage!C849)</f>
        <v/>
      </c>
      <c r="D856" s="35" t="str">
        <f>IF(Collage!D849="","",Collage!D849)</f>
        <v/>
      </c>
      <c r="E856" s="29"/>
      <c r="F856" s="10"/>
      <c r="G856" s="11"/>
      <c r="H856" s="13" t="str">
        <f t="shared" si="138"/>
        <v/>
      </c>
      <c r="I856" s="8" t="str">
        <f>IF(B856&lt;&gt;"",SUMIF($V$23:$V$598,V856,$H$23:$H$598)/SUMIF($V$23:$V$598,V856,$O$23:O1431),IF(O856&lt;&gt;"",SUMIF($S$23:$S$598,S856,$H$23:$H$598)/O856,""))</f>
        <v/>
      </c>
      <c r="J856" s="12"/>
      <c r="K856" s="19" t="str">
        <f t="shared" si="136"/>
        <v/>
      </c>
      <c r="L856" s="19" t="str">
        <f t="shared" si="139"/>
        <v/>
      </c>
      <c r="M856" s="19" t="str">
        <f t="shared" si="140"/>
        <v/>
      </c>
      <c r="N856" s="19" t="str">
        <f t="shared" si="137"/>
        <v/>
      </c>
      <c r="O856" s="9" t="str">
        <f t="shared" si="135"/>
        <v/>
      </c>
      <c r="S856" s="2" t="str">
        <f t="shared" ref="S856:S919" si="143">IF(C856&lt;&gt;"",C856,IF(V856=V855,S855,""))</f>
        <v>INDEX</v>
      </c>
      <c r="T856" s="18" t="str">
        <f t="shared" si="141"/>
        <v/>
      </c>
      <c r="V856" s="2" t="str">
        <f t="shared" ref="V856:V919" si="144">IF(B856="",V855,B856)</f>
        <v>INCIDENTS</v>
      </c>
      <c r="W856" s="16" t="str">
        <f t="shared" si="142"/>
        <v/>
      </c>
    </row>
    <row r="857" spans="2:23" x14ac:dyDescent="0.2">
      <c r="B857" s="59" t="str">
        <f>IF(Collage!B850="","",Collage!B850)</f>
        <v/>
      </c>
      <c r="C857" s="59" t="str">
        <f>IF(Collage!C850="","",Collage!C850)</f>
        <v/>
      </c>
      <c r="D857" s="35" t="str">
        <f>IF(Collage!D850="","",Collage!D850)</f>
        <v/>
      </c>
      <c r="E857" s="29"/>
      <c r="F857" s="10"/>
      <c r="G857" s="11"/>
      <c r="H857" s="13" t="str">
        <f t="shared" si="138"/>
        <v/>
      </c>
      <c r="I857" s="8" t="str">
        <f>IF(B857&lt;&gt;"",SUMIF($V$23:$V$598,V857,$H$23:$H$598)/SUMIF($V$23:$V$598,V857,$O$23:O1432),IF(O857&lt;&gt;"",SUMIF($S$23:$S$598,S857,$H$23:$H$598)/O857,""))</f>
        <v/>
      </c>
      <c r="J857" s="12"/>
      <c r="K857" s="19" t="str">
        <f t="shared" si="136"/>
        <v/>
      </c>
      <c r="L857" s="19" t="str">
        <f t="shared" si="139"/>
        <v/>
      </c>
      <c r="M857" s="19" t="str">
        <f t="shared" si="140"/>
        <v/>
      </c>
      <c r="N857" s="19" t="str">
        <f t="shared" si="137"/>
        <v/>
      </c>
      <c r="O857" s="9" t="str">
        <f t="shared" ref="O857:O920" si="145">IF(C857="","",IF(S856&lt;&gt;S857,SUMPRODUCT((D857:D1333&lt;&gt;"")*(S857:S1333=S857)),""))</f>
        <v/>
      </c>
      <c r="S857" s="2" t="str">
        <f t="shared" si="143"/>
        <v>INDEX</v>
      </c>
      <c r="T857" s="18" t="str">
        <f t="shared" si="141"/>
        <v/>
      </c>
      <c r="V857" s="2" t="str">
        <f t="shared" si="144"/>
        <v>INCIDENTS</v>
      </c>
      <c r="W857" s="16" t="str">
        <f t="shared" si="142"/>
        <v/>
      </c>
    </row>
    <row r="858" spans="2:23" x14ac:dyDescent="0.2">
      <c r="B858" s="59" t="str">
        <f>IF(Collage!B851="","",Collage!B851)</f>
        <v/>
      </c>
      <c r="C858" s="59" t="str">
        <f>IF(Collage!C851="","",Collage!C851)</f>
        <v/>
      </c>
      <c r="D858" s="35" t="str">
        <f>IF(Collage!D851="","",Collage!D851)</f>
        <v/>
      </c>
      <c r="E858" s="29"/>
      <c r="F858" s="10"/>
      <c r="G858" s="11"/>
      <c r="H858" s="13" t="str">
        <f t="shared" si="138"/>
        <v/>
      </c>
      <c r="I858" s="8" t="str">
        <f>IF(B858&lt;&gt;"",SUMIF($V$23:$V$598,V858,$H$23:$H$598)/SUMIF($V$23:$V$598,V858,$O$23:O1433),IF(O858&lt;&gt;"",SUMIF($S$23:$S$598,S858,$H$23:$H$598)/O858,""))</f>
        <v/>
      </c>
      <c r="J858" s="12"/>
      <c r="K858" s="19" t="str">
        <f t="shared" si="136"/>
        <v/>
      </c>
      <c r="L858" s="19" t="str">
        <f t="shared" si="139"/>
        <v/>
      </c>
      <c r="M858" s="19" t="str">
        <f t="shared" si="140"/>
        <v/>
      </c>
      <c r="N858" s="19" t="str">
        <f t="shared" si="137"/>
        <v/>
      </c>
      <c r="O858" s="9" t="str">
        <f t="shared" si="145"/>
        <v/>
      </c>
      <c r="S858" s="2" t="str">
        <f t="shared" si="143"/>
        <v>INDEX</v>
      </c>
      <c r="T858" s="18" t="str">
        <f t="shared" si="141"/>
        <v/>
      </c>
      <c r="V858" s="2" t="str">
        <f t="shared" si="144"/>
        <v>INCIDENTS</v>
      </c>
      <c r="W858" s="16" t="str">
        <f t="shared" si="142"/>
        <v/>
      </c>
    </row>
    <row r="859" spans="2:23" x14ac:dyDescent="0.2">
      <c r="B859" s="59" t="str">
        <f>IF(Collage!B852="","",Collage!B852)</f>
        <v/>
      </c>
      <c r="C859" s="59" t="str">
        <f>IF(Collage!C852="","",Collage!C852)</f>
        <v/>
      </c>
      <c r="D859" s="35" t="str">
        <f>IF(Collage!D852="","",Collage!D852)</f>
        <v/>
      </c>
      <c r="E859" s="29"/>
      <c r="F859" s="10"/>
      <c r="G859" s="11"/>
      <c r="H859" s="13" t="str">
        <f t="shared" si="138"/>
        <v/>
      </c>
      <c r="I859" s="8" t="str">
        <f>IF(B859&lt;&gt;"",SUMIF($V$23:$V$598,V859,$H$23:$H$598)/SUMIF($V$23:$V$598,V859,$O$23:O1434),IF(O859&lt;&gt;"",SUMIF($S$23:$S$598,S859,$H$23:$H$598)/O859,""))</f>
        <v/>
      </c>
      <c r="J859" s="12"/>
      <c r="K859" s="19" t="str">
        <f t="shared" si="136"/>
        <v/>
      </c>
      <c r="L859" s="19" t="str">
        <f t="shared" si="139"/>
        <v/>
      </c>
      <c r="M859" s="19" t="str">
        <f t="shared" si="140"/>
        <v/>
      </c>
      <c r="N859" s="19" t="str">
        <f t="shared" si="137"/>
        <v/>
      </c>
      <c r="O859" s="9" t="str">
        <f t="shared" si="145"/>
        <v/>
      </c>
      <c r="S859" s="2" t="str">
        <f t="shared" si="143"/>
        <v>INDEX</v>
      </c>
      <c r="T859" s="18" t="str">
        <f t="shared" si="141"/>
        <v/>
      </c>
      <c r="V859" s="2" t="str">
        <f t="shared" si="144"/>
        <v>INCIDENTS</v>
      </c>
      <c r="W859" s="16" t="str">
        <f t="shared" si="142"/>
        <v/>
      </c>
    </row>
    <row r="860" spans="2:23" x14ac:dyDescent="0.2">
      <c r="B860" s="59" t="str">
        <f>IF(Collage!B853="","",Collage!B853)</f>
        <v/>
      </c>
      <c r="C860" s="59" t="str">
        <f>IF(Collage!C853="","",Collage!C853)</f>
        <v/>
      </c>
      <c r="D860" s="35" t="str">
        <f>IF(Collage!D853="","",Collage!D853)</f>
        <v/>
      </c>
      <c r="E860" s="29"/>
      <c r="F860" s="10"/>
      <c r="G860" s="11"/>
      <c r="H860" s="13" t="str">
        <f t="shared" si="138"/>
        <v/>
      </c>
      <c r="I860" s="8" t="str">
        <f>IF(B860&lt;&gt;"",SUMIF($V$23:$V$598,V860,$H$23:$H$598)/SUMIF($V$23:$V$598,V860,$O$23:O1435),IF(O860&lt;&gt;"",SUMIF($S$23:$S$598,S860,$H$23:$H$598)/O860,""))</f>
        <v/>
      </c>
      <c r="J860" s="12"/>
      <c r="K860" s="19" t="str">
        <f t="shared" si="136"/>
        <v/>
      </c>
      <c r="L860" s="19" t="str">
        <f t="shared" si="139"/>
        <v/>
      </c>
      <c r="M860" s="19" t="str">
        <f t="shared" si="140"/>
        <v/>
      </c>
      <c r="N860" s="19" t="str">
        <f t="shared" si="137"/>
        <v/>
      </c>
      <c r="O860" s="9" t="str">
        <f t="shared" si="145"/>
        <v/>
      </c>
      <c r="S860" s="2" t="str">
        <f t="shared" si="143"/>
        <v>INDEX</v>
      </c>
      <c r="T860" s="18" t="str">
        <f t="shared" si="141"/>
        <v/>
      </c>
      <c r="V860" s="2" t="str">
        <f t="shared" si="144"/>
        <v>INCIDENTS</v>
      </c>
      <c r="W860" s="16" t="str">
        <f t="shared" si="142"/>
        <v/>
      </c>
    </row>
    <row r="861" spans="2:23" x14ac:dyDescent="0.2">
      <c r="B861" s="59" t="str">
        <f>IF(Collage!B854="","",Collage!B854)</f>
        <v/>
      </c>
      <c r="C861" s="59" t="str">
        <f>IF(Collage!C854="","",Collage!C854)</f>
        <v/>
      </c>
      <c r="D861" s="35" t="str">
        <f>IF(Collage!D854="","",Collage!D854)</f>
        <v/>
      </c>
      <c r="E861" s="29"/>
      <c r="F861" s="10"/>
      <c r="G861" s="11"/>
      <c r="H861" s="13" t="str">
        <f t="shared" si="138"/>
        <v/>
      </c>
      <c r="I861" s="8" t="str">
        <f>IF(B861&lt;&gt;"",SUMIF($V$23:$V$598,V861,$H$23:$H$598)/SUMIF($V$23:$V$598,V861,$O$23:O1436),IF(O861&lt;&gt;"",SUMIF($S$23:$S$598,S861,$H$23:$H$598)/O861,""))</f>
        <v/>
      </c>
      <c r="J861" s="12"/>
      <c r="K861" s="19" t="str">
        <f t="shared" si="136"/>
        <v/>
      </c>
      <c r="L861" s="19" t="str">
        <f t="shared" si="139"/>
        <v/>
      </c>
      <c r="M861" s="19" t="str">
        <f t="shared" si="140"/>
        <v/>
      </c>
      <c r="N861" s="19" t="str">
        <f t="shared" si="137"/>
        <v/>
      </c>
      <c r="O861" s="9" t="str">
        <f t="shared" si="145"/>
        <v/>
      </c>
      <c r="S861" s="2" t="str">
        <f t="shared" si="143"/>
        <v>INDEX</v>
      </c>
      <c r="T861" s="18" t="str">
        <f t="shared" si="141"/>
        <v/>
      </c>
      <c r="V861" s="2" t="str">
        <f t="shared" si="144"/>
        <v>INCIDENTS</v>
      </c>
      <c r="W861" s="16" t="str">
        <f t="shared" si="142"/>
        <v/>
      </c>
    </row>
    <row r="862" spans="2:23" x14ac:dyDescent="0.2">
      <c r="B862" s="59" t="str">
        <f>IF(Collage!B855="","",Collage!B855)</f>
        <v/>
      </c>
      <c r="C862" s="59" t="str">
        <f>IF(Collage!C855="","",Collage!C855)</f>
        <v/>
      </c>
      <c r="D862" s="35" t="str">
        <f>IF(Collage!D855="","",Collage!D855)</f>
        <v/>
      </c>
      <c r="E862" s="29"/>
      <c r="F862" s="10"/>
      <c r="G862" s="11"/>
      <c r="H862" s="13" t="str">
        <f t="shared" si="138"/>
        <v/>
      </c>
      <c r="I862" s="8" t="str">
        <f>IF(B862&lt;&gt;"",SUMIF($V$23:$V$598,V862,$H$23:$H$598)/SUMIF($V$23:$V$598,V862,$O$23:O1437),IF(O862&lt;&gt;"",SUMIF($S$23:$S$598,S862,$H$23:$H$598)/O862,""))</f>
        <v/>
      </c>
      <c r="J862" s="12"/>
      <c r="K862" s="19" t="str">
        <f t="shared" si="136"/>
        <v/>
      </c>
      <c r="L862" s="19" t="str">
        <f t="shared" si="139"/>
        <v/>
      </c>
      <c r="M862" s="19" t="str">
        <f t="shared" si="140"/>
        <v/>
      </c>
      <c r="N862" s="19" t="str">
        <f t="shared" si="137"/>
        <v/>
      </c>
      <c r="O862" s="9" t="str">
        <f t="shared" si="145"/>
        <v/>
      </c>
      <c r="S862" s="2" t="str">
        <f t="shared" si="143"/>
        <v>INDEX</v>
      </c>
      <c r="T862" s="18" t="str">
        <f t="shared" si="141"/>
        <v/>
      </c>
      <c r="V862" s="2" t="str">
        <f t="shared" si="144"/>
        <v>INCIDENTS</v>
      </c>
      <c r="W862" s="16" t="str">
        <f t="shared" si="142"/>
        <v/>
      </c>
    </row>
    <row r="863" spans="2:23" x14ac:dyDescent="0.2">
      <c r="B863" s="59" t="str">
        <f>IF(Collage!B856="","",Collage!B856)</f>
        <v/>
      </c>
      <c r="C863" s="59" t="str">
        <f>IF(Collage!C856="","",Collage!C856)</f>
        <v/>
      </c>
      <c r="D863" s="35" t="str">
        <f>IF(Collage!D856="","",Collage!D856)</f>
        <v/>
      </c>
      <c r="E863" s="29"/>
      <c r="F863" s="10"/>
      <c r="G863" s="11"/>
      <c r="H863" s="13" t="str">
        <f t="shared" si="138"/>
        <v/>
      </c>
      <c r="I863" s="8" t="str">
        <f>IF(B863&lt;&gt;"",SUMIF($V$23:$V$598,V863,$H$23:$H$598)/SUMIF($V$23:$V$598,V863,$O$23:O1438),IF(O863&lt;&gt;"",SUMIF($S$23:$S$598,S863,$H$23:$H$598)/O863,""))</f>
        <v/>
      </c>
      <c r="J863" s="12"/>
      <c r="K863" s="19" t="str">
        <f t="shared" si="136"/>
        <v/>
      </c>
      <c r="L863" s="19" t="str">
        <f t="shared" si="139"/>
        <v/>
      </c>
      <c r="M863" s="19" t="str">
        <f t="shared" si="140"/>
        <v/>
      </c>
      <c r="N863" s="19" t="str">
        <f t="shared" si="137"/>
        <v/>
      </c>
      <c r="O863" s="9" t="str">
        <f t="shared" si="145"/>
        <v/>
      </c>
      <c r="S863" s="2" t="str">
        <f t="shared" si="143"/>
        <v>INDEX</v>
      </c>
      <c r="T863" s="18" t="str">
        <f t="shared" si="141"/>
        <v/>
      </c>
      <c r="V863" s="2" t="str">
        <f t="shared" si="144"/>
        <v>INCIDENTS</v>
      </c>
      <c r="W863" s="16" t="str">
        <f t="shared" si="142"/>
        <v/>
      </c>
    </row>
    <row r="864" spans="2:23" x14ac:dyDescent="0.2">
      <c r="B864" s="59" t="str">
        <f>IF(Collage!B857="","",Collage!B857)</f>
        <v/>
      </c>
      <c r="C864" s="59" t="str">
        <f>IF(Collage!C857="","",Collage!C857)</f>
        <v/>
      </c>
      <c r="D864" s="35" t="str">
        <f>IF(Collage!D857="","",Collage!D857)</f>
        <v/>
      </c>
      <c r="E864" s="29"/>
      <c r="F864" s="10"/>
      <c r="G864" s="11"/>
      <c r="H864" s="13" t="str">
        <f t="shared" si="138"/>
        <v/>
      </c>
      <c r="I864" s="8" t="str">
        <f>IF(B864&lt;&gt;"",SUMIF($V$23:$V$598,V864,$H$23:$H$598)/SUMIF($V$23:$V$598,V864,$O$23:O1439),IF(O864&lt;&gt;"",SUMIF($S$23:$S$598,S864,$H$23:$H$598)/O864,""))</f>
        <v/>
      </c>
      <c r="J864" s="12"/>
      <c r="K864" s="19" t="str">
        <f t="shared" si="136"/>
        <v/>
      </c>
      <c r="L864" s="19" t="str">
        <f t="shared" si="139"/>
        <v/>
      </c>
      <c r="M864" s="19" t="str">
        <f t="shared" si="140"/>
        <v/>
      </c>
      <c r="N864" s="19" t="str">
        <f t="shared" si="137"/>
        <v/>
      </c>
      <c r="O864" s="9" t="str">
        <f t="shared" si="145"/>
        <v/>
      </c>
      <c r="S864" s="2" t="str">
        <f t="shared" si="143"/>
        <v>INDEX</v>
      </c>
      <c r="T864" s="18" t="str">
        <f t="shared" si="141"/>
        <v/>
      </c>
      <c r="V864" s="2" t="str">
        <f t="shared" si="144"/>
        <v>INCIDENTS</v>
      </c>
      <c r="W864" s="16" t="str">
        <f t="shared" si="142"/>
        <v/>
      </c>
    </row>
    <row r="865" spans="2:23" x14ac:dyDescent="0.2">
      <c r="B865" s="59" t="str">
        <f>IF(Collage!B858="","",Collage!B858)</f>
        <v/>
      </c>
      <c r="C865" s="59" t="str">
        <f>IF(Collage!C858="","",Collage!C858)</f>
        <v/>
      </c>
      <c r="D865" s="35" t="str">
        <f>IF(Collage!D858="","",Collage!D858)</f>
        <v/>
      </c>
      <c r="E865" s="29"/>
      <c r="F865" s="10"/>
      <c r="G865" s="11"/>
      <c r="H865" s="13" t="str">
        <f t="shared" si="138"/>
        <v/>
      </c>
      <c r="I865" s="8" t="str">
        <f>IF(B865&lt;&gt;"",SUMIF($V$23:$V$598,V865,$H$23:$H$598)/SUMIF($V$23:$V$598,V865,$O$23:O1440),IF(O865&lt;&gt;"",SUMIF($S$23:$S$598,S865,$H$23:$H$598)/O865,""))</f>
        <v/>
      </c>
      <c r="J865" s="12"/>
      <c r="K865" s="19" t="str">
        <f t="shared" si="136"/>
        <v/>
      </c>
      <c r="L865" s="19" t="str">
        <f t="shared" si="139"/>
        <v/>
      </c>
      <c r="M865" s="19" t="str">
        <f t="shared" si="140"/>
        <v/>
      </c>
      <c r="N865" s="19" t="str">
        <f t="shared" si="137"/>
        <v/>
      </c>
      <c r="O865" s="9" t="str">
        <f t="shared" si="145"/>
        <v/>
      </c>
      <c r="S865" s="2" t="str">
        <f t="shared" si="143"/>
        <v>INDEX</v>
      </c>
      <c r="T865" s="18" t="str">
        <f t="shared" si="141"/>
        <v/>
      </c>
      <c r="V865" s="2" t="str">
        <f t="shared" si="144"/>
        <v>INCIDENTS</v>
      </c>
      <c r="W865" s="16" t="str">
        <f t="shared" si="142"/>
        <v/>
      </c>
    </row>
    <row r="866" spans="2:23" x14ac:dyDescent="0.2">
      <c r="B866" s="59" t="str">
        <f>IF(Collage!B859="","",Collage!B859)</f>
        <v/>
      </c>
      <c r="C866" s="59" t="str">
        <f>IF(Collage!C859="","",Collage!C859)</f>
        <v/>
      </c>
      <c r="D866" s="35" t="str">
        <f>IF(Collage!D859="","",Collage!D859)</f>
        <v/>
      </c>
      <c r="E866" s="29"/>
      <c r="F866" s="10"/>
      <c r="G866" s="11"/>
      <c r="H866" s="13" t="str">
        <f t="shared" si="138"/>
        <v/>
      </c>
      <c r="I866" s="8" t="str">
        <f>IF(B866&lt;&gt;"",SUMIF($V$23:$V$598,V866,$H$23:$H$598)/SUMIF($V$23:$V$598,V866,$O$23:O1441),IF(O866&lt;&gt;"",SUMIF($S$23:$S$598,S866,$H$23:$H$598)/O866,""))</f>
        <v/>
      </c>
      <c r="J866" s="12"/>
      <c r="K866" s="19" t="str">
        <f t="shared" si="136"/>
        <v/>
      </c>
      <c r="L866" s="19" t="str">
        <f t="shared" si="139"/>
        <v/>
      </c>
      <c r="M866" s="19" t="str">
        <f t="shared" si="140"/>
        <v/>
      </c>
      <c r="N866" s="19" t="str">
        <f t="shared" si="137"/>
        <v/>
      </c>
      <c r="O866" s="9" t="str">
        <f t="shared" si="145"/>
        <v/>
      </c>
      <c r="S866" s="2" t="str">
        <f t="shared" si="143"/>
        <v>INDEX</v>
      </c>
      <c r="T866" s="18" t="str">
        <f t="shared" si="141"/>
        <v/>
      </c>
      <c r="V866" s="2" t="str">
        <f t="shared" si="144"/>
        <v>INCIDENTS</v>
      </c>
      <c r="W866" s="16" t="str">
        <f t="shared" si="142"/>
        <v/>
      </c>
    </row>
    <row r="867" spans="2:23" x14ac:dyDescent="0.2">
      <c r="B867" s="59" t="str">
        <f>IF(Collage!B860="","",Collage!B860)</f>
        <v/>
      </c>
      <c r="C867" s="59" t="str">
        <f>IF(Collage!C860="","",Collage!C860)</f>
        <v/>
      </c>
      <c r="D867" s="35" t="str">
        <f>IF(Collage!D860="","",Collage!D860)</f>
        <v/>
      </c>
      <c r="E867" s="29"/>
      <c r="F867" s="10"/>
      <c r="G867" s="11"/>
      <c r="H867" s="13" t="str">
        <f t="shared" si="138"/>
        <v/>
      </c>
      <c r="I867" s="8" t="str">
        <f>IF(B867&lt;&gt;"",SUMIF($V$23:$V$598,V867,$H$23:$H$598)/SUMIF($V$23:$V$598,V867,$O$23:O1442),IF(O867&lt;&gt;"",SUMIF($S$23:$S$598,S867,$H$23:$H$598)/O867,""))</f>
        <v/>
      </c>
      <c r="J867" s="12"/>
      <c r="K867" s="19" t="str">
        <f t="shared" si="136"/>
        <v/>
      </c>
      <c r="L867" s="19" t="str">
        <f t="shared" si="139"/>
        <v/>
      </c>
      <c r="M867" s="19" t="str">
        <f t="shared" si="140"/>
        <v/>
      </c>
      <c r="N867" s="19" t="str">
        <f t="shared" si="137"/>
        <v/>
      </c>
      <c r="O867" s="9" t="str">
        <f t="shared" si="145"/>
        <v/>
      </c>
      <c r="S867" s="2" t="str">
        <f t="shared" si="143"/>
        <v>INDEX</v>
      </c>
      <c r="T867" s="18" t="str">
        <f t="shared" si="141"/>
        <v/>
      </c>
      <c r="V867" s="2" t="str">
        <f t="shared" si="144"/>
        <v>INCIDENTS</v>
      </c>
      <c r="W867" s="16" t="str">
        <f t="shared" si="142"/>
        <v/>
      </c>
    </row>
    <row r="868" spans="2:23" x14ac:dyDescent="0.2">
      <c r="B868" s="59" t="str">
        <f>IF(Collage!B861="","",Collage!B861)</f>
        <v/>
      </c>
      <c r="C868" s="59" t="str">
        <f>IF(Collage!C861="","",Collage!C861)</f>
        <v/>
      </c>
      <c r="D868" s="35" t="str">
        <f>IF(Collage!D861="","",Collage!D861)</f>
        <v/>
      </c>
      <c r="E868" s="29"/>
      <c r="F868" s="10"/>
      <c r="G868" s="11"/>
      <c r="H868" s="13" t="str">
        <f t="shared" si="138"/>
        <v/>
      </c>
      <c r="I868" s="8" t="str">
        <f>IF(B868&lt;&gt;"",SUMIF($V$23:$V$598,V868,$H$23:$H$598)/SUMIF($V$23:$V$598,V868,$O$23:O1443),IF(O868&lt;&gt;"",SUMIF($S$23:$S$598,S868,$H$23:$H$598)/O868,""))</f>
        <v/>
      </c>
      <c r="J868" s="12"/>
      <c r="K868" s="19" t="str">
        <f t="shared" ref="K868:K931" si="146">IF(D868&lt;&gt;"",IF(E868="X",1,0),"")</f>
        <v/>
      </c>
      <c r="L868" s="19" t="str">
        <f t="shared" si="139"/>
        <v/>
      </c>
      <c r="M868" s="19" t="str">
        <f t="shared" si="140"/>
        <v/>
      </c>
      <c r="N868" s="19" t="str">
        <f t="shared" ref="N868:N931" si="147">IF(D868&lt;&gt;"",SUM(K868:M868),IF(O868&lt;&gt;"","Procédures :",""))</f>
        <v/>
      </c>
      <c r="O868" s="9" t="str">
        <f t="shared" si="145"/>
        <v/>
      </c>
      <c r="S868" s="2" t="str">
        <f t="shared" si="143"/>
        <v>INDEX</v>
      </c>
      <c r="T868" s="18" t="str">
        <f t="shared" si="141"/>
        <v/>
      </c>
      <c r="V868" s="2" t="str">
        <f t="shared" si="144"/>
        <v>INCIDENTS</v>
      </c>
      <c r="W868" s="16" t="str">
        <f t="shared" si="142"/>
        <v/>
      </c>
    </row>
    <row r="869" spans="2:23" x14ac:dyDescent="0.2">
      <c r="B869" s="59" t="str">
        <f>IF(Collage!B862="","",Collage!B862)</f>
        <v/>
      </c>
      <c r="C869" s="59" t="str">
        <f>IF(Collage!C862="","",Collage!C862)</f>
        <v/>
      </c>
      <c r="D869" s="35" t="str">
        <f>IF(Collage!D862="","",Collage!D862)</f>
        <v/>
      </c>
      <c r="E869" s="29"/>
      <c r="F869" s="10"/>
      <c r="G869" s="11"/>
      <c r="H869" s="13" t="str">
        <f t="shared" si="138"/>
        <v/>
      </c>
      <c r="I869" s="8" t="str">
        <f>IF(B869&lt;&gt;"",SUMIF($V$23:$V$598,V869,$H$23:$H$598)/SUMIF($V$23:$V$598,V869,$O$23:O1444),IF(O869&lt;&gt;"",SUMIF($S$23:$S$598,S869,$H$23:$H$598)/O869,""))</f>
        <v/>
      </c>
      <c r="J869" s="12"/>
      <c r="K869" s="19" t="str">
        <f t="shared" si="146"/>
        <v/>
      </c>
      <c r="L869" s="19" t="str">
        <f t="shared" si="139"/>
        <v/>
      </c>
      <c r="M869" s="19" t="str">
        <f t="shared" si="140"/>
        <v/>
      </c>
      <c r="N869" s="19" t="str">
        <f t="shared" si="147"/>
        <v/>
      </c>
      <c r="O869" s="9" t="str">
        <f t="shared" si="145"/>
        <v/>
      </c>
      <c r="S869" s="2" t="str">
        <f t="shared" si="143"/>
        <v>INDEX</v>
      </c>
      <c r="T869" s="18" t="str">
        <f t="shared" si="141"/>
        <v/>
      </c>
      <c r="V869" s="2" t="str">
        <f t="shared" si="144"/>
        <v>INCIDENTS</v>
      </c>
      <c r="W869" s="16" t="str">
        <f t="shared" si="142"/>
        <v/>
      </c>
    </row>
    <row r="870" spans="2:23" x14ac:dyDescent="0.2">
      <c r="B870" s="59" t="str">
        <f>IF(Collage!B863="","",Collage!B863)</f>
        <v/>
      </c>
      <c r="C870" s="59" t="str">
        <f>IF(Collage!C863="","",Collage!C863)</f>
        <v/>
      </c>
      <c r="D870" s="35" t="str">
        <f>IF(Collage!D863="","",Collage!D863)</f>
        <v/>
      </c>
      <c r="E870" s="29"/>
      <c r="F870" s="10"/>
      <c r="G870" s="11"/>
      <c r="H870" s="13" t="str">
        <f t="shared" si="138"/>
        <v/>
      </c>
      <c r="I870" s="8" t="str">
        <f>IF(B870&lt;&gt;"",SUMIF($V$23:$V$598,V870,$H$23:$H$598)/SUMIF($V$23:$V$598,V870,$O$23:O1445),IF(O870&lt;&gt;"",SUMIF($S$23:$S$598,S870,$H$23:$H$598)/O870,""))</f>
        <v/>
      </c>
      <c r="J870" s="12"/>
      <c r="K870" s="19" t="str">
        <f t="shared" si="146"/>
        <v/>
      </c>
      <c r="L870" s="19" t="str">
        <f t="shared" si="139"/>
        <v/>
      </c>
      <c r="M870" s="19" t="str">
        <f t="shared" si="140"/>
        <v/>
      </c>
      <c r="N870" s="19" t="str">
        <f t="shared" si="147"/>
        <v/>
      </c>
      <c r="O870" s="9" t="str">
        <f t="shared" si="145"/>
        <v/>
      </c>
      <c r="S870" s="2" t="str">
        <f t="shared" si="143"/>
        <v>INDEX</v>
      </c>
      <c r="T870" s="18" t="str">
        <f t="shared" si="141"/>
        <v/>
      </c>
      <c r="V870" s="2" t="str">
        <f t="shared" si="144"/>
        <v>INCIDENTS</v>
      </c>
      <c r="W870" s="16" t="str">
        <f t="shared" si="142"/>
        <v/>
      </c>
    </row>
    <row r="871" spans="2:23" x14ac:dyDescent="0.2">
      <c r="B871" s="59" t="str">
        <f>IF(Collage!B864="","",Collage!B864)</f>
        <v/>
      </c>
      <c r="C871" s="59" t="str">
        <f>IF(Collage!C864="","",Collage!C864)</f>
        <v/>
      </c>
      <c r="D871" s="35" t="str">
        <f>IF(Collage!D864="","",Collage!D864)</f>
        <v/>
      </c>
      <c r="E871" s="29"/>
      <c r="F871" s="10"/>
      <c r="G871" s="11"/>
      <c r="H871" s="13" t="str">
        <f t="shared" si="138"/>
        <v/>
      </c>
      <c r="I871" s="8" t="str">
        <f>IF(B871&lt;&gt;"",SUMIF($V$23:$V$598,V871,$H$23:$H$598)/SUMIF($V$23:$V$598,V871,$O$23:O1446),IF(O871&lt;&gt;"",SUMIF($S$23:$S$598,S871,$H$23:$H$598)/O871,""))</f>
        <v/>
      </c>
      <c r="J871" s="12"/>
      <c r="K871" s="19" t="str">
        <f t="shared" si="146"/>
        <v/>
      </c>
      <c r="L871" s="19" t="str">
        <f t="shared" si="139"/>
        <v/>
      </c>
      <c r="M871" s="19" t="str">
        <f t="shared" si="140"/>
        <v/>
      </c>
      <c r="N871" s="19" t="str">
        <f t="shared" si="147"/>
        <v/>
      </c>
      <c r="O871" s="9" t="str">
        <f t="shared" si="145"/>
        <v/>
      </c>
      <c r="S871" s="2" t="str">
        <f t="shared" si="143"/>
        <v>INDEX</v>
      </c>
      <c r="T871" s="18" t="str">
        <f t="shared" si="141"/>
        <v/>
      </c>
      <c r="V871" s="2" t="str">
        <f t="shared" si="144"/>
        <v>INCIDENTS</v>
      </c>
      <c r="W871" s="16" t="str">
        <f t="shared" si="142"/>
        <v/>
      </c>
    </row>
    <row r="872" spans="2:23" x14ac:dyDescent="0.2">
      <c r="B872" s="59" t="str">
        <f>IF(Collage!B865="","",Collage!B865)</f>
        <v/>
      </c>
      <c r="C872" s="59" t="str">
        <f>IF(Collage!C865="","",Collage!C865)</f>
        <v/>
      </c>
      <c r="D872" s="35" t="str">
        <f>IF(Collage!D865="","",Collage!D865)</f>
        <v/>
      </c>
      <c r="E872" s="29"/>
      <c r="F872" s="10"/>
      <c r="G872" s="11"/>
      <c r="H872" s="13" t="str">
        <f t="shared" si="138"/>
        <v/>
      </c>
      <c r="I872" s="8" t="str">
        <f>IF(B872&lt;&gt;"",SUMIF($V$23:$V$598,V872,$H$23:$H$598)/SUMIF($V$23:$V$598,V872,$O$23:O1447),IF(O872&lt;&gt;"",SUMIF($S$23:$S$598,S872,$H$23:$H$598)/O872,""))</f>
        <v/>
      </c>
      <c r="J872" s="12"/>
      <c r="K872" s="19" t="str">
        <f t="shared" si="146"/>
        <v/>
      </c>
      <c r="L872" s="19" t="str">
        <f t="shared" si="139"/>
        <v/>
      </c>
      <c r="M872" s="19" t="str">
        <f t="shared" si="140"/>
        <v/>
      </c>
      <c r="N872" s="19" t="str">
        <f t="shared" si="147"/>
        <v/>
      </c>
      <c r="O872" s="9" t="str">
        <f t="shared" si="145"/>
        <v/>
      </c>
      <c r="S872" s="2" t="str">
        <f t="shared" si="143"/>
        <v>INDEX</v>
      </c>
      <c r="T872" s="18" t="str">
        <f t="shared" si="141"/>
        <v/>
      </c>
      <c r="V872" s="2" t="str">
        <f t="shared" si="144"/>
        <v>INCIDENTS</v>
      </c>
      <c r="W872" s="16" t="str">
        <f t="shared" si="142"/>
        <v/>
      </c>
    </row>
    <row r="873" spans="2:23" x14ac:dyDescent="0.2">
      <c r="B873" s="59" t="str">
        <f>IF(Collage!B866="","",Collage!B866)</f>
        <v/>
      </c>
      <c r="C873" s="59" t="str">
        <f>IF(Collage!C866="","",Collage!C866)</f>
        <v/>
      </c>
      <c r="D873" s="35" t="str">
        <f>IF(Collage!D866="","",Collage!D866)</f>
        <v/>
      </c>
      <c r="E873" s="29"/>
      <c r="F873" s="10"/>
      <c r="G873" s="11"/>
      <c r="H873" s="13" t="str">
        <f t="shared" si="138"/>
        <v/>
      </c>
      <c r="I873" s="8" t="str">
        <f>IF(B873&lt;&gt;"",SUMIF($V$23:$V$598,V873,$H$23:$H$598)/SUMIF($V$23:$V$598,V873,$O$23:O1448),IF(O873&lt;&gt;"",SUMIF($S$23:$S$598,S873,$H$23:$H$598)/O873,""))</f>
        <v/>
      </c>
      <c r="J873" s="12"/>
      <c r="K873" s="19" t="str">
        <f t="shared" si="146"/>
        <v/>
      </c>
      <c r="L873" s="19" t="str">
        <f t="shared" si="139"/>
        <v/>
      </c>
      <c r="M873" s="19" t="str">
        <f t="shared" si="140"/>
        <v/>
      </c>
      <c r="N873" s="19" t="str">
        <f t="shared" si="147"/>
        <v/>
      </c>
      <c r="O873" s="9" t="str">
        <f t="shared" si="145"/>
        <v/>
      </c>
      <c r="S873" s="2" t="str">
        <f t="shared" si="143"/>
        <v>INDEX</v>
      </c>
      <c r="T873" s="18" t="str">
        <f t="shared" si="141"/>
        <v/>
      </c>
      <c r="V873" s="2" t="str">
        <f t="shared" si="144"/>
        <v>INCIDENTS</v>
      </c>
      <c r="W873" s="16" t="str">
        <f t="shared" si="142"/>
        <v/>
      </c>
    </row>
    <row r="874" spans="2:23" x14ac:dyDescent="0.2">
      <c r="B874" s="59" t="str">
        <f>IF(Collage!B867="","",Collage!B867)</f>
        <v/>
      </c>
      <c r="C874" s="59" t="str">
        <f>IF(Collage!C867="","",Collage!C867)</f>
        <v/>
      </c>
      <c r="D874" s="35" t="str">
        <f>IF(Collage!D867="","",Collage!D867)</f>
        <v/>
      </c>
      <c r="E874" s="29"/>
      <c r="F874" s="10"/>
      <c r="G874" s="11"/>
      <c r="H874" s="13" t="str">
        <f t="shared" si="138"/>
        <v/>
      </c>
      <c r="I874" s="8" t="str">
        <f>IF(B874&lt;&gt;"",SUMIF($V$23:$V$598,V874,$H$23:$H$598)/SUMIF($V$23:$V$598,V874,$O$23:O1449),IF(O874&lt;&gt;"",SUMIF($S$23:$S$598,S874,$H$23:$H$598)/O874,""))</f>
        <v/>
      </c>
      <c r="J874" s="12"/>
      <c r="K874" s="19" t="str">
        <f t="shared" si="146"/>
        <v/>
      </c>
      <c r="L874" s="19" t="str">
        <f t="shared" si="139"/>
        <v/>
      </c>
      <c r="M874" s="19" t="str">
        <f t="shared" si="140"/>
        <v/>
      </c>
      <c r="N874" s="19" t="str">
        <f t="shared" si="147"/>
        <v/>
      </c>
      <c r="O874" s="9" t="str">
        <f t="shared" si="145"/>
        <v/>
      </c>
      <c r="S874" s="2" t="str">
        <f t="shared" si="143"/>
        <v>INDEX</v>
      </c>
      <c r="T874" s="18" t="str">
        <f t="shared" si="141"/>
        <v/>
      </c>
      <c r="V874" s="2" t="str">
        <f t="shared" si="144"/>
        <v>INCIDENTS</v>
      </c>
      <c r="W874" s="16" t="str">
        <f t="shared" si="142"/>
        <v/>
      </c>
    </row>
    <row r="875" spans="2:23" x14ac:dyDescent="0.2">
      <c r="B875" s="59" t="str">
        <f>IF(Collage!B868="","",Collage!B868)</f>
        <v/>
      </c>
      <c r="C875" s="59" t="str">
        <f>IF(Collage!C868="","",Collage!C868)</f>
        <v/>
      </c>
      <c r="D875" s="35" t="str">
        <f>IF(Collage!D868="","",Collage!D868)</f>
        <v/>
      </c>
      <c r="E875" s="29"/>
      <c r="F875" s="10"/>
      <c r="G875" s="11"/>
      <c r="H875" s="13" t="str">
        <f t="shared" si="138"/>
        <v/>
      </c>
      <c r="I875" s="8" t="str">
        <f>IF(B875&lt;&gt;"",SUMIF($V$23:$V$598,V875,$H$23:$H$598)/SUMIF($V$23:$V$598,V875,$O$23:O1450),IF(O875&lt;&gt;"",SUMIF($S$23:$S$598,S875,$H$23:$H$598)/O875,""))</f>
        <v/>
      </c>
      <c r="J875" s="12"/>
      <c r="K875" s="19" t="str">
        <f t="shared" si="146"/>
        <v/>
      </c>
      <c r="L875" s="19" t="str">
        <f t="shared" si="139"/>
        <v/>
      </c>
      <c r="M875" s="19" t="str">
        <f t="shared" si="140"/>
        <v/>
      </c>
      <c r="N875" s="19" t="str">
        <f t="shared" si="147"/>
        <v/>
      </c>
      <c r="O875" s="9" t="str">
        <f t="shared" si="145"/>
        <v/>
      </c>
      <c r="S875" s="2" t="str">
        <f t="shared" si="143"/>
        <v>INDEX</v>
      </c>
      <c r="T875" s="18" t="str">
        <f t="shared" si="141"/>
        <v/>
      </c>
      <c r="V875" s="2" t="str">
        <f t="shared" si="144"/>
        <v>INCIDENTS</v>
      </c>
      <c r="W875" s="16" t="str">
        <f t="shared" si="142"/>
        <v/>
      </c>
    </row>
    <row r="876" spans="2:23" x14ac:dyDescent="0.2">
      <c r="B876" s="59" t="str">
        <f>IF(Collage!B869="","",Collage!B869)</f>
        <v/>
      </c>
      <c r="C876" s="59" t="str">
        <f>IF(Collage!C869="","",Collage!C869)</f>
        <v/>
      </c>
      <c r="D876" s="35" t="str">
        <f>IF(Collage!D869="","",Collage!D869)</f>
        <v/>
      </c>
      <c r="E876" s="29"/>
      <c r="F876" s="10"/>
      <c r="G876" s="11"/>
      <c r="H876" s="13" t="str">
        <f t="shared" si="138"/>
        <v/>
      </c>
      <c r="I876" s="8" t="str">
        <f>IF(B876&lt;&gt;"",SUMIF($V$23:$V$598,V876,$H$23:$H$598)/SUMIF($V$23:$V$598,V876,$O$23:O1451),IF(O876&lt;&gt;"",SUMIF($S$23:$S$598,S876,$H$23:$H$598)/O876,""))</f>
        <v/>
      </c>
      <c r="J876" s="12"/>
      <c r="K876" s="19" t="str">
        <f t="shared" si="146"/>
        <v/>
      </c>
      <c r="L876" s="19" t="str">
        <f t="shared" si="139"/>
        <v/>
      </c>
      <c r="M876" s="19" t="str">
        <f t="shared" si="140"/>
        <v/>
      </c>
      <c r="N876" s="19" t="str">
        <f t="shared" si="147"/>
        <v/>
      </c>
      <c r="O876" s="9" t="str">
        <f t="shared" si="145"/>
        <v/>
      </c>
      <c r="S876" s="2" t="str">
        <f t="shared" si="143"/>
        <v>INDEX</v>
      </c>
      <c r="T876" s="18" t="str">
        <f t="shared" si="141"/>
        <v/>
      </c>
      <c r="V876" s="2" t="str">
        <f t="shared" si="144"/>
        <v>INCIDENTS</v>
      </c>
      <c r="W876" s="16" t="str">
        <f t="shared" si="142"/>
        <v/>
      </c>
    </row>
    <row r="877" spans="2:23" x14ac:dyDescent="0.2">
      <c r="B877" s="59" t="str">
        <f>IF(Collage!B870="","",Collage!B870)</f>
        <v/>
      </c>
      <c r="C877" s="59" t="str">
        <f>IF(Collage!C870="","",Collage!C870)</f>
        <v/>
      </c>
      <c r="D877" s="35" t="str">
        <f>IF(Collage!D870="","",Collage!D870)</f>
        <v/>
      </c>
      <c r="E877" s="29"/>
      <c r="F877" s="10"/>
      <c r="G877" s="11"/>
      <c r="H877" s="13" t="str">
        <f t="shared" si="138"/>
        <v/>
      </c>
      <c r="I877" s="8" t="str">
        <f>IF(B877&lt;&gt;"",SUMIF($V$23:$V$598,V877,$H$23:$H$598)/SUMIF($V$23:$V$598,V877,$O$23:O1452),IF(O877&lt;&gt;"",SUMIF($S$23:$S$598,S877,$H$23:$H$598)/O877,""))</f>
        <v/>
      </c>
      <c r="J877" s="12"/>
      <c r="K877" s="19" t="str">
        <f t="shared" si="146"/>
        <v/>
      </c>
      <c r="L877" s="19" t="str">
        <f t="shared" si="139"/>
        <v/>
      </c>
      <c r="M877" s="19" t="str">
        <f t="shared" si="140"/>
        <v/>
      </c>
      <c r="N877" s="19" t="str">
        <f t="shared" si="147"/>
        <v/>
      </c>
      <c r="O877" s="9" t="str">
        <f t="shared" si="145"/>
        <v/>
      </c>
      <c r="S877" s="2" t="str">
        <f t="shared" si="143"/>
        <v>INDEX</v>
      </c>
      <c r="T877" s="18" t="str">
        <f t="shared" si="141"/>
        <v/>
      </c>
      <c r="V877" s="2" t="str">
        <f t="shared" si="144"/>
        <v>INCIDENTS</v>
      </c>
      <c r="W877" s="16" t="str">
        <f t="shared" si="142"/>
        <v/>
      </c>
    </row>
    <row r="878" spans="2:23" x14ac:dyDescent="0.2">
      <c r="B878" s="59" t="str">
        <f>IF(Collage!B871="","",Collage!B871)</f>
        <v/>
      </c>
      <c r="C878" s="59" t="str">
        <f>IF(Collage!C871="","",Collage!C871)</f>
        <v/>
      </c>
      <c r="D878" s="35" t="str">
        <f>IF(Collage!D871="","",Collage!D871)</f>
        <v/>
      </c>
      <c r="E878" s="29"/>
      <c r="F878" s="10"/>
      <c r="G878" s="11"/>
      <c r="H878" s="13" t="str">
        <f t="shared" si="138"/>
        <v/>
      </c>
      <c r="I878" s="8" t="str">
        <f>IF(B878&lt;&gt;"",SUMIF($V$23:$V$598,V878,$H$23:$H$598)/SUMIF($V$23:$V$598,V878,$O$23:O1453),IF(O878&lt;&gt;"",SUMIF($S$23:$S$598,S878,$H$23:$H$598)/O878,""))</f>
        <v/>
      </c>
      <c r="J878" s="12"/>
      <c r="K878" s="19" t="str">
        <f t="shared" si="146"/>
        <v/>
      </c>
      <c r="L878" s="19" t="str">
        <f t="shared" si="139"/>
        <v/>
      </c>
      <c r="M878" s="19" t="str">
        <f t="shared" si="140"/>
        <v/>
      </c>
      <c r="N878" s="19" t="str">
        <f t="shared" si="147"/>
        <v/>
      </c>
      <c r="O878" s="9" t="str">
        <f t="shared" si="145"/>
        <v/>
      </c>
      <c r="S878" s="2" t="str">
        <f t="shared" si="143"/>
        <v>INDEX</v>
      </c>
      <c r="T878" s="18" t="str">
        <f t="shared" si="141"/>
        <v/>
      </c>
      <c r="V878" s="2" t="str">
        <f t="shared" si="144"/>
        <v>INCIDENTS</v>
      </c>
      <c r="W878" s="16" t="str">
        <f t="shared" si="142"/>
        <v/>
      </c>
    </row>
    <row r="879" spans="2:23" x14ac:dyDescent="0.2">
      <c r="B879" s="59" t="str">
        <f>IF(Collage!B872="","",Collage!B872)</f>
        <v/>
      </c>
      <c r="C879" s="59" t="str">
        <f>IF(Collage!C872="","",Collage!C872)</f>
        <v/>
      </c>
      <c r="D879" s="35" t="str">
        <f>IF(Collage!D872="","",Collage!D872)</f>
        <v/>
      </c>
      <c r="E879" s="29"/>
      <c r="F879" s="10"/>
      <c r="G879" s="11"/>
      <c r="H879" s="13" t="str">
        <f t="shared" si="138"/>
        <v/>
      </c>
      <c r="I879" s="8" t="str">
        <f>IF(B879&lt;&gt;"",SUMIF($V$23:$V$598,V879,$H$23:$H$598)/SUMIF($V$23:$V$598,V879,$O$23:O1454),IF(O879&lt;&gt;"",SUMIF($S$23:$S$598,S879,$H$23:$H$598)/O879,""))</f>
        <v/>
      </c>
      <c r="J879" s="12"/>
      <c r="K879" s="19" t="str">
        <f t="shared" si="146"/>
        <v/>
      </c>
      <c r="L879" s="19" t="str">
        <f t="shared" si="139"/>
        <v/>
      </c>
      <c r="M879" s="19" t="str">
        <f t="shared" si="140"/>
        <v/>
      </c>
      <c r="N879" s="19" t="str">
        <f t="shared" si="147"/>
        <v/>
      </c>
      <c r="O879" s="9" t="str">
        <f t="shared" si="145"/>
        <v/>
      </c>
      <c r="S879" s="2" t="str">
        <f t="shared" si="143"/>
        <v>INDEX</v>
      </c>
      <c r="T879" s="18" t="str">
        <f t="shared" si="141"/>
        <v/>
      </c>
      <c r="V879" s="2" t="str">
        <f t="shared" si="144"/>
        <v>INCIDENTS</v>
      </c>
      <c r="W879" s="16" t="str">
        <f t="shared" si="142"/>
        <v/>
      </c>
    </row>
    <row r="880" spans="2:23" x14ac:dyDescent="0.2">
      <c r="B880" s="59" t="str">
        <f>IF(Collage!B873="","",Collage!B873)</f>
        <v/>
      </c>
      <c r="C880" s="59" t="str">
        <f>IF(Collage!C873="","",Collage!C873)</f>
        <v/>
      </c>
      <c r="D880" s="35" t="str">
        <f>IF(Collage!D873="","",Collage!D873)</f>
        <v/>
      </c>
      <c r="E880" s="29"/>
      <c r="F880" s="10"/>
      <c r="G880" s="11"/>
      <c r="H880" s="13" t="str">
        <f t="shared" si="138"/>
        <v/>
      </c>
      <c r="I880" s="8" t="str">
        <f>IF(B880&lt;&gt;"",SUMIF($V$23:$V$598,V880,$H$23:$H$598)/SUMIF($V$23:$V$598,V880,$O$23:O1455),IF(O880&lt;&gt;"",SUMIF($S$23:$S$598,S880,$H$23:$H$598)/O880,""))</f>
        <v/>
      </c>
      <c r="J880" s="12"/>
      <c r="K880" s="19" t="str">
        <f t="shared" si="146"/>
        <v/>
      </c>
      <c r="L880" s="19" t="str">
        <f t="shared" si="139"/>
        <v/>
      </c>
      <c r="M880" s="19" t="str">
        <f t="shared" si="140"/>
        <v/>
      </c>
      <c r="N880" s="19" t="str">
        <f t="shared" si="147"/>
        <v/>
      </c>
      <c r="O880" s="9" t="str">
        <f t="shared" si="145"/>
        <v/>
      </c>
      <c r="S880" s="2" t="str">
        <f t="shared" si="143"/>
        <v>INDEX</v>
      </c>
      <c r="T880" s="18" t="str">
        <f t="shared" si="141"/>
        <v/>
      </c>
      <c r="V880" s="2" t="str">
        <f t="shared" si="144"/>
        <v>INCIDENTS</v>
      </c>
      <c r="W880" s="16" t="str">
        <f t="shared" si="142"/>
        <v/>
      </c>
    </row>
    <row r="881" spans="2:23" x14ac:dyDescent="0.2">
      <c r="B881" s="59" t="str">
        <f>IF(Collage!B874="","",Collage!B874)</f>
        <v/>
      </c>
      <c r="C881" s="59" t="str">
        <f>IF(Collage!C874="","",Collage!C874)</f>
        <v/>
      </c>
      <c r="D881" s="35" t="str">
        <f>IF(Collage!D874="","",Collage!D874)</f>
        <v/>
      </c>
      <c r="E881" s="29"/>
      <c r="F881" s="10"/>
      <c r="G881" s="11"/>
      <c r="H881" s="13" t="str">
        <f t="shared" si="138"/>
        <v/>
      </c>
      <c r="I881" s="8" t="str">
        <f>IF(B881&lt;&gt;"",SUMIF($V$23:$V$598,V881,$H$23:$H$598)/SUMIF($V$23:$V$598,V881,$O$23:O1456),IF(O881&lt;&gt;"",SUMIF($S$23:$S$598,S881,$H$23:$H$598)/O881,""))</f>
        <v/>
      </c>
      <c r="J881" s="12"/>
      <c r="K881" s="19" t="str">
        <f t="shared" si="146"/>
        <v/>
      </c>
      <c r="L881" s="19" t="str">
        <f t="shared" si="139"/>
        <v/>
      </c>
      <c r="M881" s="19" t="str">
        <f t="shared" si="140"/>
        <v/>
      </c>
      <c r="N881" s="19" t="str">
        <f t="shared" si="147"/>
        <v/>
      </c>
      <c r="O881" s="9" t="str">
        <f t="shared" si="145"/>
        <v/>
      </c>
      <c r="S881" s="2" t="str">
        <f t="shared" si="143"/>
        <v>INDEX</v>
      </c>
      <c r="T881" s="18" t="str">
        <f t="shared" si="141"/>
        <v/>
      </c>
      <c r="V881" s="2" t="str">
        <f t="shared" si="144"/>
        <v>INCIDENTS</v>
      </c>
      <c r="W881" s="16" t="str">
        <f t="shared" si="142"/>
        <v/>
      </c>
    </row>
    <row r="882" spans="2:23" x14ac:dyDescent="0.2">
      <c r="B882" s="59" t="str">
        <f>IF(Collage!B875="","",Collage!B875)</f>
        <v/>
      </c>
      <c r="C882" s="59" t="str">
        <f>IF(Collage!C875="","",Collage!C875)</f>
        <v/>
      </c>
      <c r="D882" s="35" t="str">
        <f>IF(Collage!D875="","",Collage!D875)</f>
        <v/>
      </c>
      <c r="E882" s="29"/>
      <c r="F882" s="10"/>
      <c r="G882" s="11"/>
      <c r="H882" s="13" t="str">
        <f t="shared" si="138"/>
        <v/>
      </c>
      <c r="I882" s="8" t="str">
        <f>IF(B882&lt;&gt;"",SUMIF($V$23:$V$598,V882,$H$23:$H$598)/SUMIF($V$23:$V$598,V882,$O$23:O1457),IF(O882&lt;&gt;"",SUMIF($S$23:$S$598,S882,$H$23:$H$598)/O882,""))</f>
        <v/>
      </c>
      <c r="J882" s="12"/>
      <c r="K882" s="19" t="str">
        <f t="shared" si="146"/>
        <v/>
      </c>
      <c r="L882" s="19" t="str">
        <f t="shared" si="139"/>
        <v/>
      </c>
      <c r="M882" s="19" t="str">
        <f t="shared" si="140"/>
        <v/>
      </c>
      <c r="N882" s="19" t="str">
        <f t="shared" si="147"/>
        <v/>
      </c>
      <c r="O882" s="9" t="str">
        <f t="shared" si="145"/>
        <v/>
      </c>
      <c r="S882" s="2" t="str">
        <f t="shared" si="143"/>
        <v>INDEX</v>
      </c>
      <c r="T882" s="18" t="str">
        <f t="shared" si="141"/>
        <v/>
      </c>
      <c r="V882" s="2" t="str">
        <f t="shared" si="144"/>
        <v>INCIDENTS</v>
      </c>
      <c r="W882" s="16" t="str">
        <f t="shared" si="142"/>
        <v/>
      </c>
    </row>
    <row r="883" spans="2:23" x14ac:dyDescent="0.2">
      <c r="B883" s="59" t="str">
        <f>IF(Collage!B876="","",Collage!B876)</f>
        <v/>
      </c>
      <c r="C883" s="59" t="str">
        <f>IF(Collage!C876="","",Collage!C876)</f>
        <v/>
      </c>
      <c r="D883" s="35" t="str">
        <f>IF(Collage!D876="","",Collage!D876)</f>
        <v/>
      </c>
      <c r="E883" s="29"/>
      <c r="F883" s="10"/>
      <c r="G883" s="11"/>
      <c r="H883" s="13" t="str">
        <f t="shared" si="138"/>
        <v/>
      </c>
      <c r="I883" s="8" t="str">
        <f>IF(B883&lt;&gt;"",SUMIF($V$23:$V$598,V883,$H$23:$H$598)/SUMIF($V$23:$V$598,V883,$O$23:O1458),IF(O883&lt;&gt;"",SUMIF($S$23:$S$598,S883,$H$23:$H$598)/O883,""))</f>
        <v/>
      </c>
      <c r="J883" s="12"/>
      <c r="K883" s="19" t="str">
        <f t="shared" si="146"/>
        <v/>
      </c>
      <c r="L883" s="19" t="str">
        <f t="shared" si="139"/>
        <v/>
      </c>
      <c r="M883" s="19" t="str">
        <f t="shared" si="140"/>
        <v/>
      </c>
      <c r="N883" s="19" t="str">
        <f t="shared" si="147"/>
        <v/>
      </c>
      <c r="O883" s="9" t="str">
        <f t="shared" si="145"/>
        <v/>
      </c>
      <c r="S883" s="2" t="str">
        <f t="shared" si="143"/>
        <v>INDEX</v>
      </c>
      <c r="T883" s="18" t="str">
        <f t="shared" si="141"/>
        <v/>
      </c>
      <c r="V883" s="2" t="str">
        <f t="shared" si="144"/>
        <v>INCIDENTS</v>
      </c>
      <c r="W883" s="16" t="str">
        <f t="shared" si="142"/>
        <v/>
      </c>
    </row>
    <row r="884" spans="2:23" x14ac:dyDescent="0.2">
      <c r="B884" s="59" t="str">
        <f>IF(Collage!B877="","",Collage!B877)</f>
        <v/>
      </c>
      <c r="C884" s="59" t="str">
        <f>IF(Collage!C877="","",Collage!C877)</f>
        <v/>
      </c>
      <c r="D884" s="35" t="str">
        <f>IF(Collage!D877="","",Collage!D877)</f>
        <v/>
      </c>
      <c r="E884" s="29"/>
      <c r="F884" s="10"/>
      <c r="G884" s="11"/>
      <c r="H884" s="13" t="str">
        <f t="shared" si="138"/>
        <v/>
      </c>
      <c r="I884" s="8" t="str">
        <f>IF(B884&lt;&gt;"",SUMIF($V$23:$V$598,V884,$H$23:$H$598)/SUMIF($V$23:$V$598,V884,$O$23:O1459),IF(O884&lt;&gt;"",SUMIF($S$23:$S$598,S884,$H$23:$H$598)/O884,""))</f>
        <v/>
      </c>
      <c r="J884" s="12"/>
      <c r="K884" s="19" t="str">
        <f t="shared" si="146"/>
        <v/>
      </c>
      <c r="L884" s="19" t="str">
        <f t="shared" si="139"/>
        <v/>
      </c>
      <c r="M884" s="19" t="str">
        <f t="shared" si="140"/>
        <v/>
      </c>
      <c r="N884" s="19" t="str">
        <f t="shared" si="147"/>
        <v/>
      </c>
      <c r="O884" s="9" t="str">
        <f t="shared" si="145"/>
        <v/>
      </c>
      <c r="S884" s="2" t="str">
        <f t="shared" si="143"/>
        <v>INDEX</v>
      </c>
      <c r="T884" s="18" t="str">
        <f t="shared" si="141"/>
        <v/>
      </c>
      <c r="V884" s="2" t="str">
        <f t="shared" si="144"/>
        <v>INCIDENTS</v>
      </c>
      <c r="W884" s="16" t="str">
        <f t="shared" si="142"/>
        <v/>
      </c>
    </row>
    <row r="885" spans="2:23" x14ac:dyDescent="0.2">
      <c r="B885" s="59" t="str">
        <f>IF(Collage!B878="","",Collage!B878)</f>
        <v/>
      </c>
      <c r="C885" s="59" t="str">
        <f>IF(Collage!C878="","",Collage!C878)</f>
        <v/>
      </c>
      <c r="D885" s="35" t="str">
        <f>IF(Collage!D878="","",Collage!D878)</f>
        <v/>
      </c>
      <c r="E885" s="29"/>
      <c r="F885" s="10"/>
      <c r="G885" s="11"/>
      <c r="H885" s="13" t="str">
        <f t="shared" si="138"/>
        <v/>
      </c>
      <c r="I885" s="8" t="str">
        <f>IF(B885&lt;&gt;"",SUMIF($V$23:$V$598,V885,$H$23:$H$598)/SUMIF($V$23:$V$598,V885,$O$23:O1460),IF(O885&lt;&gt;"",SUMIF($S$23:$S$598,S885,$H$23:$H$598)/O885,""))</f>
        <v/>
      </c>
      <c r="J885" s="12"/>
      <c r="K885" s="19" t="str">
        <f t="shared" si="146"/>
        <v/>
      </c>
      <c r="L885" s="19" t="str">
        <f t="shared" si="139"/>
        <v/>
      </c>
      <c r="M885" s="19" t="str">
        <f t="shared" si="140"/>
        <v/>
      </c>
      <c r="N885" s="19" t="str">
        <f t="shared" si="147"/>
        <v/>
      </c>
      <c r="O885" s="9" t="str">
        <f t="shared" si="145"/>
        <v/>
      </c>
      <c r="S885" s="2" t="str">
        <f t="shared" si="143"/>
        <v>INDEX</v>
      </c>
      <c r="T885" s="18" t="str">
        <f t="shared" si="141"/>
        <v/>
      </c>
      <c r="V885" s="2" t="str">
        <f t="shared" si="144"/>
        <v>INCIDENTS</v>
      </c>
      <c r="W885" s="16" t="str">
        <f t="shared" si="142"/>
        <v/>
      </c>
    </row>
    <row r="886" spans="2:23" x14ac:dyDescent="0.2">
      <c r="B886" s="59" t="str">
        <f>IF(Collage!B879="","",Collage!B879)</f>
        <v/>
      </c>
      <c r="C886" s="59" t="str">
        <f>IF(Collage!C879="","",Collage!C879)</f>
        <v/>
      </c>
      <c r="D886" s="35" t="str">
        <f>IF(Collage!D879="","",Collage!D879)</f>
        <v/>
      </c>
      <c r="E886" s="29"/>
      <c r="F886" s="10"/>
      <c r="G886" s="11"/>
      <c r="H886" s="13" t="str">
        <f t="shared" si="138"/>
        <v/>
      </c>
      <c r="I886" s="8" t="str">
        <f>IF(B886&lt;&gt;"",SUMIF($V$23:$V$598,V886,$H$23:$H$598)/SUMIF($V$23:$V$598,V886,$O$23:O1461),IF(O886&lt;&gt;"",SUMIF($S$23:$S$598,S886,$H$23:$H$598)/O886,""))</f>
        <v/>
      </c>
      <c r="J886" s="12"/>
      <c r="K886" s="19" t="str">
        <f t="shared" si="146"/>
        <v/>
      </c>
      <c r="L886" s="19" t="str">
        <f t="shared" si="139"/>
        <v/>
      </c>
      <c r="M886" s="19" t="str">
        <f t="shared" si="140"/>
        <v/>
      </c>
      <c r="N886" s="19" t="str">
        <f t="shared" si="147"/>
        <v/>
      </c>
      <c r="O886" s="9" t="str">
        <f t="shared" si="145"/>
        <v/>
      </c>
      <c r="S886" s="2" t="str">
        <f t="shared" si="143"/>
        <v>INDEX</v>
      </c>
      <c r="T886" s="18" t="str">
        <f t="shared" si="141"/>
        <v/>
      </c>
      <c r="V886" s="2" t="str">
        <f t="shared" si="144"/>
        <v>INCIDENTS</v>
      </c>
      <c r="W886" s="16" t="str">
        <f t="shared" si="142"/>
        <v/>
      </c>
    </row>
    <row r="887" spans="2:23" x14ac:dyDescent="0.2">
      <c r="B887" s="59" t="str">
        <f>IF(Collage!B880="","",Collage!B880)</f>
        <v/>
      </c>
      <c r="C887" s="59" t="str">
        <f>IF(Collage!C880="","",Collage!C880)</f>
        <v/>
      </c>
      <c r="D887" s="35" t="str">
        <f>IF(Collage!D880="","",Collage!D880)</f>
        <v/>
      </c>
      <c r="E887" s="29"/>
      <c r="F887" s="10"/>
      <c r="G887" s="11"/>
      <c r="H887" s="13" t="str">
        <f t="shared" si="138"/>
        <v/>
      </c>
      <c r="I887" s="8" t="str">
        <f>IF(B887&lt;&gt;"",SUMIF($V$23:$V$598,V887,$H$23:$H$598)/SUMIF($V$23:$V$598,V887,$O$23:O1462),IF(O887&lt;&gt;"",SUMIF($S$23:$S$598,S887,$H$23:$H$598)/O887,""))</f>
        <v/>
      </c>
      <c r="J887" s="12"/>
      <c r="K887" s="19" t="str">
        <f t="shared" si="146"/>
        <v/>
      </c>
      <c r="L887" s="19" t="str">
        <f t="shared" si="139"/>
        <v/>
      </c>
      <c r="M887" s="19" t="str">
        <f t="shared" si="140"/>
        <v/>
      </c>
      <c r="N887" s="19" t="str">
        <f t="shared" si="147"/>
        <v/>
      </c>
      <c r="O887" s="9" t="str">
        <f t="shared" si="145"/>
        <v/>
      </c>
      <c r="S887" s="2" t="str">
        <f t="shared" si="143"/>
        <v>INDEX</v>
      </c>
      <c r="T887" s="18" t="str">
        <f t="shared" si="141"/>
        <v/>
      </c>
      <c r="V887" s="2" t="str">
        <f t="shared" si="144"/>
        <v>INCIDENTS</v>
      </c>
      <c r="W887" s="16" t="str">
        <f t="shared" si="142"/>
        <v/>
      </c>
    </row>
    <row r="888" spans="2:23" x14ac:dyDescent="0.2">
      <c r="B888" s="59" t="str">
        <f>IF(Collage!B881="","",Collage!B881)</f>
        <v/>
      </c>
      <c r="C888" s="59" t="str">
        <f>IF(Collage!C881="","",Collage!C881)</f>
        <v/>
      </c>
      <c r="D888" s="35" t="str">
        <f>IF(Collage!D881="","",Collage!D881)</f>
        <v/>
      </c>
      <c r="E888" s="29"/>
      <c r="F888" s="10"/>
      <c r="G888" s="11"/>
      <c r="H888" s="13" t="str">
        <f t="shared" si="138"/>
        <v/>
      </c>
      <c r="I888" s="8" t="str">
        <f>IF(B888&lt;&gt;"",SUMIF($V$23:$V$598,V888,$H$23:$H$598)/SUMIF($V$23:$V$598,V888,$O$23:O1463),IF(O888&lt;&gt;"",SUMIF($S$23:$S$598,S888,$H$23:$H$598)/O888,""))</f>
        <v/>
      </c>
      <c r="J888" s="12"/>
      <c r="K888" s="19" t="str">
        <f t="shared" si="146"/>
        <v/>
      </c>
      <c r="L888" s="19" t="str">
        <f t="shared" si="139"/>
        <v/>
      </c>
      <c r="M888" s="19" t="str">
        <f t="shared" si="140"/>
        <v/>
      </c>
      <c r="N888" s="19" t="str">
        <f t="shared" si="147"/>
        <v/>
      </c>
      <c r="O888" s="9" t="str">
        <f t="shared" si="145"/>
        <v/>
      </c>
      <c r="S888" s="2" t="str">
        <f t="shared" si="143"/>
        <v>INDEX</v>
      </c>
      <c r="T888" s="18" t="str">
        <f t="shared" si="141"/>
        <v/>
      </c>
      <c r="V888" s="2" t="str">
        <f t="shared" si="144"/>
        <v>INCIDENTS</v>
      </c>
      <c r="W888" s="16" t="str">
        <f t="shared" si="142"/>
        <v/>
      </c>
    </row>
    <row r="889" spans="2:23" x14ac:dyDescent="0.2">
      <c r="B889" s="59" t="str">
        <f>IF(Collage!B882="","",Collage!B882)</f>
        <v/>
      </c>
      <c r="C889" s="59" t="str">
        <f>IF(Collage!C882="","",Collage!C882)</f>
        <v/>
      </c>
      <c r="D889" s="35" t="str">
        <f>IF(Collage!D882="","",Collage!D882)</f>
        <v/>
      </c>
      <c r="E889" s="29"/>
      <c r="F889" s="10"/>
      <c r="G889" s="11"/>
      <c r="H889" s="13" t="str">
        <f t="shared" si="138"/>
        <v/>
      </c>
      <c r="I889" s="8" t="str">
        <f>IF(B889&lt;&gt;"",SUMIF($V$23:$V$598,V889,$H$23:$H$598)/SUMIF($V$23:$V$598,V889,$O$23:O1464),IF(O889&lt;&gt;"",SUMIF($S$23:$S$598,S889,$H$23:$H$598)/O889,""))</f>
        <v/>
      </c>
      <c r="J889" s="12"/>
      <c r="K889" s="19" t="str">
        <f t="shared" si="146"/>
        <v/>
      </c>
      <c r="L889" s="19" t="str">
        <f t="shared" si="139"/>
        <v/>
      </c>
      <c r="M889" s="19" t="str">
        <f t="shared" si="140"/>
        <v/>
      </c>
      <c r="N889" s="19" t="str">
        <f t="shared" si="147"/>
        <v/>
      </c>
      <c r="O889" s="9" t="str">
        <f t="shared" si="145"/>
        <v/>
      </c>
      <c r="S889" s="2" t="str">
        <f t="shared" si="143"/>
        <v>INDEX</v>
      </c>
      <c r="T889" s="18" t="str">
        <f t="shared" si="141"/>
        <v/>
      </c>
      <c r="V889" s="2" t="str">
        <f t="shared" si="144"/>
        <v>INCIDENTS</v>
      </c>
      <c r="W889" s="16" t="str">
        <f t="shared" si="142"/>
        <v/>
      </c>
    </row>
    <row r="890" spans="2:23" x14ac:dyDescent="0.2">
      <c r="B890" s="59" t="str">
        <f>IF(Collage!B883="","",Collage!B883)</f>
        <v/>
      </c>
      <c r="C890" s="59" t="str">
        <f>IF(Collage!C883="","",Collage!C883)</f>
        <v/>
      </c>
      <c r="D890" s="35" t="str">
        <f>IF(Collage!D883="","",Collage!D883)</f>
        <v/>
      </c>
      <c r="E890" s="29"/>
      <c r="F890" s="10"/>
      <c r="G890" s="11"/>
      <c r="H890" s="13" t="str">
        <f t="shared" si="138"/>
        <v/>
      </c>
      <c r="I890" s="8" t="str">
        <f>IF(B890&lt;&gt;"",SUMIF($V$23:$V$598,V890,$H$23:$H$598)/SUMIF($V$23:$V$598,V890,$O$23:O1465),IF(O890&lt;&gt;"",SUMIF($S$23:$S$598,S890,$H$23:$H$598)/O890,""))</f>
        <v/>
      </c>
      <c r="J890" s="12"/>
      <c r="K890" s="19" t="str">
        <f t="shared" si="146"/>
        <v/>
      </c>
      <c r="L890" s="19" t="str">
        <f t="shared" si="139"/>
        <v/>
      </c>
      <c r="M890" s="19" t="str">
        <f t="shared" si="140"/>
        <v/>
      </c>
      <c r="N890" s="19" t="str">
        <f t="shared" si="147"/>
        <v/>
      </c>
      <c r="O890" s="9" t="str">
        <f t="shared" si="145"/>
        <v/>
      </c>
      <c r="S890" s="2" t="str">
        <f t="shared" si="143"/>
        <v>INDEX</v>
      </c>
      <c r="T890" s="18" t="str">
        <f t="shared" si="141"/>
        <v/>
      </c>
      <c r="V890" s="2" t="str">
        <f t="shared" si="144"/>
        <v>INCIDENTS</v>
      </c>
      <c r="W890" s="16" t="str">
        <f t="shared" si="142"/>
        <v/>
      </c>
    </row>
    <row r="891" spans="2:23" x14ac:dyDescent="0.2">
      <c r="B891" s="59" t="str">
        <f>IF(Collage!B884="","",Collage!B884)</f>
        <v/>
      </c>
      <c r="C891" s="59" t="str">
        <f>IF(Collage!C884="","",Collage!C884)</f>
        <v/>
      </c>
      <c r="D891" s="35" t="str">
        <f>IF(Collage!D884="","",Collage!D884)</f>
        <v/>
      </c>
      <c r="E891" s="29"/>
      <c r="F891" s="10"/>
      <c r="G891" s="11"/>
      <c r="H891" s="13" t="str">
        <f t="shared" si="138"/>
        <v/>
      </c>
      <c r="I891" s="8" t="str">
        <f>IF(B891&lt;&gt;"",SUMIF($V$23:$V$598,V891,$H$23:$H$598)/SUMIF($V$23:$V$598,V891,$O$23:O1466),IF(O891&lt;&gt;"",SUMIF($S$23:$S$598,S891,$H$23:$H$598)/O891,""))</f>
        <v/>
      </c>
      <c r="J891" s="12"/>
      <c r="K891" s="19" t="str">
        <f t="shared" si="146"/>
        <v/>
      </c>
      <c r="L891" s="19" t="str">
        <f t="shared" si="139"/>
        <v/>
      </c>
      <c r="M891" s="19" t="str">
        <f t="shared" si="140"/>
        <v/>
      </c>
      <c r="N891" s="19" t="str">
        <f t="shared" si="147"/>
        <v/>
      </c>
      <c r="O891" s="9" t="str">
        <f t="shared" si="145"/>
        <v/>
      </c>
      <c r="S891" s="2" t="str">
        <f t="shared" si="143"/>
        <v>INDEX</v>
      </c>
      <c r="T891" s="18" t="str">
        <f t="shared" si="141"/>
        <v/>
      </c>
      <c r="V891" s="2" t="str">
        <f t="shared" si="144"/>
        <v>INCIDENTS</v>
      </c>
      <c r="W891" s="16" t="str">
        <f t="shared" si="142"/>
        <v/>
      </c>
    </row>
    <row r="892" spans="2:23" x14ac:dyDescent="0.2">
      <c r="B892" s="59" t="str">
        <f>IF(Collage!B885="","",Collage!B885)</f>
        <v/>
      </c>
      <c r="C892" s="59" t="str">
        <f>IF(Collage!C885="","",Collage!C885)</f>
        <v/>
      </c>
      <c r="D892" s="35" t="str">
        <f>IF(Collage!D885="","",Collage!D885)</f>
        <v/>
      </c>
      <c r="E892" s="29"/>
      <c r="F892" s="10"/>
      <c r="G892" s="11"/>
      <c r="H892" s="13" t="str">
        <f t="shared" si="138"/>
        <v/>
      </c>
      <c r="I892" s="8" t="str">
        <f>IF(B892&lt;&gt;"",SUMIF($V$23:$V$598,V892,$H$23:$H$598)/SUMIF($V$23:$V$598,V892,$O$23:O1467),IF(O892&lt;&gt;"",SUMIF($S$23:$S$598,S892,$H$23:$H$598)/O892,""))</f>
        <v/>
      </c>
      <c r="J892" s="12"/>
      <c r="K892" s="19" t="str">
        <f t="shared" si="146"/>
        <v/>
      </c>
      <c r="L892" s="19" t="str">
        <f t="shared" si="139"/>
        <v/>
      </c>
      <c r="M892" s="19" t="str">
        <f t="shared" si="140"/>
        <v/>
      </c>
      <c r="N892" s="19" t="str">
        <f t="shared" si="147"/>
        <v/>
      </c>
      <c r="O892" s="9" t="str">
        <f t="shared" si="145"/>
        <v/>
      </c>
      <c r="S892" s="2" t="str">
        <f t="shared" si="143"/>
        <v>INDEX</v>
      </c>
      <c r="T892" s="18" t="str">
        <f t="shared" si="141"/>
        <v/>
      </c>
      <c r="V892" s="2" t="str">
        <f t="shared" si="144"/>
        <v>INCIDENTS</v>
      </c>
      <c r="W892" s="16" t="str">
        <f t="shared" si="142"/>
        <v/>
      </c>
    </row>
    <row r="893" spans="2:23" x14ac:dyDescent="0.2">
      <c r="B893" s="59" t="str">
        <f>IF(Collage!B886="","",Collage!B886)</f>
        <v/>
      </c>
      <c r="C893" s="59" t="str">
        <f>IF(Collage!C886="","",Collage!C886)</f>
        <v/>
      </c>
      <c r="D893" s="35" t="str">
        <f>IF(Collage!D886="","",Collage!D886)</f>
        <v/>
      </c>
      <c r="E893" s="29"/>
      <c r="F893" s="10"/>
      <c r="G893" s="11"/>
      <c r="H893" s="13" t="str">
        <f t="shared" si="138"/>
        <v/>
      </c>
      <c r="I893" s="8" t="str">
        <f>IF(B893&lt;&gt;"",SUMIF($V$23:$V$598,V893,$H$23:$H$598)/SUMIF($V$23:$V$598,V893,$O$23:O1468),IF(O893&lt;&gt;"",SUMIF($S$23:$S$598,S893,$H$23:$H$598)/O893,""))</f>
        <v/>
      </c>
      <c r="J893" s="12"/>
      <c r="K893" s="19" t="str">
        <f t="shared" si="146"/>
        <v/>
      </c>
      <c r="L893" s="19" t="str">
        <f t="shared" si="139"/>
        <v/>
      </c>
      <c r="M893" s="19" t="str">
        <f t="shared" si="140"/>
        <v/>
      </c>
      <c r="N893" s="19" t="str">
        <f t="shared" si="147"/>
        <v/>
      </c>
      <c r="O893" s="9" t="str">
        <f t="shared" si="145"/>
        <v/>
      </c>
      <c r="S893" s="2" t="str">
        <f t="shared" si="143"/>
        <v>INDEX</v>
      </c>
      <c r="T893" s="18" t="str">
        <f t="shared" si="141"/>
        <v/>
      </c>
      <c r="V893" s="2" t="str">
        <f t="shared" si="144"/>
        <v>INCIDENTS</v>
      </c>
      <c r="W893" s="16" t="str">
        <f t="shared" si="142"/>
        <v/>
      </c>
    </row>
    <row r="894" spans="2:23" x14ac:dyDescent="0.2">
      <c r="B894" s="59" t="str">
        <f>IF(Collage!B887="","",Collage!B887)</f>
        <v/>
      </c>
      <c r="C894" s="59" t="str">
        <f>IF(Collage!C887="","",Collage!C887)</f>
        <v/>
      </c>
      <c r="D894" s="35" t="str">
        <f>IF(Collage!D887="","",Collage!D887)</f>
        <v/>
      </c>
      <c r="E894" s="29"/>
      <c r="F894" s="10"/>
      <c r="G894" s="11"/>
      <c r="H894" s="13" t="str">
        <f t="shared" si="138"/>
        <v/>
      </c>
      <c r="I894" s="8" t="str">
        <f>IF(B894&lt;&gt;"",SUMIF($V$23:$V$598,V894,$H$23:$H$598)/SUMIF($V$23:$V$598,V894,$O$23:O1469),IF(O894&lt;&gt;"",SUMIF($S$23:$S$598,S894,$H$23:$H$598)/O894,""))</f>
        <v/>
      </c>
      <c r="J894" s="12"/>
      <c r="K894" s="19" t="str">
        <f t="shared" si="146"/>
        <v/>
      </c>
      <c r="L894" s="19" t="str">
        <f t="shared" si="139"/>
        <v/>
      </c>
      <c r="M894" s="19" t="str">
        <f t="shared" si="140"/>
        <v/>
      </c>
      <c r="N894" s="19" t="str">
        <f t="shared" si="147"/>
        <v/>
      </c>
      <c r="O894" s="9" t="str">
        <f t="shared" si="145"/>
        <v/>
      </c>
      <c r="S894" s="2" t="str">
        <f t="shared" si="143"/>
        <v>INDEX</v>
      </c>
      <c r="T894" s="18" t="str">
        <f t="shared" si="141"/>
        <v/>
      </c>
      <c r="V894" s="2" t="str">
        <f t="shared" si="144"/>
        <v>INCIDENTS</v>
      </c>
      <c r="W894" s="16" t="str">
        <f t="shared" si="142"/>
        <v/>
      </c>
    </row>
    <row r="895" spans="2:23" x14ac:dyDescent="0.2">
      <c r="B895" s="59" t="str">
        <f>IF(Collage!B888="","",Collage!B888)</f>
        <v/>
      </c>
      <c r="C895" s="59" t="str">
        <f>IF(Collage!C888="","",Collage!C888)</f>
        <v/>
      </c>
      <c r="D895" s="35" t="str">
        <f>IF(Collage!D888="","",Collage!D888)</f>
        <v/>
      </c>
      <c r="E895" s="29"/>
      <c r="F895" s="10"/>
      <c r="G895" s="11"/>
      <c r="H895" s="13" t="str">
        <f t="shared" si="138"/>
        <v/>
      </c>
      <c r="I895" s="8" t="str">
        <f>IF(B895&lt;&gt;"",SUMIF($V$23:$V$598,V895,$H$23:$H$598)/SUMIF($V$23:$V$598,V895,$O$23:O1470),IF(O895&lt;&gt;"",SUMIF($S$23:$S$598,S895,$H$23:$H$598)/O895,""))</f>
        <v/>
      </c>
      <c r="J895" s="12"/>
      <c r="K895" s="19" t="str">
        <f t="shared" si="146"/>
        <v/>
      </c>
      <c r="L895" s="19" t="str">
        <f t="shared" si="139"/>
        <v/>
      </c>
      <c r="M895" s="19" t="str">
        <f t="shared" si="140"/>
        <v/>
      </c>
      <c r="N895" s="19" t="str">
        <f t="shared" si="147"/>
        <v/>
      </c>
      <c r="O895" s="9" t="str">
        <f t="shared" si="145"/>
        <v/>
      </c>
      <c r="S895" s="2" t="str">
        <f t="shared" si="143"/>
        <v>INDEX</v>
      </c>
      <c r="T895" s="18" t="str">
        <f t="shared" si="141"/>
        <v/>
      </c>
      <c r="V895" s="2" t="str">
        <f t="shared" si="144"/>
        <v>INCIDENTS</v>
      </c>
      <c r="W895" s="16" t="str">
        <f t="shared" si="142"/>
        <v/>
      </c>
    </row>
    <row r="896" spans="2:23" x14ac:dyDescent="0.2">
      <c r="B896" s="59" t="str">
        <f>IF(Collage!B889="","",Collage!B889)</f>
        <v/>
      </c>
      <c r="C896" s="59" t="str">
        <f>IF(Collage!C889="","",Collage!C889)</f>
        <v/>
      </c>
      <c r="D896" s="35" t="str">
        <f>IF(Collage!D889="","",Collage!D889)</f>
        <v/>
      </c>
      <c r="E896" s="29"/>
      <c r="F896" s="10"/>
      <c r="G896" s="11"/>
      <c r="H896" s="13" t="str">
        <f t="shared" si="138"/>
        <v/>
      </c>
      <c r="I896" s="8" t="str">
        <f>IF(B896&lt;&gt;"",SUMIF($V$23:$V$598,V896,$H$23:$H$598)/SUMIF($V$23:$V$598,V896,$O$23:O1471),IF(O896&lt;&gt;"",SUMIF($S$23:$S$598,S896,$H$23:$H$598)/O896,""))</f>
        <v/>
      </c>
      <c r="J896" s="12"/>
      <c r="K896" s="19" t="str">
        <f t="shared" si="146"/>
        <v/>
      </c>
      <c r="L896" s="19" t="str">
        <f t="shared" si="139"/>
        <v/>
      </c>
      <c r="M896" s="19" t="str">
        <f t="shared" si="140"/>
        <v/>
      </c>
      <c r="N896" s="19" t="str">
        <f t="shared" si="147"/>
        <v/>
      </c>
      <c r="O896" s="9" t="str">
        <f t="shared" si="145"/>
        <v/>
      </c>
      <c r="S896" s="2" t="str">
        <f t="shared" si="143"/>
        <v>INDEX</v>
      </c>
      <c r="T896" s="18" t="str">
        <f t="shared" si="141"/>
        <v/>
      </c>
      <c r="V896" s="2" t="str">
        <f t="shared" si="144"/>
        <v>INCIDENTS</v>
      </c>
      <c r="W896" s="16" t="str">
        <f t="shared" si="142"/>
        <v/>
      </c>
    </row>
    <row r="897" spans="2:23" x14ac:dyDescent="0.2">
      <c r="B897" s="59" t="str">
        <f>IF(Collage!B890="","",Collage!B890)</f>
        <v/>
      </c>
      <c r="C897" s="59" t="str">
        <f>IF(Collage!C890="","",Collage!C890)</f>
        <v/>
      </c>
      <c r="D897" s="35" t="str">
        <f>IF(Collage!D890="","",Collage!D890)</f>
        <v/>
      </c>
      <c r="E897" s="29"/>
      <c r="F897" s="10"/>
      <c r="G897" s="11"/>
      <c r="H897" s="13" t="str">
        <f t="shared" si="138"/>
        <v/>
      </c>
      <c r="I897" s="8" t="str">
        <f>IF(B897&lt;&gt;"",SUMIF($V$23:$V$598,V897,$H$23:$H$598)/SUMIF($V$23:$V$598,V897,$O$23:O1472),IF(O897&lt;&gt;"",SUMIF($S$23:$S$598,S897,$H$23:$H$598)/O897,""))</f>
        <v/>
      </c>
      <c r="J897" s="12"/>
      <c r="K897" s="19" t="str">
        <f t="shared" si="146"/>
        <v/>
      </c>
      <c r="L897" s="19" t="str">
        <f t="shared" si="139"/>
        <v/>
      </c>
      <c r="M897" s="19" t="str">
        <f t="shared" si="140"/>
        <v/>
      </c>
      <c r="N897" s="19" t="str">
        <f t="shared" si="147"/>
        <v/>
      </c>
      <c r="O897" s="9" t="str">
        <f t="shared" si="145"/>
        <v/>
      </c>
      <c r="S897" s="2" t="str">
        <f t="shared" si="143"/>
        <v>INDEX</v>
      </c>
      <c r="T897" s="18" t="str">
        <f t="shared" si="141"/>
        <v/>
      </c>
      <c r="V897" s="2" t="str">
        <f t="shared" si="144"/>
        <v>INCIDENTS</v>
      </c>
      <c r="W897" s="16" t="str">
        <f t="shared" si="142"/>
        <v/>
      </c>
    </row>
    <row r="898" spans="2:23" x14ac:dyDescent="0.2">
      <c r="B898" s="59" t="str">
        <f>IF(Collage!B891="","",Collage!B891)</f>
        <v/>
      </c>
      <c r="C898" s="59" t="str">
        <f>IF(Collage!C891="","",Collage!C891)</f>
        <v/>
      </c>
      <c r="D898" s="35" t="str">
        <f>IF(Collage!D891="","",Collage!D891)</f>
        <v/>
      </c>
      <c r="E898" s="29"/>
      <c r="F898" s="10"/>
      <c r="G898" s="11"/>
      <c r="H898" s="13" t="str">
        <f t="shared" si="138"/>
        <v/>
      </c>
      <c r="I898" s="8" t="str">
        <f>IF(B898&lt;&gt;"",SUMIF($V$23:$V$598,V898,$H$23:$H$598)/SUMIF($V$23:$V$598,V898,$O$23:O1473),IF(O898&lt;&gt;"",SUMIF($S$23:$S$598,S898,$H$23:$H$598)/O898,""))</f>
        <v/>
      </c>
      <c r="J898" s="12"/>
      <c r="K898" s="19" t="str">
        <f t="shared" si="146"/>
        <v/>
      </c>
      <c r="L898" s="19" t="str">
        <f t="shared" si="139"/>
        <v/>
      </c>
      <c r="M898" s="19" t="str">
        <f t="shared" si="140"/>
        <v/>
      </c>
      <c r="N898" s="19" t="str">
        <f t="shared" si="147"/>
        <v/>
      </c>
      <c r="O898" s="9" t="str">
        <f t="shared" si="145"/>
        <v/>
      </c>
      <c r="S898" s="2" t="str">
        <f t="shared" si="143"/>
        <v>INDEX</v>
      </c>
      <c r="T898" s="18" t="str">
        <f t="shared" si="141"/>
        <v/>
      </c>
      <c r="V898" s="2" t="str">
        <f t="shared" si="144"/>
        <v>INCIDENTS</v>
      </c>
      <c r="W898" s="16" t="str">
        <f t="shared" si="142"/>
        <v/>
      </c>
    </row>
    <row r="899" spans="2:23" x14ac:dyDescent="0.2">
      <c r="B899" s="59" t="str">
        <f>IF(Collage!B892="","",Collage!B892)</f>
        <v/>
      </c>
      <c r="C899" s="59" t="str">
        <f>IF(Collage!C892="","",Collage!C892)</f>
        <v/>
      </c>
      <c r="D899" s="35" t="str">
        <f>IF(Collage!D892="","",Collage!D892)</f>
        <v/>
      </c>
      <c r="E899" s="29"/>
      <c r="F899" s="10"/>
      <c r="G899" s="11"/>
      <c r="H899" s="13" t="str">
        <f t="shared" si="138"/>
        <v/>
      </c>
      <c r="I899" s="8" t="str">
        <f>IF(B899&lt;&gt;"",SUMIF($V$23:$V$598,V899,$H$23:$H$598)/SUMIF($V$23:$V$598,V899,$O$23:O1474),IF(O899&lt;&gt;"",SUMIF($S$23:$S$598,S899,$H$23:$H$598)/O899,""))</f>
        <v/>
      </c>
      <c r="J899" s="12"/>
      <c r="K899" s="19" t="str">
        <f t="shared" si="146"/>
        <v/>
      </c>
      <c r="L899" s="19" t="str">
        <f t="shared" si="139"/>
        <v/>
      </c>
      <c r="M899" s="19" t="str">
        <f t="shared" si="140"/>
        <v/>
      </c>
      <c r="N899" s="19" t="str">
        <f t="shared" si="147"/>
        <v/>
      </c>
      <c r="O899" s="9" t="str">
        <f t="shared" si="145"/>
        <v/>
      </c>
      <c r="S899" s="2" t="str">
        <f t="shared" si="143"/>
        <v>INDEX</v>
      </c>
      <c r="T899" s="18" t="str">
        <f t="shared" si="141"/>
        <v/>
      </c>
      <c r="V899" s="2" t="str">
        <f t="shared" si="144"/>
        <v>INCIDENTS</v>
      </c>
      <c r="W899" s="16" t="str">
        <f t="shared" si="142"/>
        <v/>
      </c>
    </row>
    <row r="900" spans="2:23" x14ac:dyDescent="0.2">
      <c r="B900" s="59" t="str">
        <f>IF(Collage!B893="","",Collage!B893)</f>
        <v/>
      </c>
      <c r="C900" s="59" t="str">
        <f>IF(Collage!C893="","",Collage!C893)</f>
        <v/>
      </c>
      <c r="D900" s="35" t="str">
        <f>IF(Collage!D893="","",Collage!D893)</f>
        <v/>
      </c>
      <c r="E900" s="29"/>
      <c r="F900" s="10"/>
      <c r="G900" s="11"/>
      <c r="H900" s="13" t="str">
        <f t="shared" si="138"/>
        <v/>
      </c>
      <c r="I900" s="8" t="str">
        <f>IF(B900&lt;&gt;"",SUMIF($V$23:$V$598,V900,$H$23:$H$598)/SUMIF($V$23:$V$598,V900,$O$23:O1475),IF(O900&lt;&gt;"",SUMIF($S$23:$S$598,S900,$H$23:$H$598)/O900,""))</f>
        <v/>
      </c>
      <c r="J900" s="12"/>
      <c r="K900" s="19" t="str">
        <f t="shared" si="146"/>
        <v/>
      </c>
      <c r="L900" s="19" t="str">
        <f t="shared" si="139"/>
        <v/>
      </c>
      <c r="M900" s="19" t="str">
        <f t="shared" si="140"/>
        <v/>
      </c>
      <c r="N900" s="19" t="str">
        <f t="shared" si="147"/>
        <v/>
      </c>
      <c r="O900" s="9" t="str">
        <f t="shared" si="145"/>
        <v/>
      </c>
      <c r="S900" s="2" t="str">
        <f t="shared" si="143"/>
        <v>INDEX</v>
      </c>
      <c r="T900" s="18" t="str">
        <f t="shared" si="141"/>
        <v/>
      </c>
      <c r="V900" s="2" t="str">
        <f t="shared" si="144"/>
        <v>INCIDENTS</v>
      </c>
      <c r="W900" s="16" t="str">
        <f t="shared" si="142"/>
        <v/>
      </c>
    </row>
    <row r="901" spans="2:23" x14ac:dyDescent="0.2">
      <c r="B901" s="59" t="str">
        <f>IF(Collage!B894="","",Collage!B894)</f>
        <v/>
      </c>
      <c r="C901" s="59" t="str">
        <f>IF(Collage!C894="","",Collage!C894)</f>
        <v/>
      </c>
      <c r="D901" s="35" t="str">
        <f>IF(Collage!D894="","",Collage!D894)</f>
        <v/>
      </c>
      <c r="E901" s="29"/>
      <c r="F901" s="10"/>
      <c r="G901" s="11"/>
      <c r="H901" s="13" t="str">
        <f t="shared" si="138"/>
        <v/>
      </c>
      <c r="I901" s="8" t="str">
        <f>IF(B901&lt;&gt;"",SUMIF($V$23:$V$598,V901,$H$23:$H$598)/SUMIF($V$23:$V$598,V901,$O$23:O1476),IF(O901&lt;&gt;"",SUMIF($S$23:$S$598,S901,$H$23:$H$598)/O901,""))</f>
        <v/>
      </c>
      <c r="J901" s="12"/>
      <c r="K901" s="19" t="str">
        <f t="shared" si="146"/>
        <v/>
      </c>
      <c r="L901" s="19" t="str">
        <f t="shared" si="139"/>
        <v/>
      </c>
      <c r="M901" s="19" t="str">
        <f t="shared" si="140"/>
        <v/>
      </c>
      <c r="N901" s="19" t="str">
        <f t="shared" si="147"/>
        <v/>
      </c>
      <c r="O901" s="9" t="str">
        <f t="shared" si="145"/>
        <v/>
      </c>
      <c r="S901" s="2" t="str">
        <f t="shared" si="143"/>
        <v>INDEX</v>
      </c>
      <c r="T901" s="18" t="str">
        <f t="shared" si="141"/>
        <v/>
      </c>
      <c r="V901" s="2" t="str">
        <f t="shared" si="144"/>
        <v>INCIDENTS</v>
      </c>
      <c r="W901" s="16" t="str">
        <f t="shared" si="142"/>
        <v/>
      </c>
    </row>
    <row r="902" spans="2:23" x14ac:dyDescent="0.2">
      <c r="B902" s="59" t="str">
        <f>IF(Collage!B895="","",Collage!B895)</f>
        <v/>
      </c>
      <c r="C902" s="59" t="str">
        <f>IF(Collage!C895="","",Collage!C895)</f>
        <v/>
      </c>
      <c r="D902" s="35" t="str">
        <f>IF(Collage!D895="","",Collage!D895)</f>
        <v/>
      </c>
      <c r="E902" s="29"/>
      <c r="F902" s="10"/>
      <c r="G902" s="11"/>
      <c r="H902" s="13" t="str">
        <f t="shared" si="138"/>
        <v/>
      </c>
      <c r="I902" s="8" t="str">
        <f>IF(B902&lt;&gt;"",SUMIF($V$23:$V$598,V902,$H$23:$H$598)/SUMIF($V$23:$V$598,V902,$O$23:O1477),IF(O902&lt;&gt;"",SUMIF($S$23:$S$598,S902,$H$23:$H$598)/O902,""))</f>
        <v/>
      </c>
      <c r="J902" s="12"/>
      <c r="K902" s="19" t="str">
        <f t="shared" si="146"/>
        <v/>
      </c>
      <c r="L902" s="19" t="str">
        <f t="shared" si="139"/>
        <v/>
      </c>
      <c r="M902" s="19" t="str">
        <f t="shared" si="140"/>
        <v/>
      </c>
      <c r="N902" s="19" t="str">
        <f t="shared" si="147"/>
        <v/>
      </c>
      <c r="O902" s="9" t="str">
        <f t="shared" si="145"/>
        <v/>
      </c>
      <c r="S902" s="2" t="str">
        <f t="shared" si="143"/>
        <v>INDEX</v>
      </c>
      <c r="T902" s="18" t="str">
        <f t="shared" si="141"/>
        <v/>
      </c>
      <c r="V902" s="2" t="str">
        <f t="shared" si="144"/>
        <v>INCIDENTS</v>
      </c>
      <c r="W902" s="16" t="str">
        <f t="shared" si="142"/>
        <v/>
      </c>
    </row>
    <row r="903" spans="2:23" x14ac:dyDescent="0.2">
      <c r="B903" s="59" t="str">
        <f>IF(Collage!B896="","",Collage!B896)</f>
        <v/>
      </c>
      <c r="C903" s="59" t="str">
        <f>IF(Collage!C896="","",Collage!C896)</f>
        <v/>
      </c>
      <c r="D903" s="35" t="str">
        <f>IF(Collage!D896="","",Collage!D896)</f>
        <v/>
      </c>
      <c r="E903" s="29"/>
      <c r="F903" s="10"/>
      <c r="G903" s="11"/>
      <c r="H903" s="13" t="str">
        <f t="shared" si="138"/>
        <v/>
      </c>
      <c r="I903" s="8" t="str">
        <f>IF(B903&lt;&gt;"",SUMIF($V$23:$V$598,V903,$H$23:$H$598)/SUMIF($V$23:$V$598,V903,$O$23:O1478),IF(O903&lt;&gt;"",SUMIF($S$23:$S$598,S903,$H$23:$H$598)/O903,""))</f>
        <v/>
      </c>
      <c r="J903" s="12"/>
      <c r="K903" s="19" t="str">
        <f t="shared" si="146"/>
        <v/>
      </c>
      <c r="L903" s="19" t="str">
        <f t="shared" si="139"/>
        <v/>
      </c>
      <c r="M903" s="19" t="str">
        <f t="shared" si="140"/>
        <v/>
      </c>
      <c r="N903" s="19" t="str">
        <f t="shared" si="147"/>
        <v/>
      </c>
      <c r="O903" s="9" t="str">
        <f t="shared" si="145"/>
        <v/>
      </c>
      <c r="S903" s="2" t="str">
        <f t="shared" si="143"/>
        <v>INDEX</v>
      </c>
      <c r="T903" s="18" t="str">
        <f t="shared" si="141"/>
        <v/>
      </c>
      <c r="V903" s="2" t="str">
        <f t="shared" si="144"/>
        <v>INCIDENTS</v>
      </c>
      <c r="W903" s="16" t="str">
        <f t="shared" si="142"/>
        <v/>
      </c>
    </row>
    <row r="904" spans="2:23" x14ac:dyDescent="0.2">
      <c r="B904" s="59" t="str">
        <f>IF(Collage!B897="","",Collage!B897)</f>
        <v/>
      </c>
      <c r="C904" s="59" t="str">
        <f>IF(Collage!C897="","",Collage!C897)</f>
        <v/>
      </c>
      <c r="D904" s="35" t="str">
        <f>IF(Collage!D897="","",Collage!D897)</f>
        <v/>
      </c>
      <c r="E904" s="29"/>
      <c r="F904" s="10"/>
      <c r="G904" s="11"/>
      <c r="H904" s="13" t="str">
        <f t="shared" si="138"/>
        <v/>
      </c>
      <c r="I904" s="8" t="str">
        <f>IF(B904&lt;&gt;"",SUMIF($V$23:$V$598,V904,$H$23:$H$598)/SUMIF($V$23:$V$598,V904,$O$23:O1479),IF(O904&lt;&gt;"",SUMIF($S$23:$S$598,S904,$H$23:$H$598)/O904,""))</f>
        <v/>
      </c>
      <c r="J904" s="12"/>
      <c r="K904" s="19" t="str">
        <f t="shared" si="146"/>
        <v/>
      </c>
      <c r="L904" s="19" t="str">
        <f t="shared" si="139"/>
        <v/>
      </c>
      <c r="M904" s="19" t="str">
        <f t="shared" si="140"/>
        <v/>
      </c>
      <c r="N904" s="19" t="str">
        <f t="shared" si="147"/>
        <v/>
      </c>
      <c r="O904" s="9" t="str">
        <f t="shared" si="145"/>
        <v/>
      </c>
      <c r="S904" s="2" t="str">
        <f t="shared" si="143"/>
        <v>INDEX</v>
      </c>
      <c r="T904" s="18" t="str">
        <f t="shared" si="141"/>
        <v/>
      </c>
      <c r="V904" s="2" t="str">
        <f t="shared" si="144"/>
        <v>INCIDENTS</v>
      </c>
      <c r="W904" s="16" t="str">
        <f t="shared" si="142"/>
        <v/>
      </c>
    </row>
    <row r="905" spans="2:23" x14ac:dyDescent="0.2">
      <c r="B905" s="59" t="str">
        <f>IF(Collage!B898="","",Collage!B898)</f>
        <v/>
      </c>
      <c r="C905" s="59" t="str">
        <f>IF(Collage!C898="","",Collage!C898)</f>
        <v/>
      </c>
      <c r="D905" s="35" t="str">
        <f>IF(Collage!D898="","",Collage!D898)</f>
        <v/>
      </c>
      <c r="E905" s="29"/>
      <c r="F905" s="10"/>
      <c r="G905" s="11"/>
      <c r="H905" s="13" t="str">
        <f t="shared" si="138"/>
        <v/>
      </c>
      <c r="I905" s="8" t="str">
        <f>IF(B905&lt;&gt;"",SUMIF($V$23:$V$598,V905,$H$23:$H$598)/SUMIF($V$23:$V$598,V905,$O$23:O1480),IF(O905&lt;&gt;"",SUMIF($S$23:$S$598,S905,$H$23:$H$598)/O905,""))</f>
        <v/>
      </c>
      <c r="J905" s="12"/>
      <c r="K905" s="19" t="str">
        <f t="shared" si="146"/>
        <v/>
      </c>
      <c r="L905" s="19" t="str">
        <f t="shared" si="139"/>
        <v/>
      </c>
      <c r="M905" s="19" t="str">
        <f t="shared" si="140"/>
        <v/>
      </c>
      <c r="N905" s="19" t="str">
        <f t="shared" si="147"/>
        <v/>
      </c>
      <c r="O905" s="9" t="str">
        <f t="shared" si="145"/>
        <v/>
      </c>
      <c r="S905" s="2" t="str">
        <f t="shared" si="143"/>
        <v>INDEX</v>
      </c>
      <c r="T905" s="18" t="str">
        <f t="shared" si="141"/>
        <v/>
      </c>
      <c r="V905" s="2" t="str">
        <f t="shared" si="144"/>
        <v>INCIDENTS</v>
      </c>
      <c r="W905" s="16" t="str">
        <f t="shared" si="142"/>
        <v/>
      </c>
    </row>
    <row r="906" spans="2:23" x14ac:dyDescent="0.2">
      <c r="B906" s="59" t="str">
        <f>IF(Collage!B899="","",Collage!B899)</f>
        <v/>
      </c>
      <c r="C906" s="59" t="str">
        <f>IF(Collage!C899="","",Collage!C899)</f>
        <v/>
      </c>
      <c r="D906" s="35" t="str">
        <f>IF(Collage!D899="","",Collage!D899)</f>
        <v/>
      </c>
      <c r="E906" s="29"/>
      <c r="F906" s="10"/>
      <c r="G906" s="11"/>
      <c r="H906" s="13" t="str">
        <f t="shared" si="138"/>
        <v/>
      </c>
      <c r="I906" s="8" t="str">
        <f>IF(B906&lt;&gt;"",SUMIF($V$23:$V$598,V906,$H$23:$H$598)/SUMIF($V$23:$V$598,V906,$O$23:O1481),IF(O906&lt;&gt;"",SUMIF($S$23:$S$598,S906,$H$23:$H$598)/O906,""))</f>
        <v/>
      </c>
      <c r="J906" s="12"/>
      <c r="K906" s="19" t="str">
        <f t="shared" si="146"/>
        <v/>
      </c>
      <c r="L906" s="19" t="str">
        <f t="shared" si="139"/>
        <v/>
      </c>
      <c r="M906" s="19" t="str">
        <f t="shared" si="140"/>
        <v/>
      </c>
      <c r="N906" s="19" t="str">
        <f t="shared" si="147"/>
        <v/>
      </c>
      <c r="O906" s="9" t="str">
        <f t="shared" si="145"/>
        <v/>
      </c>
      <c r="S906" s="2" t="str">
        <f t="shared" si="143"/>
        <v>INDEX</v>
      </c>
      <c r="T906" s="18" t="str">
        <f t="shared" si="141"/>
        <v/>
      </c>
      <c r="V906" s="2" t="str">
        <f t="shared" si="144"/>
        <v>INCIDENTS</v>
      </c>
      <c r="W906" s="16" t="str">
        <f t="shared" si="142"/>
        <v/>
      </c>
    </row>
    <row r="907" spans="2:23" x14ac:dyDescent="0.2">
      <c r="B907" s="59" t="str">
        <f>IF(Collage!B900="","",Collage!B900)</f>
        <v/>
      </c>
      <c r="C907" s="59" t="str">
        <f>IF(Collage!C900="","",Collage!C900)</f>
        <v/>
      </c>
      <c r="D907" s="35" t="str">
        <f>IF(Collage!D900="","",Collage!D900)</f>
        <v/>
      </c>
      <c r="E907" s="29"/>
      <c r="F907" s="10"/>
      <c r="G907" s="11"/>
      <c r="H907" s="13" t="str">
        <f t="shared" si="138"/>
        <v/>
      </c>
      <c r="I907" s="8" t="str">
        <f>IF(B907&lt;&gt;"",SUMIF($V$23:$V$598,V907,$H$23:$H$598)/SUMIF($V$23:$V$598,V907,$O$23:O1482),IF(O907&lt;&gt;"",SUMIF($S$23:$S$598,S907,$H$23:$H$598)/O907,""))</f>
        <v/>
      </c>
      <c r="J907" s="12"/>
      <c r="K907" s="19" t="str">
        <f t="shared" si="146"/>
        <v/>
      </c>
      <c r="L907" s="19" t="str">
        <f t="shared" si="139"/>
        <v/>
      </c>
      <c r="M907" s="19" t="str">
        <f t="shared" si="140"/>
        <v/>
      </c>
      <c r="N907" s="19" t="str">
        <f t="shared" si="147"/>
        <v/>
      </c>
      <c r="O907" s="9" t="str">
        <f t="shared" si="145"/>
        <v/>
      </c>
      <c r="S907" s="2" t="str">
        <f t="shared" si="143"/>
        <v>INDEX</v>
      </c>
      <c r="T907" s="18" t="str">
        <f t="shared" si="141"/>
        <v/>
      </c>
      <c r="V907" s="2" t="str">
        <f t="shared" si="144"/>
        <v>INCIDENTS</v>
      </c>
      <c r="W907" s="16" t="str">
        <f t="shared" si="142"/>
        <v/>
      </c>
    </row>
    <row r="908" spans="2:23" x14ac:dyDescent="0.2">
      <c r="B908" s="59" t="str">
        <f>IF(Collage!B901="","",Collage!B901)</f>
        <v/>
      </c>
      <c r="C908" s="59" t="str">
        <f>IF(Collage!C901="","",Collage!C901)</f>
        <v/>
      </c>
      <c r="D908" s="35" t="str">
        <f>IF(Collage!D901="","",Collage!D901)</f>
        <v/>
      </c>
      <c r="E908" s="29"/>
      <c r="F908" s="10"/>
      <c r="G908" s="11"/>
      <c r="H908" s="13" t="str">
        <f t="shared" si="138"/>
        <v/>
      </c>
      <c r="I908" s="8" t="str">
        <f>IF(B908&lt;&gt;"",SUMIF($V$23:$V$598,V908,$H$23:$H$598)/SUMIF($V$23:$V$598,V908,$O$23:O1483),IF(O908&lt;&gt;"",SUMIF($S$23:$S$598,S908,$H$23:$H$598)/O908,""))</f>
        <v/>
      </c>
      <c r="J908" s="12"/>
      <c r="K908" s="19" t="str">
        <f t="shared" si="146"/>
        <v/>
      </c>
      <c r="L908" s="19" t="str">
        <f t="shared" si="139"/>
        <v/>
      </c>
      <c r="M908" s="19" t="str">
        <f t="shared" si="140"/>
        <v/>
      </c>
      <c r="N908" s="19" t="str">
        <f t="shared" si="147"/>
        <v/>
      </c>
      <c r="O908" s="9" t="str">
        <f t="shared" si="145"/>
        <v/>
      </c>
      <c r="S908" s="2" t="str">
        <f t="shared" si="143"/>
        <v>INDEX</v>
      </c>
      <c r="T908" s="18" t="str">
        <f t="shared" si="141"/>
        <v/>
      </c>
      <c r="V908" s="2" t="str">
        <f t="shared" si="144"/>
        <v>INCIDENTS</v>
      </c>
      <c r="W908" s="16" t="str">
        <f t="shared" si="142"/>
        <v/>
      </c>
    </row>
    <row r="909" spans="2:23" x14ac:dyDescent="0.2">
      <c r="B909" s="59" t="str">
        <f>IF(Collage!B902="","",Collage!B902)</f>
        <v/>
      </c>
      <c r="C909" s="59" t="str">
        <f>IF(Collage!C902="","",Collage!C902)</f>
        <v/>
      </c>
      <c r="D909" s="35" t="str">
        <f>IF(Collage!D902="","",Collage!D902)</f>
        <v/>
      </c>
      <c r="E909" s="29"/>
      <c r="F909" s="10"/>
      <c r="G909" s="11"/>
      <c r="H909" s="13" t="str">
        <f t="shared" si="138"/>
        <v/>
      </c>
      <c r="I909" s="8" t="str">
        <f>IF(B909&lt;&gt;"",SUMIF($V$23:$V$598,V909,$H$23:$H$598)/SUMIF($V$23:$V$598,V909,$O$23:O1484),IF(O909&lt;&gt;"",SUMIF($S$23:$S$598,S909,$H$23:$H$598)/O909,""))</f>
        <v/>
      </c>
      <c r="J909" s="12"/>
      <c r="K909" s="19" t="str">
        <f t="shared" si="146"/>
        <v/>
      </c>
      <c r="L909" s="19" t="str">
        <f t="shared" si="139"/>
        <v/>
      </c>
      <c r="M909" s="19" t="str">
        <f t="shared" si="140"/>
        <v/>
      </c>
      <c r="N909" s="19" t="str">
        <f t="shared" si="147"/>
        <v/>
      </c>
      <c r="O909" s="9" t="str">
        <f t="shared" si="145"/>
        <v/>
      </c>
      <c r="S909" s="2" t="str">
        <f t="shared" si="143"/>
        <v>INDEX</v>
      </c>
      <c r="T909" s="18" t="str">
        <f t="shared" si="141"/>
        <v/>
      </c>
      <c r="V909" s="2" t="str">
        <f t="shared" si="144"/>
        <v>INCIDENTS</v>
      </c>
      <c r="W909" s="16" t="str">
        <f t="shared" si="142"/>
        <v/>
      </c>
    </row>
    <row r="910" spans="2:23" x14ac:dyDescent="0.2">
      <c r="B910" s="59" t="str">
        <f>IF(Collage!B903="","",Collage!B903)</f>
        <v/>
      </c>
      <c r="C910" s="59" t="str">
        <f>IF(Collage!C903="","",Collage!C903)</f>
        <v/>
      </c>
      <c r="D910" s="35" t="str">
        <f>IF(Collage!D903="","",Collage!D903)</f>
        <v/>
      </c>
      <c r="E910" s="29"/>
      <c r="F910" s="10"/>
      <c r="G910" s="11"/>
      <c r="H910" s="13" t="str">
        <f t="shared" si="138"/>
        <v/>
      </c>
      <c r="I910" s="8" t="str">
        <f>IF(B910&lt;&gt;"",SUMIF($V$23:$V$598,V910,$H$23:$H$598)/SUMIF($V$23:$V$598,V910,$O$23:O1485),IF(O910&lt;&gt;"",SUMIF($S$23:$S$598,S910,$H$23:$H$598)/O910,""))</f>
        <v/>
      </c>
      <c r="J910" s="12"/>
      <c r="K910" s="19" t="str">
        <f t="shared" si="146"/>
        <v/>
      </c>
      <c r="L910" s="19" t="str">
        <f t="shared" si="139"/>
        <v/>
      </c>
      <c r="M910" s="19" t="str">
        <f t="shared" si="140"/>
        <v/>
      </c>
      <c r="N910" s="19" t="str">
        <f t="shared" si="147"/>
        <v/>
      </c>
      <c r="O910" s="9" t="str">
        <f t="shared" si="145"/>
        <v/>
      </c>
      <c r="S910" s="2" t="str">
        <f t="shared" si="143"/>
        <v>INDEX</v>
      </c>
      <c r="T910" s="18" t="str">
        <f t="shared" si="141"/>
        <v/>
      </c>
      <c r="V910" s="2" t="str">
        <f t="shared" si="144"/>
        <v>INCIDENTS</v>
      </c>
      <c r="W910" s="16" t="str">
        <f t="shared" si="142"/>
        <v/>
      </c>
    </row>
    <row r="911" spans="2:23" x14ac:dyDescent="0.2">
      <c r="B911" s="59" t="str">
        <f>IF(Collage!B904="","",Collage!B904)</f>
        <v/>
      </c>
      <c r="C911" s="59" t="str">
        <f>IF(Collage!C904="","",Collage!C904)</f>
        <v/>
      </c>
      <c r="D911" s="35" t="str">
        <f>IF(Collage!D904="","",Collage!D904)</f>
        <v/>
      </c>
      <c r="E911" s="29"/>
      <c r="F911" s="10"/>
      <c r="G911" s="11"/>
      <c r="H911" s="13" t="str">
        <f t="shared" si="138"/>
        <v/>
      </c>
      <c r="I911" s="8" t="str">
        <f>IF(B911&lt;&gt;"",SUMIF($V$23:$V$598,V911,$H$23:$H$598)/SUMIF($V$23:$V$598,V911,$O$23:O1486),IF(O911&lt;&gt;"",SUMIF($S$23:$S$598,S911,$H$23:$H$598)/O911,""))</f>
        <v/>
      </c>
      <c r="J911" s="12"/>
      <c r="K911" s="19" t="str">
        <f t="shared" si="146"/>
        <v/>
      </c>
      <c r="L911" s="19" t="str">
        <f t="shared" si="139"/>
        <v/>
      </c>
      <c r="M911" s="19" t="str">
        <f t="shared" si="140"/>
        <v/>
      </c>
      <c r="N911" s="19" t="str">
        <f t="shared" si="147"/>
        <v/>
      </c>
      <c r="O911" s="9" t="str">
        <f t="shared" si="145"/>
        <v/>
      </c>
      <c r="S911" s="2" t="str">
        <f t="shared" si="143"/>
        <v>INDEX</v>
      </c>
      <c r="T911" s="18" t="str">
        <f t="shared" si="141"/>
        <v/>
      </c>
      <c r="V911" s="2" t="str">
        <f t="shared" si="144"/>
        <v>INCIDENTS</v>
      </c>
      <c r="W911" s="16" t="str">
        <f t="shared" si="142"/>
        <v/>
      </c>
    </row>
    <row r="912" spans="2:23" x14ac:dyDescent="0.2">
      <c r="B912" s="59" t="str">
        <f>IF(Collage!B905="","",Collage!B905)</f>
        <v/>
      </c>
      <c r="C912" s="59" t="str">
        <f>IF(Collage!C905="","",Collage!C905)</f>
        <v/>
      </c>
      <c r="D912" s="35" t="str">
        <f>IF(Collage!D905="","",Collage!D905)</f>
        <v/>
      </c>
      <c r="E912" s="29"/>
      <c r="F912" s="10"/>
      <c r="G912" s="11"/>
      <c r="H912" s="13" t="str">
        <f t="shared" si="138"/>
        <v/>
      </c>
      <c r="I912" s="8" t="str">
        <f>IF(B912&lt;&gt;"",SUMIF($V$23:$V$598,V912,$H$23:$H$598)/SUMIF($V$23:$V$598,V912,$O$23:O1487),IF(O912&lt;&gt;"",SUMIF($S$23:$S$598,S912,$H$23:$H$598)/O912,""))</f>
        <v/>
      </c>
      <c r="J912" s="12"/>
      <c r="K912" s="19" t="str">
        <f t="shared" si="146"/>
        <v/>
      </c>
      <c r="L912" s="19" t="str">
        <f t="shared" si="139"/>
        <v/>
      </c>
      <c r="M912" s="19" t="str">
        <f t="shared" si="140"/>
        <v/>
      </c>
      <c r="N912" s="19" t="str">
        <f t="shared" si="147"/>
        <v/>
      </c>
      <c r="O912" s="9" t="str">
        <f t="shared" si="145"/>
        <v/>
      </c>
      <c r="S912" s="2" t="str">
        <f t="shared" si="143"/>
        <v>INDEX</v>
      </c>
      <c r="T912" s="18" t="str">
        <f t="shared" si="141"/>
        <v/>
      </c>
      <c r="V912" s="2" t="str">
        <f t="shared" si="144"/>
        <v>INCIDENTS</v>
      </c>
      <c r="W912" s="16" t="str">
        <f t="shared" si="142"/>
        <v/>
      </c>
    </row>
    <row r="913" spans="2:23" x14ac:dyDescent="0.2">
      <c r="B913" s="59" t="str">
        <f>IF(Collage!B906="","",Collage!B906)</f>
        <v/>
      </c>
      <c r="C913" s="59" t="str">
        <f>IF(Collage!C906="","",Collage!C906)</f>
        <v/>
      </c>
      <c r="D913" s="35" t="str">
        <f>IF(Collage!D906="","",Collage!D906)</f>
        <v/>
      </c>
      <c r="E913" s="29"/>
      <c r="F913" s="10"/>
      <c r="G913" s="11"/>
      <c r="H913" s="13" t="str">
        <f t="shared" si="138"/>
        <v/>
      </c>
      <c r="I913" s="8" t="str">
        <f>IF(B913&lt;&gt;"",SUMIF($V$23:$V$598,V913,$H$23:$H$598)/SUMIF($V$23:$V$598,V913,$O$23:O1488),IF(O913&lt;&gt;"",SUMIF($S$23:$S$598,S913,$H$23:$H$598)/O913,""))</f>
        <v/>
      </c>
      <c r="J913" s="12"/>
      <c r="K913" s="19" t="str">
        <f t="shared" si="146"/>
        <v/>
      </c>
      <c r="L913" s="19" t="str">
        <f t="shared" si="139"/>
        <v/>
      </c>
      <c r="M913" s="19" t="str">
        <f t="shared" si="140"/>
        <v/>
      </c>
      <c r="N913" s="19" t="str">
        <f t="shared" si="147"/>
        <v/>
      </c>
      <c r="O913" s="9" t="str">
        <f t="shared" si="145"/>
        <v/>
      </c>
      <c r="S913" s="2" t="str">
        <f t="shared" si="143"/>
        <v>INDEX</v>
      </c>
      <c r="T913" s="18" t="str">
        <f t="shared" si="141"/>
        <v/>
      </c>
      <c r="V913" s="2" t="str">
        <f t="shared" si="144"/>
        <v>INCIDENTS</v>
      </c>
      <c r="W913" s="16" t="str">
        <f t="shared" si="142"/>
        <v/>
      </c>
    </row>
    <row r="914" spans="2:23" x14ac:dyDescent="0.2">
      <c r="B914" s="59" t="str">
        <f>IF(Collage!B907="","",Collage!B907)</f>
        <v/>
      </c>
      <c r="C914" s="59" t="str">
        <f>IF(Collage!C907="","",Collage!C907)</f>
        <v/>
      </c>
      <c r="D914" s="35" t="str">
        <f>IF(Collage!D907="","",Collage!D907)</f>
        <v/>
      </c>
      <c r="E914" s="29"/>
      <c r="F914" s="10"/>
      <c r="G914" s="11"/>
      <c r="H914" s="13" t="str">
        <f t="shared" si="138"/>
        <v/>
      </c>
      <c r="I914" s="8" t="str">
        <f>IF(B914&lt;&gt;"",SUMIF($V$23:$V$598,V914,$H$23:$H$598)/SUMIF($V$23:$V$598,V914,$O$23:O1489),IF(O914&lt;&gt;"",SUMIF($S$23:$S$598,S914,$H$23:$H$598)/O914,""))</f>
        <v/>
      </c>
      <c r="J914" s="12"/>
      <c r="K914" s="19" t="str">
        <f t="shared" si="146"/>
        <v/>
      </c>
      <c r="L914" s="19" t="str">
        <f t="shared" si="139"/>
        <v/>
      </c>
      <c r="M914" s="19" t="str">
        <f t="shared" si="140"/>
        <v/>
      </c>
      <c r="N914" s="19" t="str">
        <f t="shared" si="147"/>
        <v/>
      </c>
      <c r="O914" s="9" t="str">
        <f t="shared" si="145"/>
        <v/>
      </c>
      <c r="S914" s="2" t="str">
        <f t="shared" si="143"/>
        <v>INDEX</v>
      </c>
      <c r="T914" s="18" t="str">
        <f t="shared" si="141"/>
        <v/>
      </c>
      <c r="V914" s="2" t="str">
        <f t="shared" si="144"/>
        <v>INCIDENTS</v>
      </c>
      <c r="W914" s="16" t="str">
        <f t="shared" si="142"/>
        <v/>
      </c>
    </row>
    <row r="915" spans="2:23" x14ac:dyDescent="0.2">
      <c r="B915" s="59" t="str">
        <f>IF(Collage!B908="","",Collage!B908)</f>
        <v/>
      </c>
      <c r="C915" s="59" t="str">
        <f>IF(Collage!C908="","",Collage!C908)</f>
        <v/>
      </c>
      <c r="D915" s="35" t="str">
        <f>IF(Collage!D908="","",Collage!D908)</f>
        <v/>
      </c>
      <c r="E915" s="29"/>
      <c r="F915" s="10"/>
      <c r="G915" s="11"/>
      <c r="H915" s="13" t="str">
        <f t="shared" si="138"/>
        <v/>
      </c>
      <c r="I915" s="8" t="str">
        <f>IF(B915&lt;&gt;"",SUMIF($V$23:$V$598,V915,$H$23:$H$598)/SUMIF($V$23:$V$598,V915,$O$23:O1490),IF(O915&lt;&gt;"",SUMIF($S$23:$S$598,S915,$H$23:$H$598)/O915,""))</f>
        <v/>
      </c>
      <c r="J915" s="12"/>
      <c r="K915" s="19" t="str">
        <f t="shared" si="146"/>
        <v/>
      </c>
      <c r="L915" s="19" t="str">
        <f t="shared" si="139"/>
        <v/>
      </c>
      <c r="M915" s="19" t="str">
        <f t="shared" si="140"/>
        <v/>
      </c>
      <c r="N915" s="19" t="str">
        <f t="shared" si="147"/>
        <v/>
      </c>
      <c r="O915" s="9" t="str">
        <f t="shared" si="145"/>
        <v/>
      </c>
      <c r="S915" s="2" t="str">
        <f t="shared" si="143"/>
        <v>INDEX</v>
      </c>
      <c r="T915" s="18" t="str">
        <f t="shared" si="141"/>
        <v/>
      </c>
      <c r="V915" s="2" t="str">
        <f t="shared" si="144"/>
        <v>INCIDENTS</v>
      </c>
      <c r="W915" s="16" t="str">
        <f t="shared" si="142"/>
        <v/>
      </c>
    </row>
    <row r="916" spans="2:23" x14ac:dyDescent="0.2">
      <c r="B916" s="59" t="str">
        <f>IF(Collage!B909="","",Collage!B909)</f>
        <v/>
      </c>
      <c r="C916" s="59" t="str">
        <f>IF(Collage!C909="","",Collage!C909)</f>
        <v/>
      </c>
      <c r="D916" s="35" t="str">
        <f>IF(Collage!D909="","",Collage!D909)</f>
        <v/>
      </c>
      <c r="E916" s="29"/>
      <c r="F916" s="10"/>
      <c r="G916" s="11"/>
      <c r="H916" s="13" t="str">
        <f t="shared" si="138"/>
        <v/>
      </c>
      <c r="I916" s="8" t="str">
        <f>IF(B916&lt;&gt;"",SUMIF($V$23:$V$598,V916,$H$23:$H$598)/SUMIF($V$23:$V$598,V916,$O$23:O1491),IF(O916&lt;&gt;"",SUMIF($S$23:$S$598,S916,$H$23:$H$598)/O916,""))</f>
        <v/>
      </c>
      <c r="J916" s="12"/>
      <c r="K916" s="19" t="str">
        <f t="shared" si="146"/>
        <v/>
      </c>
      <c r="L916" s="19" t="str">
        <f t="shared" si="139"/>
        <v/>
      </c>
      <c r="M916" s="19" t="str">
        <f t="shared" si="140"/>
        <v/>
      </c>
      <c r="N916" s="19" t="str">
        <f t="shared" si="147"/>
        <v/>
      </c>
      <c r="O916" s="9" t="str">
        <f t="shared" si="145"/>
        <v/>
      </c>
      <c r="S916" s="2" t="str">
        <f t="shared" si="143"/>
        <v>INDEX</v>
      </c>
      <c r="T916" s="18" t="str">
        <f t="shared" si="141"/>
        <v/>
      </c>
      <c r="V916" s="2" t="str">
        <f t="shared" si="144"/>
        <v>INCIDENTS</v>
      </c>
      <c r="W916" s="16" t="str">
        <f t="shared" si="142"/>
        <v/>
      </c>
    </row>
    <row r="917" spans="2:23" x14ac:dyDescent="0.2">
      <c r="B917" s="59" t="str">
        <f>IF(Collage!B910="","",Collage!B910)</f>
        <v/>
      </c>
      <c r="C917" s="59" t="str">
        <f>IF(Collage!C910="","",Collage!C910)</f>
        <v/>
      </c>
      <c r="D917" s="35" t="str">
        <f>IF(Collage!D910="","",Collage!D910)</f>
        <v/>
      </c>
      <c r="E917" s="29"/>
      <c r="F917" s="10"/>
      <c r="G917" s="11"/>
      <c r="H917" s="13" t="str">
        <f t="shared" si="138"/>
        <v/>
      </c>
      <c r="I917" s="8" t="str">
        <f>IF(B917&lt;&gt;"",SUMIF($V$23:$V$598,V917,$H$23:$H$598)/SUMIF($V$23:$V$598,V917,$O$23:O1492),IF(O917&lt;&gt;"",SUMIF($S$23:$S$598,S917,$H$23:$H$598)/O917,""))</f>
        <v/>
      </c>
      <c r="J917" s="12"/>
      <c r="K917" s="19" t="str">
        <f t="shared" si="146"/>
        <v/>
      </c>
      <c r="L917" s="19" t="str">
        <f t="shared" si="139"/>
        <v/>
      </c>
      <c r="M917" s="19" t="str">
        <f t="shared" si="140"/>
        <v/>
      </c>
      <c r="N917" s="19" t="str">
        <f t="shared" si="147"/>
        <v/>
      </c>
      <c r="O917" s="9" t="str">
        <f t="shared" si="145"/>
        <v/>
      </c>
      <c r="S917" s="2" t="str">
        <f t="shared" si="143"/>
        <v>INDEX</v>
      </c>
      <c r="T917" s="18" t="str">
        <f t="shared" si="141"/>
        <v/>
      </c>
      <c r="V917" s="2" t="str">
        <f t="shared" si="144"/>
        <v>INCIDENTS</v>
      </c>
      <c r="W917" s="16" t="str">
        <f t="shared" si="142"/>
        <v/>
      </c>
    </row>
    <row r="918" spans="2:23" x14ac:dyDescent="0.2">
      <c r="B918" s="59" t="str">
        <f>IF(Collage!B911="","",Collage!B911)</f>
        <v/>
      </c>
      <c r="C918" s="59" t="str">
        <f>IF(Collage!C911="","",Collage!C911)</f>
        <v/>
      </c>
      <c r="D918" s="35" t="str">
        <f>IF(Collage!D911="","",Collage!D911)</f>
        <v/>
      </c>
      <c r="E918" s="29"/>
      <c r="F918" s="10"/>
      <c r="G918" s="11"/>
      <c r="H918" s="13" t="str">
        <f t="shared" si="138"/>
        <v/>
      </c>
      <c r="I918" s="8" t="str">
        <f>IF(B918&lt;&gt;"",SUMIF($V$23:$V$598,V918,$H$23:$H$598)/SUMIF($V$23:$V$598,V918,$O$23:O1493),IF(O918&lt;&gt;"",SUMIF($S$23:$S$598,S918,$H$23:$H$598)/O918,""))</f>
        <v/>
      </c>
      <c r="J918" s="12"/>
      <c r="K918" s="19" t="str">
        <f t="shared" si="146"/>
        <v/>
      </c>
      <c r="L918" s="19" t="str">
        <f t="shared" si="139"/>
        <v/>
      </c>
      <c r="M918" s="19" t="str">
        <f t="shared" si="140"/>
        <v/>
      </c>
      <c r="N918" s="19" t="str">
        <f t="shared" si="147"/>
        <v/>
      </c>
      <c r="O918" s="9" t="str">
        <f t="shared" si="145"/>
        <v/>
      </c>
      <c r="S918" s="2" t="str">
        <f t="shared" si="143"/>
        <v>INDEX</v>
      </c>
      <c r="T918" s="18" t="str">
        <f t="shared" si="141"/>
        <v/>
      </c>
      <c r="V918" s="2" t="str">
        <f t="shared" si="144"/>
        <v>INCIDENTS</v>
      </c>
      <c r="W918" s="16" t="str">
        <f t="shared" si="142"/>
        <v/>
      </c>
    </row>
    <row r="919" spans="2:23" x14ac:dyDescent="0.2">
      <c r="B919" s="59" t="str">
        <f>IF(Collage!B912="","",Collage!B912)</f>
        <v/>
      </c>
      <c r="C919" s="59" t="str">
        <f>IF(Collage!C912="","",Collage!C912)</f>
        <v/>
      </c>
      <c r="D919" s="35" t="str">
        <f>IF(Collage!D912="","",Collage!D912)</f>
        <v/>
      </c>
      <c r="E919" s="29"/>
      <c r="F919" s="10"/>
      <c r="G919" s="11"/>
      <c r="H919" s="13" t="str">
        <f t="shared" ref="H919:H982" si="148">IF(D919="","",SUM(N919/3))</f>
        <v/>
      </c>
      <c r="I919" s="8" t="str">
        <f>IF(B919&lt;&gt;"",SUMIF($V$23:$V$598,V919,$H$23:$H$598)/SUMIF($V$23:$V$598,V919,$O$23:O1494),IF(O919&lt;&gt;"",SUMIF($S$23:$S$598,S919,$H$23:$H$598)/O919,""))</f>
        <v/>
      </c>
      <c r="J919" s="12"/>
      <c r="K919" s="19" t="str">
        <f t="shared" si="146"/>
        <v/>
      </c>
      <c r="L919" s="19" t="str">
        <f t="shared" ref="L919:L982" si="149">IF($D919&lt;&gt;"",IF($F919="X",1,0),"")</f>
        <v/>
      </c>
      <c r="M919" s="19" t="str">
        <f t="shared" ref="M919:M982" si="150">IF($D919&lt;&gt;"",IF($G919="X",1,0),"")</f>
        <v/>
      </c>
      <c r="N919" s="19" t="str">
        <f t="shared" si="147"/>
        <v/>
      </c>
      <c r="O919" s="9" t="str">
        <f t="shared" si="145"/>
        <v/>
      </c>
      <c r="S919" s="2" t="str">
        <f t="shared" si="143"/>
        <v>INDEX</v>
      </c>
      <c r="T919" s="18" t="str">
        <f t="shared" ref="T919:T982" si="151">IF(C919&lt;&gt;"",I919,"")</f>
        <v/>
      </c>
      <c r="V919" s="2" t="str">
        <f t="shared" si="144"/>
        <v>INCIDENTS</v>
      </c>
      <c r="W919" s="16" t="str">
        <f t="shared" ref="W919:W982" si="152">IF(B919&lt;&gt;"",I919,"")</f>
        <v/>
      </c>
    </row>
    <row r="920" spans="2:23" x14ac:dyDescent="0.2">
      <c r="B920" s="59" t="str">
        <f>IF(Collage!B913="","",Collage!B913)</f>
        <v/>
      </c>
      <c r="C920" s="59" t="str">
        <f>IF(Collage!C913="","",Collage!C913)</f>
        <v/>
      </c>
      <c r="D920" s="35" t="str">
        <f>IF(Collage!D913="","",Collage!D913)</f>
        <v/>
      </c>
      <c r="E920" s="29"/>
      <c r="F920" s="10"/>
      <c r="G920" s="11"/>
      <c r="H920" s="13" t="str">
        <f t="shared" si="148"/>
        <v/>
      </c>
      <c r="I920" s="8" t="str">
        <f>IF(B920&lt;&gt;"",SUMIF($V$23:$V$598,V920,$H$23:$H$598)/SUMIF($V$23:$V$598,V920,$O$23:O1495),IF(O920&lt;&gt;"",SUMIF($S$23:$S$598,S920,$H$23:$H$598)/O920,""))</f>
        <v/>
      </c>
      <c r="J920" s="12"/>
      <c r="K920" s="19" t="str">
        <f t="shared" si="146"/>
        <v/>
      </c>
      <c r="L920" s="19" t="str">
        <f t="shared" si="149"/>
        <v/>
      </c>
      <c r="M920" s="19" t="str">
        <f t="shared" si="150"/>
        <v/>
      </c>
      <c r="N920" s="19" t="str">
        <f t="shared" si="147"/>
        <v/>
      </c>
      <c r="O920" s="9" t="str">
        <f t="shared" si="145"/>
        <v/>
      </c>
      <c r="S920" s="2" t="str">
        <f t="shared" ref="S920:S983" si="153">IF(C920&lt;&gt;"",C920,IF(V920=V919,S919,""))</f>
        <v>INDEX</v>
      </c>
      <c r="T920" s="18" t="str">
        <f t="shared" si="151"/>
        <v/>
      </c>
      <c r="V920" s="2" t="str">
        <f t="shared" ref="V920:V983" si="154">IF(B920="",V919,B920)</f>
        <v>INCIDENTS</v>
      </c>
      <c r="W920" s="16" t="str">
        <f t="shared" si="152"/>
        <v/>
      </c>
    </row>
    <row r="921" spans="2:23" x14ac:dyDescent="0.2">
      <c r="B921" s="59" t="str">
        <f>IF(Collage!B914="","",Collage!B914)</f>
        <v/>
      </c>
      <c r="C921" s="59" t="str">
        <f>IF(Collage!C914="","",Collage!C914)</f>
        <v/>
      </c>
      <c r="D921" s="35" t="str">
        <f>IF(Collage!D914="","",Collage!D914)</f>
        <v/>
      </c>
      <c r="E921" s="29"/>
      <c r="F921" s="10"/>
      <c r="G921" s="11"/>
      <c r="H921" s="13" t="str">
        <f t="shared" si="148"/>
        <v/>
      </c>
      <c r="I921" s="8" t="str">
        <f>IF(B921&lt;&gt;"",SUMIF($V$23:$V$598,V921,$H$23:$H$598)/SUMIF($V$23:$V$598,V921,$O$23:O1496),IF(O921&lt;&gt;"",SUMIF($S$23:$S$598,S921,$H$23:$H$598)/O921,""))</f>
        <v/>
      </c>
      <c r="J921" s="12"/>
      <c r="K921" s="19" t="str">
        <f t="shared" si="146"/>
        <v/>
      </c>
      <c r="L921" s="19" t="str">
        <f t="shared" si="149"/>
        <v/>
      </c>
      <c r="M921" s="19" t="str">
        <f t="shared" si="150"/>
        <v/>
      </c>
      <c r="N921" s="19" t="str">
        <f t="shared" si="147"/>
        <v/>
      </c>
      <c r="O921" s="9" t="str">
        <f t="shared" ref="O921:O984" si="155">IF(C921="","",IF(S920&lt;&gt;S921,SUMPRODUCT((D921:D1397&lt;&gt;"")*(S921:S1397=S921)),""))</f>
        <v/>
      </c>
      <c r="S921" s="2" t="str">
        <f t="shared" si="153"/>
        <v>INDEX</v>
      </c>
      <c r="T921" s="18" t="str">
        <f t="shared" si="151"/>
        <v/>
      </c>
      <c r="V921" s="2" t="str">
        <f t="shared" si="154"/>
        <v>INCIDENTS</v>
      </c>
      <c r="W921" s="16" t="str">
        <f t="shared" si="152"/>
        <v/>
      </c>
    </row>
    <row r="922" spans="2:23" x14ac:dyDescent="0.2">
      <c r="B922" s="59" t="str">
        <f>IF(Collage!B915="","",Collage!B915)</f>
        <v/>
      </c>
      <c r="C922" s="59" t="str">
        <f>IF(Collage!C915="","",Collage!C915)</f>
        <v/>
      </c>
      <c r="D922" s="35" t="str">
        <f>IF(Collage!D915="","",Collage!D915)</f>
        <v/>
      </c>
      <c r="E922" s="29"/>
      <c r="F922" s="10"/>
      <c r="G922" s="11"/>
      <c r="H922" s="13" t="str">
        <f t="shared" si="148"/>
        <v/>
      </c>
      <c r="I922" s="8" t="str">
        <f>IF(B922&lt;&gt;"",SUMIF($V$23:$V$598,V922,$H$23:$H$598)/SUMIF($V$23:$V$598,V922,$O$23:O1497),IF(O922&lt;&gt;"",SUMIF($S$23:$S$598,S922,$H$23:$H$598)/O922,""))</f>
        <v/>
      </c>
      <c r="J922" s="12"/>
      <c r="K922" s="19" t="str">
        <f t="shared" si="146"/>
        <v/>
      </c>
      <c r="L922" s="19" t="str">
        <f t="shared" si="149"/>
        <v/>
      </c>
      <c r="M922" s="19" t="str">
        <f t="shared" si="150"/>
        <v/>
      </c>
      <c r="N922" s="19" t="str">
        <f t="shared" si="147"/>
        <v/>
      </c>
      <c r="O922" s="9" t="str">
        <f t="shared" si="155"/>
        <v/>
      </c>
      <c r="S922" s="2" t="str">
        <f t="shared" si="153"/>
        <v>INDEX</v>
      </c>
      <c r="T922" s="18" t="str">
        <f t="shared" si="151"/>
        <v/>
      </c>
      <c r="V922" s="2" t="str">
        <f t="shared" si="154"/>
        <v>INCIDENTS</v>
      </c>
      <c r="W922" s="16" t="str">
        <f t="shared" si="152"/>
        <v/>
      </c>
    </row>
    <row r="923" spans="2:23" x14ac:dyDescent="0.2">
      <c r="B923" s="59" t="str">
        <f>IF(Collage!B916="","",Collage!B916)</f>
        <v/>
      </c>
      <c r="C923" s="59" t="str">
        <f>IF(Collage!C916="","",Collage!C916)</f>
        <v/>
      </c>
      <c r="D923" s="35" t="str">
        <f>IF(Collage!D916="","",Collage!D916)</f>
        <v/>
      </c>
      <c r="E923" s="29"/>
      <c r="F923" s="10"/>
      <c r="G923" s="11"/>
      <c r="H923" s="13" t="str">
        <f t="shared" si="148"/>
        <v/>
      </c>
      <c r="I923" s="8" t="str">
        <f>IF(B923&lt;&gt;"",SUMIF($V$23:$V$598,V923,$H$23:$H$598)/SUMIF($V$23:$V$598,V923,$O$23:O1498),IF(O923&lt;&gt;"",SUMIF($S$23:$S$598,S923,$H$23:$H$598)/O923,""))</f>
        <v/>
      </c>
      <c r="J923" s="12"/>
      <c r="K923" s="19" t="str">
        <f t="shared" si="146"/>
        <v/>
      </c>
      <c r="L923" s="19" t="str">
        <f t="shared" si="149"/>
        <v/>
      </c>
      <c r="M923" s="19" t="str">
        <f t="shared" si="150"/>
        <v/>
      </c>
      <c r="N923" s="19" t="str">
        <f t="shared" si="147"/>
        <v/>
      </c>
      <c r="O923" s="9" t="str">
        <f t="shared" si="155"/>
        <v/>
      </c>
      <c r="S923" s="2" t="str">
        <f t="shared" si="153"/>
        <v>INDEX</v>
      </c>
      <c r="T923" s="18" t="str">
        <f t="shared" si="151"/>
        <v/>
      </c>
      <c r="V923" s="2" t="str">
        <f t="shared" si="154"/>
        <v>INCIDENTS</v>
      </c>
      <c r="W923" s="16" t="str">
        <f t="shared" si="152"/>
        <v/>
      </c>
    </row>
    <row r="924" spans="2:23" x14ac:dyDescent="0.2">
      <c r="B924" s="59" t="str">
        <f>IF(Collage!B917="","",Collage!B917)</f>
        <v/>
      </c>
      <c r="C924" s="59" t="str">
        <f>IF(Collage!C917="","",Collage!C917)</f>
        <v/>
      </c>
      <c r="D924" s="35" t="str">
        <f>IF(Collage!D917="","",Collage!D917)</f>
        <v/>
      </c>
      <c r="E924" s="29"/>
      <c r="F924" s="10"/>
      <c r="G924" s="11"/>
      <c r="H924" s="13" t="str">
        <f t="shared" si="148"/>
        <v/>
      </c>
      <c r="I924" s="8" t="str">
        <f>IF(B924&lt;&gt;"",SUMIF($V$23:$V$598,V924,$H$23:$H$598)/SUMIF($V$23:$V$598,V924,$O$23:O1499),IF(O924&lt;&gt;"",SUMIF($S$23:$S$598,S924,$H$23:$H$598)/O924,""))</f>
        <v/>
      </c>
      <c r="J924" s="12"/>
      <c r="K924" s="19" t="str">
        <f t="shared" si="146"/>
        <v/>
      </c>
      <c r="L924" s="19" t="str">
        <f t="shared" si="149"/>
        <v/>
      </c>
      <c r="M924" s="19" t="str">
        <f t="shared" si="150"/>
        <v/>
      </c>
      <c r="N924" s="19" t="str">
        <f t="shared" si="147"/>
        <v/>
      </c>
      <c r="O924" s="9" t="str">
        <f t="shared" si="155"/>
        <v/>
      </c>
      <c r="S924" s="2" t="str">
        <f t="shared" si="153"/>
        <v>INDEX</v>
      </c>
      <c r="T924" s="18" t="str">
        <f t="shared" si="151"/>
        <v/>
      </c>
      <c r="V924" s="2" t="str">
        <f t="shared" si="154"/>
        <v>INCIDENTS</v>
      </c>
      <c r="W924" s="16" t="str">
        <f t="shared" si="152"/>
        <v/>
      </c>
    </row>
    <row r="925" spans="2:23" x14ac:dyDescent="0.2">
      <c r="B925" s="59" t="str">
        <f>IF(Collage!B918="","",Collage!B918)</f>
        <v/>
      </c>
      <c r="C925" s="59" t="str">
        <f>IF(Collage!C918="","",Collage!C918)</f>
        <v/>
      </c>
      <c r="D925" s="35" t="str">
        <f>IF(Collage!D918="","",Collage!D918)</f>
        <v/>
      </c>
      <c r="E925" s="29"/>
      <c r="F925" s="10"/>
      <c r="G925" s="11"/>
      <c r="H925" s="13" t="str">
        <f t="shared" si="148"/>
        <v/>
      </c>
      <c r="I925" s="8" t="str">
        <f>IF(B925&lt;&gt;"",SUMIF($V$23:$V$598,V925,$H$23:$H$598)/SUMIF($V$23:$V$598,V925,$O$23:O1500),IF(O925&lt;&gt;"",SUMIF($S$23:$S$598,S925,$H$23:$H$598)/O925,""))</f>
        <v/>
      </c>
      <c r="J925" s="12"/>
      <c r="K925" s="19" t="str">
        <f t="shared" si="146"/>
        <v/>
      </c>
      <c r="L925" s="19" t="str">
        <f t="shared" si="149"/>
        <v/>
      </c>
      <c r="M925" s="19" t="str">
        <f t="shared" si="150"/>
        <v/>
      </c>
      <c r="N925" s="19" t="str">
        <f t="shared" si="147"/>
        <v/>
      </c>
      <c r="O925" s="9" t="str">
        <f t="shared" si="155"/>
        <v/>
      </c>
      <c r="S925" s="2" t="str">
        <f t="shared" si="153"/>
        <v>INDEX</v>
      </c>
      <c r="T925" s="18" t="str">
        <f t="shared" si="151"/>
        <v/>
      </c>
      <c r="V925" s="2" t="str">
        <f t="shared" si="154"/>
        <v>INCIDENTS</v>
      </c>
      <c r="W925" s="16" t="str">
        <f t="shared" si="152"/>
        <v/>
      </c>
    </row>
    <row r="926" spans="2:23" x14ac:dyDescent="0.2">
      <c r="B926" s="59" t="str">
        <f>IF(Collage!B919="","",Collage!B919)</f>
        <v/>
      </c>
      <c r="C926" s="59" t="str">
        <f>IF(Collage!C919="","",Collage!C919)</f>
        <v/>
      </c>
      <c r="D926" s="35" t="str">
        <f>IF(Collage!D919="","",Collage!D919)</f>
        <v/>
      </c>
      <c r="E926" s="29"/>
      <c r="F926" s="10"/>
      <c r="G926" s="11"/>
      <c r="H926" s="13" t="str">
        <f t="shared" si="148"/>
        <v/>
      </c>
      <c r="I926" s="8" t="str">
        <f>IF(B926&lt;&gt;"",SUMIF($V$23:$V$598,V926,$H$23:$H$598)/SUMIF($V$23:$V$598,V926,$O$23:O1501),IF(O926&lt;&gt;"",SUMIF($S$23:$S$598,S926,$H$23:$H$598)/O926,""))</f>
        <v/>
      </c>
      <c r="J926" s="12"/>
      <c r="K926" s="19" t="str">
        <f t="shared" si="146"/>
        <v/>
      </c>
      <c r="L926" s="19" t="str">
        <f t="shared" si="149"/>
        <v/>
      </c>
      <c r="M926" s="19" t="str">
        <f t="shared" si="150"/>
        <v/>
      </c>
      <c r="N926" s="19" t="str">
        <f t="shared" si="147"/>
        <v/>
      </c>
      <c r="O926" s="9" t="str">
        <f t="shared" si="155"/>
        <v/>
      </c>
      <c r="S926" s="2" t="str">
        <f t="shared" si="153"/>
        <v>INDEX</v>
      </c>
      <c r="T926" s="18" t="str">
        <f t="shared" si="151"/>
        <v/>
      </c>
      <c r="V926" s="2" t="str">
        <f t="shared" si="154"/>
        <v>INCIDENTS</v>
      </c>
      <c r="W926" s="16" t="str">
        <f t="shared" si="152"/>
        <v/>
      </c>
    </row>
    <row r="927" spans="2:23" x14ac:dyDescent="0.2">
      <c r="B927" s="59" t="str">
        <f>IF(Collage!B920="","",Collage!B920)</f>
        <v/>
      </c>
      <c r="C927" s="59" t="str">
        <f>IF(Collage!C920="","",Collage!C920)</f>
        <v/>
      </c>
      <c r="D927" s="35" t="str">
        <f>IF(Collage!D920="","",Collage!D920)</f>
        <v/>
      </c>
      <c r="E927" s="29"/>
      <c r="F927" s="10"/>
      <c r="G927" s="11"/>
      <c r="H927" s="13" t="str">
        <f t="shared" si="148"/>
        <v/>
      </c>
      <c r="I927" s="8" t="str">
        <f>IF(B927&lt;&gt;"",SUMIF($V$23:$V$598,V927,$H$23:$H$598)/SUMIF($V$23:$V$598,V927,$O$23:O1502),IF(O927&lt;&gt;"",SUMIF($S$23:$S$598,S927,$H$23:$H$598)/O927,""))</f>
        <v/>
      </c>
      <c r="J927" s="12"/>
      <c r="K927" s="19" t="str">
        <f t="shared" si="146"/>
        <v/>
      </c>
      <c r="L927" s="19" t="str">
        <f t="shared" si="149"/>
        <v/>
      </c>
      <c r="M927" s="19" t="str">
        <f t="shared" si="150"/>
        <v/>
      </c>
      <c r="N927" s="19" t="str">
        <f t="shared" si="147"/>
        <v/>
      </c>
      <c r="O927" s="9" t="str">
        <f t="shared" si="155"/>
        <v/>
      </c>
      <c r="S927" s="2" t="str">
        <f t="shared" si="153"/>
        <v>INDEX</v>
      </c>
      <c r="T927" s="18" t="str">
        <f t="shared" si="151"/>
        <v/>
      </c>
      <c r="V927" s="2" t="str">
        <f t="shared" si="154"/>
        <v>INCIDENTS</v>
      </c>
      <c r="W927" s="16" t="str">
        <f t="shared" si="152"/>
        <v/>
      </c>
    </row>
    <row r="928" spans="2:23" x14ac:dyDescent="0.2">
      <c r="B928" s="59" t="str">
        <f>IF(Collage!B921="","",Collage!B921)</f>
        <v/>
      </c>
      <c r="C928" s="59" t="str">
        <f>IF(Collage!C921="","",Collage!C921)</f>
        <v/>
      </c>
      <c r="D928" s="35" t="str">
        <f>IF(Collage!D921="","",Collage!D921)</f>
        <v/>
      </c>
      <c r="E928" s="29"/>
      <c r="F928" s="10"/>
      <c r="G928" s="11"/>
      <c r="H928" s="13" t="str">
        <f t="shared" si="148"/>
        <v/>
      </c>
      <c r="I928" s="8" t="str">
        <f>IF(B928&lt;&gt;"",SUMIF($V$23:$V$598,V928,$H$23:$H$598)/SUMIF($V$23:$V$598,V928,$O$23:O1503),IF(O928&lt;&gt;"",SUMIF($S$23:$S$598,S928,$H$23:$H$598)/O928,""))</f>
        <v/>
      </c>
      <c r="J928" s="12"/>
      <c r="K928" s="19" t="str">
        <f t="shared" si="146"/>
        <v/>
      </c>
      <c r="L928" s="19" t="str">
        <f t="shared" si="149"/>
        <v/>
      </c>
      <c r="M928" s="19" t="str">
        <f t="shared" si="150"/>
        <v/>
      </c>
      <c r="N928" s="19" t="str">
        <f t="shared" si="147"/>
        <v/>
      </c>
      <c r="O928" s="9" t="str">
        <f t="shared" si="155"/>
        <v/>
      </c>
      <c r="S928" s="2" t="str">
        <f t="shared" si="153"/>
        <v>INDEX</v>
      </c>
      <c r="T928" s="18" t="str">
        <f t="shared" si="151"/>
        <v/>
      </c>
      <c r="V928" s="2" t="str">
        <f t="shared" si="154"/>
        <v>INCIDENTS</v>
      </c>
      <c r="W928" s="16" t="str">
        <f t="shared" si="152"/>
        <v/>
      </c>
    </row>
    <row r="929" spans="2:23" x14ac:dyDescent="0.2">
      <c r="B929" s="59" t="str">
        <f>IF(Collage!B922="","",Collage!B922)</f>
        <v/>
      </c>
      <c r="C929" s="59" t="str">
        <f>IF(Collage!C922="","",Collage!C922)</f>
        <v/>
      </c>
      <c r="D929" s="35" t="str">
        <f>IF(Collage!D922="","",Collage!D922)</f>
        <v/>
      </c>
      <c r="E929" s="29"/>
      <c r="F929" s="10"/>
      <c r="G929" s="11"/>
      <c r="H929" s="13" t="str">
        <f t="shared" si="148"/>
        <v/>
      </c>
      <c r="I929" s="8" t="str">
        <f>IF(B929&lt;&gt;"",SUMIF($V$23:$V$598,V929,$H$23:$H$598)/SUMIF($V$23:$V$598,V929,$O$23:O1504),IF(O929&lt;&gt;"",SUMIF($S$23:$S$598,S929,$H$23:$H$598)/O929,""))</f>
        <v/>
      </c>
      <c r="J929" s="12"/>
      <c r="K929" s="19" t="str">
        <f t="shared" si="146"/>
        <v/>
      </c>
      <c r="L929" s="19" t="str">
        <f t="shared" si="149"/>
        <v/>
      </c>
      <c r="M929" s="19" t="str">
        <f t="shared" si="150"/>
        <v/>
      </c>
      <c r="N929" s="19" t="str">
        <f t="shared" si="147"/>
        <v/>
      </c>
      <c r="O929" s="9" t="str">
        <f t="shared" si="155"/>
        <v/>
      </c>
      <c r="S929" s="2" t="str">
        <f t="shared" si="153"/>
        <v>INDEX</v>
      </c>
      <c r="T929" s="18" t="str">
        <f t="shared" si="151"/>
        <v/>
      </c>
      <c r="V929" s="2" t="str">
        <f t="shared" si="154"/>
        <v>INCIDENTS</v>
      </c>
      <c r="W929" s="16" t="str">
        <f t="shared" si="152"/>
        <v/>
      </c>
    </row>
    <row r="930" spans="2:23" x14ac:dyDescent="0.2">
      <c r="B930" s="59" t="str">
        <f>IF(Collage!B923="","",Collage!B923)</f>
        <v/>
      </c>
      <c r="C930" s="59" t="str">
        <f>IF(Collage!C923="","",Collage!C923)</f>
        <v/>
      </c>
      <c r="D930" s="35" t="str">
        <f>IF(Collage!D923="","",Collage!D923)</f>
        <v/>
      </c>
      <c r="E930" s="29"/>
      <c r="F930" s="10"/>
      <c r="G930" s="11"/>
      <c r="H930" s="13" t="str">
        <f t="shared" si="148"/>
        <v/>
      </c>
      <c r="I930" s="8" t="str">
        <f>IF(B930&lt;&gt;"",SUMIF($V$23:$V$598,V930,$H$23:$H$598)/SUMIF($V$23:$V$598,V930,$O$23:O1505),IF(O930&lt;&gt;"",SUMIF($S$23:$S$598,S930,$H$23:$H$598)/O930,""))</f>
        <v/>
      </c>
      <c r="J930" s="12"/>
      <c r="K930" s="19" t="str">
        <f t="shared" si="146"/>
        <v/>
      </c>
      <c r="L930" s="19" t="str">
        <f t="shared" si="149"/>
        <v/>
      </c>
      <c r="M930" s="19" t="str">
        <f t="shared" si="150"/>
        <v/>
      </c>
      <c r="N930" s="19" t="str">
        <f t="shared" si="147"/>
        <v/>
      </c>
      <c r="O930" s="9" t="str">
        <f t="shared" si="155"/>
        <v/>
      </c>
      <c r="S930" s="2" t="str">
        <f t="shared" si="153"/>
        <v>INDEX</v>
      </c>
      <c r="T930" s="18" t="str">
        <f t="shared" si="151"/>
        <v/>
      </c>
      <c r="V930" s="2" t="str">
        <f t="shared" si="154"/>
        <v>INCIDENTS</v>
      </c>
      <c r="W930" s="16" t="str">
        <f t="shared" si="152"/>
        <v/>
      </c>
    </row>
    <row r="931" spans="2:23" x14ac:dyDescent="0.2">
      <c r="B931" s="59" t="str">
        <f>IF(Collage!B924="","",Collage!B924)</f>
        <v/>
      </c>
      <c r="C931" s="59" t="str">
        <f>IF(Collage!C924="","",Collage!C924)</f>
        <v/>
      </c>
      <c r="D931" s="35" t="str">
        <f>IF(Collage!D924="","",Collage!D924)</f>
        <v/>
      </c>
      <c r="E931" s="29"/>
      <c r="F931" s="10"/>
      <c r="G931" s="11"/>
      <c r="H931" s="13" t="str">
        <f t="shared" si="148"/>
        <v/>
      </c>
      <c r="I931" s="8" t="str">
        <f>IF(B931&lt;&gt;"",SUMIF($V$23:$V$598,V931,$H$23:$H$598)/SUMIF($V$23:$V$598,V931,$O$23:O1506),IF(O931&lt;&gt;"",SUMIF($S$23:$S$598,S931,$H$23:$H$598)/O931,""))</f>
        <v/>
      </c>
      <c r="J931" s="12"/>
      <c r="K931" s="19" t="str">
        <f t="shared" si="146"/>
        <v/>
      </c>
      <c r="L931" s="19" t="str">
        <f t="shared" si="149"/>
        <v/>
      </c>
      <c r="M931" s="19" t="str">
        <f t="shared" si="150"/>
        <v/>
      </c>
      <c r="N931" s="19" t="str">
        <f t="shared" si="147"/>
        <v/>
      </c>
      <c r="O931" s="9" t="str">
        <f t="shared" si="155"/>
        <v/>
      </c>
      <c r="S931" s="2" t="str">
        <f t="shared" si="153"/>
        <v>INDEX</v>
      </c>
      <c r="T931" s="18" t="str">
        <f t="shared" si="151"/>
        <v/>
      </c>
      <c r="V931" s="2" t="str">
        <f t="shared" si="154"/>
        <v>INCIDENTS</v>
      </c>
      <c r="W931" s="16" t="str">
        <f t="shared" si="152"/>
        <v/>
      </c>
    </row>
    <row r="932" spans="2:23" x14ac:dyDescent="0.2">
      <c r="B932" s="59" t="str">
        <f>IF(Collage!B925="","",Collage!B925)</f>
        <v/>
      </c>
      <c r="C932" s="59" t="str">
        <f>IF(Collage!C925="","",Collage!C925)</f>
        <v/>
      </c>
      <c r="D932" s="35" t="str">
        <f>IF(Collage!D925="","",Collage!D925)</f>
        <v/>
      </c>
      <c r="E932" s="29"/>
      <c r="F932" s="10"/>
      <c r="G932" s="11"/>
      <c r="H932" s="13" t="str">
        <f t="shared" si="148"/>
        <v/>
      </c>
      <c r="I932" s="8" t="str">
        <f>IF(B932&lt;&gt;"",SUMIF($V$23:$V$598,V932,$H$23:$H$598)/SUMIF($V$23:$V$598,V932,$O$23:O1507),IF(O932&lt;&gt;"",SUMIF($S$23:$S$598,S932,$H$23:$H$598)/O932,""))</f>
        <v/>
      </c>
      <c r="J932" s="12"/>
      <c r="K932" s="19" t="str">
        <f t="shared" ref="K932:K995" si="156">IF(D932&lt;&gt;"",IF(E932="X",1,0),"")</f>
        <v/>
      </c>
      <c r="L932" s="19" t="str">
        <f t="shared" si="149"/>
        <v/>
      </c>
      <c r="M932" s="19" t="str">
        <f t="shared" si="150"/>
        <v/>
      </c>
      <c r="N932" s="19" t="str">
        <f t="shared" ref="N932:N995" si="157">IF(D932&lt;&gt;"",SUM(K932:M932),IF(O932&lt;&gt;"","Procédures :",""))</f>
        <v/>
      </c>
      <c r="O932" s="9" t="str">
        <f t="shared" si="155"/>
        <v/>
      </c>
      <c r="S932" s="2" t="str">
        <f t="shared" si="153"/>
        <v>INDEX</v>
      </c>
      <c r="T932" s="18" t="str">
        <f t="shared" si="151"/>
        <v/>
      </c>
      <c r="V932" s="2" t="str">
        <f t="shared" si="154"/>
        <v>INCIDENTS</v>
      </c>
      <c r="W932" s="16" t="str">
        <f t="shared" si="152"/>
        <v/>
      </c>
    </row>
    <row r="933" spans="2:23" x14ac:dyDescent="0.2">
      <c r="B933" s="59" t="str">
        <f>IF(Collage!B926="","",Collage!B926)</f>
        <v/>
      </c>
      <c r="C933" s="59" t="str">
        <f>IF(Collage!C926="","",Collage!C926)</f>
        <v/>
      </c>
      <c r="D933" s="35" t="str">
        <f>IF(Collage!D926="","",Collage!D926)</f>
        <v/>
      </c>
      <c r="E933" s="29"/>
      <c r="F933" s="10"/>
      <c r="G933" s="11"/>
      <c r="H933" s="13" t="str">
        <f t="shared" si="148"/>
        <v/>
      </c>
      <c r="I933" s="8" t="str">
        <f>IF(B933&lt;&gt;"",SUMIF($V$23:$V$598,V933,$H$23:$H$598)/SUMIF($V$23:$V$598,V933,$O$23:O1508),IF(O933&lt;&gt;"",SUMIF($S$23:$S$598,S933,$H$23:$H$598)/O933,""))</f>
        <v/>
      </c>
      <c r="J933" s="12"/>
      <c r="K933" s="19" t="str">
        <f t="shared" si="156"/>
        <v/>
      </c>
      <c r="L933" s="19" t="str">
        <f t="shared" si="149"/>
        <v/>
      </c>
      <c r="M933" s="19" t="str">
        <f t="shared" si="150"/>
        <v/>
      </c>
      <c r="N933" s="19" t="str">
        <f t="shared" si="157"/>
        <v/>
      </c>
      <c r="O933" s="9" t="str">
        <f t="shared" si="155"/>
        <v/>
      </c>
      <c r="S933" s="2" t="str">
        <f t="shared" si="153"/>
        <v>INDEX</v>
      </c>
      <c r="T933" s="18" t="str">
        <f t="shared" si="151"/>
        <v/>
      </c>
      <c r="V933" s="2" t="str">
        <f t="shared" si="154"/>
        <v>INCIDENTS</v>
      </c>
      <c r="W933" s="16" t="str">
        <f t="shared" si="152"/>
        <v/>
      </c>
    </row>
    <row r="934" spans="2:23" x14ac:dyDescent="0.2">
      <c r="B934" s="59" t="str">
        <f>IF(Collage!B927="","",Collage!B927)</f>
        <v/>
      </c>
      <c r="C934" s="59" t="str">
        <f>IF(Collage!C927="","",Collage!C927)</f>
        <v/>
      </c>
      <c r="D934" s="35" t="str">
        <f>IF(Collage!D927="","",Collage!D927)</f>
        <v/>
      </c>
      <c r="E934" s="29"/>
      <c r="F934" s="10"/>
      <c r="G934" s="11"/>
      <c r="H934" s="13" t="str">
        <f t="shared" si="148"/>
        <v/>
      </c>
      <c r="I934" s="8" t="str">
        <f>IF(B934&lt;&gt;"",SUMIF($V$23:$V$598,V934,$H$23:$H$598)/SUMIF($V$23:$V$598,V934,$O$23:O1509),IF(O934&lt;&gt;"",SUMIF($S$23:$S$598,S934,$H$23:$H$598)/O934,""))</f>
        <v/>
      </c>
      <c r="J934" s="12"/>
      <c r="K934" s="19" t="str">
        <f t="shared" si="156"/>
        <v/>
      </c>
      <c r="L934" s="19" t="str">
        <f t="shared" si="149"/>
        <v/>
      </c>
      <c r="M934" s="19" t="str">
        <f t="shared" si="150"/>
        <v/>
      </c>
      <c r="N934" s="19" t="str">
        <f t="shared" si="157"/>
        <v/>
      </c>
      <c r="O934" s="9" t="str">
        <f t="shared" si="155"/>
        <v/>
      </c>
      <c r="S934" s="2" t="str">
        <f t="shared" si="153"/>
        <v>INDEX</v>
      </c>
      <c r="T934" s="18" t="str">
        <f t="shared" si="151"/>
        <v/>
      </c>
      <c r="V934" s="2" t="str">
        <f t="shared" si="154"/>
        <v>INCIDENTS</v>
      </c>
      <c r="W934" s="16" t="str">
        <f t="shared" si="152"/>
        <v/>
      </c>
    </row>
    <row r="935" spans="2:23" x14ac:dyDescent="0.2">
      <c r="B935" s="59" t="str">
        <f>IF(Collage!B928="","",Collage!B928)</f>
        <v/>
      </c>
      <c r="C935" s="59" t="str">
        <f>IF(Collage!C928="","",Collage!C928)</f>
        <v/>
      </c>
      <c r="D935" s="35" t="str">
        <f>IF(Collage!D928="","",Collage!D928)</f>
        <v/>
      </c>
      <c r="E935" s="29"/>
      <c r="F935" s="10"/>
      <c r="G935" s="11"/>
      <c r="H935" s="13" t="str">
        <f t="shared" si="148"/>
        <v/>
      </c>
      <c r="I935" s="8" t="str">
        <f>IF(B935&lt;&gt;"",SUMIF($V$23:$V$598,V935,$H$23:$H$598)/SUMIF($V$23:$V$598,V935,$O$23:O1510),IF(O935&lt;&gt;"",SUMIF($S$23:$S$598,S935,$H$23:$H$598)/O935,""))</f>
        <v/>
      </c>
      <c r="J935" s="12"/>
      <c r="K935" s="19" t="str">
        <f t="shared" si="156"/>
        <v/>
      </c>
      <c r="L935" s="19" t="str">
        <f t="shared" si="149"/>
        <v/>
      </c>
      <c r="M935" s="19" t="str">
        <f t="shared" si="150"/>
        <v/>
      </c>
      <c r="N935" s="19" t="str">
        <f t="shared" si="157"/>
        <v/>
      </c>
      <c r="O935" s="9" t="str">
        <f t="shared" si="155"/>
        <v/>
      </c>
      <c r="S935" s="2" t="str">
        <f t="shared" si="153"/>
        <v>INDEX</v>
      </c>
      <c r="T935" s="18" t="str">
        <f t="shared" si="151"/>
        <v/>
      </c>
      <c r="V935" s="2" t="str">
        <f t="shared" si="154"/>
        <v>INCIDENTS</v>
      </c>
      <c r="W935" s="16" t="str">
        <f t="shared" si="152"/>
        <v/>
      </c>
    </row>
    <row r="936" spans="2:23" x14ac:dyDescent="0.2">
      <c r="B936" s="59" t="str">
        <f>IF(Collage!B929="","",Collage!B929)</f>
        <v/>
      </c>
      <c r="C936" s="59" t="str">
        <f>IF(Collage!C929="","",Collage!C929)</f>
        <v/>
      </c>
      <c r="D936" s="35" t="str">
        <f>IF(Collage!D929="","",Collage!D929)</f>
        <v/>
      </c>
      <c r="E936" s="29"/>
      <c r="F936" s="10"/>
      <c r="G936" s="11"/>
      <c r="H936" s="13" t="str">
        <f t="shared" si="148"/>
        <v/>
      </c>
      <c r="I936" s="8" t="str">
        <f>IF(B936&lt;&gt;"",SUMIF($V$23:$V$598,V936,$H$23:$H$598)/SUMIF($V$23:$V$598,V936,$O$23:O1511),IF(O936&lt;&gt;"",SUMIF($S$23:$S$598,S936,$H$23:$H$598)/O936,""))</f>
        <v/>
      </c>
      <c r="J936" s="12"/>
      <c r="K936" s="19" t="str">
        <f t="shared" si="156"/>
        <v/>
      </c>
      <c r="L936" s="19" t="str">
        <f t="shared" si="149"/>
        <v/>
      </c>
      <c r="M936" s="19" t="str">
        <f t="shared" si="150"/>
        <v/>
      </c>
      <c r="N936" s="19" t="str">
        <f t="shared" si="157"/>
        <v/>
      </c>
      <c r="O936" s="9" t="str">
        <f t="shared" si="155"/>
        <v/>
      </c>
      <c r="S936" s="2" t="str">
        <f t="shared" si="153"/>
        <v>INDEX</v>
      </c>
      <c r="T936" s="18" t="str">
        <f t="shared" si="151"/>
        <v/>
      </c>
      <c r="V936" s="2" t="str">
        <f t="shared" si="154"/>
        <v>INCIDENTS</v>
      </c>
      <c r="W936" s="16" t="str">
        <f t="shared" si="152"/>
        <v/>
      </c>
    </row>
    <row r="937" spans="2:23" x14ac:dyDescent="0.2">
      <c r="B937" s="59" t="str">
        <f>IF(Collage!B930="","",Collage!B930)</f>
        <v/>
      </c>
      <c r="C937" s="59" t="str">
        <f>IF(Collage!C930="","",Collage!C930)</f>
        <v/>
      </c>
      <c r="D937" s="35" t="str">
        <f>IF(Collage!D930="","",Collage!D930)</f>
        <v/>
      </c>
      <c r="E937" s="29"/>
      <c r="F937" s="10"/>
      <c r="G937" s="11"/>
      <c r="H937" s="13" t="str">
        <f t="shared" si="148"/>
        <v/>
      </c>
      <c r="I937" s="8" t="str">
        <f>IF(B937&lt;&gt;"",SUMIF($V$23:$V$598,V937,$H$23:$H$598)/SUMIF($V$23:$V$598,V937,$O$23:O1512),IF(O937&lt;&gt;"",SUMIF($S$23:$S$598,S937,$H$23:$H$598)/O937,""))</f>
        <v/>
      </c>
      <c r="J937" s="12"/>
      <c r="K937" s="19" t="str">
        <f t="shared" si="156"/>
        <v/>
      </c>
      <c r="L937" s="19" t="str">
        <f t="shared" si="149"/>
        <v/>
      </c>
      <c r="M937" s="19" t="str">
        <f t="shared" si="150"/>
        <v/>
      </c>
      <c r="N937" s="19" t="str">
        <f t="shared" si="157"/>
        <v/>
      </c>
      <c r="O937" s="9" t="str">
        <f t="shared" si="155"/>
        <v/>
      </c>
      <c r="S937" s="2" t="str">
        <f t="shared" si="153"/>
        <v>INDEX</v>
      </c>
      <c r="T937" s="18" t="str">
        <f t="shared" si="151"/>
        <v/>
      </c>
      <c r="V937" s="2" t="str">
        <f t="shared" si="154"/>
        <v>INCIDENTS</v>
      </c>
      <c r="W937" s="16" t="str">
        <f t="shared" si="152"/>
        <v/>
      </c>
    </row>
    <row r="938" spans="2:23" x14ac:dyDescent="0.2">
      <c r="B938" s="59" t="str">
        <f>IF(Collage!B931="","",Collage!B931)</f>
        <v/>
      </c>
      <c r="C938" s="59" t="str">
        <f>IF(Collage!C931="","",Collage!C931)</f>
        <v/>
      </c>
      <c r="D938" s="35" t="str">
        <f>IF(Collage!D931="","",Collage!D931)</f>
        <v/>
      </c>
      <c r="E938" s="29"/>
      <c r="F938" s="10"/>
      <c r="G938" s="11"/>
      <c r="H938" s="13" t="str">
        <f t="shared" si="148"/>
        <v/>
      </c>
      <c r="I938" s="8" t="str">
        <f>IF(B938&lt;&gt;"",SUMIF($V$23:$V$598,V938,$H$23:$H$598)/SUMIF($V$23:$V$598,V938,$O$23:O1513),IF(O938&lt;&gt;"",SUMIF($S$23:$S$598,S938,$H$23:$H$598)/O938,""))</f>
        <v/>
      </c>
      <c r="J938" s="12"/>
      <c r="K938" s="19" t="str">
        <f t="shared" si="156"/>
        <v/>
      </c>
      <c r="L938" s="19" t="str">
        <f t="shared" si="149"/>
        <v/>
      </c>
      <c r="M938" s="19" t="str">
        <f t="shared" si="150"/>
        <v/>
      </c>
      <c r="N938" s="19" t="str">
        <f t="shared" si="157"/>
        <v/>
      </c>
      <c r="O938" s="9" t="str">
        <f t="shared" si="155"/>
        <v/>
      </c>
      <c r="S938" s="2" t="str">
        <f t="shared" si="153"/>
        <v>INDEX</v>
      </c>
      <c r="T938" s="18" t="str">
        <f t="shared" si="151"/>
        <v/>
      </c>
      <c r="V938" s="2" t="str">
        <f t="shared" si="154"/>
        <v>INCIDENTS</v>
      </c>
      <c r="W938" s="16" t="str">
        <f t="shared" si="152"/>
        <v/>
      </c>
    </row>
    <row r="939" spans="2:23" x14ac:dyDescent="0.2">
      <c r="B939" s="59" t="str">
        <f>IF(Collage!B932="","",Collage!B932)</f>
        <v/>
      </c>
      <c r="C939" s="59" t="str">
        <f>IF(Collage!C932="","",Collage!C932)</f>
        <v/>
      </c>
      <c r="D939" s="35" t="str">
        <f>IF(Collage!D932="","",Collage!D932)</f>
        <v/>
      </c>
      <c r="E939" s="29"/>
      <c r="F939" s="10"/>
      <c r="G939" s="11"/>
      <c r="H939" s="13" t="str">
        <f t="shared" si="148"/>
        <v/>
      </c>
      <c r="I939" s="8" t="str">
        <f>IF(B939&lt;&gt;"",SUMIF($V$23:$V$598,V939,$H$23:$H$598)/SUMIF($V$23:$V$598,V939,$O$23:O1514),IF(O939&lt;&gt;"",SUMIF($S$23:$S$598,S939,$H$23:$H$598)/O939,""))</f>
        <v/>
      </c>
      <c r="J939" s="12"/>
      <c r="K939" s="19" t="str">
        <f t="shared" si="156"/>
        <v/>
      </c>
      <c r="L939" s="19" t="str">
        <f t="shared" si="149"/>
        <v/>
      </c>
      <c r="M939" s="19" t="str">
        <f t="shared" si="150"/>
        <v/>
      </c>
      <c r="N939" s="19" t="str">
        <f t="shared" si="157"/>
        <v/>
      </c>
      <c r="O939" s="9" t="str">
        <f t="shared" si="155"/>
        <v/>
      </c>
      <c r="S939" s="2" t="str">
        <f t="shared" si="153"/>
        <v>INDEX</v>
      </c>
      <c r="T939" s="18" t="str">
        <f t="shared" si="151"/>
        <v/>
      </c>
      <c r="V939" s="2" t="str">
        <f t="shared" si="154"/>
        <v>INCIDENTS</v>
      </c>
      <c r="W939" s="16" t="str">
        <f t="shared" si="152"/>
        <v/>
      </c>
    </row>
    <row r="940" spans="2:23" x14ac:dyDescent="0.2">
      <c r="B940" s="59" t="str">
        <f>IF(Collage!B933="","",Collage!B933)</f>
        <v/>
      </c>
      <c r="C940" s="59" t="str">
        <f>IF(Collage!C933="","",Collage!C933)</f>
        <v/>
      </c>
      <c r="D940" s="35" t="str">
        <f>IF(Collage!D933="","",Collage!D933)</f>
        <v/>
      </c>
      <c r="E940" s="29"/>
      <c r="F940" s="10"/>
      <c r="G940" s="11"/>
      <c r="H940" s="13" t="str">
        <f t="shared" si="148"/>
        <v/>
      </c>
      <c r="I940" s="8" t="str">
        <f>IF(B940&lt;&gt;"",SUMIF($V$23:$V$598,V940,$H$23:$H$598)/SUMIF($V$23:$V$598,V940,$O$23:O1515),IF(O940&lt;&gt;"",SUMIF($S$23:$S$598,S940,$H$23:$H$598)/O940,""))</f>
        <v/>
      </c>
      <c r="J940" s="12"/>
      <c r="K940" s="19" t="str">
        <f t="shared" si="156"/>
        <v/>
      </c>
      <c r="L940" s="19" t="str">
        <f t="shared" si="149"/>
        <v/>
      </c>
      <c r="M940" s="19" t="str">
        <f t="shared" si="150"/>
        <v/>
      </c>
      <c r="N940" s="19" t="str">
        <f t="shared" si="157"/>
        <v/>
      </c>
      <c r="O940" s="9" t="str">
        <f t="shared" si="155"/>
        <v/>
      </c>
      <c r="S940" s="2" t="str">
        <f t="shared" si="153"/>
        <v>INDEX</v>
      </c>
      <c r="T940" s="18" t="str">
        <f t="shared" si="151"/>
        <v/>
      </c>
      <c r="V940" s="2" t="str">
        <f t="shared" si="154"/>
        <v>INCIDENTS</v>
      </c>
      <c r="W940" s="16" t="str">
        <f t="shared" si="152"/>
        <v/>
      </c>
    </row>
    <row r="941" spans="2:23" x14ac:dyDescent="0.2">
      <c r="B941" s="59" t="str">
        <f>IF(Collage!B934="","",Collage!B934)</f>
        <v/>
      </c>
      <c r="C941" s="59" t="str">
        <f>IF(Collage!C934="","",Collage!C934)</f>
        <v/>
      </c>
      <c r="D941" s="35" t="str">
        <f>IF(Collage!D934="","",Collage!D934)</f>
        <v/>
      </c>
      <c r="E941" s="29"/>
      <c r="F941" s="10"/>
      <c r="G941" s="11"/>
      <c r="H941" s="13" t="str">
        <f t="shared" si="148"/>
        <v/>
      </c>
      <c r="I941" s="8" t="str">
        <f>IF(B941&lt;&gt;"",SUMIF($V$23:$V$598,V941,$H$23:$H$598)/SUMIF($V$23:$V$598,V941,$O$23:O1516),IF(O941&lt;&gt;"",SUMIF($S$23:$S$598,S941,$H$23:$H$598)/O941,""))</f>
        <v/>
      </c>
      <c r="J941" s="12"/>
      <c r="K941" s="19" t="str">
        <f t="shared" si="156"/>
        <v/>
      </c>
      <c r="L941" s="19" t="str">
        <f t="shared" si="149"/>
        <v/>
      </c>
      <c r="M941" s="19" t="str">
        <f t="shared" si="150"/>
        <v/>
      </c>
      <c r="N941" s="19" t="str">
        <f t="shared" si="157"/>
        <v/>
      </c>
      <c r="O941" s="9" t="str">
        <f t="shared" si="155"/>
        <v/>
      </c>
      <c r="S941" s="2" t="str">
        <f t="shared" si="153"/>
        <v>INDEX</v>
      </c>
      <c r="T941" s="18" t="str">
        <f t="shared" si="151"/>
        <v/>
      </c>
      <c r="V941" s="2" t="str">
        <f t="shared" si="154"/>
        <v>INCIDENTS</v>
      </c>
      <c r="W941" s="16" t="str">
        <f t="shared" si="152"/>
        <v/>
      </c>
    </row>
    <row r="942" spans="2:23" x14ac:dyDescent="0.2">
      <c r="B942" s="59" t="str">
        <f>IF(Collage!B935="","",Collage!B935)</f>
        <v/>
      </c>
      <c r="C942" s="59" t="str">
        <f>IF(Collage!C935="","",Collage!C935)</f>
        <v/>
      </c>
      <c r="D942" s="35" t="str">
        <f>IF(Collage!D935="","",Collage!D935)</f>
        <v/>
      </c>
      <c r="E942" s="29"/>
      <c r="F942" s="10"/>
      <c r="G942" s="11"/>
      <c r="H942" s="13" t="str">
        <f t="shared" si="148"/>
        <v/>
      </c>
      <c r="I942" s="8" t="str">
        <f>IF(B942&lt;&gt;"",SUMIF($V$23:$V$598,V942,$H$23:$H$598)/SUMIF($V$23:$V$598,V942,$O$23:O1517),IF(O942&lt;&gt;"",SUMIF($S$23:$S$598,S942,$H$23:$H$598)/O942,""))</f>
        <v/>
      </c>
      <c r="J942" s="12"/>
      <c r="K942" s="19" t="str">
        <f t="shared" si="156"/>
        <v/>
      </c>
      <c r="L942" s="19" t="str">
        <f t="shared" si="149"/>
        <v/>
      </c>
      <c r="M942" s="19" t="str">
        <f t="shared" si="150"/>
        <v/>
      </c>
      <c r="N942" s="19" t="str">
        <f t="shared" si="157"/>
        <v/>
      </c>
      <c r="O942" s="9" t="str">
        <f t="shared" si="155"/>
        <v/>
      </c>
      <c r="S942" s="2" t="str">
        <f t="shared" si="153"/>
        <v>INDEX</v>
      </c>
      <c r="T942" s="18" t="str">
        <f t="shared" si="151"/>
        <v/>
      </c>
      <c r="V942" s="2" t="str">
        <f t="shared" si="154"/>
        <v>INCIDENTS</v>
      </c>
      <c r="W942" s="16" t="str">
        <f t="shared" si="152"/>
        <v/>
      </c>
    </row>
    <row r="943" spans="2:23" x14ac:dyDescent="0.2">
      <c r="B943" s="59" t="str">
        <f>IF(Collage!B936="","",Collage!B936)</f>
        <v/>
      </c>
      <c r="C943" s="59" t="str">
        <f>IF(Collage!C936="","",Collage!C936)</f>
        <v/>
      </c>
      <c r="D943" s="35" t="str">
        <f>IF(Collage!D936="","",Collage!D936)</f>
        <v/>
      </c>
      <c r="E943" s="29"/>
      <c r="F943" s="10"/>
      <c r="G943" s="11"/>
      <c r="H943" s="13" t="str">
        <f t="shared" si="148"/>
        <v/>
      </c>
      <c r="I943" s="8" t="str">
        <f>IF(B943&lt;&gt;"",SUMIF($V$23:$V$598,V943,$H$23:$H$598)/SUMIF($V$23:$V$598,V943,$O$23:O1518),IF(O943&lt;&gt;"",SUMIF($S$23:$S$598,S943,$H$23:$H$598)/O943,""))</f>
        <v/>
      </c>
      <c r="J943" s="12"/>
      <c r="K943" s="19" t="str">
        <f t="shared" si="156"/>
        <v/>
      </c>
      <c r="L943" s="19" t="str">
        <f t="shared" si="149"/>
        <v/>
      </c>
      <c r="M943" s="19" t="str">
        <f t="shared" si="150"/>
        <v/>
      </c>
      <c r="N943" s="19" t="str">
        <f t="shared" si="157"/>
        <v/>
      </c>
      <c r="O943" s="9" t="str">
        <f t="shared" si="155"/>
        <v/>
      </c>
      <c r="S943" s="2" t="str">
        <f t="shared" si="153"/>
        <v>INDEX</v>
      </c>
      <c r="T943" s="18" t="str">
        <f t="shared" si="151"/>
        <v/>
      </c>
      <c r="V943" s="2" t="str">
        <f t="shared" si="154"/>
        <v>INCIDENTS</v>
      </c>
      <c r="W943" s="16" t="str">
        <f t="shared" si="152"/>
        <v/>
      </c>
    </row>
    <row r="944" spans="2:23" x14ac:dyDescent="0.2">
      <c r="B944" s="59" t="str">
        <f>IF(Collage!B937="","",Collage!B937)</f>
        <v/>
      </c>
      <c r="C944" s="59" t="str">
        <f>IF(Collage!C937="","",Collage!C937)</f>
        <v/>
      </c>
      <c r="D944" s="35" t="str">
        <f>IF(Collage!D937="","",Collage!D937)</f>
        <v/>
      </c>
      <c r="E944" s="29"/>
      <c r="F944" s="10"/>
      <c r="G944" s="11"/>
      <c r="H944" s="13" t="str">
        <f t="shared" si="148"/>
        <v/>
      </c>
      <c r="I944" s="8" t="str">
        <f>IF(B944&lt;&gt;"",SUMIF($V$23:$V$598,V944,$H$23:$H$598)/SUMIF($V$23:$V$598,V944,$O$23:O1519),IF(O944&lt;&gt;"",SUMIF($S$23:$S$598,S944,$H$23:$H$598)/O944,""))</f>
        <v/>
      </c>
      <c r="J944" s="12"/>
      <c r="K944" s="19" t="str">
        <f t="shared" si="156"/>
        <v/>
      </c>
      <c r="L944" s="19" t="str">
        <f t="shared" si="149"/>
        <v/>
      </c>
      <c r="M944" s="19" t="str">
        <f t="shared" si="150"/>
        <v/>
      </c>
      <c r="N944" s="19" t="str">
        <f t="shared" si="157"/>
        <v/>
      </c>
      <c r="O944" s="9" t="str">
        <f t="shared" si="155"/>
        <v/>
      </c>
      <c r="S944" s="2" t="str">
        <f t="shared" si="153"/>
        <v>INDEX</v>
      </c>
      <c r="T944" s="18" t="str">
        <f t="shared" si="151"/>
        <v/>
      </c>
      <c r="V944" s="2" t="str">
        <f t="shared" si="154"/>
        <v>INCIDENTS</v>
      </c>
      <c r="W944" s="16" t="str">
        <f t="shared" si="152"/>
        <v/>
      </c>
    </row>
    <row r="945" spans="2:23" x14ac:dyDescent="0.2">
      <c r="B945" s="59" t="str">
        <f>IF(Collage!B938="","",Collage!B938)</f>
        <v/>
      </c>
      <c r="C945" s="59" t="str">
        <f>IF(Collage!C938="","",Collage!C938)</f>
        <v/>
      </c>
      <c r="D945" s="35" t="str">
        <f>IF(Collage!D938="","",Collage!D938)</f>
        <v/>
      </c>
      <c r="E945" s="29"/>
      <c r="F945" s="10"/>
      <c r="G945" s="11"/>
      <c r="H945" s="13" t="str">
        <f t="shared" si="148"/>
        <v/>
      </c>
      <c r="I945" s="8" t="str">
        <f>IF(B945&lt;&gt;"",SUMIF($V$23:$V$598,V945,$H$23:$H$598)/SUMIF($V$23:$V$598,V945,$O$23:O1520),IF(O945&lt;&gt;"",SUMIF($S$23:$S$598,S945,$H$23:$H$598)/O945,""))</f>
        <v/>
      </c>
      <c r="J945" s="12"/>
      <c r="K945" s="19" t="str">
        <f t="shared" si="156"/>
        <v/>
      </c>
      <c r="L945" s="19" t="str">
        <f t="shared" si="149"/>
        <v/>
      </c>
      <c r="M945" s="19" t="str">
        <f t="shared" si="150"/>
        <v/>
      </c>
      <c r="N945" s="19" t="str">
        <f t="shared" si="157"/>
        <v/>
      </c>
      <c r="O945" s="9" t="str">
        <f t="shared" si="155"/>
        <v/>
      </c>
      <c r="S945" s="2" t="str">
        <f t="shared" si="153"/>
        <v>INDEX</v>
      </c>
      <c r="T945" s="18" t="str">
        <f t="shared" si="151"/>
        <v/>
      </c>
      <c r="V945" s="2" t="str">
        <f t="shared" si="154"/>
        <v>INCIDENTS</v>
      </c>
      <c r="W945" s="16" t="str">
        <f t="shared" si="152"/>
        <v/>
      </c>
    </row>
    <row r="946" spans="2:23" x14ac:dyDescent="0.2">
      <c r="B946" s="59" t="str">
        <f>IF(Collage!B939="","",Collage!B939)</f>
        <v/>
      </c>
      <c r="C946" s="59" t="str">
        <f>IF(Collage!C939="","",Collage!C939)</f>
        <v/>
      </c>
      <c r="D946" s="35" t="str">
        <f>IF(Collage!D939="","",Collage!D939)</f>
        <v/>
      </c>
      <c r="E946" s="29"/>
      <c r="F946" s="10"/>
      <c r="G946" s="11"/>
      <c r="H946" s="13" t="str">
        <f t="shared" si="148"/>
        <v/>
      </c>
      <c r="I946" s="8" t="str">
        <f>IF(B946&lt;&gt;"",SUMIF($V$23:$V$598,V946,$H$23:$H$598)/SUMIF($V$23:$V$598,V946,$O$23:O1521),IF(O946&lt;&gt;"",SUMIF($S$23:$S$598,S946,$H$23:$H$598)/O946,""))</f>
        <v/>
      </c>
      <c r="J946" s="12"/>
      <c r="K946" s="19" t="str">
        <f t="shared" si="156"/>
        <v/>
      </c>
      <c r="L946" s="19" t="str">
        <f t="shared" si="149"/>
        <v/>
      </c>
      <c r="M946" s="19" t="str">
        <f t="shared" si="150"/>
        <v/>
      </c>
      <c r="N946" s="19" t="str">
        <f t="shared" si="157"/>
        <v/>
      </c>
      <c r="O946" s="9" t="str">
        <f t="shared" si="155"/>
        <v/>
      </c>
      <c r="S946" s="2" t="str">
        <f t="shared" si="153"/>
        <v>INDEX</v>
      </c>
      <c r="T946" s="18" t="str">
        <f t="shared" si="151"/>
        <v/>
      </c>
      <c r="V946" s="2" t="str">
        <f t="shared" si="154"/>
        <v>INCIDENTS</v>
      </c>
      <c r="W946" s="16" t="str">
        <f t="shared" si="152"/>
        <v/>
      </c>
    </row>
    <row r="947" spans="2:23" x14ac:dyDescent="0.2">
      <c r="B947" s="59" t="str">
        <f>IF(Collage!B940="","",Collage!B940)</f>
        <v/>
      </c>
      <c r="C947" s="59" t="str">
        <f>IF(Collage!C940="","",Collage!C940)</f>
        <v/>
      </c>
      <c r="D947" s="35" t="str">
        <f>IF(Collage!D940="","",Collage!D940)</f>
        <v/>
      </c>
      <c r="E947" s="29"/>
      <c r="F947" s="10"/>
      <c r="G947" s="11"/>
      <c r="H947" s="13" t="str">
        <f t="shared" si="148"/>
        <v/>
      </c>
      <c r="I947" s="8" t="str">
        <f>IF(B947&lt;&gt;"",SUMIF($V$23:$V$598,V947,$H$23:$H$598)/SUMIF($V$23:$V$598,V947,$O$23:O1522),IF(O947&lt;&gt;"",SUMIF($S$23:$S$598,S947,$H$23:$H$598)/O947,""))</f>
        <v/>
      </c>
      <c r="J947" s="12"/>
      <c r="K947" s="19" t="str">
        <f t="shared" si="156"/>
        <v/>
      </c>
      <c r="L947" s="19" t="str">
        <f t="shared" si="149"/>
        <v/>
      </c>
      <c r="M947" s="19" t="str">
        <f t="shared" si="150"/>
        <v/>
      </c>
      <c r="N947" s="19" t="str">
        <f t="shared" si="157"/>
        <v/>
      </c>
      <c r="O947" s="9" t="str">
        <f t="shared" si="155"/>
        <v/>
      </c>
      <c r="S947" s="2" t="str">
        <f t="shared" si="153"/>
        <v>INDEX</v>
      </c>
      <c r="T947" s="18" t="str">
        <f t="shared" si="151"/>
        <v/>
      </c>
      <c r="V947" s="2" t="str">
        <f t="shared" si="154"/>
        <v>INCIDENTS</v>
      </c>
      <c r="W947" s="16" t="str">
        <f t="shared" si="152"/>
        <v/>
      </c>
    </row>
    <row r="948" spans="2:23" x14ac:dyDescent="0.2">
      <c r="B948" s="59" t="str">
        <f>IF(Collage!B941="","",Collage!B941)</f>
        <v/>
      </c>
      <c r="C948" s="59" t="str">
        <f>IF(Collage!C941="","",Collage!C941)</f>
        <v/>
      </c>
      <c r="D948" s="35" t="str">
        <f>IF(Collage!D941="","",Collage!D941)</f>
        <v/>
      </c>
      <c r="E948" s="29"/>
      <c r="F948" s="10"/>
      <c r="G948" s="11"/>
      <c r="H948" s="13" t="str">
        <f t="shared" si="148"/>
        <v/>
      </c>
      <c r="I948" s="8" t="str">
        <f>IF(B948&lt;&gt;"",SUMIF($V$23:$V$598,V948,$H$23:$H$598)/SUMIF($V$23:$V$598,V948,$O$23:O1523),IF(O948&lt;&gt;"",SUMIF($S$23:$S$598,S948,$H$23:$H$598)/O948,""))</f>
        <v/>
      </c>
      <c r="J948" s="12"/>
      <c r="K948" s="19" t="str">
        <f t="shared" si="156"/>
        <v/>
      </c>
      <c r="L948" s="19" t="str">
        <f t="shared" si="149"/>
        <v/>
      </c>
      <c r="M948" s="19" t="str">
        <f t="shared" si="150"/>
        <v/>
      </c>
      <c r="N948" s="19" t="str">
        <f t="shared" si="157"/>
        <v/>
      </c>
      <c r="O948" s="9" t="str">
        <f t="shared" si="155"/>
        <v/>
      </c>
      <c r="S948" s="2" t="str">
        <f t="shared" si="153"/>
        <v>INDEX</v>
      </c>
      <c r="T948" s="18" t="str">
        <f t="shared" si="151"/>
        <v/>
      </c>
      <c r="V948" s="2" t="str">
        <f t="shared" si="154"/>
        <v>INCIDENTS</v>
      </c>
      <c r="W948" s="16" t="str">
        <f t="shared" si="152"/>
        <v/>
      </c>
    </row>
    <row r="949" spans="2:23" x14ac:dyDescent="0.2">
      <c r="B949" s="59" t="str">
        <f>IF(Collage!B942="","",Collage!B942)</f>
        <v/>
      </c>
      <c r="C949" s="59" t="str">
        <f>IF(Collage!C942="","",Collage!C942)</f>
        <v/>
      </c>
      <c r="D949" s="35" t="str">
        <f>IF(Collage!D942="","",Collage!D942)</f>
        <v/>
      </c>
      <c r="E949" s="29"/>
      <c r="F949" s="10"/>
      <c r="G949" s="11"/>
      <c r="H949" s="13" t="str">
        <f t="shared" si="148"/>
        <v/>
      </c>
      <c r="I949" s="8" t="str">
        <f>IF(B949&lt;&gt;"",SUMIF($V$23:$V$598,V949,$H$23:$H$598)/SUMIF($V$23:$V$598,V949,$O$23:O1524),IF(O949&lt;&gt;"",SUMIF($S$23:$S$598,S949,$H$23:$H$598)/O949,""))</f>
        <v/>
      </c>
      <c r="J949" s="12"/>
      <c r="K949" s="19" t="str">
        <f t="shared" si="156"/>
        <v/>
      </c>
      <c r="L949" s="19" t="str">
        <f t="shared" si="149"/>
        <v/>
      </c>
      <c r="M949" s="19" t="str">
        <f t="shared" si="150"/>
        <v/>
      </c>
      <c r="N949" s="19" t="str">
        <f t="shared" si="157"/>
        <v/>
      </c>
      <c r="O949" s="9" t="str">
        <f t="shared" si="155"/>
        <v/>
      </c>
      <c r="S949" s="2" t="str">
        <f t="shared" si="153"/>
        <v>INDEX</v>
      </c>
      <c r="T949" s="18" t="str">
        <f t="shared" si="151"/>
        <v/>
      </c>
      <c r="V949" s="2" t="str">
        <f t="shared" si="154"/>
        <v>INCIDENTS</v>
      </c>
      <c r="W949" s="16" t="str">
        <f t="shared" si="152"/>
        <v/>
      </c>
    </row>
    <row r="950" spans="2:23" x14ac:dyDescent="0.2">
      <c r="B950" s="59" t="str">
        <f>IF(Collage!B943="","",Collage!B943)</f>
        <v/>
      </c>
      <c r="C950" s="59" t="str">
        <f>IF(Collage!C943="","",Collage!C943)</f>
        <v/>
      </c>
      <c r="D950" s="35" t="str">
        <f>IF(Collage!D943="","",Collage!D943)</f>
        <v/>
      </c>
      <c r="E950" s="29"/>
      <c r="F950" s="10"/>
      <c r="G950" s="11"/>
      <c r="H950" s="13" t="str">
        <f t="shared" si="148"/>
        <v/>
      </c>
      <c r="I950" s="8" t="str">
        <f>IF(B950&lt;&gt;"",SUMIF($V$23:$V$598,V950,$H$23:$H$598)/SUMIF($V$23:$V$598,V950,$O$23:O1525),IF(O950&lt;&gt;"",SUMIF($S$23:$S$598,S950,$H$23:$H$598)/O950,""))</f>
        <v/>
      </c>
      <c r="J950" s="12"/>
      <c r="K950" s="19" t="str">
        <f t="shared" si="156"/>
        <v/>
      </c>
      <c r="L950" s="19" t="str">
        <f t="shared" si="149"/>
        <v/>
      </c>
      <c r="M950" s="19" t="str">
        <f t="shared" si="150"/>
        <v/>
      </c>
      <c r="N950" s="19" t="str">
        <f t="shared" si="157"/>
        <v/>
      </c>
      <c r="O950" s="9" t="str">
        <f t="shared" si="155"/>
        <v/>
      </c>
      <c r="S950" s="2" t="str">
        <f t="shared" si="153"/>
        <v>INDEX</v>
      </c>
      <c r="T950" s="18" t="str">
        <f t="shared" si="151"/>
        <v/>
      </c>
      <c r="V950" s="2" t="str">
        <f t="shared" si="154"/>
        <v>INCIDENTS</v>
      </c>
      <c r="W950" s="16" t="str">
        <f t="shared" si="152"/>
        <v/>
      </c>
    </row>
    <row r="951" spans="2:23" x14ac:dyDescent="0.2">
      <c r="B951" s="59" t="str">
        <f>IF(Collage!B944="","",Collage!B944)</f>
        <v/>
      </c>
      <c r="C951" s="59" t="str">
        <f>IF(Collage!C944="","",Collage!C944)</f>
        <v/>
      </c>
      <c r="D951" s="35" t="str">
        <f>IF(Collage!D944="","",Collage!D944)</f>
        <v/>
      </c>
      <c r="E951" s="29"/>
      <c r="F951" s="10"/>
      <c r="G951" s="11"/>
      <c r="H951" s="13" t="str">
        <f t="shared" si="148"/>
        <v/>
      </c>
      <c r="I951" s="8" t="str">
        <f>IF(B951&lt;&gt;"",SUMIF($V$23:$V$598,V951,$H$23:$H$598)/SUMIF($V$23:$V$598,V951,$O$23:O1526),IF(O951&lt;&gt;"",SUMIF($S$23:$S$598,S951,$H$23:$H$598)/O951,""))</f>
        <v/>
      </c>
      <c r="J951" s="12"/>
      <c r="K951" s="19" t="str">
        <f t="shared" si="156"/>
        <v/>
      </c>
      <c r="L951" s="19" t="str">
        <f t="shared" si="149"/>
        <v/>
      </c>
      <c r="M951" s="19" t="str">
        <f t="shared" si="150"/>
        <v/>
      </c>
      <c r="N951" s="19" t="str">
        <f t="shared" si="157"/>
        <v/>
      </c>
      <c r="O951" s="9" t="str">
        <f t="shared" si="155"/>
        <v/>
      </c>
      <c r="S951" s="2" t="str">
        <f t="shared" si="153"/>
        <v>INDEX</v>
      </c>
      <c r="T951" s="18" t="str">
        <f t="shared" si="151"/>
        <v/>
      </c>
      <c r="V951" s="2" t="str">
        <f t="shared" si="154"/>
        <v>INCIDENTS</v>
      </c>
      <c r="W951" s="16" t="str">
        <f t="shared" si="152"/>
        <v/>
      </c>
    </row>
    <row r="952" spans="2:23" x14ac:dyDescent="0.2">
      <c r="B952" s="59" t="str">
        <f>IF(Collage!B945="","",Collage!B945)</f>
        <v/>
      </c>
      <c r="C952" s="59" t="str">
        <f>IF(Collage!C945="","",Collage!C945)</f>
        <v/>
      </c>
      <c r="D952" s="35" t="str">
        <f>IF(Collage!D945="","",Collage!D945)</f>
        <v/>
      </c>
      <c r="E952" s="29"/>
      <c r="F952" s="10"/>
      <c r="G952" s="11"/>
      <c r="H952" s="13" t="str">
        <f t="shared" si="148"/>
        <v/>
      </c>
      <c r="I952" s="8" t="str">
        <f>IF(B952&lt;&gt;"",SUMIF($V$23:$V$598,V952,$H$23:$H$598)/SUMIF($V$23:$V$598,V952,$O$23:O1527),IF(O952&lt;&gt;"",SUMIF($S$23:$S$598,S952,$H$23:$H$598)/O952,""))</f>
        <v/>
      </c>
      <c r="J952" s="12"/>
      <c r="K952" s="19" t="str">
        <f t="shared" si="156"/>
        <v/>
      </c>
      <c r="L952" s="19" t="str">
        <f t="shared" si="149"/>
        <v/>
      </c>
      <c r="M952" s="19" t="str">
        <f t="shared" si="150"/>
        <v/>
      </c>
      <c r="N952" s="19" t="str">
        <f t="shared" si="157"/>
        <v/>
      </c>
      <c r="O952" s="9" t="str">
        <f t="shared" si="155"/>
        <v/>
      </c>
      <c r="S952" s="2" t="str">
        <f t="shared" si="153"/>
        <v>INDEX</v>
      </c>
      <c r="T952" s="18" t="str">
        <f t="shared" si="151"/>
        <v/>
      </c>
      <c r="V952" s="2" t="str">
        <f t="shared" si="154"/>
        <v>INCIDENTS</v>
      </c>
      <c r="W952" s="16" t="str">
        <f t="shared" si="152"/>
        <v/>
      </c>
    </row>
    <row r="953" spans="2:23" x14ac:dyDescent="0.2">
      <c r="B953" s="59" t="str">
        <f>IF(Collage!B946="","",Collage!B946)</f>
        <v/>
      </c>
      <c r="C953" s="59" t="str">
        <f>IF(Collage!C946="","",Collage!C946)</f>
        <v/>
      </c>
      <c r="D953" s="35" t="str">
        <f>IF(Collage!D946="","",Collage!D946)</f>
        <v/>
      </c>
      <c r="E953" s="29"/>
      <c r="F953" s="10"/>
      <c r="G953" s="11"/>
      <c r="H953" s="13" t="str">
        <f t="shared" si="148"/>
        <v/>
      </c>
      <c r="I953" s="8" t="str">
        <f>IF(B953&lt;&gt;"",SUMIF($V$23:$V$598,V953,$H$23:$H$598)/SUMIF($V$23:$V$598,V953,$O$23:O1528),IF(O953&lt;&gt;"",SUMIF($S$23:$S$598,S953,$H$23:$H$598)/O953,""))</f>
        <v/>
      </c>
      <c r="J953" s="12"/>
      <c r="K953" s="19" t="str">
        <f t="shared" si="156"/>
        <v/>
      </c>
      <c r="L953" s="19" t="str">
        <f t="shared" si="149"/>
        <v/>
      </c>
      <c r="M953" s="19" t="str">
        <f t="shared" si="150"/>
        <v/>
      </c>
      <c r="N953" s="19" t="str">
        <f t="shared" si="157"/>
        <v/>
      </c>
      <c r="O953" s="9" t="str">
        <f t="shared" si="155"/>
        <v/>
      </c>
      <c r="S953" s="2" t="str">
        <f t="shared" si="153"/>
        <v>INDEX</v>
      </c>
      <c r="T953" s="18" t="str">
        <f t="shared" si="151"/>
        <v/>
      </c>
      <c r="V953" s="2" t="str">
        <f t="shared" si="154"/>
        <v>INCIDENTS</v>
      </c>
      <c r="W953" s="16" t="str">
        <f t="shared" si="152"/>
        <v/>
      </c>
    </row>
    <row r="954" spans="2:23" x14ac:dyDescent="0.2">
      <c r="B954" s="59" t="str">
        <f>IF(Collage!B947="","",Collage!B947)</f>
        <v/>
      </c>
      <c r="C954" s="59" t="str">
        <f>IF(Collage!C947="","",Collage!C947)</f>
        <v/>
      </c>
      <c r="D954" s="35" t="str">
        <f>IF(Collage!D947="","",Collage!D947)</f>
        <v/>
      </c>
      <c r="E954" s="29"/>
      <c r="F954" s="10"/>
      <c r="G954" s="11"/>
      <c r="H954" s="13" t="str">
        <f t="shared" si="148"/>
        <v/>
      </c>
      <c r="I954" s="8" t="str">
        <f>IF(B954&lt;&gt;"",SUMIF($V$23:$V$598,V954,$H$23:$H$598)/SUMIF($V$23:$V$598,V954,$O$23:O1529),IF(O954&lt;&gt;"",SUMIF($S$23:$S$598,S954,$H$23:$H$598)/O954,""))</f>
        <v/>
      </c>
      <c r="J954" s="12"/>
      <c r="K954" s="19" t="str">
        <f t="shared" si="156"/>
        <v/>
      </c>
      <c r="L954" s="19" t="str">
        <f t="shared" si="149"/>
        <v/>
      </c>
      <c r="M954" s="19" t="str">
        <f t="shared" si="150"/>
        <v/>
      </c>
      <c r="N954" s="19" t="str">
        <f t="shared" si="157"/>
        <v/>
      </c>
      <c r="O954" s="9" t="str">
        <f t="shared" si="155"/>
        <v/>
      </c>
      <c r="S954" s="2" t="str">
        <f t="shared" si="153"/>
        <v>INDEX</v>
      </c>
      <c r="T954" s="18" t="str">
        <f t="shared" si="151"/>
        <v/>
      </c>
      <c r="V954" s="2" t="str">
        <f t="shared" si="154"/>
        <v>INCIDENTS</v>
      </c>
      <c r="W954" s="16" t="str">
        <f t="shared" si="152"/>
        <v/>
      </c>
    </row>
    <row r="955" spans="2:23" x14ac:dyDescent="0.2">
      <c r="B955" s="59" t="str">
        <f>IF(Collage!B948="","",Collage!B948)</f>
        <v/>
      </c>
      <c r="C955" s="59" t="str">
        <f>IF(Collage!C948="","",Collage!C948)</f>
        <v/>
      </c>
      <c r="D955" s="35" t="str">
        <f>IF(Collage!D948="","",Collage!D948)</f>
        <v/>
      </c>
      <c r="E955" s="29"/>
      <c r="F955" s="10"/>
      <c r="G955" s="11"/>
      <c r="H955" s="13" t="str">
        <f t="shared" si="148"/>
        <v/>
      </c>
      <c r="I955" s="8" t="str">
        <f>IF(B955&lt;&gt;"",SUMIF($V$23:$V$598,V955,$H$23:$H$598)/SUMIF($V$23:$V$598,V955,$O$23:O1530),IF(O955&lt;&gt;"",SUMIF($S$23:$S$598,S955,$H$23:$H$598)/O955,""))</f>
        <v/>
      </c>
      <c r="J955" s="12"/>
      <c r="K955" s="19" t="str">
        <f t="shared" si="156"/>
        <v/>
      </c>
      <c r="L955" s="19" t="str">
        <f t="shared" si="149"/>
        <v/>
      </c>
      <c r="M955" s="19" t="str">
        <f t="shared" si="150"/>
        <v/>
      </c>
      <c r="N955" s="19" t="str">
        <f t="shared" si="157"/>
        <v/>
      </c>
      <c r="O955" s="9" t="str">
        <f t="shared" si="155"/>
        <v/>
      </c>
      <c r="S955" s="2" t="str">
        <f t="shared" si="153"/>
        <v>INDEX</v>
      </c>
      <c r="T955" s="18" t="str">
        <f t="shared" si="151"/>
        <v/>
      </c>
      <c r="V955" s="2" t="str">
        <f t="shared" si="154"/>
        <v>INCIDENTS</v>
      </c>
      <c r="W955" s="16" t="str">
        <f t="shared" si="152"/>
        <v/>
      </c>
    </row>
    <row r="956" spans="2:23" x14ac:dyDescent="0.2">
      <c r="B956" s="59" t="str">
        <f>IF(Collage!B949="","",Collage!B949)</f>
        <v/>
      </c>
      <c r="C956" s="59" t="str">
        <f>IF(Collage!C949="","",Collage!C949)</f>
        <v/>
      </c>
      <c r="D956" s="35" t="str">
        <f>IF(Collage!D949="","",Collage!D949)</f>
        <v/>
      </c>
      <c r="E956" s="29"/>
      <c r="F956" s="10"/>
      <c r="G956" s="11"/>
      <c r="H956" s="13" t="str">
        <f t="shared" si="148"/>
        <v/>
      </c>
      <c r="I956" s="8" t="str">
        <f>IF(B956&lt;&gt;"",SUMIF($V$23:$V$598,V956,$H$23:$H$598)/SUMIF($V$23:$V$598,V956,$O$23:O1531),IF(O956&lt;&gt;"",SUMIF($S$23:$S$598,S956,$H$23:$H$598)/O956,""))</f>
        <v/>
      </c>
      <c r="J956" s="12"/>
      <c r="K956" s="19" t="str">
        <f t="shared" si="156"/>
        <v/>
      </c>
      <c r="L956" s="19" t="str">
        <f t="shared" si="149"/>
        <v/>
      </c>
      <c r="M956" s="19" t="str">
        <f t="shared" si="150"/>
        <v/>
      </c>
      <c r="N956" s="19" t="str">
        <f t="shared" si="157"/>
        <v/>
      </c>
      <c r="O956" s="9" t="str">
        <f t="shared" si="155"/>
        <v/>
      </c>
      <c r="S956" s="2" t="str">
        <f t="shared" si="153"/>
        <v>INDEX</v>
      </c>
      <c r="T956" s="18" t="str">
        <f t="shared" si="151"/>
        <v/>
      </c>
      <c r="V956" s="2" t="str">
        <f t="shared" si="154"/>
        <v>INCIDENTS</v>
      </c>
      <c r="W956" s="16" t="str">
        <f t="shared" si="152"/>
        <v/>
      </c>
    </row>
    <row r="957" spans="2:23" x14ac:dyDescent="0.2">
      <c r="B957" s="59" t="str">
        <f>IF(Collage!B950="","",Collage!B950)</f>
        <v/>
      </c>
      <c r="C957" s="59" t="str">
        <f>IF(Collage!C950="","",Collage!C950)</f>
        <v/>
      </c>
      <c r="D957" s="35" t="str">
        <f>IF(Collage!D950="","",Collage!D950)</f>
        <v/>
      </c>
      <c r="E957" s="29"/>
      <c r="F957" s="10"/>
      <c r="G957" s="11"/>
      <c r="H957" s="13" t="str">
        <f t="shared" si="148"/>
        <v/>
      </c>
      <c r="I957" s="8" t="str">
        <f>IF(B957&lt;&gt;"",SUMIF($V$23:$V$598,V957,$H$23:$H$598)/SUMIF($V$23:$V$598,V957,$O$23:O1532),IF(O957&lt;&gt;"",SUMIF($S$23:$S$598,S957,$H$23:$H$598)/O957,""))</f>
        <v/>
      </c>
      <c r="J957" s="12"/>
      <c r="K957" s="19" t="str">
        <f t="shared" si="156"/>
        <v/>
      </c>
      <c r="L957" s="19" t="str">
        <f t="shared" si="149"/>
        <v/>
      </c>
      <c r="M957" s="19" t="str">
        <f t="shared" si="150"/>
        <v/>
      </c>
      <c r="N957" s="19" t="str">
        <f t="shared" si="157"/>
        <v/>
      </c>
      <c r="O957" s="9" t="str">
        <f t="shared" si="155"/>
        <v/>
      </c>
      <c r="S957" s="2" t="str">
        <f t="shared" si="153"/>
        <v>INDEX</v>
      </c>
      <c r="T957" s="18" t="str">
        <f t="shared" si="151"/>
        <v/>
      </c>
      <c r="V957" s="2" t="str">
        <f t="shared" si="154"/>
        <v>INCIDENTS</v>
      </c>
      <c r="W957" s="16" t="str">
        <f t="shared" si="152"/>
        <v/>
      </c>
    </row>
    <row r="958" spans="2:23" x14ac:dyDescent="0.2">
      <c r="B958" s="59" t="str">
        <f>IF(Collage!B951="","",Collage!B951)</f>
        <v/>
      </c>
      <c r="C958" s="59" t="str">
        <f>IF(Collage!C951="","",Collage!C951)</f>
        <v/>
      </c>
      <c r="D958" s="35" t="str">
        <f>IF(Collage!D951="","",Collage!D951)</f>
        <v/>
      </c>
      <c r="E958" s="29"/>
      <c r="F958" s="10"/>
      <c r="G958" s="11"/>
      <c r="H958" s="13" t="str">
        <f t="shared" si="148"/>
        <v/>
      </c>
      <c r="I958" s="8" t="str">
        <f>IF(B958&lt;&gt;"",SUMIF($V$23:$V$598,V958,$H$23:$H$598)/SUMIF($V$23:$V$598,V958,$O$23:O1533),IF(O958&lt;&gt;"",SUMIF($S$23:$S$598,S958,$H$23:$H$598)/O958,""))</f>
        <v/>
      </c>
      <c r="J958" s="12"/>
      <c r="K958" s="19" t="str">
        <f t="shared" si="156"/>
        <v/>
      </c>
      <c r="L958" s="19" t="str">
        <f t="shared" si="149"/>
        <v/>
      </c>
      <c r="M958" s="19" t="str">
        <f t="shared" si="150"/>
        <v/>
      </c>
      <c r="N958" s="19" t="str">
        <f t="shared" si="157"/>
        <v/>
      </c>
      <c r="O958" s="9" t="str">
        <f t="shared" si="155"/>
        <v/>
      </c>
      <c r="S958" s="2" t="str">
        <f t="shared" si="153"/>
        <v>INDEX</v>
      </c>
      <c r="T958" s="18" t="str">
        <f t="shared" si="151"/>
        <v/>
      </c>
      <c r="V958" s="2" t="str">
        <f t="shared" si="154"/>
        <v>INCIDENTS</v>
      </c>
      <c r="W958" s="16" t="str">
        <f t="shared" si="152"/>
        <v/>
      </c>
    </row>
    <row r="959" spans="2:23" x14ac:dyDescent="0.2">
      <c r="B959" s="59" t="str">
        <f>IF(Collage!B952="","",Collage!B952)</f>
        <v/>
      </c>
      <c r="C959" s="59" t="str">
        <f>IF(Collage!C952="","",Collage!C952)</f>
        <v/>
      </c>
      <c r="D959" s="35" t="str">
        <f>IF(Collage!D952="","",Collage!D952)</f>
        <v/>
      </c>
      <c r="E959" s="29"/>
      <c r="F959" s="10"/>
      <c r="G959" s="11"/>
      <c r="H959" s="13" t="str">
        <f t="shared" si="148"/>
        <v/>
      </c>
      <c r="I959" s="8" t="str">
        <f>IF(B959&lt;&gt;"",SUMIF($V$23:$V$598,V959,$H$23:$H$598)/SUMIF($V$23:$V$598,V959,$O$23:O1534),IF(O959&lt;&gt;"",SUMIF($S$23:$S$598,S959,$H$23:$H$598)/O959,""))</f>
        <v/>
      </c>
      <c r="J959" s="12"/>
      <c r="K959" s="19" t="str">
        <f t="shared" si="156"/>
        <v/>
      </c>
      <c r="L959" s="19" t="str">
        <f t="shared" si="149"/>
        <v/>
      </c>
      <c r="M959" s="19" t="str">
        <f t="shared" si="150"/>
        <v/>
      </c>
      <c r="N959" s="19" t="str">
        <f t="shared" si="157"/>
        <v/>
      </c>
      <c r="O959" s="9" t="str">
        <f t="shared" si="155"/>
        <v/>
      </c>
      <c r="S959" s="2" t="str">
        <f t="shared" si="153"/>
        <v>INDEX</v>
      </c>
      <c r="T959" s="18" t="str">
        <f t="shared" si="151"/>
        <v/>
      </c>
      <c r="V959" s="2" t="str">
        <f t="shared" si="154"/>
        <v>INCIDENTS</v>
      </c>
      <c r="W959" s="16" t="str">
        <f t="shared" si="152"/>
        <v/>
      </c>
    </row>
    <row r="960" spans="2:23" x14ac:dyDescent="0.2">
      <c r="B960" s="59" t="str">
        <f>IF(Collage!B953="","",Collage!B953)</f>
        <v/>
      </c>
      <c r="C960" s="59" t="str">
        <f>IF(Collage!C953="","",Collage!C953)</f>
        <v/>
      </c>
      <c r="D960" s="35" t="str">
        <f>IF(Collage!D953="","",Collage!D953)</f>
        <v/>
      </c>
      <c r="E960" s="29"/>
      <c r="F960" s="10"/>
      <c r="G960" s="11"/>
      <c r="H960" s="13" t="str">
        <f t="shared" si="148"/>
        <v/>
      </c>
      <c r="I960" s="8" t="str">
        <f>IF(B960&lt;&gt;"",SUMIF($V$23:$V$598,V960,$H$23:$H$598)/SUMIF($V$23:$V$598,V960,$O$23:O1535),IF(O960&lt;&gt;"",SUMIF($S$23:$S$598,S960,$H$23:$H$598)/O960,""))</f>
        <v/>
      </c>
      <c r="J960" s="12"/>
      <c r="K960" s="19" t="str">
        <f t="shared" si="156"/>
        <v/>
      </c>
      <c r="L960" s="19" t="str">
        <f t="shared" si="149"/>
        <v/>
      </c>
      <c r="M960" s="19" t="str">
        <f t="shared" si="150"/>
        <v/>
      </c>
      <c r="N960" s="19" t="str">
        <f t="shared" si="157"/>
        <v/>
      </c>
      <c r="O960" s="9" t="str">
        <f t="shared" si="155"/>
        <v/>
      </c>
      <c r="S960" s="2" t="str">
        <f t="shared" si="153"/>
        <v>INDEX</v>
      </c>
      <c r="T960" s="18" t="str">
        <f t="shared" si="151"/>
        <v/>
      </c>
      <c r="V960" s="2" t="str">
        <f t="shared" si="154"/>
        <v>INCIDENTS</v>
      </c>
      <c r="W960" s="16" t="str">
        <f t="shared" si="152"/>
        <v/>
      </c>
    </row>
    <row r="961" spans="2:23" x14ac:dyDescent="0.2">
      <c r="B961" s="59" t="str">
        <f>IF(Collage!B954="","",Collage!B954)</f>
        <v/>
      </c>
      <c r="C961" s="59" t="str">
        <f>IF(Collage!C954="","",Collage!C954)</f>
        <v/>
      </c>
      <c r="D961" s="35" t="str">
        <f>IF(Collage!D954="","",Collage!D954)</f>
        <v/>
      </c>
      <c r="E961" s="29"/>
      <c r="F961" s="10"/>
      <c r="G961" s="11"/>
      <c r="H961" s="13" t="str">
        <f t="shared" si="148"/>
        <v/>
      </c>
      <c r="I961" s="8" t="str">
        <f>IF(B961&lt;&gt;"",SUMIF($V$23:$V$598,V961,$H$23:$H$598)/SUMIF($V$23:$V$598,V961,$O$23:O1536),IF(O961&lt;&gt;"",SUMIF($S$23:$S$598,S961,$H$23:$H$598)/O961,""))</f>
        <v/>
      </c>
      <c r="J961" s="12"/>
      <c r="K961" s="19" t="str">
        <f t="shared" si="156"/>
        <v/>
      </c>
      <c r="L961" s="19" t="str">
        <f t="shared" si="149"/>
        <v/>
      </c>
      <c r="M961" s="19" t="str">
        <f t="shared" si="150"/>
        <v/>
      </c>
      <c r="N961" s="19" t="str">
        <f t="shared" si="157"/>
        <v/>
      </c>
      <c r="O961" s="9" t="str">
        <f t="shared" si="155"/>
        <v/>
      </c>
      <c r="S961" s="2" t="str">
        <f t="shared" si="153"/>
        <v>INDEX</v>
      </c>
      <c r="T961" s="18" t="str">
        <f t="shared" si="151"/>
        <v/>
      </c>
      <c r="V961" s="2" t="str">
        <f t="shared" si="154"/>
        <v>INCIDENTS</v>
      </c>
      <c r="W961" s="16" t="str">
        <f t="shared" si="152"/>
        <v/>
      </c>
    </row>
    <row r="962" spans="2:23" x14ac:dyDescent="0.2">
      <c r="B962" s="59" t="str">
        <f>IF(Collage!B955="","",Collage!B955)</f>
        <v/>
      </c>
      <c r="C962" s="59" t="str">
        <f>IF(Collage!C955="","",Collage!C955)</f>
        <v/>
      </c>
      <c r="D962" s="35" t="str">
        <f>IF(Collage!D955="","",Collage!D955)</f>
        <v/>
      </c>
      <c r="E962" s="29"/>
      <c r="F962" s="10"/>
      <c r="G962" s="11"/>
      <c r="H962" s="13" t="str">
        <f t="shared" si="148"/>
        <v/>
      </c>
      <c r="I962" s="8" t="str">
        <f>IF(B962&lt;&gt;"",SUMIF($V$23:$V$598,V962,$H$23:$H$598)/SUMIF($V$23:$V$598,V962,$O$23:O1537),IF(O962&lt;&gt;"",SUMIF($S$23:$S$598,S962,$H$23:$H$598)/O962,""))</f>
        <v/>
      </c>
      <c r="J962" s="12"/>
      <c r="K962" s="19" t="str">
        <f t="shared" si="156"/>
        <v/>
      </c>
      <c r="L962" s="19" t="str">
        <f t="shared" si="149"/>
        <v/>
      </c>
      <c r="M962" s="19" t="str">
        <f t="shared" si="150"/>
        <v/>
      </c>
      <c r="N962" s="19" t="str">
        <f t="shared" si="157"/>
        <v/>
      </c>
      <c r="O962" s="9" t="str">
        <f t="shared" si="155"/>
        <v/>
      </c>
      <c r="S962" s="2" t="str">
        <f t="shared" si="153"/>
        <v>INDEX</v>
      </c>
      <c r="T962" s="18" t="str">
        <f t="shared" si="151"/>
        <v/>
      </c>
      <c r="V962" s="2" t="str">
        <f t="shared" si="154"/>
        <v>INCIDENTS</v>
      </c>
      <c r="W962" s="16" t="str">
        <f t="shared" si="152"/>
        <v/>
      </c>
    </row>
    <row r="963" spans="2:23" x14ac:dyDescent="0.2">
      <c r="B963" s="59" t="str">
        <f>IF(Collage!B956="","",Collage!B956)</f>
        <v/>
      </c>
      <c r="C963" s="59" t="str">
        <f>IF(Collage!C956="","",Collage!C956)</f>
        <v/>
      </c>
      <c r="D963" s="35" t="str">
        <f>IF(Collage!D956="","",Collage!D956)</f>
        <v/>
      </c>
      <c r="E963" s="29"/>
      <c r="F963" s="10"/>
      <c r="G963" s="11"/>
      <c r="H963" s="13" t="str">
        <f t="shared" si="148"/>
        <v/>
      </c>
      <c r="I963" s="8" t="str">
        <f>IF(B963&lt;&gt;"",SUMIF($V$23:$V$598,V963,$H$23:$H$598)/SUMIF($V$23:$V$598,V963,$O$23:O1538),IF(O963&lt;&gt;"",SUMIF($S$23:$S$598,S963,$H$23:$H$598)/O963,""))</f>
        <v/>
      </c>
      <c r="J963" s="12"/>
      <c r="K963" s="19" t="str">
        <f t="shared" si="156"/>
        <v/>
      </c>
      <c r="L963" s="19" t="str">
        <f t="shared" si="149"/>
        <v/>
      </c>
      <c r="M963" s="19" t="str">
        <f t="shared" si="150"/>
        <v/>
      </c>
      <c r="N963" s="19" t="str">
        <f t="shared" si="157"/>
        <v/>
      </c>
      <c r="O963" s="9" t="str">
        <f t="shared" si="155"/>
        <v/>
      </c>
      <c r="S963" s="2" t="str">
        <f t="shared" si="153"/>
        <v>INDEX</v>
      </c>
      <c r="T963" s="18" t="str">
        <f t="shared" si="151"/>
        <v/>
      </c>
      <c r="V963" s="2" t="str">
        <f t="shared" si="154"/>
        <v>INCIDENTS</v>
      </c>
      <c r="W963" s="16" t="str">
        <f t="shared" si="152"/>
        <v/>
      </c>
    </row>
    <row r="964" spans="2:23" x14ac:dyDescent="0.2">
      <c r="B964" s="59" t="str">
        <f>IF(Collage!B957="","",Collage!B957)</f>
        <v/>
      </c>
      <c r="C964" s="59" t="str">
        <f>IF(Collage!C957="","",Collage!C957)</f>
        <v/>
      </c>
      <c r="D964" s="35" t="str">
        <f>IF(Collage!D957="","",Collage!D957)</f>
        <v/>
      </c>
      <c r="E964" s="29"/>
      <c r="F964" s="10"/>
      <c r="G964" s="11"/>
      <c r="H964" s="13" t="str">
        <f t="shared" si="148"/>
        <v/>
      </c>
      <c r="I964" s="8" t="str">
        <f>IF(B964&lt;&gt;"",SUMIF($V$23:$V$598,V964,$H$23:$H$598)/SUMIF($V$23:$V$598,V964,$O$23:O1539),IF(O964&lt;&gt;"",SUMIF($S$23:$S$598,S964,$H$23:$H$598)/O964,""))</f>
        <v/>
      </c>
      <c r="J964" s="12"/>
      <c r="K964" s="19" t="str">
        <f t="shared" si="156"/>
        <v/>
      </c>
      <c r="L964" s="19" t="str">
        <f t="shared" si="149"/>
        <v/>
      </c>
      <c r="M964" s="19" t="str">
        <f t="shared" si="150"/>
        <v/>
      </c>
      <c r="N964" s="19" t="str">
        <f t="shared" si="157"/>
        <v/>
      </c>
      <c r="O964" s="9" t="str">
        <f t="shared" si="155"/>
        <v/>
      </c>
      <c r="S964" s="2" t="str">
        <f t="shared" si="153"/>
        <v>INDEX</v>
      </c>
      <c r="T964" s="18" t="str">
        <f t="shared" si="151"/>
        <v/>
      </c>
      <c r="V964" s="2" t="str">
        <f t="shared" si="154"/>
        <v>INCIDENTS</v>
      </c>
      <c r="W964" s="16" t="str">
        <f t="shared" si="152"/>
        <v/>
      </c>
    </row>
    <row r="965" spans="2:23" x14ac:dyDescent="0.2">
      <c r="B965" s="59" t="str">
        <f>IF(Collage!B958="","",Collage!B958)</f>
        <v/>
      </c>
      <c r="C965" s="59" t="str">
        <f>IF(Collage!C958="","",Collage!C958)</f>
        <v/>
      </c>
      <c r="D965" s="35" t="str">
        <f>IF(Collage!D958="","",Collage!D958)</f>
        <v/>
      </c>
      <c r="E965" s="29"/>
      <c r="F965" s="10"/>
      <c r="G965" s="11"/>
      <c r="H965" s="13" t="str">
        <f t="shared" si="148"/>
        <v/>
      </c>
      <c r="I965" s="8" t="str">
        <f>IF(B965&lt;&gt;"",SUMIF($V$23:$V$598,V965,$H$23:$H$598)/SUMIF($V$23:$V$598,V965,$O$23:O1540),IF(O965&lt;&gt;"",SUMIF($S$23:$S$598,S965,$H$23:$H$598)/O965,""))</f>
        <v/>
      </c>
      <c r="J965" s="12"/>
      <c r="K965" s="19" t="str">
        <f t="shared" si="156"/>
        <v/>
      </c>
      <c r="L965" s="19" t="str">
        <f t="shared" si="149"/>
        <v/>
      </c>
      <c r="M965" s="19" t="str">
        <f t="shared" si="150"/>
        <v/>
      </c>
      <c r="N965" s="19" t="str">
        <f t="shared" si="157"/>
        <v/>
      </c>
      <c r="O965" s="9" t="str">
        <f t="shared" si="155"/>
        <v/>
      </c>
      <c r="S965" s="2" t="str">
        <f t="shared" si="153"/>
        <v>INDEX</v>
      </c>
      <c r="T965" s="18" t="str">
        <f t="shared" si="151"/>
        <v/>
      </c>
      <c r="V965" s="2" t="str">
        <f t="shared" si="154"/>
        <v>INCIDENTS</v>
      </c>
      <c r="W965" s="16" t="str">
        <f t="shared" si="152"/>
        <v/>
      </c>
    </row>
    <row r="966" spans="2:23" x14ac:dyDescent="0.2">
      <c r="B966" s="59" t="str">
        <f>IF(Collage!B959="","",Collage!B959)</f>
        <v/>
      </c>
      <c r="C966" s="59" t="str">
        <f>IF(Collage!C959="","",Collage!C959)</f>
        <v/>
      </c>
      <c r="D966" s="35" t="str">
        <f>IF(Collage!D959="","",Collage!D959)</f>
        <v/>
      </c>
      <c r="E966" s="29"/>
      <c r="F966" s="10"/>
      <c r="G966" s="11"/>
      <c r="H966" s="13" t="str">
        <f t="shared" si="148"/>
        <v/>
      </c>
      <c r="I966" s="8" t="str">
        <f>IF(B966&lt;&gt;"",SUMIF($V$23:$V$598,V966,$H$23:$H$598)/SUMIF($V$23:$V$598,V966,$O$23:O1541),IF(O966&lt;&gt;"",SUMIF($S$23:$S$598,S966,$H$23:$H$598)/O966,""))</f>
        <v/>
      </c>
      <c r="J966" s="12"/>
      <c r="K966" s="19" t="str">
        <f t="shared" si="156"/>
        <v/>
      </c>
      <c r="L966" s="19" t="str">
        <f t="shared" si="149"/>
        <v/>
      </c>
      <c r="M966" s="19" t="str">
        <f t="shared" si="150"/>
        <v/>
      </c>
      <c r="N966" s="19" t="str">
        <f t="shared" si="157"/>
        <v/>
      </c>
      <c r="O966" s="9" t="str">
        <f t="shared" si="155"/>
        <v/>
      </c>
      <c r="S966" s="2" t="str">
        <f t="shared" si="153"/>
        <v>INDEX</v>
      </c>
      <c r="T966" s="18" t="str">
        <f t="shared" si="151"/>
        <v/>
      </c>
      <c r="V966" s="2" t="str">
        <f t="shared" si="154"/>
        <v>INCIDENTS</v>
      </c>
      <c r="W966" s="16" t="str">
        <f t="shared" si="152"/>
        <v/>
      </c>
    </row>
    <row r="967" spans="2:23" x14ac:dyDescent="0.2">
      <c r="B967" s="59" t="str">
        <f>IF(Collage!B960="","",Collage!B960)</f>
        <v/>
      </c>
      <c r="C967" s="59" t="str">
        <f>IF(Collage!C960="","",Collage!C960)</f>
        <v/>
      </c>
      <c r="D967" s="35" t="str">
        <f>IF(Collage!D960="","",Collage!D960)</f>
        <v/>
      </c>
      <c r="E967" s="29"/>
      <c r="F967" s="10"/>
      <c r="G967" s="11"/>
      <c r="H967" s="13" t="str">
        <f t="shared" si="148"/>
        <v/>
      </c>
      <c r="I967" s="8" t="str">
        <f>IF(B967&lt;&gt;"",SUMIF($V$23:$V$598,V967,$H$23:$H$598)/SUMIF($V$23:$V$598,V967,$O$23:O1542),IF(O967&lt;&gt;"",SUMIF($S$23:$S$598,S967,$H$23:$H$598)/O967,""))</f>
        <v/>
      </c>
      <c r="J967" s="12"/>
      <c r="K967" s="19" t="str">
        <f t="shared" si="156"/>
        <v/>
      </c>
      <c r="L967" s="19" t="str">
        <f t="shared" si="149"/>
        <v/>
      </c>
      <c r="M967" s="19" t="str">
        <f t="shared" si="150"/>
        <v/>
      </c>
      <c r="N967" s="19" t="str">
        <f t="shared" si="157"/>
        <v/>
      </c>
      <c r="O967" s="9" t="str">
        <f t="shared" si="155"/>
        <v/>
      </c>
      <c r="S967" s="2" t="str">
        <f t="shared" si="153"/>
        <v>INDEX</v>
      </c>
      <c r="T967" s="18" t="str">
        <f t="shared" si="151"/>
        <v/>
      </c>
      <c r="V967" s="2" t="str">
        <f t="shared" si="154"/>
        <v>INCIDENTS</v>
      </c>
      <c r="W967" s="16" t="str">
        <f t="shared" si="152"/>
        <v/>
      </c>
    </row>
    <row r="968" spans="2:23" x14ac:dyDescent="0.2">
      <c r="B968" s="59" t="str">
        <f>IF(Collage!B961="","",Collage!B961)</f>
        <v/>
      </c>
      <c r="C968" s="59" t="str">
        <f>IF(Collage!C961="","",Collage!C961)</f>
        <v/>
      </c>
      <c r="D968" s="35" t="str">
        <f>IF(Collage!D961="","",Collage!D961)</f>
        <v/>
      </c>
      <c r="E968" s="29"/>
      <c r="F968" s="10"/>
      <c r="G968" s="11"/>
      <c r="H968" s="13" t="str">
        <f t="shared" si="148"/>
        <v/>
      </c>
      <c r="I968" s="8" t="str">
        <f>IF(B968&lt;&gt;"",SUMIF($V$23:$V$598,V968,$H$23:$H$598)/SUMIF($V$23:$V$598,V968,$O$23:O1543),IF(O968&lt;&gt;"",SUMIF($S$23:$S$598,S968,$H$23:$H$598)/O968,""))</f>
        <v/>
      </c>
      <c r="J968" s="12"/>
      <c r="K968" s="19" t="str">
        <f t="shared" si="156"/>
        <v/>
      </c>
      <c r="L968" s="19" t="str">
        <f t="shared" si="149"/>
        <v/>
      </c>
      <c r="M968" s="19" t="str">
        <f t="shared" si="150"/>
        <v/>
      </c>
      <c r="N968" s="19" t="str">
        <f t="shared" si="157"/>
        <v/>
      </c>
      <c r="O968" s="9" t="str">
        <f t="shared" si="155"/>
        <v/>
      </c>
      <c r="S968" s="2" t="str">
        <f t="shared" si="153"/>
        <v>INDEX</v>
      </c>
      <c r="T968" s="18" t="str">
        <f t="shared" si="151"/>
        <v/>
      </c>
      <c r="V968" s="2" t="str">
        <f t="shared" si="154"/>
        <v>INCIDENTS</v>
      </c>
      <c r="W968" s="16" t="str">
        <f t="shared" si="152"/>
        <v/>
      </c>
    </row>
    <row r="969" spans="2:23" x14ac:dyDescent="0.2">
      <c r="B969" s="59" t="str">
        <f>IF(Collage!B962="","",Collage!B962)</f>
        <v/>
      </c>
      <c r="C969" s="59" t="str">
        <f>IF(Collage!C962="","",Collage!C962)</f>
        <v/>
      </c>
      <c r="D969" s="35" t="str">
        <f>IF(Collage!D962="","",Collage!D962)</f>
        <v/>
      </c>
      <c r="E969" s="29"/>
      <c r="F969" s="10"/>
      <c r="G969" s="11"/>
      <c r="H969" s="13" t="str">
        <f t="shared" si="148"/>
        <v/>
      </c>
      <c r="I969" s="8" t="str">
        <f>IF(B969&lt;&gt;"",SUMIF($V$23:$V$598,V969,$H$23:$H$598)/SUMIF($V$23:$V$598,V969,$O$23:O1544),IF(O969&lt;&gt;"",SUMIF($S$23:$S$598,S969,$H$23:$H$598)/O969,""))</f>
        <v/>
      </c>
      <c r="J969" s="12"/>
      <c r="K969" s="19" t="str">
        <f t="shared" si="156"/>
        <v/>
      </c>
      <c r="L969" s="19" t="str">
        <f t="shared" si="149"/>
        <v/>
      </c>
      <c r="M969" s="19" t="str">
        <f t="shared" si="150"/>
        <v/>
      </c>
      <c r="N969" s="19" t="str">
        <f t="shared" si="157"/>
        <v/>
      </c>
      <c r="O969" s="9" t="str">
        <f t="shared" si="155"/>
        <v/>
      </c>
      <c r="S969" s="2" t="str">
        <f t="shared" si="153"/>
        <v>INDEX</v>
      </c>
      <c r="T969" s="18" t="str">
        <f t="shared" si="151"/>
        <v/>
      </c>
      <c r="V969" s="2" t="str">
        <f t="shared" si="154"/>
        <v>INCIDENTS</v>
      </c>
      <c r="W969" s="16" t="str">
        <f t="shared" si="152"/>
        <v/>
      </c>
    </row>
    <row r="970" spans="2:23" x14ac:dyDescent="0.2">
      <c r="B970" s="59" t="str">
        <f>IF(Collage!B963="","",Collage!B963)</f>
        <v/>
      </c>
      <c r="C970" s="59" t="str">
        <f>IF(Collage!C963="","",Collage!C963)</f>
        <v/>
      </c>
      <c r="D970" s="35" t="str">
        <f>IF(Collage!D963="","",Collage!D963)</f>
        <v/>
      </c>
      <c r="E970" s="29"/>
      <c r="F970" s="10"/>
      <c r="G970" s="11"/>
      <c r="H970" s="13" t="str">
        <f t="shared" si="148"/>
        <v/>
      </c>
      <c r="I970" s="8" t="str">
        <f>IF(B970&lt;&gt;"",SUMIF($V$23:$V$598,V970,$H$23:$H$598)/SUMIF($V$23:$V$598,V970,$O$23:O1545),IF(O970&lt;&gt;"",SUMIF($S$23:$S$598,S970,$H$23:$H$598)/O970,""))</f>
        <v/>
      </c>
      <c r="J970" s="12"/>
      <c r="K970" s="19" t="str">
        <f t="shared" si="156"/>
        <v/>
      </c>
      <c r="L970" s="19" t="str">
        <f t="shared" si="149"/>
        <v/>
      </c>
      <c r="M970" s="19" t="str">
        <f t="shared" si="150"/>
        <v/>
      </c>
      <c r="N970" s="19" t="str">
        <f t="shared" si="157"/>
        <v/>
      </c>
      <c r="O970" s="9" t="str">
        <f t="shared" si="155"/>
        <v/>
      </c>
      <c r="S970" s="2" t="str">
        <f t="shared" si="153"/>
        <v>INDEX</v>
      </c>
      <c r="T970" s="18" t="str">
        <f t="shared" si="151"/>
        <v/>
      </c>
      <c r="V970" s="2" t="str">
        <f t="shared" si="154"/>
        <v>INCIDENTS</v>
      </c>
      <c r="W970" s="16" t="str">
        <f t="shared" si="152"/>
        <v/>
      </c>
    </row>
    <row r="971" spans="2:23" x14ac:dyDescent="0.2">
      <c r="B971" s="59" t="str">
        <f>IF(Collage!B964="","",Collage!B964)</f>
        <v/>
      </c>
      <c r="C971" s="59" t="str">
        <f>IF(Collage!C964="","",Collage!C964)</f>
        <v/>
      </c>
      <c r="D971" s="35" t="str">
        <f>IF(Collage!D964="","",Collage!D964)</f>
        <v/>
      </c>
      <c r="E971" s="29"/>
      <c r="F971" s="10"/>
      <c r="G971" s="11"/>
      <c r="H971" s="13" t="str">
        <f t="shared" si="148"/>
        <v/>
      </c>
      <c r="I971" s="8" t="str">
        <f>IF(B971&lt;&gt;"",SUMIF($V$23:$V$598,V971,$H$23:$H$598)/SUMIF($V$23:$V$598,V971,$O$23:O1546),IF(O971&lt;&gt;"",SUMIF($S$23:$S$598,S971,$H$23:$H$598)/O971,""))</f>
        <v/>
      </c>
      <c r="J971" s="12"/>
      <c r="K971" s="19" t="str">
        <f t="shared" si="156"/>
        <v/>
      </c>
      <c r="L971" s="19" t="str">
        <f t="shared" si="149"/>
        <v/>
      </c>
      <c r="M971" s="19" t="str">
        <f t="shared" si="150"/>
        <v/>
      </c>
      <c r="N971" s="19" t="str">
        <f t="shared" si="157"/>
        <v/>
      </c>
      <c r="O971" s="9" t="str">
        <f t="shared" si="155"/>
        <v/>
      </c>
      <c r="S971" s="2" t="str">
        <f t="shared" si="153"/>
        <v>INDEX</v>
      </c>
      <c r="T971" s="18" t="str">
        <f t="shared" si="151"/>
        <v/>
      </c>
      <c r="V971" s="2" t="str">
        <f t="shared" si="154"/>
        <v>INCIDENTS</v>
      </c>
      <c r="W971" s="16" t="str">
        <f t="shared" si="152"/>
        <v/>
      </c>
    </row>
    <row r="972" spans="2:23" x14ac:dyDescent="0.2">
      <c r="B972" s="59" t="str">
        <f>IF(Collage!B965="","",Collage!B965)</f>
        <v/>
      </c>
      <c r="C972" s="59" t="str">
        <f>IF(Collage!C965="","",Collage!C965)</f>
        <v/>
      </c>
      <c r="D972" s="35" t="str">
        <f>IF(Collage!D965="","",Collage!D965)</f>
        <v/>
      </c>
      <c r="E972" s="29"/>
      <c r="F972" s="10"/>
      <c r="G972" s="11"/>
      <c r="H972" s="13" t="str">
        <f t="shared" si="148"/>
        <v/>
      </c>
      <c r="I972" s="8" t="str">
        <f>IF(B972&lt;&gt;"",SUMIF($V$23:$V$598,V972,$H$23:$H$598)/SUMIF($V$23:$V$598,V972,$O$23:O1547),IF(O972&lt;&gt;"",SUMIF($S$23:$S$598,S972,$H$23:$H$598)/O972,""))</f>
        <v/>
      </c>
      <c r="J972" s="12"/>
      <c r="K972" s="19" t="str">
        <f t="shared" si="156"/>
        <v/>
      </c>
      <c r="L972" s="19" t="str">
        <f t="shared" si="149"/>
        <v/>
      </c>
      <c r="M972" s="19" t="str">
        <f t="shared" si="150"/>
        <v/>
      </c>
      <c r="N972" s="19" t="str">
        <f t="shared" si="157"/>
        <v/>
      </c>
      <c r="O972" s="9" t="str">
        <f t="shared" si="155"/>
        <v/>
      </c>
      <c r="S972" s="2" t="str">
        <f t="shared" si="153"/>
        <v>INDEX</v>
      </c>
      <c r="T972" s="18" t="str">
        <f t="shared" si="151"/>
        <v/>
      </c>
      <c r="V972" s="2" t="str">
        <f t="shared" si="154"/>
        <v>INCIDENTS</v>
      </c>
      <c r="W972" s="16" t="str">
        <f t="shared" si="152"/>
        <v/>
      </c>
    </row>
    <row r="973" spans="2:23" x14ac:dyDescent="0.2">
      <c r="B973" s="59" t="str">
        <f>IF(Collage!B966="","",Collage!B966)</f>
        <v/>
      </c>
      <c r="C973" s="59" t="str">
        <f>IF(Collage!C966="","",Collage!C966)</f>
        <v/>
      </c>
      <c r="D973" s="35" t="str">
        <f>IF(Collage!D966="","",Collage!D966)</f>
        <v/>
      </c>
      <c r="E973" s="29"/>
      <c r="F973" s="10"/>
      <c r="G973" s="11"/>
      <c r="H973" s="13" t="str">
        <f t="shared" si="148"/>
        <v/>
      </c>
      <c r="I973" s="8" t="str">
        <f>IF(B973&lt;&gt;"",SUMIF($V$23:$V$598,V973,$H$23:$H$598)/SUMIF($V$23:$V$598,V973,$O$23:O1548),IF(O973&lt;&gt;"",SUMIF($S$23:$S$598,S973,$H$23:$H$598)/O973,""))</f>
        <v/>
      </c>
      <c r="J973" s="12"/>
      <c r="K973" s="19" t="str">
        <f t="shared" si="156"/>
        <v/>
      </c>
      <c r="L973" s="19" t="str">
        <f t="shared" si="149"/>
        <v/>
      </c>
      <c r="M973" s="19" t="str">
        <f t="shared" si="150"/>
        <v/>
      </c>
      <c r="N973" s="19" t="str">
        <f t="shared" si="157"/>
        <v/>
      </c>
      <c r="O973" s="9" t="str">
        <f t="shared" si="155"/>
        <v/>
      </c>
      <c r="S973" s="2" t="str">
        <f t="shared" si="153"/>
        <v>INDEX</v>
      </c>
      <c r="T973" s="18" t="str">
        <f t="shared" si="151"/>
        <v/>
      </c>
      <c r="V973" s="2" t="str">
        <f t="shared" si="154"/>
        <v>INCIDENTS</v>
      </c>
      <c r="W973" s="16" t="str">
        <f t="shared" si="152"/>
        <v/>
      </c>
    </row>
    <row r="974" spans="2:23" x14ac:dyDescent="0.2">
      <c r="B974" s="59" t="str">
        <f>IF(Collage!B967="","",Collage!B967)</f>
        <v/>
      </c>
      <c r="C974" s="59" t="str">
        <f>IF(Collage!C967="","",Collage!C967)</f>
        <v/>
      </c>
      <c r="D974" s="35" t="str">
        <f>IF(Collage!D967="","",Collage!D967)</f>
        <v/>
      </c>
      <c r="E974" s="29"/>
      <c r="F974" s="10"/>
      <c r="G974" s="11"/>
      <c r="H974" s="13" t="str">
        <f t="shared" si="148"/>
        <v/>
      </c>
      <c r="I974" s="8" t="str">
        <f>IF(B974&lt;&gt;"",SUMIF($V$23:$V$598,V974,$H$23:$H$598)/SUMIF($V$23:$V$598,V974,$O$23:O1549),IF(O974&lt;&gt;"",SUMIF($S$23:$S$598,S974,$H$23:$H$598)/O974,""))</f>
        <v/>
      </c>
      <c r="J974" s="12"/>
      <c r="K974" s="19" t="str">
        <f t="shared" si="156"/>
        <v/>
      </c>
      <c r="L974" s="19" t="str">
        <f t="shared" si="149"/>
        <v/>
      </c>
      <c r="M974" s="19" t="str">
        <f t="shared" si="150"/>
        <v/>
      </c>
      <c r="N974" s="19" t="str">
        <f t="shared" si="157"/>
        <v/>
      </c>
      <c r="O974" s="9" t="str">
        <f t="shared" si="155"/>
        <v/>
      </c>
      <c r="S974" s="2" t="str">
        <f t="shared" si="153"/>
        <v>INDEX</v>
      </c>
      <c r="T974" s="18" t="str">
        <f t="shared" si="151"/>
        <v/>
      </c>
      <c r="V974" s="2" t="str">
        <f t="shared" si="154"/>
        <v>INCIDENTS</v>
      </c>
      <c r="W974" s="16" t="str">
        <f t="shared" si="152"/>
        <v/>
      </c>
    </row>
    <row r="975" spans="2:23" x14ac:dyDescent="0.2">
      <c r="B975" s="59" t="str">
        <f>IF(Collage!B968="","",Collage!B968)</f>
        <v/>
      </c>
      <c r="C975" s="59" t="str">
        <f>IF(Collage!C968="","",Collage!C968)</f>
        <v/>
      </c>
      <c r="D975" s="35" t="str">
        <f>IF(Collage!D968="","",Collage!D968)</f>
        <v/>
      </c>
      <c r="E975" s="29"/>
      <c r="F975" s="10"/>
      <c r="G975" s="11"/>
      <c r="H975" s="13" t="str">
        <f t="shared" si="148"/>
        <v/>
      </c>
      <c r="I975" s="8" t="str">
        <f>IF(B975&lt;&gt;"",SUMIF($V$23:$V$598,V975,$H$23:$H$598)/SUMIF($V$23:$V$598,V975,$O$23:O1550),IF(O975&lt;&gt;"",SUMIF($S$23:$S$598,S975,$H$23:$H$598)/O975,""))</f>
        <v/>
      </c>
      <c r="J975" s="12"/>
      <c r="K975" s="19" t="str">
        <f t="shared" si="156"/>
        <v/>
      </c>
      <c r="L975" s="19" t="str">
        <f t="shared" si="149"/>
        <v/>
      </c>
      <c r="M975" s="19" t="str">
        <f t="shared" si="150"/>
        <v/>
      </c>
      <c r="N975" s="19" t="str">
        <f t="shared" si="157"/>
        <v/>
      </c>
      <c r="O975" s="9" t="str">
        <f t="shared" si="155"/>
        <v/>
      </c>
      <c r="S975" s="2" t="str">
        <f t="shared" si="153"/>
        <v>INDEX</v>
      </c>
      <c r="T975" s="18" t="str">
        <f t="shared" si="151"/>
        <v/>
      </c>
      <c r="V975" s="2" t="str">
        <f t="shared" si="154"/>
        <v>INCIDENTS</v>
      </c>
      <c r="W975" s="16" t="str">
        <f t="shared" si="152"/>
        <v/>
      </c>
    </row>
    <row r="976" spans="2:23" x14ac:dyDescent="0.2">
      <c r="B976" s="59" t="str">
        <f>IF(Collage!B969="","",Collage!B969)</f>
        <v/>
      </c>
      <c r="C976" s="59" t="str">
        <f>IF(Collage!C969="","",Collage!C969)</f>
        <v/>
      </c>
      <c r="D976" s="35" t="str">
        <f>IF(Collage!D969="","",Collage!D969)</f>
        <v/>
      </c>
      <c r="E976" s="29"/>
      <c r="F976" s="10"/>
      <c r="G976" s="11"/>
      <c r="H976" s="13" t="str">
        <f t="shared" si="148"/>
        <v/>
      </c>
      <c r="I976" s="8" t="str">
        <f>IF(B976&lt;&gt;"",SUMIF($V$23:$V$598,V976,$H$23:$H$598)/SUMIF($V$23:$V$598,V976,$O$23:O1551),IF(O976&lt;&gt;"",SUMIF($S$23:$S$598,S976,$H$23:$H$598)/O976,""))</f>
        <v/>
      </c>
      <c r="J976" s="12"/>
      <c r="K976" s="19" t="str">
        <f t="shared" si="156"/>
        <v/>
      </c>
      <c r="L976" s="19" t="str">
        <f t="shared" si="149"/>
        <v/>
      </c>
      <c r="M976" s="19" t="str">
        <f t="shared" si="150"/>
        <v/>
      </c>
      <c r="N976" s="19" t="str">
        <f t="shared" si="157"/>
        <v/>
      </c>
      <c r="O976" s="9" t="str">
        <f t="shared" si="155"/>
        <v/>
      </c>
      <c r="S976" s="2" t="str">
        <f t="shared" si="153"/>
        <v>INDEX</v>
      </c>
      <c r="T976" s="18" t="str">
        <f t="shared" si="151"/>
        <v/>
      </c>
      <c r="V976" s="2" t="str">
        <f t="shared" si="154"/>
        <v>INCIDENTS</v>
      </c>
      <c r="W976" s="16" t="str">
        <f t="shared" si="152"/>
        <v/>
      </c>
    </row>
    <row r="977" spans="2:23" x14ac:dyDescent="0.2">
      <c r="B977" s="59" t="str">
        <f>IF(Collage!B970="","",Collage!B970)</f>
        <v/>
      </c>
      <c r="C977" s="59" t="str">
        <f>IF(Collage!C970="","",Collage!C970)</f>
        <v/>
      </c>
      <c r="D977" s="35" t="str">
        <f>IF(Collage!D970="","",Collage!D970)</f>
        <v/>
      </c>
      <c r="E977" s="29"/>
      <c r="F977" s="10"/>
      <c r="G977" s="11"/>
      <c r="H977" s="13" t="str">
        <f t="shared" si="148"/>
        <v/>
      </c>
      <c r="I977" s="8" t="str">
        <f>IF(B977&lt;&gt;"",SUMIF($V$23:$V$598,V977,$H$23:$H$598)/SUMIF($V$23:$V$598,V977,$O$23:O1552),IF(O977&lt;&gt;"",SUMIF($S$23:$S$598,S977,$H$23:$H$598)/O977,""))</f>
        <v/>
      </c>
      <c r="J977" s="12"/>
      <c r="K977" s="19" t="str">
        <f t="shared" si="156"/>
        <v/>
      </c>
      <c r="L977" s="19" t="str">
        <f t="shared" si="149"/>
        <v/>
      </c>
      <c r="M977" s="19" t="str">
        <f t="shared" si="150"/>
        <v/>
      </c>
      <c r="N977" s="19" t="str">
        <f t="shared" si="157"/>
        <v/>
      </c>
      <c r="O977" s="9" t="str">
        <f t="shared" si="155"/>
        <v/>
      </c>
      <c r="S977" s="2" t="str">
        <f t="shared" si="153"/>
        <v>INDEX</v>
      </c>
      <c r="T977" s="18" t="str">
        <f t="shared" si="151"/>
        <v/>
      </c>
      <c r="V977" s="2" t="str">
        <f t="shared" si="154"/>
        <v>INCIDENTS</v>
      </c>
      <c r="W977" s="16" t="str">
        <f t="shared" si="152"/>
        <v/>
      </c>
    </row>
    <row r="978" spans="2:23" x14ac:dyDescent="0.2">
      <c r="B978" s="59" t="str">
        <f>IF(Collage!B971="","",Collage!B971)</f>
        <v/>
      </c>
      <c r="C978" s="59" t="str">
        <f>IF(Collage!C971="","",Collage!C971)</f>
        <v/>
      </c>
      <c r="D978" s="35" t="str">
        <f>IF(Collage!D971="","",Collage!D971)</f>
        <v/>
      </c>
      <c r="E978" s="29"/>
      <c r="F978" s="10"/>
      <c r="G978" s="11"/>
      <c r="H978" s="13" t="str">
        <f t="shared" si="148"/>
        <v/>
      </c>
      <c r="I978" s="8" t="str">
        <f>IF(B978&lt;&gt;"",SUMIF($V$23:$V$598,V978,$H$23:$H$598)/SUMIF($V$23:$V$598,V978,$O$23:O1553),IF(O978&lt;&gt;"",SUMIF($S$23:$S$598,S978,$H$23:$H$598)/O978,""))</f>
        <v/>
      </c>
      <c r="J978" s="12"/>
      <c r="K978" s="19" t="str">
        <f t="shared" si="156"/>
        <v/>
      </c>
      <c r="L978" s="19" t="str">
        <f t="shared" si="149"/>
        <v/>
      </c>
      <c r="M978" s="19" t="str">
        <f t="shared" si="150"/>
        <v/>
      </c>
      <c r="N978" s="19" t="str">
        <f t="shared" si="157"/>
        <v/>
      </c>
      <c r="O978" s="9" t="str">
        <f t="shared" si="155"/>
        <v/>
      </c>
      <c r="S978" s="2" t="str">
        <f t="shared" si="153"/>
        <v>INDEX</v>
      </c>
      <c r="T978" s="18" t="str">
        <f t="shared" si="151"/>
        <v/>
      </c>
      <c r="V978" s="2" t="str">
        <f t="shared" si="154"/>
        <v>INCIDENTS</v>
      </c>
      <c r="W978" s="16" t="str">
        <f t="shared" si="152"/>
        <v/>
      </c>
    </row>
    <row r="979" spans="2:23" x14ac:dyDescent="0.2">
      <c r="B979" s="59" t="str">
        <f>IF(Collage!B972="","",Collage!B972)</f>
        <v/>
      </c>
      <c r="C979" s="59" t="str">
        <f>IF(Collage!C972="","",Collage!C972)</f>
        <v/>
      </c>
      <c r="D979" s="35" t="str">
        <f>IF(Collage!D972="","",Collage!D972)</f>
        <v/>
      </c>
      <c r="E979" s="29"/>
      <c r="F979" s="10"/>
      <c r="G979" s="11"/>
      <c r="H979" s="13" t="str">
        <f t="shared" si="148"/>
        <v/>
      </c>
      <c r="I979" s="8" t="str">
        <f>IF(B979&lt;&gt;"",SUMIF($V$23:$V$598,V979,$H$23:$H$598)/SUMIF($V$23:$V$598,V979,$O$23:O1554),IF(O979&lt;&gt;"",SUMIF($S$23:$S$598,S979,$H$23:$H$598)/O979,""))</f>
        <v/>
      </c>
      <c r="J979" s="12"/>
      <c r="K979" s="19" t="str">
        <f t="shared" si="156"/>
        <v/>
      </c>
      <c r="L979" s="19" t="str">
        <f t="shared" si="149"/>
        <v/>
      </c>
      <c r="M979" s="19" t="str">
        <f t="shared" si="150"/>
        <v/>
      </c>
      <c r="N979" s="19" t="str">
        <f t="shared" si="157"/>
        <v/>
      </c>
      <c r="O979" s="9" t="str">
        <f t="shared" si="155"/>
        <v/>
      </c>
      <c r="S979" s="2" t="str">
        <f t="shared" si="153"/>
        <v>INDEX</v>
      </c>
      <c r="T979" s="18" t="str">
        <f t="shared" si="151"/>
        <v/>
      </c>
      <c r="V979" s="2" t="str">
        <f t="shared" si="154"/>
        <v>INCIDENTS</v>
      </c>
      <c r="W979" s="16" t="str">
        <f t="shared" si="152"/>
        <v/>
      </c>
    </row>
    <row r="980" spans="2:23" x14ac:dyDescent="0.2">
      <c r="B980" s="59" t="str">
        <f>IF(Collage!B973="","",Collage!B973)</f>
        <v/>
      </c>
      <c r="C980" s="59" t="str">
        <f>IF(Collage!C973="","",Collage!C973)</f>
        <v/>
      </c>
      <c r="D980" s="35" t="str">
        <f>IF(Collage!D973="","",Collage!D973)</f>
        <v/>
      </c>
      <c r="E980" s="29"/>
      <c r="F980" s="10"/>
      <c r="G980" s="11"/>
      <c r="H980" s="13" t="str">
        <f t="shared" si="148"/>
        <v/>
      </c>
      <c r="I980" s="8" t="str">
        <f>IF(B980&lt;&gt;"",SUMIF($V$23:$V$598,V980,$H$23:$H$598)/SUMIF($V$23:$V$598,V980,$O$23:O1555),IF(O980&lt;&gt;"",SUMIF($S$23:$S$598,S980,$H$23:$H$598)/O980,""))</f>
        <v/>
      </c>
      <c r="J980" s="12"/>
      <c r="K980" s="19" t="str">
        <f t="shared" si="156"/>
        <v/>
      </c>
      <c r="L980" s="19" t="str">
        <f t="shared" si="149"/>
        <v/>
      </c>
      <c r="M980" s="19" t="str">
        <f t="shared" si="150"/>
        <v/>
      </c>
      <c r="N980" s="19" t="str">
        <f t="shared" si="157"/>
        <v/>
      </c>
      <c r="O980" s="9" t="str">
        <f t="shared" si="155"/>
        <v/>
      </c>
      <c r="S980" s="2" t="str">
        <f t="shared" si="153"/>
        <v>INDEX</v>
      </c>
      <c r="T980" s="18" t="str">
        <f t="shared" si="151"/>
        <v/>
      </c>
      <c r="V980" s="2" t="str">
        <f t="shared" si="154"/>
        <v>INCIDENTS</v>
      </c>
      <c r="W980" s="16" t="str">
        <f t="shared" si="152"/>
        <v/>
      </c>
    </row>
    <row r="981" spans="2:23" x14ac:dyDescent="0.2">
      <c r="B981" s="59" t="str">
        <f>IF(Collage!B974="","",Collage!B974)</f>
        <v/>
      </c>
      <c r="C981" s="59" t="str">
        <f>IF(Collage!C974="","",Collage!C974)</f>
        <v/>
      </c>
      <c r="D981" s="35" t="str">
        <f>IF(Collage!D974="","",Collage!D974)</f>
        <v/>
      </c>
      <c r="E981" s="29"/>
      <c r="F981" s="10"/>
      <c r="G981" s="11"/>
      <c r="H981" s="13" t="str">
        <f t="shared" si="148"/>
        <v/>
      </c>
      <c r="I981" s="8" t="str">
        <f>IF(B981&lt;&gt;"",SUMIF($V$23:$V$598,V981,$H$23:$H$598)/SUMIF($V$23:$V$598,V981,$O$23:O1556),IF(O981&lt;&gt;"",SUMIF($S$23:$S$598,S981,$H$23:$H$598)/O981,""))</f>
        <v/>
      </c>
      <c r="J981" s="12"/>
      <c r="K981" s="19" t="str">
        <f t="shared" si="156"/>
        <v/>
      </c>
      <c r="L981" s="19" t="str">
        <f t="shared" si="149"/>
        <v/>
      </c>
      <c r="M981" s="19" t="str">
        <f t="shared" si="150"/>
        <v/>
      </c>
      <c r="N981" s="19" t="str">
        <f t="shared" si="157"/>
        <v/>
      </c>
      <c r="O981" s="9" t="str">
        <f t="shared" si="155"/>
        <v/>
      </c>
      <c r="S981" s="2" t="str">
        <f t="shared" si="153"/>
        <v>INDEX</v>
      </c>
      <c r="T981" s="18" t="str">
        <f t="shared" si="151"/>
        <v/>
      </c>
      <c r="V981" s="2" t="str">
        <f t="shared" si="154"/>
        <v>INCIDENTS</v>
      </c>
      <c r="W981" s="16" t="str">
        <f t="shared" si="152"/>
        <v/>
      </c>
    </row>
    <row r="982" spans="2:23" x14ac:dyDescent="0.2">
      <c r="B982" s="59" t="str">
        <f>IF(Collage!B975="","",Collage!B975)</f>
        <v/>
      </c>
      <c r="C982" s="59" t="str">
        <f>IF(Collage!C975="","",Collage!C975)</f>
        <v/>
      </c>
      <c r="D982" s="35" t="str">
        <f>IF(Collage!D975="","",Collage!D975)</f>
        <v/>
      </c>
      <c r="E982" s="29"/>
      <c r="F982" s="10"/>
      <c r="G982" s="11"/>
      <c r="H982" s="13" t="str">
        <f t="shared" si="148"/>
        <v/>
      </c>
      <c r="I982" s="8" t="str">
        <f>IF(B982&lt;&gt;"",SUMIF($V$23:$V$598,V982,$H$23:$H$598)/SUMIF($V$23:$V$598,V982,$O$23:O1557),IF(O982&lt;&gt;"",SUMIF($S$23:$S$598,S982,$H$23:$H$598)/O982,""))</f>
        <v/>
      </c>
      <c r="J982" s="12"/>
      <c r="K982" s="19" t="str">
        <f t="shared" si="156"/>
        <v/>
      </c>
      <c r="L982" s="19" t="str">
        <f t="shared" si="149"/>
        <v/>
      </c>
      <c r="M982" s="19" t="str">
        <f t="shared" si="150"/>
        <v/>
      </c>
      <c r="N982" s="19" t="str">
        <f t="shared" si="157"/>
        <v/>
      </c>
      <c r="O982" s="9" t="str">
        <f t="shared" si="155"/>
        <v/>
      </c>
      <c r="S982" s="2" t="str">
        <f t="shared" si="153"/>
        <v>INDEX</v>
      </c>
      <c r="T982" s="18" t="str">
        <f t="shared" si="151"/>
        <v/>
      </c>
      <c r="V982" s="2" t="str">
        <f t="shared" si="154"/>
        <v>INCIDENTS</v>
      </c>
      <c r="W982" s="16" t="str">
        <f t="shared" si="152"/>
        <v/>
      </c>
    </row>
    <row r="983" spans="2:23" x14ac:dyDescent="0.2">
      <c r="B983" s="59" t="str">
        <f>IF(Collage!B976="","",Collage!B976)</f>
        <v/>
      </c>
      <c r="C983" s="59" t="str">
        <f>IF(Collage!C976="","",Collage!C976)</f>
        <v/>
      </c>
      <c r="D983" s="35" t="str">
        <f>IF(Collage!D976="","",Collage!D976)</f>
        <v/>
      </c>
      <c r="E983" s="29"/>
      <c r="F983" s="10"/>
      <c r="G983" s="11"/>
      <c r="H983" s="13" t="str">
        <f t="shared" ref="H983:H1000" si="158">IF(D983="","",SUM(N983/3))</f>
        <v/>
      </c>
      <c r="I983" s="8" t="str">
        <f>IF(B983&lt;&gt;"",SUMIF($V$23:$V$598,V983,$H$23:$H$598)/SUMIF($V$23:$V$598,V983,$O$23:O1558),IF(O983&lt;&gt;"",SUMIF($S$23:$S$598,S983,$H$23:$H$598)/O983,""))</f>
        <v/>
      </c>
      <c r="J983" s="12"/>
      <c r="K983" s="19" t="str">
        <f t="shared" si="156"/>
        <v/>
      </c>
      <c r="L983" s="19" t="str">
        <f t="shared" ref="L983:L1000" si="159">IF($D983&lt;&gt;"",IF($F983="X",1,0),"")</f>
        <v/>
      </c>
      <c r="M983" s="19" t="str">
        <f t="shared" ref="M983:M1000" si="160">IF($D983&lt;&gt;"",IF($G983="X",1,0),"")</f>
        <v/>
      </c>
      <c r="N983" s="19" t="str">
        <f t="shared" si="157"/>
        <v/>
      </c>
      <c r="O983" s="9" t="str">
        <f t="shared" si="155"/>
        <v/>
      </c>
      <c r="S983" s="2" t="str">
        <f t="shared" si="153"/>
        <v>INDEX</v>
      </c>
      <c r="T983" s="18" t="str">
        <f t="shared" ref="T983:T1000" si="161">IF(C983&lt;&gt;"",I983,"")</f>
        <v/>
      </c>
      <c r="V983" s="2" t="str">
        <f t="shared" si="154"/>
        <v>INCIDENTS</v>
      </c>
      <c r="W983" s="16" t="str">
        <f t="shared" ref="W983:W1000" si="162">IF(B983&lt;&gt;"",I983,"")</f>
        <v/>
      </c>
    </row>
    <row r="984" spans="2:23" x14ac:dyDescent="0.2">
      <c r="B984" s="59" t="str">
        <f>IF(Collage!B977="","",Collage!B977)</f>
        <v/>
      </c>
      <c r="C984" s="59" t="str">
        <f>IF(Collage!C977="","",Collage!C977)</f>
        <v/>
      </c>
      <c r="D984" s="35" t="str">
        <f>IF(Collage!D977="","",Collage!D977)</f>
        <v/>
      </c>
      <c r="E984" s="29"/>
      <c r="F984" s="10"/>
      <c r="G984" s="11"/>
      <c r="H984" s="13" t="str">
        <f t="shared" si="158"/>
        <v/>
      </c>
      <c r="I984" s="8" t="str">
        <f>IF(B984&lt;&gt;"",SUMIF($V$23:$V$598,V984,$H$23:$H$598)/SUMIF($V$23:$V$598,V984,$O$23:O1559),IF(O984&lt;&gt;"",SUMIF($S$23:$S$598,S984,$H$23:$H$598)/O984,""))</f>
        <v/>
      </c>
      <c r="J984" s="12"/>
      <c r="K984" s="19" t="str">
        <f t="shared" si="156"/>
        <v/>
      </c>
      <c r="L984" s="19" t="str">
        <f t="shared" si="159"/>
        <v/>
      </c>
      <c r="M984" s="19" t="str">
        <f t="shared" si="160"/>
        <v/>
      </c>
      <c r="N984" s="19" t="str">
        <f t="shared" si="157"/>
        <v/>
      </c>
      <c r="O984" s="9" t="str">
        <f t="shared" si="155"/>
        <v/>
      </c>
      <c r="S984" s="2" t="str">
        <f t="shared" ref="S984:S1000" si="163">IF(C984&lt;&gt;"",C984,IF(V984=V983,S983,""))</f>
        <v>INDEX</v>
      </c>
      <c r="T984" s="18" t="str">
        <f t="shared" si="161"/>
        <v/>
      </c>
      <c r="V984" s="2" t="str">
        <f t="shared" ref="V984:V1000" si="164">IF(B984="",V983,B984)</f>
        <v>INCIDENTS</v>
      </c>
      <c r="W984" s="16" t="str">
        <f t="shared" si="162"/>
        <v/>
      </c>
    </row>
    <row r="985" spans="2:23" x14ac:dyDescent="0.2">
      <c r="B985" s="59" t="str">
        <f>IF(Collage!B978="","",Collage!B978)</f>
        <v/>
      </c>
      <c r="C985" s="59" t="str">
        <f>IF(Collage!C978="","",Collage!C978)</f>
        <v/>
      </c>
      <c r="D985" s="35" t="str">
        <f>IF(Collage!D978="","",Collage!D978)</f>
        <v/>
      </c>
      <c r="E985" s="29"/>
      <c r="F985" s="10"/>
      <c r="G985" s="11"/>
      <c r="H985" s="13" t="str">
        <f t="shared" si="158"/>
        <v/>
      </c>
      <c r="I985" s="8" t="str">
        <f>IF(B985&lt;&gt;"",SUMIF($V$23:$V$598,V985,$H$23:$H$598)/SUMIF($V$23:$V$598,V985,$O$23:O1560),IF(O985&lt;&gt;"",SUMIF($S$23:$S$598,S985,$H$23:$H$598)/O985,""))</f>
        <v/>
      </c>
      <c r="J985" s="12"/>
      <c r="K985" s="19" t="str">
        <f t="shared" si="156"/>
        <v/>
      </c>
      <c r="L985" s="19" t="str">
        <f t="shared" si="159"/>
        <v/>
      </c>
      <c r="M985" s="19" t="str">
        <f t="shared" si="160"/>
        <v/>
      </c>
      <c r="N985" s="19" t="str">
        <f t="shared" si="157"/>
        <v/>
      </c>
      <c r="O985" s="9" t="str">
        <f t="shared" ref="O985:O1000" si="165">IF(C985="","",IF(S984&lt;&gt;S985,SUMPRODUCT((D985:D1461&lt;&gt;"")*(S985:S1461=S985)),""))</f>
        <v/>
      </c>
      <c r="S985" s="2" t="str">
        <f t="shared" si="163"/>
        <v>INDEX</v>
      </c>
      <c r="T985" s="18" t="str">
        <f t="shared" si="161"/>
        <v/>
      </c>
      <c r="V985" s="2" t="str">
        <f t="shared" si="164"/>
        <v>INCIDENTS</v>
      </c>
      <c r="W985" s="16" t="str">
        <f t="shared" si="162"/>
        <v/>
      </c>
    </row>
    <row r="986" spans="2:23" x14ac:dyDescent="0.2">
      <c r="B986" s="59" t="str">
        <f>IF(Collage!B979="","",Collage!B979)</f>
        <v/>
      </c>
      <c r="C986" s="59" t="str">
        <f>IF(Collage!C979="","",Collage!C979)</f>
        <v/>
      </c>
      <c r="D986" s="35" t="str">
        <f>IF(Collage!D979="","",Collage!D979)</f>
        <v/>
      </c>
      <c r="E986" s="29"/>
      <c r="F986" s="10"/>
      <c r="G986" s="11"/>
      <c r="H986" s="13" t="str">
        <f t="shared" si="158"/>
        <v/>
      </c>
      <c r="I986" s="8" t="str">
        <f>IF(B986&lt;&gt;"",SUMIF($V$23:$V$598,V986,$H$23:$H$598)/SUMIF($V$23:$V$598,V986,$O$23:O1561),IF(O986&lt;&gt;"",SUMIF($S$23:$S$598,S986,$H$23:$H$598)/O986,""))</f>
        <v/>
      </c>
      <c r="J986" s="12"/>
      <c r="K986" s="19" t="str">
        <f t="shared" si="156"/>
        <v/>
      </c>
      <c r="L986" s="19" t="str">
        <f t="shared" si="159"/>
        <v/>
      </c>
      <c r="M986" s="19" t="str">
        <f t="shared" si="160"/>
        <v/>
      </c>
      <c r="N986" s="19" t="str">
        <f t="shared" si="157"/>
        <v/>
      </c>
      <c r="O986" s="9" t="str">
        <f t="shared" si="165"/>
        <v/>
      </c>
      <c r="S986" s="2" t="str">
        <f t="shared" si="163"/>
        <v>INDEX</v>
      </c>
      <c r="T986" s="18" t="str">
        <f t="shared" si="161"/>
        <v/>
      </c>
      <c r="V986" s="2" t="str">
        <f t="shared" si="164"/>
        <v>INCIDENTS</v>
      </c>
      <c r="W986" s="16" t="str">
        <f t="shared" si="162"/>
        <v/>
      </c>
    </row>
    <row r="987" spans="2:23" x14ac:dyDescent="0.2">
      <c r="B987" s="59" t="str">
        <f>IF(Collage!B980="","",Collage!B980)</f>
        <v/>
      </c>
      <c r="C987" s="59" t="str">
        <f>IF(Collage!C980="","",Collage!C980)</f>
        <v/>
      </c>
      <c r="D987" s="35" t="str">
        <f>IF(Collage!D980="","",Collage!D980)</f>
        <v/>
      </c>
      <c r="E987" s="29"/>
      <c r="F987" s="10"/>
      <c r="G987" s="11"/>
      <c r="H987" s="13" t="str">
        <f t="shared" si="158"/>
        <v/>
      </c>
      <c r="I987" s="8" t="str">
        <f>IF(B987&lt;&gt;"",SUMIF($V$23:$V$598,V987,$H$23:$H$598)/SUMIF($V$23:$V$598,V987,$O$23:O1562),IF(O987&lt;&gt;"",SUMIF($S$23:$S$598,S987,$H$23:$H$598)/O987,""))</f>
        <v/>
      </c>
      <c r="J987" s="12"/>
      <c r="K987" s="19" t="str">
        <f t="shared" si="156"/>
        <v/>
      </c>
      <c r="L987" s="19" t="str">
        <f t="shared" si="159"/>
        <v/>
      </c>
      <c r="M987" s="19" t="str">
        <f t="shared" si="160"/>
        <v/>
      </c>
      <c r="N987" s="19" t="str">
        <f t="shared" si="157"/>
        <v/>
      </c>
      <c r="O987" s="9" t="str">
        <f t="shared" si="165"/>
        <v/>
      </c>
      <c r="S987" s="2" t="str">
        <f t="shared" si="163"/>
        <v>INDEX</v>
      </c>
      <c r="T987" s="18" t="str">
        <f t="shared" si="161"/>
        <v/>
      </c>
      <c r="V987" s="2" t="str">
        <f t="shared" si="164"/>
        <v>INCIDENTS</v>
      </c>
      <c r="W987" s="16" t="str">
        <f t="shared" si="162"/>
        <v/>
      </c>
    </row>
    <row r="988" spans="2:23" x14ac:dyDescent="0.2">
      <c r="B988" s="59" t="str">
        <f>IF(Collage!B981="","",Collage!B981)</f>
        <v/>
      </c>
      <c r="C988" s="59" t="str">
        <f>IF(Collage!C981="","",Collage!C981)</f>
        <v/>
      </c>
      <c r="D988" s="35" t="str">
        <f>IF(Collage!D981="","",Collage!D981)</f>
        <v/>
      </c>
      <c r="E988" s="29"/>
      <c r="F988" s="10"/>
      <c r="G988" s="11"/>
      <c r="H988" s="13" t="str">
        <f t="shared" si="158"/>
        <v/>
      </c>
      <c r="I988" s="8" t="str">
        <f>IF(B988&lt;&gt;"",SUMIF($V$23:$V$598,V988,$H$23:$H$598)/SUMIF($V$23:$V$598,V988,$O$23:O1563),IF(O988&lt;&gt;"",SUMIF($S$23:$S$598,S988,$H$23:$H$598)/O988,""))</f>
        <v/>
      </c>
      <c r="J988" s="12"/>
      <c r="K988" s="19" t="str">
        <f t="shared" si="156"/>
        <v/>
      </c>
      <c r="L988" s="19" t="str">
        <f t="shared" si="159"/>
        <v/>
      </c>
      <c r="M988" s="19" t="str">
        <f t="shared" si="160"/>
        <v/>
      </c>
      <c r="N988" s="19" t="str">
        <f t="shared" si="157"/>
        <v/>
      </c>
      <c r="O988" s="9" t="str">
        <f t="shared" si="165"/>
        <v/>
      </c>
      <c r="S988" s="2" t="str">
        <f t="shared" si="163"/>
        <v>INDEX</v>
      </c>
      <c r="T988" s="18" t="str">
        <f t="shared" si="161"/>
        <v/>
      </c>
      <c r="V988" s="2" t="str">
        <f t="shared" si="164"/>
        <v>INCIDENTS</v>
      </c>
      <c r="W988" s="16" t="str">
        <f t="shared" si="162"/>
        <v/>
      </c>
    </row>
    <row r="989" spans="2:23" x14ac:dyDescent="0.2">
      <c r="B989" s="59" t="str">
        <f>IF(Collage!B982="","",Collage!B982)</f>
        <v/>
      </c>
      <c r="C989" s="59" t="str">
        <f>IF(Collage!C982="","",Collage!C982)</f>
        <v/>
      </c>
      <c r="D989" s="35" t="str">
        <f>IF(Collage!D982="","",Collage!D982)</f>
        <v/>
      </c>
      <c r="E989" s="29"/>
      <c r="F989" s="10"/>
      <c r="G989" s="11"/>
      <c r="H989" s="13" t="str">
        <f t="shared" si="158"/>
        <v/>
      </c>
      <c r="I989" s="8" t="str">
        <f>IF(B989&lt;&gt;"",SUMIF($V$23:$V$598,V989,$H$23:$H$598)/SUMIF($V$23:$V$598,V989,$O$23:O1564),IF(O989&lt;&gt;"",SUMIF($S$23:$S$598,S989,$H$23:$H$598)/O989,""))</f>
        <v/>
      </c>
      <c r="J989" s="12"/>
      <c r="K989" s="19" t="str">
        <f t="shared" si="156"/>
        <v/>
      </c>
      <c r="L989" s="19" t="str">
        <f t="shared" si="159"/>
        <v/>
      </c>
      <c r="M989" s="19" t="str">
        <f t="shared" si="160"/>
        <v/>
      </c>
      <c r="N989" s="19" t="str">
        <f t="shared" si="157"/>
        <v/>
      </c>
      <c r="O989" s="9" t="str">
        <f t="shared" si="165"/>
        <v/>
      </c>
      <c r="S989" s="2" t="str">
        <f t="shared" si="163"/>
        <v>INDEX</v>
      </c>
      <c r="T989" s="18" t="str">
        <f t="shared" si="161"/>
        <v/>
      </c>
      <c r="V989" s="2" t="str">
        <f t="shared" si="164"/>
        <v>INCIDENTS</v>
      </c>
      <c r="W989" s="16" t="str">
        <f t="shared" si="162"/>
        <v/>
      </c>
    </row>
    <row r="990" spans="2:23" x14ac:dyDescent="0.2">
      <c r="B990" s="59" t="str">
        <f>IF(Collage!B983="","",Collage!B983)</f>
        <v/>
      </c>
      <c r="C990" s="59" t="str">
        <f>IF(Collage!C983="","",Collage!C983)</f>
        <v/>
      </c>
      <c r="D990" s="35" t="str">
        <f>IF(Collage!D983="","",Collage!D983)</f>
        <v/>
      </c>
      <c r="E990" s="29"/>
      <c r="F990" s="10"/>
      <c r="G990" s="11"/>
      <c r="H990" s="13" t="str">
        <f t="shared" si="158"/>
        <v/>
      </c>
      <c r="I990" s="8" t="str">
        <f>IF(B990&lt;&gt;"",SUMIF($V$23:$V$598,V990,$H$23:$H$598)/SUMIF($V$23:$V$598,V990,$O$23:O1565),IF(O990&lt;&gt;"",SUMIF($S$23:$S$598,S990,$H$23:$H$598)/O990,""))</f>
        <v/>
      </c>
      <c r="J990" s="12"/>
      <c r="K990" s="19" t="str">
        <f t="shared" si="156"/>
        <v/>
      </c>
      <c r="L990" s="19" t="str">
        <f t="shared" si="159"/>
        <v/>
      </c>
      <c r="M990" s="19" t="str">
        <f t="shared" si="160"/>
        <v/>
      </c>
      <c r="N990" s="19" t="str">
        <f t="shared" si="157"/>
        <v/>
      </c>
      <c r="O990" s="9" t="str">
        <f t="shared" si="165"/>
        <v/>
      </c>
      <c r="S990" s="2" t="str">
        <f t="shared" si="163"/>
        <v>INDEX</v>
      </c>
      <c r="T990" s="18" t="str">
        <f t="shared" si="161"/>
        <v/>
      </c>
      <c r="V990" s="2" t="str">
        <f t="shared" si="164"/>
        <v>INCIDENTS</v>
      </c>
      <c r="W990" s="16" t="str">
        <f t="shared" si="162"/>
        <v/>
      </c>
    </row>
    <row r="991" spans="2:23" x14ac:dyDescent="0.2">
      <c r="B991" s="59" t="str">
        <f>IF(Collage!B984="","",Collage!B984)</f>
        <v/>
      </c>
      <c r="C991" s="59" t="str">
        <f>IF(Collage!C984="","",Collage!C984)</f>
        <v/>
      </c>
      <c r="D991" s="35" t="str">
        <f>IF(Collage!D984="","",Collage!D984)</f>
        <v/>
      </c>
      <c r="E991" s="29"/>
      <c r="F991" s="10"/>
      <c r="G991" s="11"/>
      <c r="H991" s="13" t="str">
        <f t="shared" si="158"/>
        <v/>
      </c>
      <c r="I991" s="8" t="str">
        <f>IF(B991&lt;&gt;"",SUMIF($V$23:$V$598,V991,$H$23:$H$598)/SUMIF($V$23:$V$598,V991,$O$23:O1566),IF(O991&lt;&gt;"",SUMIF($S$23:$S$598,S991,$H$23:$H$598)/O991,""))</f>
        <v/>
      </c>
      <c r="J991" s="12"/>
      <c r="K991" s="19" t="str">
        <f t="shared" si="156"/>
        <v/>
      </c>
      <c r="L991" s="19" t="str">
        <f t="shared" si="159"/>
        <v/>
      </c>
      <c r="M991" s="19" t="str">
        <f t="shared" si="160"/>
        <v/>
      </c>
      <c r="N991" s="19" t="str">
        <f t="shared" si="157"/>
        <v/>
      </c>
      <c r="O991" s="9" t="str">
        <f t="shared" si="165"/>
        <v/>
      </c>
      <c r="S991" s="2" t="str">
        <f t="shared" si="163"/>
        <v>INDEX</v>
      </c>
      <c r="T991" s="18" t="str">
        <f t="shared" si="161"/>
        <v/>
      </c>
      <c r="V991" s="2" t="str">
        <f t="shared" si="164"/>
        <v>INCIDENTS</v>
      </c>
      <c r="W991" s="16" t="str">
        <f t="shared" si="162"/>
        <v/>
      </c>
    </row>
    <row r="992" spans="2:23" x14ac:dyDescent="0.2">
      <c r="B992" s="59" t="str">
        <f>IF(Collage!B985="","",Collage!B985)</f>
        <v/>
      </c>
      <c r="C992" s="59" t="str">
        <f>IF(Collage!C985="","",Collage!C985)</f>
        <v/>
      </c>
      <c r="D992" s="35" t="str">
        <f>IF(Collage!D985="","",Collage!D985)</f>
        <v/>
      </c>
      <c r="E992" s="29"/>
      <c r="F992" s="10"/>
      <c r="G992" s="11"/>
      <c r="H992" s="13" t="str">
        <f t="shared" si="158"/>
        <v/>
      </c>
      <c r="I992" s="8" t="str">
        <f>IF(B992&lt;&gt;"",SUMIF($V$23:$V$598,V992,$H$23:$H$598)/SUMIF($V$23:$V$598,V992,$O$23:O1567),IF(O992&lt;&gt;"",SUMIF($S$23:$S$598,S992,$H$23:$H$598)/O992,""))</f>
        <v/>
      </c>
      <c r="J992" s="12"/>
      <c r="K992" s="19" t="str">
        <f t="shared" si="156"/>
        <v/>
      </c>
      <c r="L992" s="19" t="str">
        <f t="shared" si="159"/>
        <v/>
      </c>
      <c r="M992" s="19" t="str">
        <f t="shared" si="160"/>
        <v/>
      </c>
      <c r="N992" s="19" t="str">
        <f t="shared" si="157"/>
        <v/>
      </c>
      <c r="O992" s="9" t="str">
        <f t="shared" si="165"/>
        <v/>
      </c>
      <c r="S992" s="2" t="str">
        <f t="shared" si="163"/>
        <v>INDEX</v>
      </c>
      <c r="T992" s="18" t="str">
        <f t="shared" si="161"/>
        <v/>
      </c>
      <c r="V992" s="2" t="str">
        <f t="shared" si="164"/>
        <v>INCIDENTS</v>
      </c>
      <c r="W992" s="16" t="str">
        <f t="shared" si="162"/>
        <v/>
      </c>
    </row>
    <row r="993" spans="2:23" x14ac:dyDescent="0.2">
      <c r="B993" s="59" t="str">
        <f>IF(Collage!B986="","",Collage!B986)</f>
        <v/>
      </c>
      <c r="C993" s="59" t="str">
        <f>IF(Collage!C986="","",Collage!C986)</f>
        <v/>
      </c>
      <c r="D993" s="35" t="str">
        <f>IF(Collage!D986="","",Collage!D986)</f>
        <v/>
      </c>
      <c r="E993" s="29"/>
      <c r="F993" s="10"/>
      <c r="G993" s="11"/>
      <c r="H993" s="13" t="str">
        <f t="shared" si="158"/>
        <v/>
      </c>
      <c r="I993" s="8" t="str">
        <f>IF(B993&lt;&gt;"",SUMIF($V$23:$V$598,V993,$H$23:$H$598)/SUMIF($V$23:$V$598,V993,$O$23:O1568),IF(O993&lt;&gt;"",SUMIF($S$23:$S$598,S993,$H$23:$H$598)/O993,""))</f>
        <v/>
      </c>
      <c r="J993" s="12"/>
      <c r="K993" s="19" t="str">
        <f t="shared" si="156"/>
        <v/>
      </c>
      <c r="L993" s="19" t="str">
        <f t="shared" si="159"/>
        <v/>
      </c>
      <c r="M993" s="19" t="str">
        <f t="shared" si="160"/>
        <v/>
      </c>
      <c r="N993" s="19" t="str">
        <f t="shared" si="157"/>
        <v/>
      </c>
      <c r="O993" s="9" t="str">
        <f t="shared" si="165"/>
        <v/>
      </c>
      <c r="S993" s="2" t="str">
        <f t="shared" si="163"/>
        <v>INDEX</v>
      </c>
      <c r="T993" s="18" t="str">
        <f t="shared" si="161"/>
        <v/>
      </c>
      <c r="V993" s="2" t="str">
        <f t="shared" si="164"/>
        <v>INCIDENTS</v>
      </c>
      <c r="W993" s="16" t="str">
        <f t="shared" si="162"/>
        <v/>
      </c>
    </row>
    <row r="994" spans="2:23" x14ac:dyDescent="0.2">
      <c r="B994" s="59" t="str">
        <f>IF(Collage!B987="","",Collage!B987)</f>
        <v/>
      </c>
      <c r="C994" s="59" t="str">
        <f>IF(Collage!C987="","",Collage!C987)</f>
        <v/>
      </c>
      <c r="D994" s="35" t="str">
        <f>IF(Collage!D987="","",Collage!D987)</f>
        <v/>
      </c>
      <c r="E994" s="29"/>
      <c r="F994" s="10"/>
      <c r="G994" s="11"/>
      <c r="H994" s="13" t="str">
        <f t="shared" si="158"/>
        <v/>
      </c>
      <c r="I994" s="8" t="str">
        <f>IF(B994&lt;&gt;"",SUMIF($V$23:$V$598,V994,$H$23:$H$598)/SUMIF($V$23:$V$598,V994,$O$23:O1569),IF(O994&lt;&gt;"",SUMIF($S$23:$S$598,S994,$H$23:$H$598)/O994,""))</f>
        <v/>
      </c>
      <c r="J994" s="12"/>
      <c r="K994" s="19" t="str">
        <f t="shared" si="156"/>
        <v/>
      </c>
      <c r="L994" s="19" t="str">
        <f t="shared" si="159"/>
        <v/>
      </c>
      <c r="M994" s="19" t="str">
        <f t="shared" si="160"/>
        <v/>
      </c>
      <c r="N994" s="19" t="str">
        <f t="shared" si="157"/>
        <v/>
      </c>
      <c r="O994" s="9" t="str">
        <f t="shared" si="165"/>
        <v/>
      </c>
      <c r="S994" s="2" t="str">
        <f t="shared" si="163"/>
        <v>INDEX</v>
      </c>
      <c r="T994" s="18" t="str">
        <f t="shared" si="161"/>
        <v/>
      </c>
      <c r="V994" s="2" t="str">
        <f t="shared" si="164"/>
        <v>INCIDENTS</v>
      </c>
      <c r="W994" s="16" t="str">
        <f t="shared" si="162"/>
        <v/>
      </c>
    </row>
    <row r="995" spans="2:23" x14ac:dyDescent="0.2">
      <c r="B995" s="59" t="str">
        <f>IF(Collage!B988="","",Collage!B988)</f>
        <v/>
      </c>
      <c r="C995" s="59" t="str">
        <f>IF(Collage!C988="","",Collage!C988)</f>
        <v/>
      </c>
      <c r="D995" s="35" t="str">
        <f>IF(Collage!D988="","",Collage!D988)</f>
        <v/>
      </c>
      <c r="E995" s="29"/>
      <c r="F995" s="10"/>
      <c r="G995" s="11"/>
      <c r="H995" s="13" t="str">
        <f t="shared" si="158"/>
        <v/>
      </c>
      <c r="I995" s="8" t="str">
        <f>IF(B995&lt;&gt;"",SUMIF($V$23:$V$598,V995,$H$23:$H$598)/SUMIF($V$23:$V$598,V995,$O$23:O1570),IF(O995&lt;&gt;"",SUMIF($S$23:$S$598,S995,$H$23:$H$598)/O995,""))</f>
        <v/>
      </c>
      <c r="J995" s="12"/>
      <c r="K995" s="19" t="str">
        <f t="shared" si="156"/>
        <v/>
      </c>
      <c r="L995" s="19" t="str">
        <f t="shared" si="159"/>
        <v/>
      </c>
      <c r="M995" s="19" t="str">
        <f t="shared" si="160"/>
        <v/>
      </c>
      <c r="N995" s="19" t="str">
        <f t="shared" si="157"/>
        <v/>
      </c>
      <c r="O995" s="9" t="str">
        <f t="shared" si="165"/>
        <v/>
      </c>
      <c r="S995" s="2" t="str">
        <f t="shared" si="163"/>
        <v>INDEX</v>
      </c>
      <c r="T995" s="18" t="str">
        <f t="shared" si="161"/>
        <v/>
      </c>
      <c r="V995" s="2" t="str">
        <f t="shared" si="164"/>
        <v>INCIDENTS</v>
      </c>
      <c r="W995" s="16" t="str">
        <f t="shared" si="162"/>
        <v/>
      </c>
    </row>
    <row r="996" spans="2:23" x14ac:dyDescent="0.2">
      <c r="B996" s="59" t="str">
        <f>IF(Collage!B989="","",Collage!B989)</f>
        <v/>
      </c>
      <c r="C996" s="59" t="str">
        <f>IF(Collage!C989="","",Collage!C989)</f>
        <v/>
      </c>
      <c r="D996" s="35" t="str">
        <f>IF(Collage!D989="","",Collage!D989)</f>
        <v/>
      </c>
      <c r="E996" s="29"/>
      <c r="F996" s="10"/>
      <c r="G996" s="11"/>
      <c r="H996" s="13" t="str">
        <f t="shared" si="158"/>
        <v/>
      </c>
      <c r="I996" s="8" t="str">
        <f>IF(B996&lt;&gt;"",SUMIF($V$23:$V$598,V996,$H$23:$H$598)/SUMIF($V$23:$V$598,V996,$O$23:O1571),IF(O996&lt;&gt;"",SUMIF($S$23:$S$598,S996,$H$23:$H$598)/O996,""))</f>
        <v/>
      </c>
      <c r="J996" s="12"/>
      <c r="K996" s="19" t="str">
        <f t="shared" ref="K996:K1000" si="166">IF(D996&lt;&gt;"",IF(E996="X",1,0),"")</f>
        <v/>
      </c>
      <c r="L996" s="19" t="str">
        <f t="shared" si="159"/>
        <v/>
      </c>
      <c r="M996" s="19" t="str">
        <f t="shared" si="160"/>
        <v/>
      </c>
      <c r="N996" s="19" t="str">
        <f t="shared" ref="N996:N1000" si="167">IF(D996&lt;&gt;"",SUM(K996:M996),IF(O996&lt;&gt;"","Procédures :",""))</f>
        <v/>
      </c>
      <c r="O996" s="9" t="str">
        <f t="shared" si="165"/>
        <v/>
      </c>
      <c r="S996" s="2" t="str">
        <f t="shared" si="163"/>
        <v>INDEX</v>
      </c>
      <c r="T996" s="18" t="str">
        <f t="shared" si="161"/>
        <v/>
      </c>
      <c r="V996" s="2" t="str">
        <f t="shared" si="164"/>
        <v>INCIDENTS</v>
      </c>
      <c r="W996" s="16" t="str">
        <f t="shared" si="162"/>
        <v/>
      </c>
    </row>
    <row r="997" spans="2:23" x14ac:dyDescent="0.2">
      <c r="B997" s="59" t="str">
        <f>IF(Collage!B990="","",Collage!B990)</f>
        <v/>
      </c>
      <c r="C997" s="59" t="str">
        <f>IF(Collage!C990="","",Collage!C990)</f>
        <v/>
      </c>
      <c r="D997" s="35" t="str">
        <f>IF(Collage!D990="","",Collage!D990)</f>
        <v/>
      </c>
      <c r="E997" s="29"/>
      <c r="F997" s="10"/>
      <c r="G997" s="11"/>
      <c r="H997" s="13" t="str">
        <f t="shared" si="158"/>
        <v/>
      </c>
      <c r="I997" s="8" t="str">
        <f>IF(B997&lt;&gt;"",SUMIF($V$23:$V$598,V997,$H$23:$H$598)/SUMIF($V$23:$V$598,V997,$O$23:O1572),IF(O997&lt;&gt;"",SUMIF($S$23:$S$598,S997,$H$23:$H$598)/O997,""))</f>
        <v/>
      </c>
      <c r="J997" s="12"/>
      <c r="K997" s="19" t="str">
        <f t="shared" si="166"/>
        <v/>
      </c>
      <c r="L997" s="19" t="str">
        <f t="shared" si="159"/>
        <v/>
      </c>
      <c r="M997" s="19" t="str">
        <f t="shared" si="160"/>
        <v/>
      </c>
      <c r="N997" s="19" t="str">
        <f t="shared" si="167"/>
        <v/>
      </c>
      <c r="O997" s="9" t="str">
        <f t="shared" si="165"/>
        <v/>
      </c>
      <c r="S997" s="2" t="str">
        <f t="shared" si="163"/>
        <v>INDEX</v>
      </c>
      <c r="T997" s="18" t="str">
        <f t="shared" si="161"/>
        <v/>
      </c>
      <c r="V997" s="2" t="str">
        <f t="shared" si="164"/>
        <v>INCIDENTS</v>
      </c>
      <c r="W997" s="16" t="str">
        <f t="shared" si="162"/>
        <v/>
      </c>
    </row>
    <row r="998" spans="2:23" x14ac:dyDescent="0.2">
      <c r="B998" s="59" t="str">
        <f>IF(Collage!B991="","",Collage!B991)</f>
        <v/>
      </c>
      <c r="C998" s="59" t="str">
        <f>IF(Collage!C991="","",Collage!C991)</f>
        <v/>
      </c>
      <c r="D998" s="35" t="str">
        <f>IF(Collage!D991="","",Collage!D991)</f>
        <v/>
      </c>
      <c r="E998" s="29"/>
      <c r="F998" s="10"/>
      <c r="G998" s="11"/>
      <c r="H998" s="13" t="str">
        <f t="shared" si="158"/>
        <v/>
      </c>
      <c r="I998" s="8" t="str">
        <f>IF(B998&lt;&gt;"",SUMIF($V$23:$V$598,V998,$H$23:$H$598)/SUMIF($V$23:$V$598,V998,$O$23:O1573),IF(O998&lt;&gt;"",SUMIF($S$23:$S$598,S998,$H$23:$H$598)/O998,""))</f>
        <v/>
      </c>
      <c r="J998" s="12"/>
      <c r="K998" s="19" t="str">
        <f t="shared" si="166"/>
        <v/>
      </c>
      <c r="L998" s="19" t="str">
        <f t="shared" si="159"/>
        <v/>
      </c>
      <c r="M998" s="19" t="str">
        <f t="shared" si="160"/>
        <v/>
      </c>
      <c r="N998" s="19" t="str">
        <f t="shared" si="167"/>
        <v/>
      </c>
      <c r="O998" s="9" t="str">
        <f t="shared" si="165"/>
        <v/>
      </c>
      <c r="S998" s="2" t="str">
        <f t="shared" si="163"/>
        <v>INDEX</v>
      </c>
      <c r="T998" s="18" t="str">
        <f t="shared" si="161"/>
        <v/>
      </c>
      <c r="V998" s="2" t="str">
        <f t="shared" si="164"/>
        <v>INCIDENTS</v>
      </c>
      <c r="W998" s="16" t="str">
        <f t="shared" si="162"/>
        <v/>
      </c>
    </row>
    <row r="999" spans="2:23" x14ac:dyDescent="0.2">
      <c r="B999" s="59" t="str">
        <f>IF(Collage!B992="","",Collage!B992)</f>
        <v/>
      </c>
      <c r="C999" s="59" t="str">
        <f>IF(Collage!C992="","",Collage!C992)</f>
        <v/>
      </c>
      <c r="D999" s="35" t="str">
        <f>IF(Collage!D992="","",Collage!D992)</f>
        <v/>
      </c>
      <c r="E999" s="29"/>
      <c r="F999" s="10"/>
      <c r="G999" s="11"/>
      <c r="H999" s="13" t="str">
        <f t="shared" si="158"/>
        <v/>
      </c>
      <c r="I999" s="8" t="str">
        <f>IF(B999&lt;&gt;"",SUMIF($V$23:$V$598,V999,$H$23:$H$598)/SUMIF($V$23:$V$598,V999,$O$23:O1574),IF(O999&lt;&gt;"",SUMIF($S$23:$S$598,S999,$H$23:$H$598)/O999,""))</f>
        <v/>
      </c>
      <c r="J999" s="12"/>
      <c r="K999" s="19" t="str">
        <f t="shared" si="166"/>
        <v/>
      </c>
      <c r="L999" s="19" t="str">
        <f t="shared" si="159"/>
        <v/>
      </c>
      <c r="M999" s="19" t="str">
        <f t="shared" si="160"/>
        <v/>
      </c>
      <c r="N999" s="19" t="str">
        <f t="shared" si="167"/>
        <v/>
      </c>
      <c r="O999" s="9" t="str">
        <f t="shared" si="165"/>
        <v/>
      </c>
      <c r="S999" s="2" t="str">
        <f t="shared" si="163"/>
        <v>INDEX</v>
      </c>
      <c r="T999" s="18" t="str">
        <f t="shared" si="161"/>
        <v/>
      </c>
      <c r="V999" s="2" t="str">
        <f t="shared" si="164"/>
        <v>INCIDENTS</v>
      </c>
      <c r="W999" s="16" t="str">
        <f t="shared" si="162"/>
        <v/>
      </c>
    </row>
    <row r="1000" spans="2:23" x14ac:dyDescent="0.2">
      <c r="B1000" s="59" t="str">
        <f>IF(Collage!B993="","",Collage!B993)</f>
        <v/>
      </c>
      <c r="C1000" s="59" t="str">
        <f>IF(Collage!C993="","",Collage!C993)</f>
        <v/>
      </c>
      <c r="D1000" s="35" t="str">
        <f>IF(Collage!D993="","",Collage!D993)</f>
        <v/>
      </c>
      <c r="E1000" s="29"/>
      <c r="F1000" s="10"/>
      <c r="G1000" s="11"/>
      <c r="H1000" s="13" t="str">
        <f t="shared" si="158"/>
        <v/>
      </c>
      <c r="I1000" s="8" t="str">
        <f>IF(B1000&lt;&gt;"",SUMIF($V$23:$V$598,V1000,$H$23:$H$598)/SUMIF($V$23:$V$598,V1000,$O$23:O1575),IF(O1000&lt;&gt;"",SUMIF($S$23:$S$598,S1000,$H$23:$H$598)/O1000,""))</f>
        <v/>
      </c>
      <c r="J1000" s="12"/>
      <c r="K1000" s="19" t="str">
        <f t="shared" si="166"/>
        <v/>
      </c>
      <c r="L1000" s="19" t="str">
        <f t="shared" si="159"/>
        <v/>
      </c>
      <c r="M1000" s="19" t="str">
        <f t="shared" si="160"/>
        <v/>
      </c>
      <c r="N1000" s="19" t="str">
        <f t="shared" si="167"/>
        <v/>
      </c>
      <c r="O1000" s="9" t="str">
        <f t="shared" si="165"/>
        <v/>
      </c>
      <c r="S1000" s="2" t="str">
        <f t="shared" si="163"/>
        <v>INDEX</v>
      </c>
      <c r="T1000" s="18" t="str">
        <f t="shared" si="161"/>
        <v/>
      </c>
      <c r="V1000" s="2" t="str">
        <f t="shared" si="164"/>
        <v>INCIDENTS</v>
      </c>
      <c r="W1000" s="16" t="str">
        <f t="shared" si="162"/>
        <v/>
      </c>
    </row>
  </sheetData>
  <mergeCells count="18">
    <mergeCell ref="E6:G6"/>
    <mergeCell ref="B21:B22"/>
    <mergeCell ref="C21:C22"/>
    <mergeCell ref="D21:D22"/>
    <mergeCell ref="E21:E22"/>
    <mergeCell ref="F21:F22"/>
    <mergeCell ref="B2:C2"/>
    <mergeCell ref="E2:I4"/>
    <mergeCell ref="K2:Q4"/>
    <mergeCell ref="B3:C3"/>
    <mergeCell ref="B4:C4"/>
    <mergeCell ref="K21:O22"/>
    <mergeCell ref="K7:M8"/>
    <mergeCell ref="N7:O8"/>
    <mergeCell ref="P7:Q9"/>
    <mergeCell ref="G21:G22"/>
    <mergeCell ref="H21:H22"/>
    <mergeCell ref="I21:I22"/>
  </mergeCells>
  <conditionalFormatting sqref="H23:H1000">
    <cfRule type="cellIs" dxfId="9" priority="7" stopIfTrue="1" operator="equal">
      <formula>1</formula>
    </cfRule>
    <cfRule type="cellIs" dxfId="8" priority="8" stopIfTrue="1" operator="equal">
      <formula>0</formula>
    </cfRule>
    <cfRule type="cellIs" dxfId="7" priority="9" stopIfTrue="1" operator="greaterThanOrEqual">
      <formula>0.66</formula>
    </cfRule>
    <cfRule type="cellIs" dxfId="6" priority="10" stopIfTrue="1" operator="greaterThanOrEqual">
      <formula>0.1</formula>
    </cfRule>
  </conditionalFormatting>
  <conditionalFormatting sqref="H23:H1000">
    <cfRule type="containsBlanks" dxfId="5" priority="6">
      <formula>LEN(TRIM(H23))=0</formula>
    </cfRule>
  </conditionalFormatting>
  <conditionalFormatting sqref="B23:H1000">
    <cfRule type="expression" dxfId="4" priority="5">
      <formula>IF($C23&lt;&gt;"",TRUE,FALSE)</formula>
    </cfRule>
  </conditionalFormatting>
  <conditionalFormatting sqref="I23:I1000 K23:O1000">
    <cfRule type="expression" dxfId="3" priority="4">
      <formula>IF($C23&lt;&gt;"",TRUE,FALSE)</formula>
    </cfRule>
  </conditionalFormatting>
  <conditionalFormatting sqref="B23:I1000 K23:O1000">
    <cfRule type="expression" dxfId="2" priority="3">
      <formula>IF($B23&lt;&gt;"",TRUE,FALSE)</formula>
    </cfRule>
  </conditionalFormatting>
  <conditionalFormatting sqref="B23:O1000">
    <cfRule type="expression" dxfId="1" priority="1">
      <formula>IF(AND($D23="",$I23="",$D22="",$I22="",$D21="",$I21=""),TRUE,FALSE)</formula>
    </cfRule>
    <cfRule type="expression" dxfId="0" priority="2">
      <formula>IF(AND($D23="",$I23="",$D22="",$I22=""),TRUE,FALSE)</formula>
    </cfRule>
  </conditionalFormatting>
  <dataValidations count="2">
    <dataValidation type="list" allowBlank="1" showInputMessage="1" showErrorMessage="1" sqref="E6:G6" xr:uid="{00000000-0002-0000-0700-000000000000}">
      <formula1>$K$10:$K$18</formula1>
    </dataValidation>
    <dataValidation type="list" allowBlank="1" showInputMessage="1" showErrorMessage="1" sqref="E23:G1000" xr:uid="{00000000-0002-0000-0700-000001000000}">
      <formula1>check</formula1>
    </dataValidation>
  </dataValidations>
  <pageMargins left="0.11811023622047244" right="0.11811023622047244" top="0.19685039370078741" bottom="0.19685039370078741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outon 5">
              <controlPr defaultSize="0" print="0" autoFill="0" autoPict="0" macro="[0]!RefreshTableauGraphique">
                <anchor moveWithCells="1" sizeWithCells="1">
                  <from>
                    <xdr:col>3</xdr:col>
                    <xdr:colOff>5267325</xdr:colOff>
                    <xdr:row>5</xdr:row>
                    <xdr:rowOff>0</xdr:rowOff>
                  </from>
                  <to>
                    <xdr:col>3</xdr:col>
                    <xdr:colOff>6248400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Stats</vt:lpstr>
      <vt:lpstr>Collaborateurs</vt:lpstr>
      <vt:lpstr>Paramétrage</vt:lpstr>
      <vt:lpstr>Collage</vt:lpstr>
      <vt:lpstr>Modèle</vt:lpstr>
      <vt:lpstr>José AAAAA</vt:lpstr>
      <vt:lpstr>José BBBBB</vt:lpstr>
      <vt:lpstr>José CCCCC</vt:lpstr>
      <vt:lpstr>check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jean-baptiste.faure@gfi.fr</dc:creator>
  <cp:lastModifiedBy>Kaltel</cp:lastModifiedBy>
  <dcterms:created xsi:type="dcterms:W3CDTF">2012-11-26T15:07:17Z</dcterms:created>
  <dcterms:modified xsi:type="dcterms:W3CDTF">2018-10-30T05:14:47Z</dcterms:modified>
</cp:coreProperties>
</file>