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dmin-Dugas\Documents\"/>
    </mc:Choice>
  </mc:AlternateContent>
  <bookViews>
    <workbookView xWindow="0" yWindow="0" windowWidth="20490" windowHeight="8400" firstSheet="1" activeTab="1"/>
  </bookViews>
  <sheets>
    <sheet name="Coefficient" sheetId="6" r:id="rId1"/>
    <sheet name="Synthèse" sheetId="1" r:id="rId2"/>
    <sheet name="Projet 1" sheetId="2" r:id="rId3"/>
    <sheet name="Projet 2" sheetId="3" r:id="rId4"/>
    <sheet name="Template projet" sheetId="5" r:id="rId5"/>
  </sheets>
  <externalReferences>
    <externalReference r:id="rId6"/>
  </externalReferences>
  <definedNames>
    <definedName name="Validation_des_devis_par_Sébastien" localSheetId="2">'[1]Template projet'!$D$6:$D$7</definedName>
    <definedName name="Validation_des_devis_par_Sébastien" localSheetId="3">'[1]Template projet'!$D$6:$D$7</definedName>
    <definedName name="Validation_des_devis_par_Sébastien" localSheetId="4">'[1]Template projet'!$D$6:$D$7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3" i="5" l="1"/>
  <c r="I63" i="5"/>
  <c r="J62" i="5"/>
  <c r="J61" i="5"/>
  <c r="J60" i="5"/>
  <c r="J59" i="5"/>
  <c r="J58" i="5"/>
  <c r="J57" i="5"/>
  <c r="J56" i="5"/>
  <c r="J55" i="5"/>
  <c r="J54" i="5"/>
  <c r="J53" i="5"/>
  <c r="J52" i="5"/>
  <c r="J51" i="5"/>
  <c r="J50" i="5"/>
  <c r="J49" i="5"/>
  <c r="J48" i="5"/>
  <c r="J47" i="5"/>
  <c r="J46" i="5"/>
  <c r="J45" i="5"/>
  <c r="J44" i="5"/>
  <c r="J43" i="5"/>
  <c r="J42" i="5"/>
  <c r="J41" i="5"/>
  <c r="J40" i="5"/>
  <c r="J39" i="5"/>
  <c r="J38" i="5"/>
  <c r="J37" i="5"/>
  <c r="J36" i="5"/>
  <c r="J35" i="5"/>
  <c r="J34" i="5"/>
  <c r="J33" i="5"/>
  <c r="J32" i="5"/>
  <c r="J31" i="5"/>
  <c r="J30" i="5"/>
  <c r="J29" i="5"/>
  <c r="J28" i="5"/>
  <c r="J27" i="5"/>
  <c r="J26" i="5"/>
  <c r="J25" i="5"/>
  <c r="J24" i="5"/>
  <c r="J23" i="5"/>
  <c r="J22" i="5"/>
  <c r="J21" i="5"/>
  <c r="J20" i="5"/>
  <c r="J19" i="5"/>
  <c r="J18" i="5"/>
  <c r="J17" i="5"/>
  <c r="J16" i="5"/>
  <c r="J15" i="5"/>
  <c r="J14" i="5"/>
  <c r="J13" i="5"/>
  <c r="J12" i="5"/>
  <c r="J11" i="5"/>
  <c r="J10" i="5"/>
  <c r="C15" i="5"/>
  <c r="J10" i="3"/>
  <c r="J64" i="3" s="1"/>
  <c r="J63" i="3"/>
  <c r="J62" i="3"/>
  <c r="J61" i="3"/>
  <c r="J60" i="3"/>
  <c r="J59" i="3"/>
  <c r="J58" i="3"/>
  <c r="J57" i="3"/>
  <c r="J56" i="3"/>
  <c r="J55" i="3"/>
  <c r="J54" i="3"/>
  <c r="J53" i="3"/>
  <c r="J52" i="3"/>
  <c r="J51" i="3"/>
  <c r="J50" i="3"/>
  <c r="J49" i="3"/>
  <c r="J48" i="3"/>
  <c r="J47" i="3"/>
  <c r="J46" i="3"/>
  <c r="J45" i="3"/>
  <c r="J44" i="3"/>
  <c r="J43" i="3"/>
  <c r="J42" i="3"/>
  <c r="J41" i="3"/>
  <c r="J40" i="3"/>
  <c r="J39" i="3"/>
  <c r="J38" i="3"/>
  <c r="J37" i="3"/>
  <c r="J36" i="3"/>
  <c r="J35" i="3"/>
  <c r="J34" i="3"/>
  <c r="J33" i="3"/>
  <c r="J32" i="3"/>
  <c r="J31" i="3"/>
  <c r="J30" i="3"/>
  <c r="J29" i="3"/>
  <c r="J28" i="3"/>
  <c r="J27" i="3"/>
  <c r="J26" i="3"/>
  <c r="J25" i="3"/>
  <c r="J24" i="3"/>
  <c r="J23" i="3"/>
  <c r="J22" i="3"/>
  <c r="J21" i="3"/>
  <c r="J20" i="3"/>
  <c r="J19" i="3"/>
  <c r="J18" i="3"/>
  <c r="J17" i="3"/>
  <c r="J16" i="3"/>
  <c r="J15" i="3"/>
  <c r="C15" i="3"/>
  <c r="J14" i="3"/>
  <c r="J13" i="3"/>
  <c r="J12" i="3"/>
  <c r="J11" i="3"/>
  <c r="J23" i="2"/>
  <c r="J22" i="2"/>
  <c r="J21" i="2"/>
  <c r="J20" i="2"/>
  <c r="J19" i="2"/>
  <c r="J18" i="2"/>
  <c r="J17" i="2"/>
  <c r="J16" i="2"/>
  <c r="J15" i="2"/>
  <c r="J14" i="2"/>
  <c r="J13" i="2"/>
  <c r="J12" i="2"/>
  <c r="J11" i="2"/>
  <c r="J10" i="2"/>
  <c r="D60" i="1"/>
  <c r="D59" i="1"/>
  <c r="D58" i="1"/>
  <c r="D57" i="1"/>
  <c r="D56" i="1"/>
  <c r="D55" i="1"/>
  <c r="D54" i="1"/>
  <c r="D53" i="1"/>
  <c r="D52" i="1"/>
  <c r="D51" i="1"/>
  <c r="D50" i="1"/>
  <c r="D49" i="1"/>
  <c r="D48" i="1"/>
  <c r="D47" i="1"/>
  <c r="D45" i="1"/>
  <c r="D44" i="1"/>
  <c r="D42" i="1"/>
  <c r="D40" i="1"/>
  <c r="D37" i="1"/>
  <c r="D35" i="1"/>
  <c r="D34" i="1"/>
  <c r="D32" i="1"/>
  <c r="D31" i="1"/>
  <c r="D30" i="1"/>
  <c r="D27" i="1"/>
  <c r="D25" i="1"/>
  <c r="D24" i="1"/>
  <c r="D23" i="1"/>
  <c r="D22" i="1"/>
  <c r="D20" i="1"/>
  <c r="D19" i="1"/>
  <c r="D18" i="1"/>
  <c r="D17" i="1"/>
  <c r="D16" i="1"/>
  <c r="D15" i="1"/>
  <c r="D13" i="1"/>
  <c r="D12" i="1"/>
  <c r="D11" i="1"/>
  <c r="D9" i="1"/>
  <c r="C15" i="2"/>
  <c r="I63" i="3" l="1"/>
  <c r="E60" i="1" s="1"/>
  <c r="I61" i="3"/>
  <c r="E58" i="1" s="1"/>
  <c r="I59" i="3"/>
  <c r="E56" i="1" s="1"/>
  <c r="I57" i="3"/>
  <c r="E54" i="1" s="1"/>
  <c r="I55" i="3"/>
  <c r="E52" i="1" s="1"/>
  <c r="I53" i="3"/>
  <c r="E50" i="1" s="1"/>
  <c r="I51" i="3"/>
  <c r="E48" i="1" s="1"/>
  <c r="I49" i="3"/>
  <c r="E46" i="1" s="1"/>
  <c r="I47" i="3"/>
  <c r="E44" i="1" s="1"/>
  <c r="I45" i="3"/>
  <c r="E42" i="1" s="1"/>
  <c r="I43" i="3"/>
  <c r="E40" i="1" s="1"/>
  <c r="I41" i="3"/>
  <c r="E38" i="1" s="1"/>
  <c r="I39" i="3"/>
  <c r="E36" i="1" s="1"/>
  <c r="I37" i="3"/>
  <c r="E34" i="1" s="1"/>
  <c r="I35" i="3"/>
  <c r="E32" i="1" s="1"/>
  <c r="I33" i="3"/>
  <c r="E30" i="1" s="1"/>
  <c r="I31" i="3"/>
  <c r="E28" i="1" s="1"/>
  <c r="I29" i="3"/>
  <c r="E26" i="1" s="1"/>
  <c r="I27" i="3"/>
  <c r="E24" i="1" s="1"/>
  <c r="I25" i="3"/>
  <c r="E22" i="1" s="1"/>
  <c r="I23" i="3"/>
  <c r="E20" i="1" s="1"/>
  <c r="I21" i="3"/>
  <c r="E18" i="1" s="1"/>
  <c r="I19" i="3"/>
  <c r="E16" i="1" s="1"/>
  <c r="I17" i="3"/>
  <c r="E14" i="1" s="1"/>
  <c r="I15" i="3"/>
  <c r="E12" i="1" s="1"/>
  <c r="I13" i="3"/>
  <c r="E10" i="1" s="1"/>
  <c r="I11" i="3"/>
  <c r="E8" i="1" s="1"/>
  <c r="I12" i="3"/>
  <c r="E9" i="1" s="1"/>
  <c r="I16" i="3"/>
  <c r="E13" i="1" s="1"/>
  <c r="I20" i="3"/>
  <c r="E17" i="1" s="1"/>
  <c r="I24" i="3"/>
  <c r="E21" i="1" s="1"/>
  <c r="I28" i="3"/>
  <c r="E25" i="1" s="1"/>
  <c r="I32" i="3"/>
  <c r="E29" i="1" s="1"/>
  <c r="I36" i="3"/>
  <c r="E33" i="1" s="1"/>
  <c r="I40" i="3"/>
  <c r="E37" i="1" s="1"/>
  <c r="I44" i="3"/>
  <c r="E41" i="1" s="1"/>
  <c r="I48" i="3"/>
  <c r="E45" i="1" s="1"/>
  <c r="I52" i="3"/>
  <c r="E49" i="1" s="1"/>
  <c r="I56" i="3"/>
  <c r="E53" i="1" s="1"/>
  <c r="I60" i="3"/>
  <c r="E57" i="1" s="1"/>
  <c r="I10" i="3"/>
  <c r="E7" i="1" s="1"/>
  <c r="I14" i="3"/>
  <c r="E11" i="1" s="1"/>
  <c r="I18" i="3"/>
  <c r="E15" i="1" s="1"/>
  <c r="I22" i="3"/>
  <c r="E19" i="1" s="1"/>
  <c r="I26" i="3"/>
  <c r="E23" i="1" s="1"/>
  <c r="I30" i="3"/>
  <c r="E27" i="1" s="1"/>
  <c r="I34" i="3"/>
  <c r="E31" i="1" s="1"/>
  <c r="I38" i="3"/>
  <c r="E35" i="1" s="1"/>
  <c r="I42" i="3"/>
  <c r="E39" i="1" s="1"/>
  <c r="I46" i="3"/>
  <c r="E43" i="1" s="1"/>
  <c r="I50" i="3"/>
  <c r="E47" i="1" s="1"/>
  <c r="I54" i="3"/>
  <c r="E51" i="1" s="1"/>
  <c r="I58" i="3"/>
  <c r="E55" i="1" s="1"/>
  <c r="I62" i="3"/>
  <c r="E59" i="1" s="1"/>
  <c r="J64" i="5"/>
  <c r="I62" i="5" s="1"/>
  <c r="I12" i="5"/>
  <c r="I10" i="5"/>
  <c r="I15" i="5"/>
  <c r="I16" i="5"/>
  <c r="I17" i="5"/>
  <c r="I18" i="5"/>
  <c r="I19" i="5"/>
  <c r="I20" i="5"/>
  <c r="I21" i="5"/>
  <c r="I22" i="5"/>
  <c r="I23" i="5"/>
  <c r="I24" i="5"/>
  <c r="I25" i="5"/>
  <c r="I26" i="5"/>
  <c r="I27" i="5"/>
  <c r="I28" i="5"/>
  <c r="I29" i="5"/>
  <c r="I30" i="5"/>
  <c r="I31" i="5"/>
  <c r="I32" i="5"/>
  <c r="I33" i="5"/>
  <c r="I34" i="5"/>
  <c r="I35" i="5"/>
  <c r="I36" i="5"/>
  <c r="I37" i="5"/>
  <c r="I38" i="5"/>
  <c r="I39" i="5"/>
  <c r="I40" i="5"/>
  <c r="I41" i="5"/>
  <c r="I42" i="5"/>
  <c r="I43" i="5"/>
  <c r="I44" i="5"/>
  <c r="I45" i="5"/>
  <c r="I46" i="5"/>
  <c r="I47" i="5"/>
  <c r="I48" i="5"/>
  <c r="I49" i="5"/>
  <c r="I50" i="5"/>
  <c r="I51" i="5"/>
  <c r="I52" i="5"/>
  <c r="I53" i="5"/>
  <c r="I54" i="5"/>
  <c r="I55" i="5"/>
  <c r="I56" i="5"/>
  <c r="I57" i="5"/>
  <c r="I58" i="5"/>
  <c r="I59" i="5"/>
  <c r="I60" i="5"/>
  <c r="I61" i="5"/>
  <c r="J24" i="2"/>
  <c r="I23" i="2" s="1"/>
  <c r="D46" i="1" s="1"/>
  <c r="E61" i="1" l="1"/>
  <c r="I14" i="5"/>
  <c r="I11" i="5"/>
  <c r="I13" i="5"/>
  <c r="I64" i="5"/>
  <c r="I66" i="5" s="1"/>
  <c r="I17" i="2"/>
  <c r="D33" i="1" s="1"/>
  <c r="I21" i="2"/>
  <c r="D41" i="1" s="1"/>
  <c r="I11" i="2"/>
  <c r="D10" i="1" s="1"/>
  <c r="I19" i="2"/>
  <c r="D38" i="1" s="1"/>
  <c r="I15" i="2"/>
  <c r="D28" i="1" s="1"/>
  <c r="I13" i="2"/>
  <c r="I22" i="2"/>
  <c r="D43" i="1" s="1"/>
  <c r="I20" i="2"/>
  <c r="D39" i="1" s="1"/>
  <c r="I18" i="2"/>
  <c r="D36" i="1" s="1"/>
  <c r="I16" i="2"/>
  <c r="D29" i="1" s="1"/>
  <c r="I10" i="2"/>
  <c r="D7" i="1" s="1"/>
  <c r="I12" i="2"/>
  <c r="D14" i="1" s="1"/>
  <c r="I14" i="2"/>
  <c r="D26" i="1" s="1"/>
  <c r="I64" i="3" l="1"/>
  <c r="I66" i="3" s="1"/>
  <c r="D8" i="1"/>
  <c r="D21" i="1"/>
  <c r="I24" i="2"/>
  <c r="I26" i="2" s="1"/>
  <c r="D61" i="1" l="1"/>
  <c r="C45" i="1" l="1"/>
  <c r="C36" i="1"/>
  <c r="C13" i="1"/>
  <c r="C11" i="1"/>
  <c r="C10" i="1"/>
  <c r="C42" i="1"/>
  <c r="C31" i="1"/>
  <c r="C21" i="1"/>
  <c r="C32" i="1"/>
  <c r="C51" i="1"/>
  <c r="C41" i="1"/>
  <c r="C12" i="1"/>
  <c r="C55" i="1"/>
  <c r="C9" i="1"/>
  <c r="C28" i="1"/>
  <c r="C23" i="1"/>
  <c r="C17" i="1"/>
  <c r="C47" i="1"/>
  <c r="C24" i="1"/>
  <c r="C57" i="1"/>
  <c r="C38" i="1"/>
  <c r="C59" i="1"/>
  <c r="C18" i="1"/>
  <c r="C15" i="1"/>
  <c r="C40" i="1"/>
  <c r="C22" i="1"/>
  <c r="C46" i="1"/>
  <c r="C44" i="1"/>
  <c r="C29" i="1"/>
  <c r="C60" i="1"/>
  <c r="C43" i="1"/>
  <c r="C33" i="1"/>
  <c r="C26" i="1"/>
  <c r="C58" i="1"/>
  <c r="C53" i="1"/>
  <c r="C16" i="1"/>
  <c r="C48" i="1"/>
  <c r="C19" i="1"/>
  <c r="C54" i="1"/>
  <c r="C25" i="1"/>
  <c r="C20" i="1"/>
  <c r="C39" i="1"/>
  <c r="C14" i="1"/>
  <c r="C27" i="1"/>
  <c r="C37" i="1"/>
  <c r="C56" i="1"/>
  <c r="C52" i="1"/>
  <c r="C50" i="1"/>
  <c r="C35" i="1"/>
  <c r="C34" i="1"/>
  <c r="C7" i="1"/>
  <c r="C49" i="1"/>
  <c r="C8" i="1"/>
  <c r="C30" i="1"/>
</calcChain>
</file>

<file path=xl/sharedStrings.xml><?xml version="1.0" encoding="utf-8"?>
<sst xmlns="http://schemas.openxmlformats.org/spreadsheetml/2006/main" count="308" uniqueCount="87">
  <si>
    <t>Marque 1</t>
  </si>
  <si>
    <t>Marque 2</t>
  </si>
  <si>
    <t>Marque 3</t>
  </si>
  <si>
    <t>Marque 4</t>
  </si>
  <si>
    <t>Marque 5</t>
  </si>
  <si>
    <t>Marque 6</t>
  </si>
  <si>
    <t>Marque 7</t>
  </si>
  <si>
    <t>Marque 8</t>
  </si>
  <si>
    <t>Marque 9</t>
  </si>
  <si>
    <t>Marque 10</t>
  </si>
  <si>
    <t>Marque 11</t>
  </si>
  <si>
    <t>Marque 12</t>
  </si>
  <si>
    <t>Marque 13</t>
  </si>
  <si>
    <t>Marque 14</t>
  </si>
  <si>
    <t>Marque 15</t>
  </si>
  <si>
    <t>Marque 16</t>
  </si>
  <si>
    <t>Marque 17</t>
  </si>
  <si>
    <t>Marque 18</t>
  </si>
  <si>
    <t>Marque 19</t>
  </si>
  <si>
    <t>Marque 20</t>
  </si>
  <si>
    <t>Marque 21</t>
  </si>
  <si>
    <t>Marque 22</t>
  </si>
  <si>
    <t>Marque 23</t>
  </si>
  <si>
    <t>Marque 24</t>
  </si>
  <si>
    <t>Marque 25</t>
  </si>
  <si>
    <t>Marque 26</t>
  </si>
  <si>
    <t>Marque 27</t>
  </si>
  <si>
    <t>Marque 28</t>
  </si>
  <si>
    <t>Marque 29</t>
  </si>
  <si>
    <t>Marque 30</t>
  </si>
  <si>
    <t>Marque 31</t>
  </si>
  <si>
    <t>Marque 32</t>
  </si>
  <si>
    <t>Marque 33</t>
  </si>
  <si>
    <t>Marque 34</t>
  </si>
  <si>
    <t>Marque 35</t>
  </si>
  <si>
    <t>Marque 36</t>
  </si>
  <si>
    <t>Marque 37</t>
  </si>
  <si>
    <t>Marque 38</t>
  </si>
  <si>
    <t>Marque 39</t>
  </si>
  <si>
    <t>Marque 40</t>
  </si>
  <si>
    <t>Marque 41</t>
  </si>
  <si>
    <t>Marque 42</t>
  </si>
  <si>
    <t>Marque 43</t>
  </si>
  <si>
    <t>Marque 44</t>
  </si>
  <si>
    <t>Marque 45</t>
  </si>
  <si>
    <t>Marque 46</t>
  </si>
  <si>
    <t>Marque 47</t>
  </si>
  <si>
    <t>Marque 48</t>
  </si>
  <si>
    <t>Marque 49</t>
  </si>
  <si>
    <t>Marque 50</t>
  </si>
  <si>
    <t>Marque 51</t>
  </si>
  <si>
    <t>Marque 52</t>
  </si>
  <si>
    <t>Marque 53</t>
  </si>
  <si>
    <t>Marque 54</t>
  </si>
  <si>
    <t>Nom du projet:</t>
  </si>
  <si>
    <t>Personne en charge au marketing</t>
  </si>
  <si>
    <t>Date:</t>
  </si>
  <si>
    <t>Lieu:</t>
  </si>
  <si>
    <t>Validation des devis par Sébastien</t>
  </si>
  <si>
    <t>Non</t>
  </si>
  <si>
    <t>A. Renseignements tarifaires</t>
  </si>
  <si>
    <t>B. Affectation des coûts aux marques participantes</t>
  </si>
  <si>
    <t>FOURNISSEUR</t>
  </si>
  <si>
    <t>DEVIS</t>
  </si>
  <si>
    <t>FACTURE</t>
  </si>
  <si>
    <t>COMPTE</t>
  </si>
  <si>
    <t>COMMENTAIRES</t>
  </si>
  <si>
    <t>marques participantes</t>
  </si>
  <si>
    <t>part</t>
  </si>
  <si>
    <t>COEFFICIENT</t>
  </si>
  <si>
    <t>TOTAL</t>
  </si>
  <si>
    <t>Contrôle</t>
  </si>
  <si>
    <t>Projet 1</t>
  </si>
  <si>
    <t>A</t>
  </si>
  <si>
    <t>Paris</t>
  </si>
  <si>
    <t>PRESTATION 1</t>
  </si>
  <si>
    <t>PRESTATION 2</t>
  </si>
  <si>
    <t>PRESTATION 3</t>
  </si>
  <si>
    <t>Projet 2</t>
  </si>
  <si>
    <t>Total</t>
  </si>
  <si>
    <t xml:space="preserve">* Pour supprimer des marques, sélectionner les cellules entre la colonne H et J </t>
  </si>
  <si>
    <t>Oui</t>
  </si>
  <si>
    <t>et taper sur le clavier ctrl + 6</t>
  </si>
  <si>
    <t>B. Affectation des coûts aux marques participantes*</t>
  </si>
  <si>
    <t>BUDGET PAR MARQUE</t>
  </si>
  <si>
    <t>Marque</t>
  </si>
  <si>
    <t>TOTAL 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</si>
</sst>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_(* #,##0_);_(* \(#,##0\);_(* &quot; - &quot;_);_(@_)"/>
  </numFmts>
  <fonts count="10" x14ac:knownFonts="1">
    <font>
      <sz val="8"/>
      <color theme="1"/>
      <name val="Arial"/>
      <family val="2"/>
    </font>
    <font>
      <sz val="8"/>
      <color theme="1"/>
      <name val="Arial"/>
      <family val="2"/>
    </font>
    <font>
      <b/>
      <sz val="8"/>
      <color theme="0"/>
      <name val="Arial"/>
      <family val="2"/>
    </font>
    <font>
      <b/>
      <sz val="8"/>
      <color theme="1"/>
      <name val="Arial"/>
      <family val="2"/>
    </font>
    <font>
      <sz val="8"/>
      <color theme="0"/>
      <name val="Arial"/>
      <family val="2"/>
    </font>
    <font>
      <b/>
      <sz val="9"/>
      <color rgb="FF000000"/>
      <name val="Arial"/>
      <family val="2"/>
    </font>
    <font>
      <b/>
      <sz val="10"/>
      <color rgb="FF00000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i/>
      <sz val="8"/>
      <color theme="1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rgb="FF00A1DE"/>
      </left>
      <right/>
      <top style="thin">
        <color rgb="FF00A1DE"/>
      </top>
      <bottom style="thin">
        <color rgb="FF00A1DE"/>
      </bottom>
      <diagonal/>
    </border>
    <border>
      <left/>
      <right style="thin">
        <color rgb="FF00A1DE"/>
      </right>
      <top style="thin">
        <color rgb="FF00A1DE"/>
      </top>
      <bottom style="thin">
        <color rgb="FF00A1DE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6" fillId="0" borderId="0" xfId="0" applyNumberFormat="1" applyFont="1" applyFill="1" applyAlignment="1">
      <alignment vertical="center"/>
    </xf>
    <xf numFmtId="0" fontId="1" fillId="0" borderId="0" xfId="0" applyFont="1"/>
    <xf numFmtId="0" fontId="1" fillId="0" borderId="0" xfId="0" applyFont="1" applyBorder="1" applyAlignment="1">
      <alignment horizontal="center"/>
    </xf>
    <xf numFmtId="164" fontId="1" fillId="0" borderId="0" xfId="0" applyNumberFormat="1" applyFont="1" applyBorder="1" applyAlignment="1">
      <alignment horizontal="center"/>
    </xf>
    <xf numFmtId="0" fontId="3" fillId="0" borderId="0" xfId="0" applyFont="1"/>
    <xf numFmtId="14" fontId="3" fillId="0" borderId="0" xfId="0" applyNumberFormat="1" applyFont="1" applyBorder="1" applyAlignment="1">
      <alignment horizontal="center"/>
    </xf>
    <xf numFmtId="0" fontId="2" fillId="2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/>
    </xf>
    <xf numFmtId="164" fontId="1" fillId="0" borderId="0" xfId="0" applyNumberFormat="1" applyFont="1" applyFill="1"/>
    <xf numFmtId="0" fontId="1" fillId="4" borderId="1" xfId="0" applyFont="1" applyFill="1" applyBorder="1" applyAlignment="1">
      <alignment horizontal="center" vertical="center"/>
    </xf>
    <xf numFmtId="164" fontId="1" fillId="5" borderId="3" xfId="0" applyNumberFormat="1" applyFont="1" applyFill="1" applyBorder="1" applyAlignment="1">
      <alignment horizontal="right"/>
    </xf>
    <xf numFmtId="164" fontId="1" fillId="0" borderId="2" xfId="0" applyNumberFormat="1" applyFont="1" applyBorder="1" applyAlignment="1">
      <alignment horizontal="center"/>
    </xf>
    <xf numFmtId="164" fontId="1" fillId="0" borderId="0" xfId="0" applyNumberFormat="1" applyFont="1" applyAlignment="1">
      <alignment horizontal="center"/>
    </xf>
    <xf numFmtId="164" fontId="7" fillId="0" borderId="2" xfId="0" applyNumberFormat="1" applyFont="1" applyBorder="1" applyAlignment="1">
      <alignment horizontal="center"/>
    </xf>
    <xf numFmtId="164" fontId="1" fillId="6" borderId="1" xfId="0" applyNumberFormat="1" applyFont="1" applyFill="1" applyBorder="1" applyAlignment="1">
      <alignment horizontal="center"/>
    </xf>
    <xf numFmtId="0" fontId="0" fillId="3" borderId="1" xfId="0" applyFont="1" applyFill="1" applyBorder="1" applyAlignment="1">
      <alignment horizontal="left" wrapText="1"/>
    </xf>
    <xf numFmtId="0" fontId="0" fillId="0" borderId="1" xfId="0" applyFont="1" applyBorder="1" applyAlignment="1">
      <alignment horizontal="left"/>
    </xf>
    <xf numFmtId="0" fontId="3" fillId="7" borderId="0" xfId="0" applyFont="1" applyFill="1"/>
    <xf numFmtId="0" fontId="1" fillId="0" borderId="0" xfId="0" applyFont="1" applyAlignment="1">
      <alignment horizontal="center"/>
    </xf>
    <xf numFmtId="14" fontId="1" fillId="7" borderId="0" xfId="0" applyNumberFormat="1" applyFont="1" applyFill="1" applyAlignment="1">
      <alignment horizontal="left"/>
    </xf>
    <xf numFmtId="164" fontId="1" fillId="0" borderId="0" xfId="0" applyNumberFormat="1" applyFont="1"/>
    <xf numFmtId="0" fontId="4" fillId="2" borderId="0" xfId="0" applyFont="1" applyFill="1" applyBorder="1"/>
    <xf numFmtId="0" fontId="2" fillId="2" borderId="0" xfId="0" applyFont="1" applyFill="1" applyBorder="1" applyAlignment="1">
      <alignment horizontal="center"/>
    </xf>
    <xf numFmtId="0" fontId="1" fillId="0" borderId="0" xfId="0" applyFont="1" applyBorder="1" applyAlignment="1">
      <alignment horizontal="left" indent="1"/>
    </xf>
    <xf numFmtId="0" fontId="3" fillId="0" borderId="0" xfId="0" applyFont="1" applyBorder="1"/>
    <xf numFmtId="0" fontId="1" fillId="8" borderId="0" xfId="0" applyFont="1" applyFill="1" applyBorder="1" applyAlignment="1">
      <alignment horizontal="center"/>
    </xf>
    <xf numFmtId="0" fontId="8" fillId="9" borderId="0" xfId="0" applyFont="1" applyFill="1" applyBorder="1" applyAlignment="1"/>
    <xf numFmtId="0" fontId="8" fillId="9" borderId="0" xfId="0" applyFont="1" applyFill="1" applyBorder="1" applyAlignment="1">
      <alignment horizontal="center"/>
    </xf>
    <xf numFmtId="164" fontId="8" fillId="9" borderId="0" xfId="0" applyNumberFormat="1" applyFont="1" applyFill="1" applyBorder="1" applyAlignment="1">
      <alignment horizontal="center"/>
    </xf>
    <xf numFmtId="0" fontId="8" fillId="5" borderId="0" xfId="0" applyFont="1" applyFill="1" applyBorder="1" applyAlignment="1">
      <alignment horizontal="center"/>
    </xf>
    <xf numFmtId="164" fontId="8" fillId="5" borderId="0" xfId="0" applyNumberFormat="1" applyFont="1" applyFill="1" applyBorder="1" applyAlignment="1">
      <alignment horizontal="center"/>
    </xf>
    <xf numFmtId="0" fontId="3" fillId="5" borderId="0" xfId="0" applyFont="1" applyFill="1" applyBorder="1" applyAlignment="1">
      <alignment horizontal="center"/>
    </xf>
    <xf numFmtId="0" fontId="1" fillId="0" borderId="4" xfId="0" applyFont="1" applyBorder="1"/>
    <xf numFmtId="165" fontId="7" fillId="0" borderId="5" xfId="0" applyNumberFormat="1" applyFont="1" applyFill="1" applyBorder="1" applyAlignment="1">
      <alignment horizontal="left" vertical="center"/>
    </xf>
    <xf numFmtId="0" fontId="0" fillId="7" borderId="0" xfId="0" applyFont="1" applyFill="1" applyAlignment="1">
      <alignment horizontal="left"/>
    </xf>
    <xf numFmtId="14" fontId="0" fillId="7" borderId="0" xfId="0" applyNumberFormat="1" applyFont="1" applyFill="1" applyAlignment="1">
      <alignment horizontal="left"/>
    </xf>
    <xf numFmtId="0" fontId="0" fillId="0" borderId="0" xfId="0" applyFont="1" applyBorder="1" applyAlignment="1">
      <alignment horizontal="left" indent="1"/>
    </xf>
    <xf numFmtId="0" fontId="0" fillId="0" borderId="0" xfId="0" applyFont="1" applyBorder="1" applyAlignment="1">
      <alignment horizontal="left"/>
    </xf>
    <xf numFmtId="0" fontId="0" fillId="3" borderId="0" xfId="0" applyFont="1" applyFill="1" applyBorder="1" applyAlignment="1">
      <alignment horizontal="left" wrapText="1"/>
    </xf>
    <xf numFmtId="0" fontId="1" fillId="4" borderId="0" xfId="0" applyFont="1" applyFill="1" applyAlignment="1">
      <alignment horizontal="left"/>
    </xf>
    <xf numFmtId="14" fontId="1" fillId="4" borderId="0" xfId="0" applyNumberFormat="1" applyFont="1" applyFill="1" applyAlignment="1">
      <alignment horizontal="left"/>
    </xf>
    <xf numFmtId="0" fontId="9" fillId="0" borderId="0" xfId="0" quotePrefix="1" applyFont="1" applyAlignment="1">
      <alignment horizontal="left"/>
    </xf>
    <xf numFmtId="0" fontId="4" fillId="0" borderId="0" xfId="0" applyFont="1"/>
    <xf numFmtId="0" fontId="9" fillId="0" borderId="0" xfId="0" applyFont="1" applyAlignment="1">
      <alignment horizontal="left"/>
    </xf>
  </cellXfs>
  <cellStyles count="1"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104774</xdr:colOff>
          <xdr:row>0</xdr:row>
          <xdr:rowOff>57149</xdr:rowOff>
        </xdr:from>
        <xdr:to>
          <xdr:col>5</xdr:col>
          <xdr:colOff>0</xdr:colOff>
          <xdr:row>2</xdr:row>
          <xdr:rowOff>85724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Ajouter un nouveau projet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UGAS-NAS-01\commun\COMMUN\PILOTAGE\BUDGET\BUDGET%202015\2015%20-%20Suivi%20des%20d&#233;penses%20marketing%20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rketing Grid"/>
      <sheetName val="Coefficient"/>
      <sheetName val="BUDGET ATL 2015"/>
      <sheetName val="27.01 - CLUB EXPERT"/>
      <sheetName val="01.04 - CATALOGUE AVRIL"/>
      <sheetName val="13.04 - CLUB EXPERT"/>
      <sheetName val="Template projet"/>
    </sheetNames>
    <sheetDataSet>
      <sheetData sheetId="0"/>
      <sheetData sheetId="1"/>
      <sheetData sheetId="2"/>
      <sheetData sheetId="3"/>
      <sheetData sheetId="4"/>
      <sheetData sheetId="5"/>
      <sheetData sheetId="6">
        <row r="6">
          <cell r="D6" t="str">
            <v>Oui</v>
          </cell>
        </row>
        <row r="7">
          <cell r="D7" t="str">
            <v>Non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2:B55"/>
  <sheetViews>
    <sheetView workbookViewId="0">
      <selection activeCell="B1" sqref="B1"/>
    </sheetView>
  </sheetViews>
  <sheetFormatPr baseColWidth="10" defaultRowHeight="11.25" x14ac:dyDescent="0.2"/>
  <sheetData>
    <row r="2" spans="1:2" x14ac:dyDescent="0.2">
      <c r="A2" s="17" t="s">
        <v>0</v>
      </c>
      <c r="B2">
        <v>3</v>
      </c>
    </row>
    <row r="3" spans="1:2" x14ac:dyDescent="0.2">
      <c r="A3" s="18" t="s">
        <v>1</v>
      </c>
      <c r="B3">
        <v>3</v>
      </c>
    </row>
    <row r="4" spans="1:2" x14ac:dyDescent="0.2">
      <c r="A4" s="17" t="s">
        <v>2</v>
      </c>
      <c r="B4">
        <v>3</v>
      </c>
    </row>
    <row r="5" spans="1:2" x14ac:dyDescent="0.2">
      <c r="A5" s="18" t="s">
        <v>3</v>
      </c>
      <c r="B5">
        <v>2</v>
      </c>
    </row>
    <row r="6" spans="1:2" x14ac:dyDescent="0.2">
      <c r="A6" s="17" t="s">
        <v>4</v>
      </c>
      <c r="B6">
        <v>2</v>
      </c>
    </row>
    <row r="7" spans="1:2" x14ac:dyDescent="0.2">
      <c r="A7" s="18" t="s">
        <v>5</v>
      </c>
      <c r="B7">
        <v>2</v>
      </c>
    </row>
    <row r="8" spans="1:2" x14ac:dyDescent="0.2">
      <c r="A8" s="17" t="s">
        <v>6</v>
      </c>
      <c r="B8">
        <v>3</v>
      </c>
    </row>
    <row r="9" spans="1:2" x14ac:dyDescent="0.2">
      <c r="A9" s="18" t="s">
        <v>7</v>
      </c>
      <c r="B9">
        <v>3</v>
      </c>
    </row>
    <row r="10" spans="1:2" x14ac:dyDescent="0.2">
      <c r="A10" s="17" t="s">
        <v>8</v>
      </c>
      <c r="B10">
        <v>3</v>
      </c>
    </row>
    <row r="11" spans="1:2" x14ac:dyDescent="0.2">
      <c r="A11" s="18" t="s">
        <v>9</v>
      </c>
      <c r="B11">
        <v>3</v>
      </c>
    </row>
    <row r="12" spans="1:2" x14ac:dyDescent="0.2">
      <c r="A12" s="17" t="s">
        <v>10</v>
      </c>
      <c r="B12">
        <v>3</v>
      </c>
    </row>
    <row r="13" spans="1:2" x14ac:dyDescent="0.2">
      <c r="A13" s="18" t="s">
        <v>11</v>
      </c>
      <c r="B13">
        <v>3</v>
      </c>
    </row>
    <row r="14" spans="1:2" x14ac:dyDescent="0.2">
      <c r="A14" s="17" t="s">
        <v>12</v>
      </c>
      <c r="B14">
        <v>3</v>
      </c>
    </row>
    <row r="15" spans="1:2" x14ac:dyDescent="0.2">
      <c r="A15" s="18" t="s">
        <v>13</v>
      </c>
      <c r="B15">
        <v>3</v>
      </c>
    </row>
    <row r="16" spans="1:2" x14ac:dyDescent="0.2">
      <c r="A16" s="17" t="s">
        <v>14</v>
      </c>
      <c r="B16">
        <v>3</v>
      </c>
    </row>
    <row r="17" spans="1:2" x14ac:dyDescent="0.2">
      <c r="A17" s="17" t="s">
        <v>15</v>
      </c>
      <c r="B17">
        <v>3</v>
      </c>
    </row>
    <row r="18" spans="1:2" x14ac:dyDescent="0.2">
      <c r="A18" s="17" t="s">
        <v>16</v>
      </c>
      <c r="B18">
        <v>3</v>
      </c>
    </row>
    <row r="19" spans="1:2" x14ac:dyDescent="0.2">
      <c r="A19" s="17" t="s">
        <v>17</v>
      </c>
      <c r="B19">
        <v>3</v>
      </c>
    </row>
    <row r="20" spans="1:2" x14ac:dyDescent="0.2">
      <c r="A20" s="17" t="s">
        <v>18</v>
      </c>
      <c r="B20">
        <v>3</v>
      </c>
    </row>
    <row r="21" spans="1:2" x14ac:dyDescent="0.2">
      <c r="A21" s="17" t="s">
        <v>19</v>
      </c>
      <c r="B21">
        <v>3</v>
      </c>
    </row>
    <row r="22" spans="1:2" x14ac:dyDescent="0.2">
      <c r="A22" s="17" t="s">
        <v>20</v>
      </c>
      <c r="B22">
        <v>3</v>
      </c>
    </row>
    <row r="23" spans="1:2" x14ac:dyDescent="0.2">
      <c r="A23" s="17" t="s">
        <v>21</v>
      </c>
      <c r="B23">
        <v>3</v>
      </c>
    </row>
    <row r="24" spans="1:2" x14ac:dyDescent="0.2">
      <c r="A24" s="17" t="s">
        <v>22</v>
      </c>
      <c r="B24">
        <v>3</v>
      </c>
    </row>
    <row r="25" spans="1:2" x14ac:dyDescent="0.2">
      <c r="A25" s="17" t="s">
        <v>23</v>
      </c>
      <c r="B25">
        <v>3</v>
      </c>
    </row>
    <row r="26" spans="1:2" x14ac:dyDescent="0.2">
      <c r="A26" s="17" t="s">
        <v>24</v>
      </c>
      <c r="B26">
        <v>3</v>
      </c>
    </row>
    <row r="27" spans="1:2" x14ac:dyDescent="0.2">
      <c r="A27" s="17" t="s">
        <v>25</v>
      </c>
      <c r="B27">
        <v>3</v>
      </c>
    </row>
    <row r="28" spans="1:2" x14ac:dyDescent="0.2">
      <c r="A28" s="17" t="s">
        <v>26</v>
      </c>
      <c r="B28">
        <v>3</v>
      </c>
    </row>
    <row r="29" spans="1:2" x14ac:dyDescent="0.2">
      <c r="A29" s="17" t="s">
        <v>27</v>
      </c>
      <c r="B29">
        <v>3</v>
      </c>
    </row>
    <row r="30" spans="1:2" x14ac:dyDescent="0.2">
      <c r="A30" s="17" t="s">
        <v>28</v>
      </c>
      <c r="B30">
        <v>3</v>
      </c>
    </row>
    <row r="31" spans="1:2" x14ac:dyDescent="0.2">
      <c r="A31" s="17" t="s">
        <v>29</v>
      </c>
      <c r="B31">
        <v>3</v>
      </c>
    </row>
    <row r="32" spans="1:2" x14ac:dyDescent="0.2">
      <c r="A32" s="17" t="s">
        <v>30</v>
      </c>
      <c r="B32">
        <v>3</v>
      </c>
    </row>
    <row r="33" spans="1:2" x14ac:dyDescent="0.2">
      <c r="A33" s="17" t="s">
        <v>31</v>
      </c>
      <c r="B33">
        <v>3</v>
      </c>
    </row>
    <row r="34" spans="1:2" x14ac:dyDescent="0.2">
      <c r="A34" s="17" t="s">
        <v>32</v>
      </c>
      <c r="B34">
        <v>3</v>
      </c>
    </row>
    <row r="35" spans="1:2" x14ac:dyDescent="0.2">
      <c r="A35" s="17" t="s">
        <v>33</v>
      </c>
      <c r="B35">
        <v>3</v>
      </c>
    </row>
    <row r="36" spans="1:2" x14ac:dyDescent="0.2">
      <c r="A36" s="17" t="s">
        <v>34</v>
      </c>
      <c r="B36">
        <v>3</v>
      </c>
    </row>
    <row r="37" spans="1:2" x14ac:dyDescent="0.2">
      <c r="A37" s="17" t="s">
        <v>35</v>
      </c>
      <c r="B37">
        <v>3</v>
      </c>
    </row>
    <row r="38" spans="1:2" x14ac:dyDescent="0.2">
      <c r="A38" s="17" t="s">
        <v>36</v>
      </c>
      <c r="B38">
        <v>3</v>
      </c>
    </row>
    <row r="39" spans="1:2" x14ac:dyDescent="0.2">
      <c r="A39" s="17" t="s">
        <v>37</v>
      </c>
      <c r="B39">
        <v>3</v>
      </c>
    </row>
    <row r="40" spans="1:2" x14ac:dyDescent="0.2">
      <c r="A40" s="17" t="s">
        <v>38</v>
      </c>
      <c r="B40">
        <v>3</v>
      </c>
    </row>
    <row r="41" spans="1:2" x14ac:dyDescent="0.2">
      <c r="A41" s="17" t="s">
        <v>39</v>
      </c>
      <c r="B41">
        <v>3</v>
      </c>
    </row>
    <row r="42" spans="1:2" x14ac:dyDescent="0.2">
      <c r="A42" s="17" t="s">
        <v>40</v>
      </c>
      <c r="B42">
        <v>3</v>
      </c>
    </row>
    <row r="43" spans="1:2" x14ac:dyDescent="0.2">
      <c r="A43" s="17" t="s">
        <v>41</v>
      </c>
      <c r="B43">
        <v>3</v>
      </c>
    </row>
    <row r="44" spans="1:2" x14ac:dyDescent="0.2">
      <c r="A44" s="17" t="s">
        <v>42</v>
      </c>
      <c r="B44">
        <v>3</v>
      </c>
    </row>
    <row r="45" spans="1:2" x14ac:dyDescent="0.2">
      <c r="A45" s="17" t="s">
        <v>43</v>
      </c>
      <c r="B45">
        <v>3</v>
      </c>
    </row>
    <row r="46" spans="1:2" x14ac:dyDescent="0.2">
      <c r="A46" s="17" t="s">
        <v>44</v>
      </c>
      <c r="B46">
        <v>3</v>
      </c>
    </row>
    <row r="47" spans="1:2" x14ac:dyDescent="0.2">
      <c r="A47" s="17" t="s">
        <v>45</v>
      </c>
      <c r="B47">
        <v>3</v>
      </c>
    </row>
    <row r="48" spans="1:2" x14ac:dyDescent="0.2">
      <c r="A48" s="17" t="s">
        <v>46</v>
      </c>
      <c r="B48">
        <v>3</v>
      </c>
    </row>
    <row r="49" spans="1:2" x14ac:dyDescent="0.2">
      <c r="A49" s="17" t="s">
        <v>47</v>
      </c>
      <c r="B49">
        <v>3</v>
      </c>
    </row>
    <row r="50" spans="1:2" x14ac:dyDescent="0.2">
      <c r="A50" s="17" t="s">
        <v>48</v>
      </c>
      <c r="B50">
        <v>3</v>
      </c>
    </row>
    <row r="51" spans="1:2" x14ac:dyDescent="0.2">
      <c r="A51" s="17" t="s">
        <v>49</v>
      </c>
      <c r="B51">
        <v>3</v>
      </c>
    </row>
    <row r="52" spans="1:2" x14ac:dyDescent="0.2">
      <c r="A52" s="17" t="s">
        <v>50</v>
      </c>
      <c r="B52">
        <v>3</v>
      </c>
    </row>
    <row r="53" spans="1:2" x14ac:dyDescent="0.2">
      <c r="A53" s="17" t="s">
        <v>51</v>
      </c>
      <c r="B53">
        <v>3</v>
      </c>
    </row>
    <row r="54" spans="1:2" x14ac:dyDescent="0.2">
      <c r="A54" s="17" t="s">
        <v>52</v>
      </c>
      <c r="B54">
        <v>3</v>
      </c>
    </row>
    <row r="55" spans="1:2" x14ac:dyDescent="0.2">
      <c r="A55" s="17" t="s">
        <v>53</v>
      </c>
      <c r="B55"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E61"/>
  <sheetViews>
    <sheetView showGridLines="0" tabSelected="1" workbookViewId="0">
      <selection activeCell="F1" sqref="F1"/>
    </sheetView>
  </sheetViews>
  <sheetFormatPr baseColWidth="10" defaultRowHeight="11.25" x14ac:dyDescent="0.2"/>
  <cols>
    <col min="1" max="1" width="37.6640625" bestFit="1" customWidth="1"/>
    <col min="2" max="2" width="0" hidden="1" customWidth="1"/>
    <col min="3" max="3" width="16" bestFit="1" customWidth="1"/>
  </cols>
  <sheetData>
    <row r="1" spans="1:5" ht="12.75" x14ac:dyDescent="0.2">
      <c r="A1" s="1" t="s">
        <v>84</v>
      </c>
      <c r="B1" s="2"/>
      <c r="C1" s="2"/>
      <c r="D1" s="3"/>
      <c r="E1" s="4"/>
    </row>
    <row r="2" spans="1:5" x14ac:dyDescent="0.2">
      <c r="A2" s="2"/>
      <c r="B2" s="5"/>
      <c r="C2" s="5"/>
      <c r="D2" s="3"/>
      <c r="E2" s="4"/>
    </row>
    <row r="3" spans="1:5" x14ac:dyDescent="0.2">
      <c r="A3" s="5"/>
      <c r="B3" s="5"/>
      <c r="C3" s="5"/>
      <c r="D3" s="3"/>
      <c r="E3" s="4"/>
    </row>
    <row r="4" spans="1:5" x14ac:dyDescent="0.2">
      <c r="A4" s="5"/>
      <c r="B4" s="5"/>
      <c r="C4" s="5"/>
      <c r="D4" s="6">
        <v>42031</v>
      </c>
      <c r="E4" s="6">
        <v>42095</v>
      </c>
    </row>
    <row r="5" spans="1:5" x14ac:dyDescent="0.2">
      <c r="A5" s="7" t="s">
        <v>85</v>
      </c>
      <c r="B5" s="8"/>
      <c r="C5" s="8" t="s">
        <v>86</v>
      </c>
      <c r="D5" s="8" t="s">
        <v>72</v>
      </c>
      <c r="E5" s="8" t="s">
        <v>78</v>
      </c>
    </row>
    <row r="6" spans="1:5" x14ac:dyDescent="0.2">
      <c r="A6" s="2"/>
      <c r="B6" s="2"/>
      <c r="C6" s="2"/>
      <c r="D6" s="9"/>
      <c r="E6" s="10"/>
    </row>
    <row r="7" spans="1:5" x14ac:dyDescent="0.2">
      <c r="A7" s="17" t="s">
        <v>0</v>
      </c>
      <c r="B7" s="11"/>
      <c r="C7" s="12">
        <f>SUM(D7:XR7)</f>
        <v>788.27427519558216</v>
      </c>
      <c r="D7" s="13">
        <f>SUMIF('Projet 1'!H:H,Synthèse!A7,'Projet 1'!I:I)</f>
        <v>444.8780487804878</v>
      </c>
      <c r="E7" s="14">
        <f>SUMIF('Projet 2'!H:H,Synthèse!A7,'Projet 2'!I:I)</f>
        <v>343.39622641509436</v>
      </c>
    </row>
    <row r="8" spans="1:5" x14ac:dyDescent="0.2">
      <c r="A8" s="18" t="s">
        <v>1</v>
      </c>
      <c r="B8" s="11"/>
      <c r="C8" s="12">
        <f t="shared" ref="C8:C60" si="0">SUM(D8:XR8)</f>
        <v>343.39622641509436</v>
      </c>
      <c r="D8" s="13">
        <f>SUMIF('Projet 1'!H:H,Synthèse!A8,'Projet 1'!I:I)</f>
        <v>0</v>
      </c>
      <c r="E8" s="14">
        <f>SUMIF('Projet 2'!H:H,Synthèse!A8,'Projet 2'!I:I)</f>
        <v>343.39622641509436</v>
      </c>
    </row>
    <row r="9" spans="1:5" x14ac:dyDescent="0.2">
      <c r="A9" s="17" t="s">
        <v>2</v>
      </c>
      <c r="B9" s="11"/>
      <c r="C9" s="12">
        <f t="shared" si="0"/>
        <v>343.39622641509436</v>
      </c>
      <c r="D9" s="13">
        <f>SUMIF('Projet 1'!H:H,Synthèse!A9,'Projet 1'!I:I)</f>
        <v>0</v>
      </c>
      <c r="E9" s="14">
        <f>SUMIF('Projet 2'!H:H,Synthèse!A9,'Projet 2'!I:I)</f>
        <v>343.39622641509436</v>
      </c>
    </row>
    <row r="10" spans="1:5" x14ac:dyDescent="0.2">
      <c r="A10" s="18" t="s">
        <v>3</v>
      </c>
      <c r="B10" s="11"/>
      <c r="C10" s="12">
        <f t="shared" si="0"/>
        <v>525.5161834637214</v>
      </c>
      <c r="D10" s="13">
        <f>SUMIF('Projet 1'!H:H,Synthèse!A10,'Projet 1'!I:I)</f>
        <v>296.58536585365852</v>
      </c>
      <c r="E10" s="14">
        <f>SUMIF('Projet 2'!H:H,Synthèse!A10,'Projet 2'!I:I)</f>
        <v>228.93081761006289</v>
      </c>
    </row>
    <row r="11" spans="1:5" x14ac:dyDescent="0.2">
      <c r="A11" s="17" t="s">
        <v>4</v>
      </c>
      <c r="B11" s="11"/>
      <c r="C11" s="12">
        <f t="shared" si="0"/>
        <v>228.93081761006289</v>
      </c>
      <c r="D11" s="13">
        <f>SUMIF('Projet 1'!H:H,Synthèse!A11,'Projet 1'!I:I)</f>
        <v>0</v>
      </c>
      <c r="E11" s="14">
        <f>SUMIF('Projet 2'!H:H,Synthèse!A11,'Projet 2'!I:I)</f>
        <v>228.93081761006289</v>
      </c>
    </row>
    <row r="12" spans="1:5" x14ac:dyDescent="0.2">
      <c r="A12" s="18" t="s">
        <v>5</v>
      </c>
      <c r="B12" s="11"/>
      <c r="C12" s="12">
        <f t="shared" si="0"/>
        <v>228.93081761006289</v>
      </c>
      <c r="D12" s="13">
        <f>SUMIF('Projet 1'!H:H,Synthèse!A12,'Projet 1'!I:I)</f>
        <v>0</v>
      </c>
      <c r="E12" s="14">
        <f>SUMIF('Projet 2'!H:H,Synthèse!A12,'Projet 2'!I:I)</f>
        <v>228.93081761006289</v>
      </c>
    </row>
    <row r="13" spans="1:5" x14ac:dyDescent="0.2">
      <c r="A13" s="17" t="s">
        <v>6</v>
      </c>
      <c r="B13" s="11"/>
      <c r="C13" s="12">
        <f t="shared" si="0"/>
        <v>343.39622641509436</v>
      </c>
      <c r="D13" s="13">
        <f>SUMIF('Projet 1'!H:H,Synthèse!A13,'Projet 1'!I:I)</f>
        <v>0</v>
      </c>
      <c r="E13" s="14">
        <f>SUMIF('Projet 2'!H:H,Synthèse!A13,'Projet 2'!I:I)</f>
        <v>343.39622641509436</v>
      </c>
    </row>
    <row r="14" spans="1:5" x14ac:dyDescent="0.2">
      <c r="A14" s="18" t="s">
        <v>7</v>
      </c>
      <c r="B14" s="11"/>
      <c r="C14" s="12">
        <f t="shared" si="0"/>
        <v>788.27427519558216</v>
      </c>
      <c r="D14" s="13">
        <f>SUMIF('Projet 1'!H:H,Synthèse!A14,'Projet 1'!I:I)</f>
        <v>444.8780487804878</v>
      </c>
      <c r="E14" s="14">
        <f>SUMIF('Projet 2'!H:H,Synthèse!A14,'Projet 2'!I:I)</f>
        <v>343.39622641509436</v>
      </c>
    </row>
    <row r="15" spans="1:5" x14ac:dyDescent="0.2">
      <c r="A15" s="17" t="s">
        <v>8</v>
      </c>
      <c r="B15" s="11"/>
      <c r="C15" s="12">
        <f t="shared" si="0"/>
        <v>343.39622641509436</v>
      </c>
      <c r="D15" s="13">
        <f>SUMIF('Projet 1'!H:H,Synthèse!A15,'Projet 1'!I:I)</f>
        <v>0</v>
      </c>
      <c r="E15" s="14">
        <f>SUMIF('Projet 2'!H:H,Synthèse!A15,'Projet 2'!I:I)</f>
        <v>343.39622641509436</v>
      </c>
    </row>
    <row r="16" spans="1:5" x14ac:dyDescent="0.2">
      <c r="A16" s="18" t="s">
        <v>9</v>
      </c>
      <c r="B16" s="11"/>
      <c r="C16" s="12">
        <f t="shared" si="0"/>
        <v>343.39622641509436</v>
      </c>
      <c r="D16" s="13">
        <f>SUMIF('Projet 1'!H:H,Synthèse!A16,'Projet 1'!I:I)</f>
        <v>0</v>
      </c>
      <c r="E16" s="14">
        <f>SUMIF('Projet 2'!H:H,Synthèse!A16,'Projet 2'!I:I)</f>
        <v>343.39622641509436</v>
      </c>
    </row>
    <row r="17" spans="1:5" x14ac:dyDescent="0.2">
      <c r="A17" s="17" t="s">
        <v>10</v>
      </c>
      <c r="B17" s="11"/>
      <c r="C17" s="12">
        <f t="shared" si="0"/>
        <v>343.39622641509436</v>
      </c>
      <c r="D17" s="15">
        <f>SUMIF('Projet 1'!H:H,Synthèse!A17,'Projet 1'!I:I)</f>
        <v>0</v>
      </c>
      <c r="E17" s="14">
        <f>SUMIF('Projet 2'!H:H,Synthèse!A17,'Projet 2'!I:I)</f>
        <v>343.39622641509436</v>
      </c>
    </row>
    <row r="18" spans="1:5" x14ac:dyDescent="0.2">
      <c r="A18" s="18" t="s">
        <v>11</v>
      </c>
      <c r="B18" s="11"/>
      <c r="C18" s="12">
        <f t="shared" si="0"/>
        <v>343.39622641509436</v>
      </c>
      <c r="D18" s="13">
        <f>SUMIF('Projet 1'!H:H,Synthèse!A18,'Projet 1'!I:I)</f>
        <v>0</v>
      </c>
      <c r="E18" s="14">
        <f>SUMIF('Projet 2'!H:H,Synthèse!A18,'Projet 2'!I:I)</f>
        <v>343.39622641509436</v>
      </c>
    </row>
    <row r="19" spans="1:5" x14ac:dyDescent="0.2">
      <c r="A19" s="17" t="s">
        <v>12</v>
      </c>
      <c r="B19" s="11"/>
      <c r="C19" s="12">
        <f t="shared" si="0"/>
        <v>343.39622641509436</v>
      </c>
      <c r="D19" s="13">
        <f>SUMIF('Projet 1'!H:H,Synthèse!A19,'Projet 1'!I:I)</f>
        <v>0</v>
      </c>
      <c r="E19" s="14">
        <f>SUMIF('Projet 2'!H:H,Synthèse!A19,'Projet 2'!I:I)</f>
        <v>343.39622641509436</v>
      </c>
    </row>
    <row r="20" spans="1:5" x14ac:dyDescent="0.2">
      <c r="A20" s="18" t="s">
        <v>13</v>
      </c>
      <c r="B20" s="11"/>
      <c r="C20" s="12">
        <f t="shared" si="0"/>
        <v>343.39622641509436</v>
      </c>
      <c r="D20" s="13">
        <f>SUMIF('Projet 1'!H:H,Synthèse!A20,'Projet 1'!I:I)</f>
        <v>0</v>
      </c>
      <c r="E20" s="14">
        <f>SUMIF('Projet 2'!H:H,Synthèse!A20,'Projet 2'!I:I)</f>
        <v>343.39622641509436</v>
      </c>
    </row>
    <row r="21" spans="1:5" x14ac:dyDescent="0.2">
      <c r="A21" s="17" t="s">
        <v>14</v>
      </c>
      <c r="B21" s="11"/>
      <c r="C21" s="12">
        <f t="shared" si="0"/>
        <v>788.27427519558216</v>
      </c>
      <c r="D21" s="13">
        <f>SUMIF('Projet 1'!H:H,Synthèse!A21,'Projet 1'!I:I)</f>
        <v>444.8780487804878</v>
      </c>
      <c r="E21" s="14">
        <f>SUMIF('Projet 2'!H:H,Synthèse!A21,'Projet 2'!I:I)</f>
        <v>343.39622641509436</v>
      </c>
    </row>
    <row r="22" spans="1:5" x14ac:dyDescent="0.2">
      <c r="A22" s="17" t="s">
        <v>15</v>
      </c>
      <c r="B22" s="11"/>
      <c r="C22" s="12">
        <f t="shared" si="0"/>
        <v>343.39622641509436</v>
      </c>
      <c r="D22" s="13">
        <f>SUMIF('Projet 1'!H:H,Synthèse!A22,'Projet 1'!I:I)</f>
        <v>0</v>
      </c>
      <c r="E22" s="14">
        <f>SUMIF('Projet 2'!H:H,Synthèse!A22,'Projet 2'!I:I)</f>
        <v>343.39622641509436</v>
      </c>
    </row>
    <row r="23" spans="1:5" x14ac:dyDescent="0.2">
      <c r="A23" s="17" t="s">
        <v>16</v>
      </c>
      <c r="B23" s="11"/>
      <c r="C23" s="12">
        <f t="shared" si="0"/>
        <v>343.39622641509436</v>
      </c>
      <c r="D23" s="13">
        <f>SUMIF('Projet 1'!H:H,Synthèse!A23,'Projet 1'!I:I)</f>
        <v>0</v>
      </c>
      <c r="E23" s="14">
        <f>SUMIF('Projet 2'!H:H,Synthèse!A23,'Projet 2'!I:I)</f>
        <v>343.39622641509436</v>
      </c>
    </row>
    <row r="24" spans="1:5" x14ac:dyDescent="0.2">
      <c r="A24" s="17" t="s">
        <v>17</v>
      </c>
      <c r="B24" s="11"/>
      <c r="C24" s="12">
        <f t="shared" si="0"/>
        <v>343.39622641509436</v>
      </c>
      <c r="D24" s="13">
        <f>SUMIF('Projet 1'!H:H,Synthèse!A24,'Projet 1'!I:I)</f>
        <v>0</v>
      </c>
      <c r="E24" s="14">
        <f>SUMIF('Projet 2'!H:H,Synthèse!A24,'Projet 2'!I:I)</f>
        <v>343.39622641509436</v>
      </c>
    </row>
    <row r="25" spans="1:5" x14ac:dyDescent="0.2">
      <c r="A25" s="17" t="s">
        <v>18</v>
      </c>
      <c r="B25" s="11"/>
      <c r="C25" s="12">
        <f t="shared" si="0"/>
        <v>343.39622641509436</v>
      </c>
      <c r="D25" s="13">
        <f>SUMIF('Projet 1'!H:H,Synthèse!A25,'Projet 1'!I:I)</f>
        <v>0</v>
      </c>
      <c r="E25" s="14">
        <f>SUMIF('Projet 2'!H:H,Synthèse!A25,'Projet 2'!I:I)</f>
        <v>343.39622641509436</v>
      </c>
    </row>
    <row r="26" spans="1:5" x14ac:dyDescent="0.2">
      <c r="A26" s="17" t="s">
        <v>19</v>
      </c>
      <c r="B26" s="11"/>
      <c r="C26" s="12">
        <f t="shared" si="0"/>
        <v>788.27427519558216</v>
      </c>
      <c r="D26" s="13">
        <f>SUMIF('Projet 1'!H:H,Synthèse!A26,'Projet 1'!I:I)</f>
        <v>444.8780487804878</v>
      </c>
      <c r="E26" s="14">
        <f>SUMIF('Projet 2'!H:H,Synthèse!A26,'Projet 2'!I:I)</f>
        <v>343.39622641509436</v>
      </c>
    </row>
    <row r="27" spans="1:5" x14ac:dyDescent="0.2">
      <c r="A27" s="17" t="s">
        <v>20</v>
      </c>
      <c r="B27" s="11"/>
      <c r="C27" s="12">
        <f t="shared" si="0"/>
        <v>343.39622641509436</v>
      </c>
      <c r="D27" s="13">
        <f>SUMIF('Projet 1'!H:H,Synthèse!A27,'Projet 1'!I:I)</f>
        <v>0</v>
      </c>
      <c r="E27" s="14">
        <f>SUMIF('Projet 2'!H:H,Synthèse!A27,'Projet 2'!I:I)</f>
        <v>343.39622641509436</v>
      </c>
    </row>
    <row r="28" spans="1:5" x14ac:dyDescent="0.2">
      <c r="A28" s="17" t="s">
        <v>21</v>
      </c>
      <c r="B28" s="11"/>
      <c r="C28" s="12">
        <f t="shared" si="0"/>
        <v>788.27427519558216</v>
      </c>
      <c r="D28" s="13">
        <f>SUMIF('Projet 1'!H:H,Synthèse!A28,'Projet 1'!I:I)</f>
        <v>444.8780487804878</v>
      </c>
      <c r="E28" s="14">
        <f>SUMIF('Projet 2'!H:H,Synthèse!A28,'Projet 2'!I:I)</f>
        <v>343.39622641509436</v>
      </c>
    </row>
    <row r="29" spans="1:5" x14ac:dyDescent="0.2">
      <c r="A29" s="17" t="s">
        <v>22</v>
      </c>
      <c r="B29" s="11"/>
      <c r="C29" s="12">
        <f t="shared" si="0"/>
        <v>788.27427519558216</v>
      </c>
      <c r="D29" s="13">
        <f>SUMIF('Projet 1'!H:H,Synthèse!A29,'Projet 1'!I:I)</f>
        <v>444.8780487804878</v>
      </c>
      <c r="E29" s="14">
        <f>SUMIF('Projet 2'!H:H,Synthèse!A29,'Projet 2'!I:I)</f>
        <v>343.39622641509436</v>
      </c>
    </row>
    <row r="30" spans="1:5" x14ac:dyDescent="0.2">
      <c r="A30" s="17" t="s">
        <v>23</v>
      </c>
      <c r="B30" s="11"/>
      <c r="C30" s="12">
        <f t="shared" si="0"/>
        <v>343.39622641509436</v>
      </c>
      <c r="D30" s="13">
        <f>SUMIF('Projet 1'!H:H,Synthèse!A30,'Projet 1'!I:I)</f>
        <v>0</v>
      </c>
      <c r="E30" s="14">
        <f>SUMIF('Projet 2'!H:H,Synthèse!A30,'Projet 2'!I:I)</f>
        <v>343.39622641509436</v>
      </c>
    </row>
    <row r="31" spans="1:5" x14ac:dyDescent="0.2">
      <c r="A31" s="17" t="s">
        <v>24</v>
      </c>
      <c r="B31" s="11"/>
      <c r="C31" s="12">
        <f t="shared" si="0"/>
        <v>343.39622641509436</v>
      </c>
      <c r="D31" s="13">
        <f>SUMIF('Projet 1'!H:H,Synthèse!A31,'Projet 1'!I:I)</f>
        <v>0</v>
      </c>
      <c r="E31" s="14">
        <f>SUMIF('Projet 2'!H:H,Synthèse!A31,'Projet 2'!I:I)</f>
        <v>343.39622641509436</v>
      </c>
    </row>
    <row r="32" spans="1:5" x14ac:dyDescent="0.2">
      <c r="A32" s="17" t="s">
        <v>25</v>
      </c>
      <c r="B32" s="11"/>
      <c r="C32" s="12">
        <f t="shared" si="0"/>
        <v>343.39622641509436</v>
      </c>
      <c r="D32" s="13">
        <f>SUMIF('Projet 1'!H:H,Synthèse!A32,'Projet 1'!I:I)</f>
        <v>0</v>
      </c>
      <c r="E32" s="14">
        <f>SUMIF('Projet 2'!H:H,Synthèse!A32,'Projet 2'!I:I)</f>
        <v>343.39622641509436</v>
      </c>
    </row>
    <row r="33" spans="1:5" x14ac:dyDescent="0.2">
      <c r="A33" s="17" t="s">
        <v>26</v>
      </c>
      <c r="B33" s="11"/>
      <c r="C33" s="12">
        <f t="shared" si="0"/>
        <v>788.27427519558216</v>
      </c>
      <c r="D33" s="13">
        <f>SUMIF('Projet 1'!H:H,Synthèse!A33,'Projet 1'!I:I)</f>
        <v>444.8780487804878</v>
      </c>
      <c r="E33" s="14">
        <f>SUMIF('Projet 2'!H:H,Synthèse!A33,'Projet 2'!I:I)</f>
        <v>343.39622641509436</v>
      </c>
    </row>
    <row r="34" spans="1:5" x14ac:dyDescent="0.2">
      <c r="A34" s="17" t="s">
        <v>27</v>
      </c>
      <c r="B34" s="11"/>
      <c r="C34" s="12">
        <f t="shared" si="0"/>
        <v>343.39622641509436</v>
      </c>
      <c r="D34" s="13">
        <f>SUMIF('Projet 1'!H:H,Synthèse!A34,'Projet 1'!I:I)</f>
        <v>0</v>
      </c>
      <c r="E34" s="14">
        <f>SUMIF('Projet 2'!H:H,Synthèse!A34,'Projet 2'!I:I)</f>
        <v>343.39622641509436</v>
      </c>
    </row>
    <row r="35" spans="1:5" x14ac:dyDescent="0.2">
      <c r="A35" s="17" t="s">
        <v>28</v>
      </c>
      <c r="B35" s="11"/>
      <c r="C35" s="12">
        <f t="shared" si="0"/>
        <v>343.39622641509436</v>
      </c>
      <c r="D35" s="13">
        <f>SUMIF('Projet 1'!H:H,Synthèse!A35,'Projet 1'!I:I)</f>
        <v>0</v>
      </c>
      <c r="E35" s="14">
        <f>SUMIF('Projet 2'!H:H,Synthèse!A35,'Projet 2'!I:I)</f>
        <v>343.39622641509436</v>
      </c>
    </row>
    <row r="36" spans="1:5" x14ac:dyDescent="0.2">
      <c r="A36" s="17" t="s">
        <v>29</v>
      </c>
      <c r="B36" s="11"/>
      <c r="C36" s="12">
        <f t="shared" si="0"/>
        <v>788.27427519558216</v>
      </c>
      <c r="D36" s="13">
        <f>SUMIF('Projet 1'!H:H,Synthèse!A36,'Projet 1'!I:I)</f>
        <v>444.8780487804878</v>
      </c>
      <c r="E36" s="14">
        <f>SUMIF('Projet 2'!H:H,Synthèse!A36,'Projet 2'!I:I)</f>
        <v>343.39622641509436</v>
      </c>
    </row>
    <row r="37" spans="1:5" x14ac:dyDescent="0.2">
      <c r="A37" s="17" t="s">
        <v>30</v>
      </c>
      <c r="B37" s="11"/>
      <c r="C37" s="12">
        <f t="shared" si="0"/>
        <v>343.39622641509436</v>
      </c>
      <c r="D37" s="13">
        <f>SUMIF('Projet 1'!H:H,Synthèse!A37,'Projet 1'!I:I)</f>
        <v>0</v>
      </c>
      <c r="E37" s="14">
        <f>SUMIF('Projet 2'!H:H,Synthèse!A37,'Projet 2'!I:I)</f>
        <v>343.39622641509436</v>
      </c>
    </row>
    <row r="38" spans="1:5" x14ac:dyDescent="0.2">
      <c r="A38" s="17" t="s">
        <v>31</v>
      </c>
      <c r="B38" s="11"/>
      <c r="C38" s="12">
        <f t="shared" si="0"/>
        <v>788.27427519558216</v>
      </c>
      <c r="D38" s="13">
        <f>SUMIF('Projet 1'!H:H,Synthèse!A38,'Projet 1'!I:I)</f>
        <v>444.8780487804878</v>
      </c>
      <c r="E38" s="14">
        <f>SUMIF('Projet 2'!H:H,Synthèse!A38,'Projet 2'!I:I)</f>
        <v>343.39622641509436</v>
      </c>
    </row>
    <row r="39" spans="1:5" x14ac:dyDescent="0.2">
      <c r="A39" s="17" t="s">
        <v>32</v>
      </c>
      <c r="B39" s="11"/>
      <c r="C39" s="12">
        <f t="shared" si="0"/>
        <v>788.27427519558216</v>
      </c>
      <c r="D39" s="13">
        <f>SUMIF('Projet 1'!H:H,Synthèse!A39,'Projet 1'!I:I)</f>
        <v>444.8780487804878</v>
      </c>
      <c r="E39" s="14">
        <f>SUMIF('Projet 2'!H:H,Synthèse!A39,'Projet 2'!I:I)</f>
        <v>343.39622641509436</v>
      </c>
    </row>
    <row r="40" spans="1:5" x14ac:dyDescent="0.2">
      <c r="A40" s="17" t="s">
        <v>33</v>
      </c>
      <c r="B40" s="11"/>
      <c r="C40" s="12">
        <f t="shared" si="0"/>
        <v>343.39622641509436</v>
      </c>
      <c r="D40" s="13">
        <f>SUMIF('Projet 1'!H:H,Synthèse!A40,'Projet 1'!I:I)</f>
        <v>0</v>
      </c>
      <c r="E40" s="14">
        <f>SUMIF('Projet 2'!H:H,Synthèse!A40,'Projet 2'!I:I)</f>
        <v>343.39622641509436</v>
      </c>
    </row>
    <row r="41" spans="1:5" x14ac:dyDescent="0.2">
      <c r="A41" s="17" t="s">
        <v>34</v>
      </c>
      <c r="B41" s="11"/>
      <c r="C41" s="12">
        <f t="shared" si="0"/>
        <v>788.27427519558216</v>
      </c>
      <c r="D41" s="13">
        <f>SUMIF('Projet 1'!H:H,Synthèse!A41,'Projet 1'!I:I)</f>
        <v>444.8780487804878</v>
      </c>
      <c r="E41" s="14">
        <f>SUMIF('Projet 2'!H:H,Synthèse!A41,'Projet 2'!I:I)</f>
        <v>343.39622641509436</v>
      </c>
    </row>
    <row r="42" spans="1:5" x14ac:dyDescent="0.2">
      <c r="A42" s="17" t="s">
        <v>35</v>
      </c>
      <c r="B42" s="11"/>
      <c r="C42" s="12">
        <f t="shared" si="0"/>
        <v>343.39622641509436</v>
      </c>
      <c r="D42" s="13">
        <f>SUMIF('Projet 1'!H:H,Synthèse!A42,'Projet 1'!I:I)</f>
        <v>0</v>
      </c>
      <c r="E42" s="14">
        <f>SUMIF('Projet 2'!H:H,Synthèse!A42,'Projet 2'!I:I)</f>
        <v>343.39622641509436</v>
      </c>
    </row>
    <row r="43" spans="1:5" x14ac:dyDescent="0.2">
      <c r="A43" s="17" t="s">
        <v>36</v>
      </c>
      <c r="B43" s="11"/>
      <c r="C43" s="12">
        <f t="shared" si="0"/>
        <v>788.27427519558216</v>
      </c>
      <c r="D43" s="13">
        <f>SUMIF('Projet 1'!H:H,Synthèse!A43,'Projet 1'!I:I)</f>
        <v>444.8780487804878</v>
      </c>
      <c r="E43" s="14">
        <f>SUMIF('Projet 2'!H:H,Synthèse!A43,'Projet 2'!I:I)</f>
        <v>343.39622641509436</v>
      </c>
    </row>
    <row r="44" spans="1:5" x14ac:dyDescent="0.2">
      <c r="A44" s="17" t="s">
        <v>37</v>
      </c>
      <c r="B44" s="11"/>
      <c r="C44" s="12">
        <f t="shared" si="0"/>
        <v>343.39622641509436</v>
      </c>
      <c r="D44" s="13">
        <f>SUMIF('Projet 1'!H:H,Synthèse!A44,'Projet 1'!I:I)</f>
        <v>0</v>
      </c>
      <c r="E44" s="14">
        <f>SUMIF('Projet 2'!H:H,Synthèse!A44,'Projet 2'!I:I)</f>
        <v>343.39622641509436</v>
      </c>
    </row>
    <row r="45" spans="1:5" x14ac:dyDescent="0.2">
      <c r="A45" s="17" t="s">
        <v>38</v>
      </c>
      <c r="B45" s="11"/>
      <c r="C45" s="12">
        <f t="shared" si="0"/>
        <v>343.39622641509436</v>
      </c>
      <c r="D45" s="13">
        <f>SUMIF('Projet 1'!H:H,Synthèse!A45,'Projet 1'!I:I)</f>
        <v>0</v>
      </c>
      <c r="E45" s="14">
        <f>SUMIF('Projet 2'!H:H,Synthèse!A45,'Projet 2'!I:I)</f>
        <v>343.39622641509436</v>
      </c>
    </row>
    <row r="46" spans="1:5" x14ac:dyDescent="0.2">
      <c r="A46" s="17" t="s">
        <v>39</v>
      </c>
      <c r="B46" s="11"/>
      <c r="C46" s="12">
        <f t="shared" si="0"/>
        <v>788.27427519558216</v>
      </c>
      <c r="D46" s="13">
        <f>SUMIF('Projet 1'!H:H,Synthèse!A46,'Projet 1'!I:I)</f>
        <v>444.8780487804878</v>
      </c>
      <c r="E46" s="14">
        <f>SUMIF('Projet 2'!H:H,Synthèse!A46,'Projet 2'!I:I)</f>
        <v>343.39622641509436</v>
      </c>
    </row>
    <row r="47" spans="1:5" x14ac:dyDescent="0.2">
      <c r="A47" s="17" t="s">
        <v>40</v>
      </c>
      <c r="B47" s="11"/>
      <c r="C47" s="12">
        <f t="shared" si="0"/>
        <v>343.39622641509436</v>
      </c>
      <c r="D47" s="13">
        <f>SUMIF('Projet 1'!H:H,Synthèse!A47,'Projet 1'!I:I)</f>
        <v>0</v>
      </c>
      <c r="E47" s="14">
        <f>SUMIF('Projet 2'!H:H,Synthèse!A47,'Projet 2'!I:I)</f>
        <v>343.39622641509436</v>
      </c>
    </row>
    <row r="48" spans="1:5" x14ac:dyDescent="0.2">
      <c r="A48" s="17" t="s">
        <v>41</v>
      </c>
      <c r="B48" s="11"/>
      <c r="C48" s="12">
        <f t="shared" si="0"/>
        <v>343.39622641509436</v>
      </c>
      <c r="D48" s="13">
        <f>SUMIF('Projet 1'!H:H,Synthèse!A48,'Projet 1'!I:I)</f>
        <v>0</v>
      </c>
      <c r="E48" s="14">
        <f>SUMIF('Projet 2'!H:H,Synthèse!A48,'Projet 2'!I:I)</f>
        <v>343.39622641509436</v>
      </c>
    </row>
    <row r="49" spans="1:5" x14ac:dyDescent="0.2">
      <c r="A49" s="17" t="s">
        <v>42</v>
      </c>
      <c r="B49" s="11"/>
      <c r="C49" s="12">
        <f t="shared" si="0"/>
        <v>343.39622641509436</v>
      </c>
      <c r="D49" s="13">
        <f>SUMIF('Projet 1'!H:H,Synthèse!A49,'Projet 1'!I:I)</f>
        <v>0</v>
      </c>
      <c r="E49" s="14">
        <f>SUMIF('Projet 2'!H:H,Synthèse!A49,'Projet 2'!I:I)</f>
        <v>343.39622641509436</v>
      </c>
    </row>
    <row r="50" spans="1:5" x14ac:dyDescent="0.2">
      <c r="A50" s="17" t="s">
        <v>43</v>
      </c>
      <c r="B50" s="11"/>
      <c r="C50" s="12">
        <f t="shared" si="0"/>
        <v>343.39622641509436</v>
      </c>
      <c r="D50" s="13">
        <f>SUMIF('Projet 1'!H:H,Synthèse!A50,'Projet 1'!I:I)</f>
        <v>0</v>
      </c>
      <c r="E50" s="14">
        <f>SUMIF('Projet 2'!H:H,Synthèse!A50,'Projet 2'!I:I)</f>
        <v>343.39622641509436</v>
      </c>
    </row>
    <row r="51" spans="1:5" x14ac:dyDescent="0.2">
      <c r="A51" s="17" t="s">
        <v>44</v>
      </c>
      <c r="B51" s="11"/>
      <c r="C51" s="12">
        <f t="shared" si="0"/>
        <v>343.39622641509436</v>
      </c>
      <c r="D51" s="13">
        <f>SUMIF('Projet 1'!H:H,Synthèse!A51,'Projet 1'!I:I)</f>
        <v>0</v>
      </c>
      <c r="E51" s="14">
        <f>SUMIF('Projet 2'!H:H,Synthèse!A51,'Projet 2'!I:I)</f>
        <v>343.39622641509436</v>
      </c>
    </row>
    <row r="52" spans="1:5" x14ac:dyDescent="0.2">
      <c r="A52" s="17" t="s">
        <v>45</v>
      </c>
      <c r="B52" s="11"/>
      <c r="C52" s="12">
        <f t="shared" si="0"/>
        <v>343.39622641509436</v>
      </c>
      <c r="D52" s="13">
        <f>SUMIF('Projet 1'!H:H,Synthèse!A52,'Projet 1'!I:I)</f>
        <v>0</v>
      </c>
      <c r="E52" s="14">
        <f>SUMIF('Projet 2'!H:H,Synthèse!A52,'Projet 2'!I:I)</f>
        <v>343.39622641509436</v>
      </c>
    </row>
    <row r="53" spans="1:5" x14ac:dyDescent="0.2">
      <c r="A53" s="17" t="s">
        <v>46</v>
      </c>
      <c r="B53" s="11"/>
      <c r="C53" s="12">
        <f t="shared" si="0"/>
        <v>343.39622641509436</v>
      </c>
      <c r="D53" s="13">
        <f>SUMIF('Projet 1'!H:H,Synthèse!A53,'Projet 1'!I:I)</f>
        <v>0</v>
      </c>
      <c r="E53" s="14">
        <f>SUMIF('Projet 2'!H:H,Synthèse!A53,'Projet 2'!I:I)</f>
        <v>343.39622641509436</v>
      </c>
    </row>
    <row r="54" spans="1:5" x14ac:dyDescent="0.2">
      <c r="A54" s="17" t="s">
        <v>47</v>
      </c>
      <c r="B54" s="11"/>
      <c r="C54" s="12">
        <f t="shared" si="0"/>
        <v>343.39622641509436</v>
      </c>
      <c r="D54" s="13">
        <f>SUMIF('Projet 1'!H:H,Synthèse!A54,'Projet 1'!I:I)</f>
        <v>0</v>
      </c>
      <c r="E54" s="14">
        <f>SUMIF('Projet 2'!H:H,Synthèse!A54,'Projet 2'!I:I)</f>
        <v>343.39622641509436</v>
      </c>
    </row>
    <row r="55" spans="1:5" x14ac:dyDescent="0.2">
      <c r="A55" s="17" t="s">
        <v>48</v>
      </c>
      <c r="B55" s="11"/>
      <c r="C55" s="12">
        <f t="shared" si="0"/>
        <v>343.39622641509436</v>
      </c>
      <c r="D55" s="13">
        <f>SUMIF('Projet 1'!H:H,Synthèse!A55,'Projet 1'!I:I)</f>
        <v>0</v>
      </c>
      <c r="E55" s="14">
        <f>SUMIF('Projet 2'!H:H,Synthèse!A55,'Projet 2'!I:I)</f>
        <v>343.39622641509436</v>
      </c>
    </row>
    <row r="56" spans="1:5" x14ac:dyDescent="0.2">
      <c r="A56" s="17" t="s">
        <v>49</v>
      </c>
      <c r="B56" s="11"/>
      <c r="C56" s="12">
        <f t="shared" si="0"/>
        <v>343.39622641509436</v>
      </c>
      <c r="D56" s="13">
        <f>SUMIF('Projet 1'!H:H,Synthèse!A56,'Projet 1'!I:I)</f>
        <v>0</v>
      </c>
      <c r="E56" s="14">
        <f>SUMIF('Projet 2'!H:H,Synthèse!A56,'Projet 2'!I:I)</f>
        <v>343.39622641509436</v>
      </c>
    </row>
    <row r="57" spans="1:5" x14ac:dyDescent="0.2">
      <c r="A57" s="17" t="s">
        <v>50</v>
      </c>
      <c r="B57" s="11"/>
      <c r="C57" s="12">
        <f t="shared" si="0"/>
        <v>343.39622641509436</v>
      </c>
      <c r="D57" s="13">
        <f>SUMIF('Projet 1'!H:H,Synthèse!A57,'Projet 1'!I:I)</f>
        <v>0</v>
      </c>
      <c r="E57" s="14">
        <f>SUMIF('Projet 2'!H:H,Synthèse!A57,'Projet 2'!I:I)</f>
        <v>343.39622641509436</v>
      </c>
    </row>
    <row r="58" spans="1:5" x14ac:dyDescent="0.2">
      <c r="A58" s="17" t="s">
        <v>51</v>
      </c>
      <c r="B58" s="11"/>
      <c r="C58" s="12">
        <f t="shared" si="0"/>
        <v>343.39622641509436</v>
      </c>
      <c r="D58" s="13">
        <f>SUMIF('Projet 1'!H:H,Synthèse!A58,'Projet 1'!I:I)</f>
        <v>0</v>
      </c>
      <c r="E58" s="14">
        <f>SUMIF('Projet 2'!H:H,Synthèse!A58,'Projet 2'!I:I)</f>
        <v>343.39622641509436</v>
      </c>
    </row>
    <row r="59" spans="1:5" x14ac:dyDescent="0.2">
      <c r="A59" s="17" t="s">
        <v>52</v>
      </c>
      <c r="B59" s="11"/>
      <c r="C59" s="12">
        <f t="shared" si="0"/>
        <v>343.39622641509436</v>
      </c>
      <c r="D59" s="13">
        <f>SUMIF('Projet 1'!H:H,Synthèse!A59,'Projet 1'!I:I)</f>
        <v>0</v>
      </c>
      <c r="E59" s="14">
        <f>SUMIF('Projet 2'!H:H,Synthèse!A59,'Projet 2'!I:I)</f>
        <v>343.39622641509436</v>
      </c>
    </row>
    <row r="60" spans="1:5" x14ac:dyDescent="0.2">
      <c r="A60" s="17" t="s">
        <v>53</v>
      </c>
      <c r="B60" s="11"/>
      <c r="C60" s="12">
        <f t="shared" si="0"/>
        <v>343.39622641509436</v>
      </c>
      <c r="D60" s="13">
        <f>SUMIF('Projet 1'!H:H,Synthèse!A60,'Projet 1'!I:I)</f>
        <v>0</v>
      </c>
      <c r="E60" s="14">
        <f>SUMIF('Projet 2'!H:H,Synthèse!A60,'Projet 2'!I:I)</f>
        <v>343.39622641509436</v>
      </c>
    </row>
    <row r="61" spans="1:5" x14ac:dyDescent="0.2">
      <c r="A61" s="2"/>
      <c r="B61" s="2"/>
      <c r="C61" s="2"/>
      <c r="D61" s="16">
        <f>SUM(D6:D60)</f>
        <v>6080.0000000000009</v>
      </c>
      <c r="E61" s="16">
        <f>SUM(E6:E60)</f>
        <v>18199.999999999993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Nouveau_projet">
                <anchor moveWithCells="1" sizeWithCells="1">
                  <from>
                    <xdr:col>3</xdr:col>
                    <xdr:colOff>104775</xdr:colOff>
                    <xdr:row>0</xdr:row>
                    <xdr:rowOff>57150</xdr:rowOff>
                  </from>
                  <to>
                    <xdr:col>5</xdr:col>
                    <xdr:colOff>0</xdr:colOff>
                    <xdr:row>2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26"/>
  <sheetViews>
    <sheetView showGridLines="0" workbookViewId="0">
      <selection activeCell="H10" sqref="H10:J10"/>
    </sheetView>
  </sheetViews>
  <sheetFormatPr baseColWidth="10" defaultRowHeight="11.25" x14ac:dyDescent="0.2"/>
  <cols>
    <col min="1" max="1" width="33.1640625" bestFit="1" customWidth="1"/>
    <col min="2" max="2" width="26.1640625" bestFit="1" customWidth="1"/>
    <col min="8" max="8" width="56" bestFit="1" customWidth="1"/>
  </cols>
  <sheetData>
    <row r="1" spans="1:11" x14ac:dyDescent="0.2">
      <c r="A1" s="19" t="s">
        <v>54</v>
      </c>
      <c r="B1" s="36" t="s">
        <v>72</v>
      </c>
      <c r="C1" s="20"/>
      <c r="D1" s="2"/>
      <c r="E1" s="2"/>
      <c r="F1" s="2"/>
      <c r="G1" s="2"/>
      <c r="H1" s="20"/>
      <c r="I1" s="3"/>
      <c r="J1" s="2"/>
      <c r="K1" s="2"/>
    </row>
    <row r="2" spans="1:11" x14ac:dyDescent="0.2">
      <c r="A2" s="19" t="s">
        <v>55</v>
      </c>
      <c r="B2" s="36" t="s">
        <v>73</v>
      </c>
      <c r="C2" s="20"/>
      <c r="D2" s="2"/>
      <c r="E2" s="2"/>
      <c r="F2" s="2"/>
      <c r="G2" s="2"/>
      <c r="H2" s="20"/>
      <c r="I2" s="3"/>
      <c r="J2" s="2"/>
      <c r="K2" s="2"/>
    </row>
    <row r="3" spans="1:11" x14ac:dyDescent="0.2">
      <c r="A3" s="19" t="s">
        <v>56</v>
      </c>
      <c r="B3" s="21">
        <v>42005</v>
      </c>
      <c r="C3" s="20"/>
      <c r="D3" s="2"/>
      <c r="E3" s="2"/>
      <c r="F3" s="2"/>
      <c r="G3" s="2"/>
      <c r="H3" s="20"/>
      <c r="I3" s="20"/>
      <c r="J3" s="2"/>
      <c r="K3" s="2"/>
    </row>
    <row r="4" spans="1:11" x14ac:dyDescent="0.2">
      <c r="A4" s="19" t="s">
        <v>57</v>
      </c>
      <c r="B4" s="37" t="s">
        <v>74</v>
      </c>
      <c r="C4" s="20"/>
      <c r="D4" s="2"/>
      <c r="E4" s="2"/>
      <c r="F4" s="2"/>
      <c r="G4" s="2"/>
      <c r="H4" s="20"/>
      <c r="I4" s="20"/>
      <c r="J4" s="2"/>
      <c r="K4" s="2"/>
    </row>
    <row r="5" spans="1:11" x14ac:dyDescent="0.2">
      <c r="A5" s="2"/>
      <c r="B5" s="2"/>
      <c r="C5" s="2"/>
      <c r="D5" s="2"/>
      <c r="E5" s="2"/>
      <c r="F5" s="2"/>
      <c r="G5" s="2"/>
      <c r="H5" s="2"/>
      <c r="I5" s="22"/>
      <c r="J5" s="20"/>
      <c r="K5" s="20"/>
    </row>
    <row r="6" spans="1:11" x14ac:dyDescent="0.2">
      <c r="A6" s="2" t="s">
        <v>58</v>
      </c>
      <c r="B6" s="20" t="s">
        <v>59</v>
      </c>
      <c r="C6" s="2"/>
      <c r="D6" s="2"/>
      <c r="E6" s="2"/>
      <c r="F6" s="2"/>
      <c r="G6" s="2"/>
      <c r="H6" s="2"/>
      <c r="I6" s="22"/>
      <c r="J6" s="20"/>
      <c r="K6" s="20"/>
    </row>
    <row r="7" spans="1:11" x14ac:dyDescent="0.2">
      <c r="A7" s="2"/>
      <c r="B7" s="2"/>
      <c r="C7" s="2"/>
      <c r="D7" s="2"/>
      <c r="E7" s="2"/>
      <c r="F7" s="2"/>
      <c r="G7" s="2"/>
      <c r="H7" s="2"/>
      <c r="I7" s="22"/>
      <c r="J7" s="20"/>
      <c r="K7" s="20"/>
    </row>
    <row r="8" spans="1:11" ht="12.75" x14ac:dyDescent="0.2">
      <c r="A8" s="1" t="s">
        <v>60</v>
      </c>
      <c r="B8" s="2"/>
      <c r="C8" s="2"/>
      <c r="D8" s="2"/>
      <c r="E8" s="2"/>
      <c r="F8" s="2"/>
      <c r="G8" s="2"/>
      <c r="H8" s="1" t="s">
        <v>61</v>
      </c>
      <c r="I8" s="2"/>
      <c r="J8" s="20"/>
      <c r="K8" s="20"/>
    </row>
    <row r="9" spans="1:11" x14ac:dyDescent="0.2">
      <c r="A9" s="23"/>
      <c r="B9" s="24" t="s">
        <v>62</v>
      </c>
      <c r="C9" s="24" t="s">
        <v>63</v>
      </c>
      <c r="D9" s="24" t="s">
        <v>64</v>
      </c>
      <c r="E9" s="24" t="s">
        <v>65</v>
      </c>
      <c r="F9" s="24" t="s">
        <v>66</v>
      </c>
      <c r="G9" s="2"/>
      <c r="H9" s="24" t="s">
        <v>67</v>
      </c>
      <c r="I9" s="24" t="s">
        <v>68</v>
      </c>
      <c r="J9" s="24" t="s">
        <v>69</v>
      </c>
      <c r="K9" s="20"/>
    </row>
    <row r="10" spans="1:11" x14ac:dyDescent="0.2">
      <c r="A10" s="38" t="s">
        <v>75</v>
      </c>
      <c r="B10" s="26"/>
      <c r="C10" s="4">
        <v>5500</v>
      </c>
      <c r="D10" s="27"/>
      <c r="E10" s="27"/>
      <c r="F10" s="27"/>
      <c r="G10" s="2"/>
      <c r="H10" s="39" t="s">
        <v>0</v>
      </c>
      <c r="I10" s="4">
        <f t="shared" ref="I10:I23" si="0">$C$15*J10/$J$24</f>
        <v>444.8780487804878</v>
      </c>
      <c r="J10" s="3">
        <f>VLOOKUP(H10,Coefficient!$A$2:$B$55,2,FALSE)</f>
        <v>3</v>
      </c>
      <c r="K10" s="20"/>
    </row>
    <row r="11" spans="1:11" x14ac:dyDescent="0.2">
      <c r="A11" s="38" t="s">
        <v>76</v>
      </c>
      <c r="B11" s="26"/>
      <c r="C11" s="4">
        <v>380</v>
      </c>
      <c r="D11" s="27"/>
      <c r="E11" s="27"/>
      <c r="F11" s="27"/>
      <c r="G11" s="2"/>
      <c r="H11" s="39" t="s">
        <v>3</v>
      </c>
      <c r="I11" s="4">
        <f t="shared" si="0"/>
        <v>296.58536585365852</v>
      </c>
      <c r="J11" s="3">
        <f>VLOOKUP(H11,Coefficient!$A$2:$B$55,2,FALSE)</f>
        <v>2</v>
      </c>
      <c r="K11" s="20"/>
    </row>
    <row r="12" spans="1:11" x14ac:dyDescent="0.2">
      <c r="A12" s="38" t="s">
        <v>77</v>
      </c>
      <c r="B12" s="26"/>
      <c r="C12" s="4">
        <v>200</v>
      </c>
      <c r="D12" s="27"/>
      <c r="E12" s="27"/>
      <c r="F12" s="27"/>
      <c r="G12" s="2"/>
      <c r="H12" s="39" t="s">
        <v>7</v>
      </c>
      <c r="I12" s="4">
        <f t="shared" si="0"/>
        <v>444.8780487804878</v>
      </c>
      <c r="J12" s="3">
        <f>VLOOKUP(H12,Coefficient!$A$2:$B$55,2,FALSE)</f>
        <v>3</v>
      </c>
      <c r="K12" s="20"/>
    </row>
    <row r="13" spans="1:11" x14ac:dyDescent="0.2">
      <c r="A13" s="25"/>
      <c r="B13" s="26"/>
      <c r="C13" s="4"/>
      <c r="D13" s="27"/>
      <c r="E13" s="27"/>
      <c r="F13" s="27"/>
      <c r="G13" s="2"/>
      <c r="H13" s="39" t="s">
        <v>14</v>
      </c>
      <c r="I13" s="4">
        <f t="shared" si="0"/>
        <v>444.8780487804878</v>
      </c>
      <c r="J13" s="3">
        <f>VLOOKUP(H13,Coefficient!$A$2:$B$55,2,FALSE)</f>
        <v>3</v>
      </c>
      <c r="K13" s="20"/>
    </row>
    <row r="14" spans="1:11" x14ac:dyDescent="0.2">
      <c r="A14" s="25"/>
      <c r="B14" s="26"/>
      <c r="C14" s="4"/>
      <c r="D14" s="27"/>
      <c r="E14" s="27"/>
      <c r="F14" s="27"/>
      <c r="G14" s="2"/>
      <c r="H14" s="39" t="s">
        <v>19</v>
      </c>
      <c r="I14" s="4">
        <f t="shared" si="0"/>
        <v>444.8780487804878</v>
      </c>
      <c r="J14" s="3">
        <f>VLOOKUP(H14,Coefficient!$A$2:$B$55,2,FALSE)</f>
        <v>3</v>
      </c>
      <c r="K14" s="20"/>
    </row>
    <row r="15" spans="1:11" x14ac:dyDescent="0.2">
      <c r="A15" s="28" t="s">
        <v>70</v>
      </c>
      <c r="B15" s="29"/>
      <c r="C15" s="30">
        <f>SUM(C10:C14)</f>
        <v>6080</v>
      </c>
      <c r="D15" s="30"/>
      <c r="E15" s="30"/>
      <c r="F15" s="30"/>
      <c r="G15" s="2"/>
      <c r="H15" s="39" t="s">
        <v>21</v>
      </c>
      <c r="I15" s="4">
        <f t="shared" si="0"/>
        <v>444.8780487804878</v>
      </c>
      <c r="J15" s="3">
        <f>VLOOKUP(H15,Coefficient!$A$2:$B$55,2,FALSE)</f>
        <v>3</v>
      </c>
      <c r="K15" s="20"/>
    </row>
    <row r="16" spans="1:11" x14ac:dyDescent="0.2">
      <c r="A16" s="2"/>
      <c r="B16" s="2"/>
      <c r="C16" s="2"/>
      <c r="D16" s="2"/>
      <c r="E16" s="2"/>
      <c r="F16" s="2"/>
      <c r="G16" s="2"/>
      <c r="H16" s="39" t="s">
        <v>22</v>
      </c>
      <c r="I16" s="4">
        <f t="shared" si="0"/>
        <v>444.8780487804878</v>
      </c>
      <c r="J16" s="3">
        <f>VLOOKUP(H16,Coefficient!$A$2:$B$55,2,FALSE)</f>
        <v>3</v>
      </c>
      <c r="K16" s="20"/>
    </row>
    <row r="17" spans="1:11" x14ac:dyDescent="0.2">
      <c r="A17" s="2"/>
      <c r="B17" s="2"/>
      <c r="C17" s="2"/>
      <c r="D17" s="2"/>
      <c r="E17" s="2"/>
      <c r="F17" s="2"/>
      <c r="G17" s="2"/>
      <c r="H17" s="39" t="s">
        <v>26</v>
      </c>
      <c r="I17" s="4">
        <f t="shared" si="0"/>
        <v>444.8780487804878</v>
      </c>
      <c r="J17" s="3">
        <f>VLOOKUP(H17,Coefficient!$A$2:$B$55,2,FALSE)</f>
        <v>3</v>
      </c>
      <c r="K17" s="20"/>
    </row>
    <row r="18" spans="1:11" x14ac:dyDescent="0.2">
      <c r="A18" s="2"/>
      <c r="B18" s="2"/>
      <c r="C18" s="2"/>
      <c r="D18" s="2"/>
      <c r="E18" s="2"/>
      <c r="F18" s="2"/>
      <c r="G18" s="2"/>
      <c r="H18" s="39" t="s">
        <v>29</v>
      </c>
      <c r="I18" s="4">
        <f t="shared" si="0"/>
        <v>444.8780487804878</v>
      </c>
      <c r="J18" s="3">
        <f>VLOOKUP(H18,Coefficient!$A$2:$B$55,2,FALSE)</f>
        <v>3</v>
      </c>
      <c r="K18" s="20"/>
    </row>
    <row r="19" spans="1:11" x14ac:dyDescent="0.2">
      <c r="A19" s="2"/>
      <c r="B19" s="2"/>
      <c r="C19" s="2"/>
      <c r="D19" s="2"/>
      <c r="E19" s="2"/>
      <c r="F19" s="2"/>
      <c r="G19" s="2"/>
      <c r="H19" s="39" t="s">
        <v>31</v>
      </c>
      <c r="I19" s="4">
        <f t="shared" si="0"/>
        <v>444.8780487804878</v>
      </c>
      <c r="J19" s="3">
        <f>VLOOKUP(H19,Coefficient!$A$2:$B$55,2,FALSE)</f>
        <v>3</v>
      </c>
      <c r="K19" s="20"/>
    </row>
    <row r="20" spans="1:11" x14ac:dyDescent="0.2">
      <c r="A20" s="2"/>
      <c r="B20" s="2"/>
      <c r="C20" s="2"/>
      <c r="D20" s="2"/>
      <c r="E20" s="2"/>
      <c r="F20" s="2"/>
      <c r="G20" s="2"/>
      <c r="H20" s="39" t="s">
        <v>32</v>
      </c>
      <c r="I20" s="4">
        <f t="shared" si="0"/>
        <v>444.8780487804878</v>
      </c>
      <c r="J20" s="3">
        <f>VLOOKUP(H20,Coefficient!$A$2:$B$55,2,FALSE)</f>
        <v>3</v>
      </c>
      <c r="K20" s="20"/>
    </row>
    <row r="21" spans="1:11" x14ac:dyDescent="0.2">
      <c r="A21" s="2"/>
      <c r="B21" s="2"/>
      <c r="C21" s="2"/>
      <c r="D21" s="2"/>
      <c r="E21" s="2"/>
      <c r="F21" s="2"/>
      <c r="G21" s="2"/>
      <c r="H21" s="39" t="s">
        <v>34</v>
      </c>
      <c r="I21" s="4">
        <f t="shared" si="0"/>
        <v>444.8780487804878</v>
      </c>
      <c r="J21" s="3">
        <f>VLOOKUP(H21,Coefficient!$A$2:$B$55,2,FALSE)</f>
        <v>3</v>
      </c>
      <c r="K21" s="20"/>
    </row>
    <row r="22" spans="1:11" x14ac:dyDescent="0.2">
      <c r="A22" s="2"/>
      <c r="B22" s="2"/>
      <c r="C22" s="2"/>
      <c r="D22" s="2"/>
      <c r="E22" s="2"/>
      <c r="F22" s="2"/>
      <c r="G22" s="2"/>
      <c r="H22" s="39" t="s">
        <v>36</v>
      </c>
      <c r="I22" s="4">
        <f t="shared" si="0"/>
        <v>444.8780487804878</v>
      </c>
      <c r="J22" s="3">
        <f>VLOOKUP(H22,Coefficient!$A$2:$B$55,2,FALSE)</f>
        <v>3</v>
      </c>
      <c r="K22" s="20"/>
    </row>
    <row r="23" spans="1:11" x14ac:dyDescent="0.2">
      <c r="A23" s="2"/>
      <c r="B23" s="2"/>
      <c r="C23" s="2"/>
      <c r="D23" s="2"/>
      <c r="E23" s="2"/>
      <c r="F23" s="2"/>
      <c r="G23" s="2"/>
      <c r="H23" s="39" t="s">
        <v>39</v>
      </c>
      <c r="I23" s="4">
        <f t="shared" si="0"/>
        <v>444.8780487804878</v>
      </c>
      <c r="J23" s="3">
        <f>VLOOKUP(H23,Coefficient!$A$2:$B$55,2,FALSE)</f>
        <v>3</v>
      </c>
      <c r="K23" s="20"/>
    </row>
    <row r="24" spans="1:11" x14ac:dyDescent="0.2">
      <c r="A24" s="2"/>
      <c r="B24" s="2"/>
      <c r="C24" s="2"/>
      <c r="D24" s="2"/>
      <c r="E24" s="2"/>
      <c r="F24" s="2"/>
      <c r="G24" s="2"/>
      <c r="H24" s="31" t="s">
        <v>70</v>
      </c>
      <c r="I24" s="32">
        <f>SUM(I10:I23)</f>
        <v>6080.0000000000009</v>
      </c>
      <c r="J24" s="33">
        <f>SUM(J10:J23)</f>
        <v>41</v>
      </c>
      <c r="K24" s="20"/>
    </row>
    <row r="25" spans="1:11" x14ac:dyDescent="0.2">
      <c r="A25" s="2"/>
      <c r="B25" s="2"/>
      <c r="C25" s="2"/>
      <c r="D25" s="2"/>
      <c r="E25" s="2"/>
      <c r="F25" s="2"/>
      <c r="G25" s="2"/>
      <c r="H25" s="2"/>
      <c r="I25" s="2"/>
      <c r="J25" s="20"/>
      <c r="K25" s="20"/>
    </row>
    <row r="26" spans="1:11" x14ac:dyDescent="0.2">
      <c r="A26" s="2"/>
      <c r="B26" s="2"/>
      <c r="C26" s="2"/>
      <c r="D26" s="2"/>
      <c r="E26" s="2"/>
      <c r="F26" s="2"/>
      <c r="G26" s="2"/>
      <c r="H26" s="34" t="s">
        <v>71</v>
      </c>
      <c r="I26" s="35">
        <f>I24-C15</f>
        <v>0</v>
      </c>
      <c r="J26" s="20"/>
      <c r="K26" s="20"/>
    </row>
  </sheetData>
  <conditionalFormatting sqref="B6">
    <cfRule type="containsText" dxfId="2" priority="1" operator="containsText" text="Non">
      <formula>NOT(ISERROR(SEARCH("Non",B6)))</formula>
    </cfRule>
  </conditionalFormatting>
  <dataValidations count="1">
    <dataValidation type="list" allowBlank="1" showInputMessage="1" showErrorMessage="1" sqref="B6">
      <formula1>Validation_des_devis_par_Sébastien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66"/>
  <sheetViews>
    <sheetView showGridLines="0" workbookViewId="0"/>
  </sheetViews>
  <sheetFormatPr baseColWidth="10" defaultRowHeight="11.25" x14ac:dyDescent="0.2"/>
  <cols>
    <col min="1" max="1" width="33.1640625" bestFit="1" customWidth="1"/>
    <col min="2" max="2" width="26.1640625" bestFit="1" customWidth="1"/>
    <col min="8" max="8" width="56" bestFit="1" customWidth="1"/>
  </cols>
  <sheetData>
    <row r="1" spans="1:11" x14ac:dyDescent="0.2">
      <c r="A1" s="19" t="s">
        <v>54</v>
      </c>
      <c r="B1" s="36" t="s">
        <v>78</v>
      </c>
      <c r="C1" s="20"/>
      <c r="D1" s="2"/>
      <c r="E1" s="2"/>
      <c r="F1" s="2"/>
      <c r="G1" s="2"/>
      <c r="H1" s="20"/>
      <c r="I1" s="3"/>
      <c r="J1" s="2"/>
      <c r="K1" s="2"/>
    </row>
    <row r="2" spans="1:11" x14ac:dyDescent="0.2">
      <c r="A2" s="19" t="s">
        <v>55</v>
      </c>
      <c r="B2" s="36" t="s">
        <v>73</v>
      </c>
      <c r="C2" s="20"/>
      <c r="D2" s="2"/>
      <c r="E2" s="2"/>
      <c r="F2" s="2"/>
      <c r="G2" s="2"/>
      <c r="H2" s="20"/>
      <c r="I2" s="3"/>
      <c r="J2" s="2"/>
      <c r="K2" s="2"/>
    </row>
    <row r="3" spans="1:11" x14ac:dyDescent="0.2">
      <c r="A3" s="19" t="s">
        <v>56</v>
      </c>
      <c r="B3" s="21">
        <v>42036</v>
      </c>
      <c r="C3" s="20"/>
      <c r="D3" s="2"/>
      <c r="E3" s="2"/>
      <c r="F3" s="2"/>
      <c r="G3" s="2"/>
      <c r="H3" s="20"/>
      <c r="I3" s="20"/>
      <c r="J3" s="2"/>
      <c r="K3" s="2"/>
    </row>
    <row r="4" spans="1:11" x14ac:dyDescent="0.2">
      <c r="A4" s="19" t="s">
        <v>57</v>
      </c>
      <c r="B4" s="37" t="s">
        <v>74</v>
      </c>
      <c r="C4" s="20"/>
      <c r="D4" s="2"/>
      <c r="E4" s="2"/>
      <c r="F4" s="2"/>
      <c r="G4" s="2"/>
      <c r="H4" s="20"/>
      <c r="I4" s="20"/>
      <c r="J4" s="2"/>
      <c r="K4" s="2"/>
    </row>
    <row r="5" spans="1:11" x14ac:dyDescent="0.2">
      <c r="A5" s="2"/>
      <c r="B5" s="2"/>
      <c r="C5" s="2"/>
      <c r="D5" s="2"/>
      <c r="E5" s="2"/>
      <c r="F5" s="2"/>
      <c r="G5" s="2"/>
      <c r="H5" s="2"/>
      <c r="I5" s="22"/>
      <c r="J5" s="20"/>
      <c r="K5" s="20"/>
    </row>
    <row r="6" spans="1:11" x14ac:dyDescent="0.2">
      <c r="A6" s="2" t="s">
        <v>58</v>
      </c>
      <c r="B6" s="20" t="s">
        <v>59</v>
      </c>
      <c r="C6" s="2"/>
      <c r="D6" s="2"/>
      <c r="E6" s="2"/>
      <c r="F6" s="2"/>
      <c r="G6" s="2"/>
      <c r="H6" s="2"/>
      <c r="I6" s="22"/>
      <c r="J6" s="20"/>
      <c r="K6" s="20"/>
    </row>
    <row r="7" spans="1:11" x14ac:dyDescent="0.2">
      <c r="A7" s="2"/>
      <c r="B7" s="2"/>
      <c r="C7" s="2"/>
      <c r="D7" s="2"/>
      <c r="E7" s="2"/>
      <c r="F7" s="2"/>
      <c r="G7" s="2"/>
      <c r="H7" s="2"/>
      <c r="I7" s="22"/>
      <c r="J7" s="20"/>
      <c r="K7" s="20"/>
    </row>
    <row r="8" spans="1:11" ht="12.75" x14ac:dyDescent="0.2">
      <c r="A8" s="1" t="s">
        <v>60</v>
      </c>
      <c r="B8" s="2"/>
      <c r="C8" s="2"/>
      <c r="D8" s="2"/>
      <c r="E8" s="2"/>
      <c r="F8" s="2"/>
      <c r="G8" s="2"/>
      <c r="H8" s="1" t="s">
        <v>61</v>
      </c>
      <c r="I8" s="2"/>
      <c r="J8" s="20"/>
      <c r="K8" s="20"/>
    </row>
    <row r="9" spans="1:11" x14ac:dyDescent="0.2">
      <c r="A9" s="23"/>
      <c r="B9" s="24" t="s">
        <v>62</v>
      </c>
      <c r="C9" s="24" t="s">
        <v>63</v>
      </c>
      <c r="D9" s="24" t="s">
        <v>64</v>
      </c>
      <c r="E9" s="24" t="s">
        <v>65</v>
      </c>
      <c r="F9" s="24" t="s">
        <v>66</v>
      </c>
      <c r="G9" s="2"/>
      <c r="H9" s="24" t="s">
        <v>67</v>
      </c>
      <c r="I9" s="24" t="s">
        <v>68</v>
      </c>
      <c r="J9" s="24" t="s">
        <v>69</v>
      </c>
      <c r="K9" s="20"/>
    </row>
    <row r="10" spans="1:11" x14ac:dyDescent="0.2">
      <c r="A10" s="38" t="s">
        <v>75</v>
      </c>
      <c r="B10" s="26"/>
      <c r="C10" s="4">
        <v>15000</v>
      </c>
      <c r="D10" s="27"/>
      <c r="E10" s="27"/>
      <c r="F10" s="27"/>
      <c r="G10" s="2"/>
      <c r="H10" s="39" t="s">
        <v>0</v>
      </c>
      <c r="I10" s="4">
        <f>$C$15*J10/$J$64</f>
        <v>343.39622641509436</v>
      </c>
      <c r="J10" s="3">
        <f>VLOOKUP(H10,Coefficient!$A$2:$B$55,2,FALSE)</f>
        <v>3</v>
      </c>
      <c r="K10" s="20"/>
    </row>
    <row r="11" spans="1:11" x14ac:dyDescent="0.2">
      <c r="A11" s="38" t="s">
        <v>76</v>
      </c>
      <c r="B11" s="26"/>
      <c r="C11" s="4">
        <v>3000</v>
      </c>
      <c r="D11" s="27"/>
      <c r="E11" s="27"/>
      <c r="F11" s="27"/>
      <c r="G11" s="2"/>
      <c r="H11" s="39" t="s">
        <v>1</v>
      </c>
      <c r="I11" s="4">
        <f t="shared" ref="I11:I63" si="0">$C$15*J11/$J$64</f>
        <v>343.39622641509436</v>
      </c>
      <c r="J11" s="3">
        <f>VLOOKUP(H11,Coefficient!$A$2:$B$55,2,FALSE)</f>
        <v>3</v>
      </c>
      <c r="K11" s="20"/>
    </row>
    <row r="12" spans="1:11" x14ac:dyDescent="0.2">
      <c r="A12" s="38" t="s">
        <v>77</v>
      </c>
      <c r="B12" s="26"/>
      <c r="C12" s="4">
        <v>200</v>
      </c>
      <c r="D12" s="27"/>
      <c r="E12" s="27"/>
      <c r="F12" s="27"/>
      <c r="G12" s="2"/>
      <c r="H12" s="40" t="s">
        <v>2</v>
      </c>
      <c r="I12" s="4">
        <f t="shared" si="0"/>
        <v>343.39622641509436</v>
      </c>
      <c r="J12" s="3">
        <f>VLOOKUP(H12,Coefficient!$A$2:$B$55,2,FALSE)</f>
        <v>3</v>
      </c>
      <c r="K12" s="20"/>
    </row>
    <row r="13" spans="1:11" x14ac:dyDescent="0.2">
      <c r="A13" s="25"/>
      <c r="B13" s="26"/>
      <c r="C13" s="4"/>
      <c r="D13" s="27"/>
      <c r="E13" s="27"/>
      <c r="F13" s="27"/>
      <c r="G13" s="2"/>
      <c r="H13" s="39" t="s">
        <v>3</v>
      </c>
      <c r="I13" s="4">
        <f t="shared" si="0"/>
        <v>228.93081761006289</v>
      </c>
      <c r="J13" s="3">
        <f>VLOOKUP(H13,Coefficient!$A$2:$B$55,2,FALSE)</f>
        <v>2</v>
      </c>
      <c r="K13" s="20"/>
    </row>
    <row r="14" spans="1:11" x14ac:dyDescent="0.2">
      <c r="A14" s="25"/>
      <c r="B14" s="26"/>
      <c r="C14" s="4"/>
      <c r="D14" s="27"/>
      <c r="E14" s="27"/>
      <c r="F14" s="27"/>
      <c r="G14" s="2"/>
      <c r="H14" s="40" t="s">
        <v>4</v>
      </c>
      <c r="I14" s="4">
        <f t="shared" si="0"/>
        <v>228.93081761006289</v>
      </c>
      <c r="J14" s="3">
        <f>VLOOKUP(H14,Coefficient!$A$2:$B$55,2,FALSE)</f>
        <v>2</v>
      </c>
      <c r="K14" s="20"/>
    </row>
    <row r="15" spans="1:11" x14ac:dyDescent="0.2">
      <c r="A15" s="28" t="s">
        <v>70</v>
      </c>
      <c r="B15" s="29"/>
      <c r="C15" s="30">
        <f>SUM(C10:C14)</f>
        <v>18200</v>
      </c>
      <c r="D15" s="30"/>
      <c r="E15" s="30"/>
      <c r="F15" s="30"/>
      <c r="G15" s="2"/>
      <c r="H15" s="39" t="s">
        <v>5</v>
      </c>
      <c r="I15" s="4">
        <f t="shared" si="0"/>
        <v>228.93081761006289</v>
      </c>
      <c r="J15" s="3">
        <f>VLOOKUP(H15,Coefficient!$A$2:$B$55,2,FALSE)</f>
        <v>2</v>
      </c>
      <c r="K15" s="20"/>
    </row>
    <row r="16" spans="1:11" x14ac:dyDescent="0.2">
      <c r="A16" s="2"/>
      <c r="B16" s="2"/>
      <c r="C16" s="2"/>
      <c r="D16" s="2"/>
      <c r="E16" s="2"/>
      <c r="F16" s="2"/>
      <c r="G16" s="2"/>
      <c r="H16" s="40" t="s">
        <v>6</v>
      </c>
      <c r="I16" s="4">
        <f t="shared" si="0"/>
        <v>343.39622641509436</v>
      </c>
      <c r="J16" s="3">
        <f>VLOOKUP(H16,Coefficient!$A$2:$B$55,2,FALSE)</f>
        <v>3</v>
      </c>
      <c r="K16" s="20"/>
    </row>
    <row r="17" spans="1:11" x14ac:dyDescent="0.2">
      <c r="A17" s="2"/>
      <c r="B17" s="2"/>
      <c r="C17" s="2"/>
      <c r="D17" s="2"/>
      <c r="E17" s="2"/>
      <c r="F17" s="2"/>
      <c r="G17" s="2"/>
      <c r="H17" s="39" t="s">
        <v>7</v>
      </c>
      <c r="I17" s="4">
        <f t="shared" si="0"/>
        <v>343.39622641509436</v>
      </c>
      <c r="J17" s="3">
        <f>VLOOKUP(H17,Coefficient!$A$2:$B$55,2,FALSE)</f>
        <v>3</v>
      </c>
      <c r="K17" s="20"/>
    </row>
    <row r="18" spans="1:11" x14ac:dyDescent="0.2">
      <c r="A18" s="2"/>
      <c r="B18" s="2"/>
      <c r="C18" s="2"/>
      <c r="D18" s="2"/>
      <c r="E18" s="2"/>
      <c r="F18" s="2"/>
      <c r="G18" s="2"/>
      <c r="H18" s="40" t="s">
        <v>8</v>
      </c>
      <c r="I18" s="4">
        <f t="shared" si="0"/>
        <v>343.39622641509436</v>
      </c>
      <c r="J18" s="3">
        <f>VLOOKUP(H18,Coefficient!$A$2:$B$55,2,FALSE)</f>
        <v>3</v>
      </c>
      <c r="K18" s="20"/>
    </row>
    <row r="19" spans="1:11" x14ac:dyDescent="0.2">
      <c r="A19" s="2"/>
      <c r="B19" s="2"/>
      <c r="C19" s="2"/>
      <c r="D19" s="2"/>
      <c r="E19" s="2"/>
      <c r="F19" s="2"/>
      <c r="G19" s="2"/>
      <c r="H19" s="39" t="s">
        <v>9</v>
      </c>
      <c r="I19" s="4">
        <f t="shared" si="0"/>
        <v>343.39622641509436</v>
      </c>
      <c r="J19" s="3">
        <f>VLOOKUP(H19,Coefficient!$A$2:$B$55,2,FALSE)</f>
        <v>3</v>
      </c>
      <c r="K19" s="20"/>
    </row>
    <row r="20" spans="1:11" x14ac:dyDescent="0.2">
      <c r="A20" s="2"/>
      <c r="B20" s="2"/>
      <c r="C20" s="2"/>
      <c r="D20" s="2"/>
      <c r="E20" s="2"/>
      <c r="F20" s="2"/>
      <c r="G20" s="2"/>
      <c r="H20" s="40" t="s">
        <v>10</v>
      </c>
      <c r="I20" s="4">
        <f t="shared" si="0"/>
        <v>343.39622641509436</v>
      </c>
      <c r="J20" s="3">
        <f>VLOOKUP(H20,Coefficient!$A$2:$B$55,2,FALSE)</f>
        <v>3</v>
      </c>
      <c r="K20" s="20"/>
    </row>
    <row r="21" spans="1:11" x14ac:dyDescent="0.2">
      <c r="A21" s="2"/>
      <c r="B21" s="2"/>
      <c r="C21" s="2"/>
      <c r="D21" s="2"/>
      <c r="E21" s="2"/>
      <c r="F21" s="2"/>
      <c r="G21" s="2"/>
      <c r="H21" s="39" t="s">
        <v>11</v>
      </c>
      <c r="I21" s="4">
        <f t="shared" si="0"/>
        <v>343.39622641509436</v>
      </c>
      <c r="J21" s="3">
        <f>VLOOKUP(H21,Coefficient!$A$2:$B$55,2,FALSE)</f>
        <v>3</v>
      </c>
      <c r="K21" s="20"/>
    </row>
    <row r="22" spans="1:11" x14ac:dyDescent="0.2">
      <c r="A22" s="2"/>
      <c r="B22" s="2"/>
      <c r="C22" s="2"/>
      <c r="D22" s="2"/>
      <c r="E22" s="2"/>
      <c r="F22" s="2"/>
      <c r="G22" s="2"/>
      <c r="H22" s="40" t="s">
        <v>12</v>
      </c>
      <c r="I22" s="4">
        <f t="shared" si="0"/>
        <v>343.39622641509436</v>
      </c>
      <c r="J22" s="3">
        <f>VLOOKUP(H22,Coefficient!$A$2:$B$55,2,FALSE)</f>
        <v>3</v>
      </c>
      <c r="K22" s="20"/>
    </row>
    <row r="23" spans="1:11" x14ac:dyDescent="0.2">
      <c r="A23" s="2"/>
      <c r="B23" s="2"/>
      <c r="C23" s="2"/>
      <c r="D23" s="2"/>
      <c r="E23" s="2"/>
      <c r="F23" s="2"/>
      <c r="G23" s="2"/>
      <c r="H23" s="39" t="s">
        <v>13</v>
      </c>
      <c r="I23" s="4">
        <f t="shared" si="0"/>
        <v>343.39622641509436</v>
      </c>
      <c r="J23" s="3">
        <f>VLOOKUP(H23,Coefficient!$A$2:$B$55,2,FALSE)</f>
        <v>3</v>
      </c>
      <c r="K23" s="20"/>
    </row>
    <row r="24" spans="1:11" x14ac:dyDescent="0.2">
      <c r="A24" s="2"/>
      <c r="B24" s="2"/>
      <c r="C24" s="2"/>
      <c r="D24" s="2"/>
      <c r="E24" s="2"/>
      <c r="F24" s="2"/>
      <c r="G24" s="2"/>
      <c r="H24" s="40" t="s">
        <v>14</v>
      </c>
      <c r="I24" s="4">
        <f t="shared" si="0"/>
        <v>343.39622641509436</v>
      </c>
      <c r="J24" s="3">
        <f>VLOOKUP(H24,Coefficient!$A$2:$B$55,2,FALSE)</f>
        <v>3</v>
      </c>
      <c r="K24" s="20"/>
    </row>
    <row r="25" spans="1:11" x14ac:dyDescent="0.2">
      <c r="A25" s="2"/>
      <c r="B25" s="2"/>
      <c r="C25" s="2"/>
      <c r="D25" s="2"/>
      <c r="E25" s="2"/>
      <c r="F25" s="2"/>
      <c r="G25" s="2"/>
      <c r="H25" s="40" t="s">
        <v>15</v>
      </c>
      <c r="I25" s="4">
        <f t="shared" si="0"/>
        <v>343.39622641509436</v>
      </c>
      <c r="J25" s="3">
        <f>VLOOKUP(H25,Coefficient!$A$2:$B$55,2,FALSE)</f>
        <v>3</v>
      </c>
      <c r="K25" s="20"/>
    </row>
    <row r="26" spans="1:11" x14ac:dyDescent="0.2">
      <c r="A26" s="2"/>
      <c r="B26" s="2"/>
      <c r="C26" s="2"/>
      <c r="D26" s="2"/>
      <c r="E26" s="2"/>
      <c r="F26" s="2"/>
      <c r="G26" s="2"/>
      <c r="H26" s="40" t="s">
        <v>16</v>
      </c>
      <c r="I26" s="4">
        <f t="shared" si="0"/>
        <v>343.39622641509436</v>
      </c>
      <c r="J26" s="3">
        <f>VLOOKUP(H26,Coefficient!$A$2:$B$55,2,FALSE)</f>
        <v>3</v>
      </c>
      <c r="K26" s="20"/>
    </row>
    <row r="27" spans="1:11" x14ac:dyDescent="0.2">
      <c r="A27" s="2"/>
      <c r="B27" s="2"/>
      <c r="C27" s="2"/>
      <c r="D27" s="2"/>
      <c r="E27" s="2"/>
      <c r="F27" s="2"/>
      <c r="G27" s="2"/>
      <c r="H27" s="40" t="s">
        <v>17</v>
      </c>
      <c r="I27" s="4">
        <f t="shared" si="0"/>
        <v>343.39622641509436</v>
      </c>
      <c r="J27" s="3">
        <f>VLOOKUP(H27,Coefficient!$A$2:$B$55,2,FALSE)</f>
        <v>3</v>
      </c>
      <c r="K27" s="20"/>
    </row>
    <row r="28" spans="1:11" x14ac:dyDescent="0.2">
      <c r="A28" s="2"/>
      <c r="B28" s="2"/>
      <c r="C28" s="2"/>
      <c r="D28" s="2"/>
      <c r="E28" s="2"/>
      <c r="F28" s="2"/>
      <c r="G28" s="2"/>
      <c r="H28" s="40" t="s">
        <v>18</v>
      </c>
      <c r="I28" s="4">
        <f t="shared" si="0"/>
        <v>343.39622641509436</v>
      </c>
      <c r="J28" s="3">
        <f>VLOOKUP(H28,Coefficient!$A$2:$B$55,2,FALSE)</f>
        <v>3</v>
      </c>
      <c r="K28" s="20"/>
    </row>
    <row r="29" spans="1:11" x14ac:dyDescent="0.2">
      <c r="A29" s="2"/>
      <c r="B29" s="2"/>
      <c r="C29" s="2"/>
      <c r="D29" s="2"/>
      <c r="E29" s="2"/>
      <c r="F29" s="2"/>
      <c r="G29" s="2"/>
      <c r="H29" s="40" t="s">
        <v>19</v>
      </c>
      <c r="I29" s="4">
        <f t="shared" si="0"/>
        <v>343.39622641509436</v>
      </c>
      <c r="J29" s="3">
        <f>VLOOKUP(H29,Coefficient!$A$2:$B$55,2,FALSE)</f>
        <v>3</v>
      </c>
      <c r="K29" s="20"/>
    </row>
    <row r="30" spans="1:11" x14ac:dyDescent="0.2">
      <c r="A30" s="2"/>
      <c r="B30" s="2"/>
      <c r="C30" s="2"/>
      <c r="D30" s="2"/>
      <c r="E30" s="2"/>
      <c r="F30" s="2"/>
      <c r="G30" s="2"/>
      <c r="H30" s="40" t="s">
        <v>20</v>
      </c>
      <c r="I30" s="4">
        <f t="shared" si="0"/>
        <v>343.39622641509436</v>
      </c>
      <c r="J30" s="3">
        <f>VLOOKUP(H30,Coefficient!$A$2:$B$55,2,FALSE)</f>
        <v>3</v>
      </c>
      <c r="K30" s="20"/>
    </row>
    <row r="31" spans="1:11" x14ac:dyDescent="0.2">
      <c r="A31" s="2"/>
      <c r="B31" s="2"/>
      <c r="C31" s="2"/>
      <c r="D31" s="2"/>
      <c r="E31" s="2"/>
      <c r="F31" s="2"/>
      <c r="G31" s="2"/>
      <c r="H31" s="40" t="s">
        <v>21</v>
      </c>
      <c r="I31" s="4">
        <f t="shared" si="0"/>
        <v>343.39622641509436</v>
      </c>
      <c r="J31" s="3">
        <f>VLOOKUP(H31,Coefficient!$A$2:$B$55,2,FALSE)</f>
        <v>3</v>
      </c>
      <c r="K31" s="20"/>
    </row>
    <row r="32" spans="1:11" x14ac:dyDescent="0.2">
      <c r="A32" s="2"/>
      <c r="B32" s="2"/>
      <c r="C32" s="2"/>
      <c r="D32" s="2"/>
      <c r="E32" s="2"/>
      <c r="F32" s="2"/>
      <c r="G32" s="2"/>
      <c r="H32" s="40" t="s">
        <v>22</v>
      </c>
      <c r="I32" s="4">
        <f t="shared" si="0"/>
        <v>343.39622641509436</v>
      </c>
      <c r="J32" s="3">
        <f>VLOOKUP(H32,Coefficient!$A$2:$B$55,2,FALSE)</f>
        <v>3</v>
      </c>
      <c r="K32" s="20"/>
    </row>
    <row r="33" spans="1:11" x14ac:dyDescent="0.2">
      <c r="A33" s="2"/>
      <c r="B33" s="2"/>
      <c r="C33" s="2"/>
      <c r="D33" s="2"/>
      <c r="E33" s="2"/>
      <c r="F33" s="2"/>
      <c r="G33" s="2"/>
      <c r="H33" s="40" t="s">
        <v>23</v>
      </c>
      <c r="I33" s="4">
        <f t="shared" si="0"/>
        <v>343.39622641509436</v>
      </c>
      <c r="J33" s="3">
        <f>VLOOKUP(H33,Coefficient!$A$2:$B$55,2,FALSE)</f>
        <v>3</v>
      </c>
      <c r="K33" s="20"/>
    </row>
    <row r="34" spans="1:11" x14ac:dyDescent="0.2">
      <c r="A34" s="2"/>
      <c r="B34" s="2"/>
      <c r="C34" s="2"/>
      <c r="D34" s="2"/>
      <c r="E34" s="2"/>
      <c r="F34" s="2"/>
      <c r="G34" s="2"/>
      <c r="H34" s="40" t="s">
        <v>24</v>
      </c>
      <c r="I34" s="4">
        <f t="shared" si="0"/>
        <v>343.39622641509436</v>
      </c>
      <c r="J34" s="3">
        <f>VLOOKUP(H34,Coefficient!$A$2:$B$55,2,FALSE)</f>
        <v>3</v>
      </c>
      <c r="K34" s="20"/>
    </row>
    <row r="35" spans="1:11" x14ac:dyDescent="0.2">
      <c r="A35" s="2"/>
      <c r="B35" s="2"/>
      <c r="C35" s="2"/>
      <c r="D35" s="2"/>
      <c r="E35" s="2"/>
      <c r="F35" s="2"/>
      <c r="G35" s="2"/>
      <c r="H35" s="40" t="s">
        <v>25</v>
      </c>
      <c r="I35" s="4">
        <f t="shared" si="0"/>
        <v>343.39622641509436</v>
      </c>
      <c r="J35" s="3">
        <f>VLOOKUP(H35,Coefficient!$A$2:$B$55,2,FALSE)</f>
        <v>3</v>
      </c>
      <c r="K35" s="20"/>
    </row>
    <row r="36" spans="1:11" x14ac:dyDescent="0.2">
      <c r="A36" s="2"/>
      <c r="B36" s="2"/>
      <c r="C36" s="2"/>
      <c r="D36" s="2"/>
      <c r="E36" s="2"/>
      <c r="F36" s="2"/>
      <c r="G36" s="2"/>
      <c r="H36" s="40" t="s">
        <v>26</v>
      </c>
      <c r="I36" s="4">
        <f t="shared" si="0"/>
        <v>343.39622641509436</v>
      </c>
      <c r="J36" s="3">
        <f>VLOOKUP(H36,Coefficient!$A$2:$B$55,2,FALSE)</f>
        <v>3</v>
      </c>
      <c r="K36" s="20"/>
    </row>
    <row r="37" spans="1:11" x14ac:dyDescent="0.2">
      <c r="A37" s="2"/>
      <c r="B37" s="2"/>
      <c r="C37" s="2"/>
      <c r="D37" s="2"/>
      <c r="E37" s="2"/>
      <c r="F37" s="2"/>
      <c r="G37" s="2"/>
      <c r="H37" s="40" t="s">
        <v>27</v>
      </c>
      <c r="I37" s="4">
        <f t="shared" si="0"/>
        <v>343.39622641509436</v>
      </c>
      <c r="J37" s="3">
        <f>VLOOKUP(H37,Coefficient!$A$2:$B$55,2,FALSE)</f>
        <v>3</v>
      </c>
      <c r="K37" s="20"/>
    </row>
    <row r="38" spans="1:11" x14ac:dyDescent="0.2">
      <c r="A38" s="2"/>
      <c r="B38" s="2"/>
      <c r="C38" s="2"/>
      <c r="D38" s="2"/>
      <c r="E38" s="2"/>
      <c r="F38" s="2"/>
      <c r="G38" s="2"/>
      <c r="H38" s="40" t="s">
        <v>28</v>
      </c>
      <c r="I38" s="4">
        <f t="shared" si="0"/>
        <v>343.39622641509436</v>
      </c>
      <c r="J38" s="3">
        <f>VLOOKUP(H38,Coefficient!$A$2:$B$55,2,FALSE)</f>
        <v>3</v>
      </c>
      <c r="K38" s="20"/>
    </row>
    <row r="39" spans="1:11" x14ac:dyDescent="0.2">
      <c r="A39" s="2"/>
      <c r="B39" s="2"/>
      <c r="C39" s="2"/>
      <c r="D39" s="2"/>
      <c r="E39" s="2"/>
      <c r="F39" s="2"/>
      <c r="G39" s="2"/>
      <c r="H39" s="40" t="s">
        <v>29</v>
      </c>
      <c r="I39" s="4">
        <f t="shared" si="0"/>
        <v>343.39622641509436</v>
      </c>
      <c r="J39" s="3">
        <f>VLOOKUP(H39,Coefficient!$A$2:$B$55,2,FALSE)</f>
        <v>3</v>
      </c>
      <c r="K39" s="20"/>
    </row>
    <row r="40" spans="1:11" x14ac:dyDescent="0.2">
      <c r="A40" s="2"/>
      <c r="B40" s="2"/>
      <c r="C40" s="2"/>
      <c r="D40" s="2"/>
      <c r="E40" s="2"/>
      <c r="F40" s="2"/>
      <c r="G40" s="2"/>
      <c r="H40" s="40" t="s">
        <v>30</v>
      </c>
      <c r="I40" s="4">
        <f t="shared" si="0"/>
        <v>343.39622641509436</v>
      </c>
      <c r="J40" s="3">
        <f>VLOOKUP(H40,Coefficient!$A$2:$B$55,2,FALSE)</f>
        <v>3</v>
      </c>
      <c r="K40" s="20"/>
    </row>
    <row r="41" spans="1:11" x14ac:dyDescent="0.2">
      <c r="A41" s="2"/>
      <c r="B41" s="2"/>
      <c r="C41" s="2"/>
      <c r="D41" s="2"/>
      <c r="E41" s="2"/>
      <c r="F41" s="2"/>
      <c r="G41" s="2"/>
      <c r="H41" s="40" t="s">
        <v>31</v>
      </c>
      <c r="I41" s="4">
        <f t="shared" si="0"/>
        <v>343.39622641509436</v>
      </c>
      <c r="J41" s="3">
        <f>VLOOKUP(H41,Coefficient!$A$2:$B$55,2,FALSE)</f>
        <v>3</v>
      </c>
      <c r="K41" s="20"/>
    </row>
    <row r="42" spans="1:11" x14ac:dyDescent="0.2">
      <c r="A42" s="2"/>
      <c r="B42" s="2"/>
      <c r="C42" s="2"/>
      <c r="D42" s="2"/>
      <c r="E42" s="2"/>
      <c r="F42" s="2"/>
      <c r="G42" s="2"/>
      <c r="H42" s="40" t="s">
        <v>32</v>
      </c>
      <c r="I42" s="4">
        <f t="shared" si="0"/>
        <v>343.39622641509436</v>
      </c>
      <c r="J42" s="3">
        <f>VLOOKUP(H42,Coefficient!$A$2:$B$55,2,FALSE)</f>
        <v>3</v>
      </c>
      <c r="K42" s="20"/>
    </row>
    <row r="43" spans="1:11" x14ac:dyDescent="0.2">
      <c r="A43" s="2"/>
      <c r="B43" s="2"/>
      <c r="C43" s="2"/>
      <c r="D43" s="2"/>
      <c r="E43" s="2"/>
      <c r="F43" s="2"/>
      <c r="G43" s="2"/>
      <c r="H43" s="40" t="s">
        <v>33</v>
      </c>
      <c r="I43" s="4">
        <f t="shared" si="0"/>
        <v>343.39622641509436</v>
      </c>
      <c r="J43" s="3">
        <f>VLOOKUP(H43,Coefficient!$A$2:$B$55,2,FALSE)</f>
        <v>3</v>
      </c>
      <c r="K43" s="20"/>
    </row>
    <row r="44" spans="1:11" x14ac:dyDescent="0.2">
      <c r="A44" s="2"/>
      <c r="B44" s="2"/>
      <c r="C44" s="2"/>
      <c r="D44" s="2"/>
      <c r="E44" s="2"/>
      <c r="F44" s="2"/>
      <c r="G44" s="2"/>
      <c r="H44" s="40" t="s">
        <v>34</v>
      </c>
      <c r="I44" s="4">
        <f t="shared" si="0"/>
        <v>343.39622641509436</v>
      </c>
      <c r="J44" s="3">
        <f>VLOOKUP(H44,Coefficient!$A$2:$B$55,2,FALSE)</f>
        <v>3</v>
      </c>
      <c r="K44" s="20"/>
    </row>
    <row r="45" spans="1:11" x14ac:dyDescent="0.2">
      <c r="A45" s="2"/>
      <c r="B45" s="2"/>
      <c r="C45" s="2"/>
      <c r="D45" s="2"/>
      <c r="E45" s="2"/>
      <c r="F45" s="2"/>
      <c r="G45" s="2"/>
      <c r="H45" s="40" t="s">
        <v>35</v>
      </c>
      <c r="I45" s="4">
        <f t="shared" si="0"/>
        <v>343.39622641509436</v>
      </c>
      <c r="J45" s="3">
        <f>VLOOKUP(H45,Coefficient!$A$2:$B$55,2,FALSE)</f>
        <v>3</v>
      </c>
      <c r="K45" s="20"/>
    </row>
    <row r="46" spans="1:11" x14ac:dyDescent="0.2">
      <c r="A46" s="2"/>
      <c r="B46" s="2"/>
      <c r="C46" s="2"/>
      <c r="D46" s="2"/>
      <c r="E46" s="2"/>
      <c r="F46" s="2"/>
      <c r="G46" s="2"/>
      <c r="H46" s="40" t="s">
        <v>36</v>
      </c>
      <c r="I46" s="4">
        <f t="shared" si="0"/>
        <v>343.39622641509436</v>
      </c>
      <c r="J46" s="3">
        <f>VLOOKUP(H46,Coefficient!$A$2:$B$55,2,FALSE)</f>
        <v>3</v>
      </c>
      <c r="K46" s="20"/>
    </row>
    <row r="47" spans="1:11" x14ac:dyDescent="0.2">
      <c r="A47" s="2"/>
      <c r="B47" s="2"/>
      <c r="C47" s="2"/>
      <c r="D47" s="2"/>
      <c r="E47" s="2"/>
      <c r="F47" s="2"/>
      <c r="G47" s="2"/>
      <c r="H47" s="40" t="s">
        <v>37</v>
      </c>
      <c r="I47" s="4">
        <f t="shared" si="0"/>
        <v>343.39622641509436</v>
      </c>
      <c r="J47" s="3">
        <f>VLOOKUP(H47,Coefficient!$A$2:$B$55,2,FALSE)</f>
        <v>3</v>
      </c>
      <c r="K47" s="20"/>
    </row>
    <row r="48" spans="1:11" x14ac:dyDescent="0.2">
      <c r="A48" s="2"/>
      <c r="B48" s="2"/>
      <c r="C48" s="2"/>
      <c r="D48" s="2"/>
      <c r="E48" s="2"/>
      <c r="F48" s="2"/>
      <c r="G48" s="2"/>
      <c r="H48" s="40" t="s">
        <v>38</v>
      </c>
      <c r="I48" s="4">
        <f t="shared" si="0"/>
        <v>343.39622641509436</v>
      </c>
      <c r="J48" s="3">
        <f>VLOOKUP(H48,Coefficient!$A$2:$B$55,2,FALSE)</f>
        <v>3</v>
      </c>
      <c r="K48" s="20"/>
    </row>
    <row r="49" spans="1:11" x14ac:dyDescent="0.2">
      <c r="A49" s="2"/>
      <c r="B49" s="2"/>
      <c r="C49" s="2"/>
      <c r="D49" s="2"/>
      <c r="E49" s="2"/>
      <c r="F49" s="2"/>
      <c r="G49" s="2"/>
      <c r="H49" s="40" t="s">
        <v>39</v>
      </c>
      <c r="I49" s="4">
        <f t="shared" si="0"/>
        <v>343.39622641509436</v>
      </c>
      <c r="J49" s="3">
        <f>VLOOKUP(H49,Coefficient!$A$2:$B$55,2,FALSE)</f>
        <v>3</v>
      </c>
      <c r="K49" s="20"/>
    </row>
    <row r="50" spans="1:11" x14ac:dyDescent="0.2">
      <c r="A50" s="2"/>
      <c r="B50" s="2"/>
      <c r="C50" s="2"/>
      <c r="D50" s="2"/>
      <c r="E50" s="2"/>
      <c r="F50" s="2"/>
      <c r="G50" s="2"/>
      <c r="H50" s="40" t="s">
        <v>40</v>
      </c>
      <c r="I50" s="4">
        <f t="shared" si="0"/>
        <v>343.39622641509436</v>
      </c>
      <c r="J50" s="3">
        <f>VLOOKUP(H50,Coefficient!$A$2:$B$55,2,FALSE)</f>
        <v>3</v>
      </c>
      <c r="K50" s="20"/>
    </row>
    <row r="51" spans="1:11" x14ac:dyDescent="0.2">
      <c r="A51" s="2"/>
      <c r="B51" s="2"/>
      <c r="C51" s="2"/>
      <c r="D51" s="2"/>
      <c r="E51" s="2"/>
      <c r="F51" s="2"/>
      <c r="G51" s="2"/>
      <c r="H51" s="40" t="s">
        <v>41</v>
      </c>
      <c r="I51" s="4">
        <f t="shared" si="0"/>
        <v>343.39622641509436</v>
      </c>
      <c r="J51" s="3">
        <f>VLOOKUP(H51,Coefficient!$A$2:$B$55,2,FALSE)</f>
        <v>3</v>
      </c>
      <c r="K51" s="20"/>
    </row>
    <row r="52" spans="1:11" x14ac:dyDescent="0.2">
      <c r="A52" s="2"/>
      <c r="B52" s="2"/>
      <c r="C52" s="2"/>
      <c r="D52" s="2"/>
      <c r="E52" s="2"/>
      <c r="F52" s="2"/>
      <c r="G52" s="2"/>
      <c r="H52" s="40" t="s">
        <v>42</v>
      </c>
      <c r="I52" s="4">
        <f t="shared" si="0"/>
        <v>343.39622641509436</v>
      </c>
      <c r="J52" s="3">
        <f>VLOOKUP(H52,Coefficient!$A$2:$B$55,2,FALSE)</f>
        <v>3</v>
      </c>
      <c r="K52" s="20"/>
    </row>
    <row r="53" spans="1:11" x14ac:dyDescent="0.2">
      <c r="A53" s="2"/>
      <c r="B53" s="2"/>
      <c r="C53" s="2"/>
      <c r="D53" s="2"/>
      <c r="E53" s="2"/>
      <c r="F53" s="2"/>
      <c r="G53" s="2"/>
      <c r="H53" s="40" t="s">
        <v>43</v>
      </c>
      <c r="I53" s="4">
        <f t="shared" si="0"/>
        <v>343.39622641509436</v>
      </c>
      <c r="J53" s="3">
        <f>VLOOKUP(H53,Coefficient!$A$2:$B$55,2,FALSE)</f>
        <v>3</v>
      </c>
      <c r="K53" s="20"/>
    </row>
    <row r="54" spans="1:11" x14ac:dyDescent="0.2">
      <c r="A54" s="2"/>
      <c r="B54" s="2"/>
      <c r="C54" s="2"/>
      <c r="D54" s="2"/>
      <c r="E54" s="2"/>
      <c r="F54" s="2"/>
      <c r="G54" s="2"/>
      <c r="H54" s="40" t="s">
        <v>44</v>
      </c>
      <c r="I54" s="4">
        <f t="shared" si="0"/>
        <v>343.39622641509436</v>
      </c>
      <c r="J54" s="3">
        <f>VLOOKUP(H54,Coefficient!$A$2:$B$55,2,FALSE)</f>
        <v>3</v>
      </c>
      <c r="K54" s="20"/>
    </row>
    <row r="55" spans="1:11" x14ac:dyDescent="0.2">
      <c r="A55" s="2"/>
      <c r="B55" s="2"/>
      <c r="C55" s="2"/>
      <c r="D55" s="2"/>
      <c r="E55" s="2"/>
      <c r="F55" s="2"/>
      <c r="G55" s="2"/>
      <c r="H55" s="40" t="s">
        <v>45</v>
      </c>
      <c r="I55" s="4">
        <f t="shared" si="0"/>
        <v>343.39622641509436</v>
      </c>
      <c r="J55" s="3">
        <f>VLOOKUP(H55,Coefficient!$A$2:$B$55,2,FALSE)</f>
        <v>3</v>
      </c>
      <c r="K55" s="20"/>
    </row>
    <row r="56" spans="1:11" x14ac:dyDescent="0.2">
      <c r="A56" s="2"/>
      <c r="B56" s="2"/>
      <c r="C56" s="2"/>
      <c r="D56" s="2"/>
      <c r="E56" s="2"/>
      <c r="F56" s="2"/>
      <c r="G56" s="2"/>
      <c r="H56" s="40" t="s">
        <v>46</v>
      </c>
      <c r="I56" s="4">
        <f t="shared" si="0"/>
        <v>343.39622641509436</v>
      </c>
      <c r="J56" s="3">
        <f>VLOOKUP(H56,Coefficient!$A$2:$B$55,2,FALSE)</f>
        <v>3</v>
      </c>
      <c r="K56" s="20"/>
    </row>
    <row r="57" spans="1:11" x14ac:dyDescent="0.2">
      <c r="A57" s="2"/>
      <c r="B57" s="2"/>
      <c r="C57" s="2"/>
      <c r="D57" s="2"/>
      <c r="E57" s="2"/>
      <c r="F57" s="2"/>
      <c r="G57" s="2"/>
      <c r="H57" s="40" t="s">
        <v>47</v>
      </c>
      <c r="I57" s="4">
        <f t="shared" si="0"/>
        <v>343.39622641509436</v>
      </c>
      <c r="J57" s="3">
        <f>VLOOKUP(H57,Coefficient!$A$2:$B$55,2,FALSE)</f>
        <v>3</v>
      </c>
      <c r="K57" s="20"/>
    </row>
    <row r="58" spans="1:11" x14ac:dyDescent="0.2">
      <c r="A58" s="2"/>
      <c r="B58" s="2"/>
      <c r="C58" s="2"/>
      <c r="D58" s="2"/>
      <c r="E58" s="2"/>
      <c r="F58" s="2"/>
      <c r="G58" s="2"/>
      <c r="H58" s="40" t="s">
        <v>48</v>
      </c>
      <c r="I58" s="4">
        <f t="shared" si="0"/>
        <v>343.39622641509436</v>
      </c>
      <c r="J58" s="3">
        <f>VLOOKUP(H58,Coefficient!$A$2:$B$55,2,FALSE)</f>
        <v>3</v>
      </c>
      <c r="K58" s="20"/>
    </row>
    <row r="59" spans="1:11" x14ac:dyDescent="0.2">
      <c r="A59" s="2"/>
      <c r="B59" s="2"/>
      <c r="C59" s="2"/>
      <c r="D59" s="2"/>
      <c r="E59" s="2"/>
      <c r="F59" s="2"/>
      <c r="G59" s="2"/>
      <c r="H59" s="40" t="s">
        <v>49</v>
      </c>
      <c r="I59" s="4">
        <f t="shared" si="0"/>
        <v>343.39622641509436</v>
      </c>
      <c r="J59" s="3">
        <f>VLOOKUP(H59,Coefficient!$A$2:$B$55,2,FALSE)</f>
        <v>3</v>
      </c>
      <c r="K59" s="20"/>
    </row>
    <row r="60" spans="1:11" x14ac:dyDescent="0.2">
      <c r="A60" s="2"/>
      <c r="B60" s="2"/>
      <c r="C60" s="2"/>
      <c r="D60" s="2"/>
      <c r="E60" s="2"/>
      <c r="F60" s="2"/>
      <c r="G60" s="2"/>
      <c r="H60" s="40" t="s">
        <v>50</v>
      </c>
      <c r="I60" s="4">
        <f t="shared" si="0"/>
        <v>343.39622641509436</v>
      </c>
      <c r="J60" s="3">
        <f>VLOOKUP(H60,Coefficient!$A$2:$B$55,2,FALSE)</f>
        <v>3</v>
      </c>
      <c r="K60" s="20"/>
    </row>
    <row r="61" spans="1:11" x14ac:dyDescent="0.2">
      <c r="A61" s="2"/>
      <c r="B61" s="2"/>
      <c r="C61" s="2"/>
      <c r="D61" s="2"/>
      <c r="E61" s="2"/>
      <c r="F61" s="2"/>
      <c r="G61" s="2"/>
      <c r="H61" s="40" t="s">
        <v>51</v>
      </c>
      <c r="I61" s="4">
        <f t="shared" si="0"/>
        <v>343.39622641509436</v>
      </c>
      <c r="J61" s="3">
        <f>VLOOKUP(H61,Coefficient!$A$2:$B$55,2,FALSE)</f>
        <v>3</v>
      </c>
      <c r="K61" s="20"/>
    </row>
    <row r="62" spans="1:11" x14ac:dyDescent="0.2">
      <c r="A62" s="2"/>
      <c r="B62" s="2"/>
      <c r="C62" s="2"/>
      <c r="D62" s="2"/>
      <c r="E62" s="2"/>
      <c r="F62" s="2"/>
      <c r="G62" s="2"/>
      <c r="H62" s="40" t="s">
        <v>52</v>
      </c>
      <c r="I62" s="4">
        <f t="shared" si="0"/>
        <v>343.39622641509436</v>
      </c>
      <c r="J62" s="3">
        <f>VLOOKUP(H62,Coefficient!$A$2:$B$55,2,FALSE)</f>
        <v>3</v>
      </c>
      <c r="K62" s="20"/>
    </row>
    <row r="63" spans="1:11" x14ac:dyDescent="0.2">
      <c r="H63" s="40" t="s">
        <v>53</v>
      </c>
      <c r="I63" s="4">
        <f t="shared" si="0"/>
        <v>343.39622641509436</v>
      </c>
      <c r="J63" s="3">
        <f>VLOOKUP(H63,Coefficient!$A$2:$B$55,2,FALSE)</f>
        <v>3</v>
      </c>
    </row>
    <row r="64" spans="1:11" x14ac:dyDescent="0.2">
      <c r="H64" s="31" t="s">
        <v>79</v>
      </c>
      <c r="I64" s="32">
        <f>SUM(I10:I63)</f>
        <v>18199.999999999993</v>
      </c>
      <c r="J64" s="33">
        <f>SUM(J10:J63)</f>
        <v>159</v>
      </c>
    </row>
    <row r="66" spans="8:9" x14ac:dyDescent="0.2">
      <c r="H66" s="34" t="s">
        <v>71</v>
      </c>
      <c r="I66" s="35">
        <f>I64-C15</f>
        <v>0</v>
      </c>
    </row>
  </sheetData>
  <conditionalFormatting sqref="B6">
    <cfRule type="containsText" dxfId="1" priority="1" operator="containsText" text="Non">
      <formula>NOT(ISERROR(SEARCH("Non",B6)))</formula>
    </cfRule>
  </conditionalFormatting>
  <dataValidations count="1">
    <dataValidation type="list" allowBlank="1" showInputMessage="1" showErrorMessage="1" sqref="B6">
      <formula1>Validation_des_devis_par_Sébastien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K81"/>
  <sheetViews>
    <sheetView showGridLines="0" workbookViewId="0"/>
  </sheetViews>
  <sheetFormatPr baseColWidth="10" defaultRowHeight="11.25" x14ac:dyDescent="0.2"/>
  <cols>
    <col min="1" max="1" width="33.6640625" style="2" bestFit="1" customWidth="1"/>
    <col min="2" max="2" width="33.5" style="2" bestFit="1" customWidth="1"/>
    <col min="3" max="4" width="12" style="2"/>
    <col min="5" max="5" width="15.1640625" style="2" customWidth="1"/>
    <col min="6" max="6" width="33.6640625" style="2" bestFit="1" customWidth="1"/>
    <col min="7" max="7" width="7.1640625" style="2" customWidth="1"/>
    <col min="8" max="8" width="36.5" style="20" customWidth="1"/>
    <col min="9" max="9" width="15" style="20" customWidth="1"/>
    <col min="10" max="16384" width="12" style="2"/>
  </cols>
  <sheetData>
    <row r="1" spans="1:11" x14ac:dyDescent="0.2">
      <c r="A1" s="19" t="s">
        <v>54</v>
      </c>
      <c r="B1" s="41"/>
      <c r="C1" s="20"/>
      <c r="I1" s="3"/>
    </row>
    <row r="2" spans="1:11" x14ac:dyDescent="0.2">
      <c r="A2" s="19" t="s">
        <v>55</v>
      </c>
      <c r="B2" s="41"/>
      <c r="C2" s="20"/>
      <c r="I2" s="3"/>
    </row>
    <row r="3" spans="1:11" x14ac:dyDescent="0.2">
      <c r="A3" s="19" t="s">
        <v>56</v>
      </c>
      <c r="B3" s="42"/>
      <c r="C3" s="20"/>
    </row>
    <row r="4" spans="1:11" x14ac:dyDescent="0.2">
      <c r="A4" s="19" t="s">
        <v>57</v>
      </c>
      <c r="B4" s="42"/>
      <c r="C4" s="20"/>
    </row>
    <row r="5" spans="1:11" x14ac:dyDescent="0.2">
      <c r="H5" s="43" t="s">
        <v>80</v>
      </c>
      <c r="I5" s="22"/>
      <c r="J5" s="20"/>
      <c r="K5" s="20"/>
    </row>
    <row r="6" spans="1:11" x14ac:dyDescent="0.2">
      <c r="A6" s="2" t="s">
        <v>58</v>
      </c>
      <c r="B6" s="20" t="s">
        <v>59</v>
      </c>
      <c r="D6" s="44" t="s">
        <v>81</v>
      </c>
      <c r="H6" s="45" t="s">
        <v>82</v>
      </c>
      <c r="I6" s="22"/>
      <c r="J6" s="20"/>
      <c r="K6" s="20"/>
    </row>
    <row r="7" spans="1:11" x14ac:dyDescent="0.2">
      <c r="D7" s="44" t="s">
        <v>59</v>
      </c>
      <c r="H7" s="2"/>
      <c r="I7" s="22"/>
      <c r="J7" s="20"/>
      <c r="K7" s="20"/>
    </row>
    <row r="8" spans="1:11" ht="15.75" customHeight="1" x14ac:dyDescent="0.2">
      <c r="A8" s="1" t="s">
        <v>60</v>
      </c>
      <c r="H8" s="1" t="s">
        <v>83</v>
      </c>
      <c r="I8" s="2"/>
      <c r="J8" s="20"/>
      <c r="K8" s="20"/>
    </row>
    <row r="9" spans="1:11" x14ac:dyDescent="0.2">
      <c r="A9" s="23"/>
      <c r="B9" s="24" t="s">
        <v>62</v>
      </c>
      <c r="C9" s="24" t="s">
        <v>63</v>
      </c>
      <c r="D9" s="24" t="s">
        <v>64</v>
      </c>
      <c r="E9" s="24" t="s">
        <v>65</v>
      </c>
      <c r="F9" s="24" t="s">
        <v>66</v>
      </c>
      <c r="H9" s="24" t="s">
        <v>67</v>
      </c>
      <c r="I9" s="24" t="s">
        <v>68</v>
      </c>
      <c r="J9" s="24" t="s">
        <v>69</v>
      </c>
      <c r="K9" s="20"/>
    </row>
    <row r="10" spans="1:11" x14ac:dyDescent="0.2">
      <c r="A10" s="25"/>
      <c r="B10" s="26"/>
      <c r="C10" s="4"/>
      <c r="D10" s="27"/>
      <c r="E10" s="27"/>
      <c r="F10" s="27"/>
      <c r="H10" s="40" t="s">
        <v>0</v>
      </c>
      <c r="I10" s="4">
        <f t="shared" ref="I10:I62" si="0">$C$15*J10/$J$64</f>
        <v>0</v>
      </c>
      <c r="J10" s="3">
        <f>VLOOKUP(H10,Coefficient!$A$2:$B$55,2,FALSE)</f>
        <v>3</v>
      </c>
      <c r="K10" s="20"/>
    </row>
    <row r="11" spans="1:11" x14ac:dyDescent="0.2">
      <c r="A11" s="25"/>
      <c r="B11" s="26"/>
      <c r="C11" s="4"/>
      <c r="D11" s="27"/>
      <c r="E11" s="27"/>
      <c r="F11" s="27"/>
      <c r="H11" s="39" t="s">
        <v>1</v>
      </c>
      <c r="I11" s="4">
        <f t="shared" si="0"/>
        <v>0</v>
      </c>
      <c r="J11" s="3">
        <f>VLOOKUP(H11,Coefficient!$A$2:$B$55,2,FALSE)</f>
        <v>3</v>
      </c>
      <c r="K11" s="20"/>
    </row>
    <row r="12" spans="1:11" x14ac:dyDescent="0.2">
      <c r="A12" s="25"/>
      <c r="B12" s="26"/>
      <c r="C12" s="4"/>
      <c r="D12" s="27"/>
      <c r="E12" s="27"/>
      <c r="F12" s="27"/>
      <c r="H12" s="40" t="s">
        <v>2</v>
      </c>
      <c r="I12" s="4">
        <f t="shared" si="0"/>
        <v>0</v>
      </c>
      <c r="J12" s="3">
        <f>VLOOKUP(H12,Coefficient!$A$2:$B$55,2,FALSE)</f>
        <v>3</v>
      </c>
      <c r="K12" s="20"/>
    </row>
    <row r="13" spans="1:11" x14ac:dyDescent="0.2">
      <c r="A13" s="25"/>
      <c r="B13" s="26"/>
      <c r="C13" s="4"/>
      <c r="D13" s="27"/>
      <c r="E13" s="27"/>
      <c r="F13" s="27"/>
      <c r="H13" s="39" t="s">
        <v>3</v>
      </c>
      <c r="I13" s="4">
        <f t="shared" si="0"/>
        <v>0</v>
      </c>
      <c r="J13" s="3">
        <f>VLOOKUP(H13,Coefficient!$A$2:$B$55,2,FALSE)</f>
        <v>2</v>
      </c>
      <c r="K13" s="20"/>
    </row>
    <row r="14" spans="1:11" x14ac:dyDescent="0.2">
      <c r="A14" s="25"/>
      <c r="B14" s="26"/>
      <c r="C14" s="4"/>
      <c r="D14" s="27"/>
      <c r="E14" s="27"/>
      <c r="F14" s="27"/>
      <c r="H14" s="40" t="s">
        <v>4</v>
      </c>
      <c r="I14" s="4">
        <f t="shared" si="0"/>
        <v>0</v>
      </c>
      <c r="J14" s="3">
        <f>VLOOKUP(H14,Coefficient!$A$2:$B$55,2,FALSE)</f>
        <v>2</v>
      </c>
      <c r="K14" s="20"/>
    </row>
    <row r="15" spans="1:11" x14ac:dyDescent="0.2">
      <c r="A15" s="28" t="s">
        <v>70</v>
      </c>
      <c r="B15" s="29"/>
      <c r="C15" s="30">
        <f>SUM(C10:$C$14)</f>
        <v>0</v>
      </c>
      <c r="D15" s="30"/>
      <c r="E15" s="30"/>
      <c r="F15" s="30"/>
      <c r="H15" s="39" t="s">
        <v>5</v>
      </c>
      <c r="I15" s="4">
        <f t="shared" si="0"/>
        <v>0</v>
      </c>
      <c r="J15" s="3">
        <f>VLOOKUP(H15,Coefficient!$A$2:$B$55,2,FALSE)</f>
        <v>2</v>
      </c>
      <c r="K15" s="20"/>
    </row>
    <row r="16" spans="1:11" x14ac:dyDescent="0.2">
      <c r="H16" s="40" t="s">
        <v>6</v>
      </c>
      <c r="I16" s="4">
        <f t="shared" si="0"/>
        <v>0</v>
      </c>
      <c r="J16" s="3">
        <f>VLOOKUP(H16,Coefficient!$A$2:$B$55,2,FALSE)</f>
        <v>3</v>
      </c>
      <c r="K16" s="20"/>
    </row>
    <row r="17" spans="8:11" x14ac:dyDescent="0.2">
      <c r="H17" s="39" t="s">
        <v>7</v>
      </c>
      <c r="I17" s="4">
        <f t="shared" si="0"/>
        <v>0</v>
      </c>
      <c r="J17" s="3">
        <f>VLOOKUP(H17,Coefficient!$A$2:$B$55,2,FALSE)</f>
        <v>3</v>
      </c>
      <c r="K17" s="20"/>
    </row>
    <row r="18" spans="8:11" x14ac:dyDescent="0.2">
      <c r="H18" s="40" t="s">
        <v>8</v>
      </c>
      <c r="I18" s="4">
        <f t="shared" si="0"/>
        <v>0</v>
      </c>
      <c r="J18" s="3">
        <f>VLOOKUP(H18,Coefficient!$A$2:$B$55,2,FALSE)</f>
        <v>3</v>
      </c>
      <c r="K18" s="20"/>
    </row>
    <row r="19" spans="8:11" x14ac:dyDescent="0.2">
      <c r="H19" s="39" t="s">
        <v>9</v>
      </c>
      <c r="I19" s="4">
        <f t="shared" si="0"/>
        <v>0</v>
      </c>
      <c r="J19" s="3">
        <f>VLOOKUP(H19,Coefficient!$A$2:$B$55,2,FALSE)</f>
        <v>3</v>
      </c>
      <c r="K19" s="20"/>
    </row>
    <row r="20" spans="8:11" x14ac:dyDescent="0.2">
      <c r="H20" s="40" t="s">
        <v>10</v>
      </c>
      <c r="I20" s="4">
        <f t="shared" si="0"/>
        <v>0</v>
      </c>
      <c r="J20" s="3">
        <f>VLOOKUP(H20,Coefficient!$A$2:$B$55,2,FALSE)</f>
        <v>3</v>
      </c>
      <c r="K20" s="20"/>
    </row>
    <row r="21" spans="8:11" x14ac:dyDescent="0.2">
      <c r="H21" s="39" t="s">
        <v>11</v>
      </c>
      <c r="I21" s="4">
        <f t="shared" si="0"/>
        <v>0</v>
      </c>
      <c r="J21" s="3">
        <f>VLOOKUP(H21,Coefficient!$A$2:$B$55,2,FALSE)</f>
        <v>3</v>
      </c>
      <c r="K21" s="20"/>
    </row>
    <row r="22" spans="8:11" x14ac:dyDescent="0.2">
      <c r="H22" s="40" t="s">
        <v>12</v>
      </c>
      <c r="I22" s="4">
        <f t="shared" si="0"/>
        <v>0</v>
      </c>
      <c r="J22" s="3">
        <f>VLOOKUP(H22,Coefficient!$A$2:$B$55,2,FALSE)</f>
        <v>3</v>
      </c>
      <c r="K22" s="20"/>
    </row>
    <row r="23" spans="8:11" x14ac:dyDescent="0.2">
      <c r="H23" s="39" t="s">
        <v>13</v>
      </c>
      <c r="I23" s="4">
        <f t="shared" si="0"/>
        <v>0</v>
      </c>
      <c r="J23" s="3">
        <f>VLOOKUP(H23,Coefficient!$A$2:$B$55,2,FALSE)</f>
        <v>3</v>
      </c>
      <c r="K23" s="20"/>
    </row>
    <row r="24" spans="8:11" x14ac:dyDescent="0.2">
      <c r="H24" s="40" t="s">
        <v>14</v>
      </c>
      <c r="I24" s="4">
        <f t="shared" si="0"/>
        <v>0</v>
      </c>
      <c r="J24" s="3">
        <f>VLOOKUP(H24,Coefficient!$A$2:$B$55,2,FALSE)</f>
        <v>3</v>
      </c>
      <c r="K24" s="20"/>
    </row>
    <row r="25" spans="8:11" x14ac:dyDescent="0.2">
      <c r="H25" s="40" t="s">
        <v>15</v>
      </c>
      <c r="I25" s="4">
        <f t="shared" si="0"/>
        <v>0</v>
      </c>
      <c r="J25" s="3">
        <f>VLOOKUP(H25,Coefficient!$A$2:$B$55,2,FALSE)</f>
        <v>3</v>
      </c>
      <c r="K25" s="20"/>
    </row>
    <row r="26" spans="8:11" x14ac:dyDescent="0.2">
      <c r="H26" s="40" t="s">
        <v>16</v>
      </c>
      <c r="I26" s="4">
        <f t="shared" si="0"/>
        <v>0</v>
      </c>
      <c r="J26" s="3">
        <f>VLOOKUP(H26,Coefficient!$A$2:$B$55,2,FALSE)</f>
        <v>3</v>
      </c>
      <c r="K26" s="20"/>
    </row>
    <row r="27" spans="8:11" x14ac:dyDescent="0.2">
      <c r="H27" s="40" t="s">
        <v>17</v>
      </c>
      <c r="I27" s="4">
        <f t="shared" si="0"/>
        <v>0</v>
      </c>
      <c r="J27" s="3">
        <f>VLOOKUP(H27,Coefficient!$A$2:$B$55,2,FALSE)</f>
        <v>3</v>
      </c>
      <c r="K27" s="20"/>
    </row>
    <row r="28" spans="8:11" x14ac:dyDescent="0.2">
      <c r="H28" s="40" t="s">
        <v>18</v>
      </c>
      <c r="I28" s="4">
        <f t="shared" si="0"/>
        <v>0</v>
      </c>
      <c r="J28" s="3">
        <f>VLOOKUP(H28,Coefficient!$A$2:$B$55,2,FALSE)</f>
        <v>3</v>
      </c>
      <c r="K28" s="20"/>
    </row>
    <row r="29" spans="8:11" x14ac:dyDescent="0.2">
      <c r="H29" s="40" t="s">
        <v>19</v>
      </c>
      <c r="I29" s="4">
        <f t="shared" si="0"/>
        <v>0</v>
      </c>
      <c r="J29" s="3">
        <f>VLOOKUP(H29,Coefficient!$A$2:$B$55,2,FALSE)</f>
        <v>3</v>
      </c>
      <c r="K29" s="20"/>
    </row>
    <row r="30" spans="8:11" x14ac:dyDescent="0.2">
      <c r="H30" s="40" t="s">
        <v>20</v>
      </c>
      <c r="I30" s="4">
        <f t="shared" si="0"/>
        <v>0</v>
      </c>
      <c r="J30" s="3">
        <f>VLOOKUP(H30,Coefficient!$A$2:$B$55,2,FALSE)</f>
        <v>3</v>
      </c>
      <c r="K30" s="20"/>
    </row>
    <row r="31" spans="8:11" x14ac:dyDescent="0.2">
      <c r="H31" s="40" t="s">
        <v>21</v>
      </c>
      <c r="I31" s="4">
        <f t="shared" si="0"/>
        <v>0</v>
      </c>
      <c r="J31" s="3">
        <f>VLOOKUP(H31,Coefficient!$A$2:$B$55,2,FALSE)</f>
        <v>3</v>
      </c>
      <c r="K31" s="20"/>
    </row>
    <row r="32" spans="8:11" x14ac:dyDescent="0.2">
      <c r="H32" s="40" t="s">
        <v>22</v>
      </c>
      <c r="I32" s="4">
        <f t="shared" si="0"/>
        <v>0</v>
      </c>
      <c r="J32" s="3">
        <f>VLOOKUP(H32,Coefficient!$A$2:$B$55,2,FALSE)</f>
        <v>3</v>
      </c>
      <c r="K32" s="20"/>
    </row>
    <row r="33" spans="8:11" x14ac:dyDescent="0.2">
      <c r="H33" s="40" t="s">
        <v>23</v>
      </c>
      <c r="I33" s="4">
        <f t="shared" si="0"/>
        <v>0</v>
      </c>
      <c r="J33" s="3">
        <f>VLOOKUP(H33,Coefficient!$A$2:$B$55,2,FALSE)</f>
        <v>3</v>
      </c>
      <c r="K33" s="20"/>
    </row>
    <row r="34" spans="8:11" x14ac:dyDescent="0.2">
      <c r="H34" s="40" t="s">
        <v>24</v>
      </c>
      <c r="I34" s="4">
        <f t="shared" si="0"/>
        <v>0</v>
      </c>
      <c r="J34" s="3">
        <f>VLOOKUP(H34,Coefficient!$A$2:$B$55,2,FALSE)</f>
        <v>3</v>
      </c>
      <c r="K34" s="20"/>
    </row>
    <row r="35" spans="8:11" x14ac:dyDescent="0.2">
      <c r="H35" s="40" t="s">
        <v>25</v>
      </c>
      <c r="I35" s="4">
        <f t="shared" si="0"/>
        <v>0</v>
      </c>
      <c r="J35" s="3">
        <f>VLOOKUP(H35,Coefficient!$A$2:$B$55,2,FALSE)</f>
        <v>3</v>
      </c>
      <c r="K35" s="20"/>
    </row>
    <row r="36" spans="8:11" x14ac:dyDescent="0.2">
      <c r="H36" s="40" t="s">
        <v>26</v>
      </c>
      <c r="I36" s="4">
        <f t="shared" si="0"/>
        <v>0</v>
      </c>
      <c r="J36" s="3">
        <f>VLOOKUP(H36,Coefficient!$A$2:$B$55,2,FALSE)</f>
        <v>3</v>
      </c>
      <c r="K36" s="20"/>
    </row>
    <row r="37" spans="8:11" x14ac:dyDescent="0.2">
      <c r="H37" s="40" t="s">
        <v>27</v>
      </c>
      <c r="I37" s="4">
        <f t="shared" si="0"/>
        <v>0</v>
      </c>
      <c r="J37" s="3">
        <f>VLOOKUP(H37,Coefficient!$A$2:$B$55,2,FALSE)</f>
        <v>3</v>
      </c>
      <c r="K37" s="20"/>
    </row>
    <row r="38" spans="8:11" x14ac:dyDescent="0.2">
      <c r="H38" s="40" t="s">
        <v>28</v>
      </c>
      <c r="I38" s="4">
        <f t="shared" si="0"/>
        <v>0</v>
      </c>
      <c r="J38" s="3">
        <f>VLOOKUP(H38,Coefficient!$A$2:$B$55,2,FALSE)</f>
        <v>3</v>
      </c>
      <c r="K38" s="20"/>
    </row>
    <row r="39" spans="8:11" x14ac:dyDescent="0.2">
      <c r="H39" s="40" t="s">
        <v>29</v>
      </c>
      <c r="I39" s="4">
        <f t="shared" si="0"/>
        <v>0</v>
      </c>
      <c r="J39" s="3">
        <f>VLOOKUP(H39,Coefficient!$A$2:$B$55,2,FALSE)</f>
        <v>3</v>
      </c>
      <c r="K39" s="20"/>
    </row>
    <row r="40" spans="8:11" x14ac:dyDescent="0.2">
      <c r="H40" s="40" t="s">
        <v>30</v>
      </c>
      <c r="I40" s="4">
        <f t="shared" si="0"/>
        <v>0</v>
      </c>
      <c r="J40" s="3">
        <f>VLOOKUP(H40,Coefficient!$A$2:$B$55,2,FALSE)</f>
        <v>3</v>
      </c>
      <c r="K40" s="20"/>
    </row>
    <row r="41" spans="8:11" x14ac:dyDescent="0.2">
      <c r="H41" s="40" t="s">
        <v>31</v>
      </c>
      <c r="I41" s="4">
        <f t="shared" si="0"/>
        <v>0</v>
      </c>
      <c r="J41" s="3">
        <f>VLOOKUP(H41,Coefficient!$A$2:$B$55,2,FALSE)</f>
        <v>3</v>
      </c>
      <c r="K41" s="20"/>
    </row>
    <row r="42" spans="8:11" x14ac:dyDescent="0.2">
      <c r="H42" s="40" t="s">
        <v>32</v>
      </c>
      <c r="I42" s="4">
        <f t="shared" si="0"/>
        <v>0</v>
      </c>
      <c r="J42" s="3">
        <f>VLOOKUP(H42,Coefficient!$A$2:$B$55,2,FALSE)</f>
        <v>3</v>
      </c>
      <c r="K42" s="20"/>
    </row>
    <row r="43" spans="8:11" x14ac:dyDescent="0.2">
      <c r="H43" s="40" t="s">
        <v>33</v>
      </c>
      <c r="I43" s="4">
        <f t="shared" si="0"/>
        <v>0</v>
      </c>
      <c r="J43" s="3">
        <f>VLOOKUP(H43,Coefficient!$A$2:$B$55,2,FALSE)</f>
        <v>3</v>
      </c>
      <c r="K43" s="20"/>
    </row>
    <row r="44" spans="8:11" x14ac:dyDescent="0.2">
      <c r="H44" s="40" t="s">
        <v>34</v>
      </c>
      <c r="I44" s="4">
        <f t="shared" si="0"/>
        <v>0</v>
      </c>
      <c r="J44" s="3">
        <f>VLOOKUP(H44,Coefficient!$A$2:$B$55,2,FALSE)</f>
        <v>3</v>
      </c>
      <c r="K44" s="20"/>
    </row>
    <row r="45" spans="8:11" x14ac:dyDescent="0.2">
      <c r="H45" s="40" t="s">
        <v>35</v>
      </c>
      <c r="I45" s="4">
        <f t="shared" si="0"/>
        <v>0</v>
      </c>
      <c r="J45" s="3">
        <f>VLOOKUP(H45,Coefficient!$A$2:$B$55,2,FALSE)</f>
        <v>3</v>
      </c>
      <c r="K45" s="20"/>
    </row>
    <row r="46" spans="8:11" x14ac:dyDescent="0.2">
      <c r="H46" s="40" t="s">
        <v>36</v>
      </c>
      <c r="I46" s="4">
        <f t="shared" si="0"/>
        <v>0</v>
      </c>
      <c r="J46" s="3">
        <f>VLOOKUP(H46,Coefficient!$A$2:$B$55,2,FALSE)</f>
        <v>3</v>
      </c>
      <c r="K46" s="20"/>
    </row>
    <row r="47" spans="8:11" x14ac:dyDescent="0.2">
      <c r="H47" s="40" t="s">
        <v>37</v>
      </c>
      <c r="I47" s="4">
        <f t="shared" si="0"/>
        <v>0</v>
      </c>
      <c r="J47" s="3">
        <f>VLOOKUP(H47,Coefficient!$A$2:$B$55,2,FALSE)</f>
        <v>3</v>
      </c>
      <c r="K47" s="20"/>
    </row>
    <row r="48" spans="8:11" x14ac:dyDescent="0.2">
      <c r="H48" s="40" t="s">
        <v>38</v>
      </c>
      <c r="I48" s="4">
        <f t="shared" si="0"/>
        <v>0</v>
      </c>
      <c r="J48" s="3">
        <f>VLOOKUP(H48,Coefficient!$A$2:$B$55,2,FALSE)</f>
        <v>3</v>
      </c>
      <c r="K48" s="20"/>
    </row>
    <row r="49" spans="8:11" x14ac:dyDescent="0.2">
      <c r="H49" s="40" t="s">
        <v>39</v>
      </c>
      <c r="I49" s="4">
        <f t="shared" si="0"/>
        <v>0</v>
      </c>
      <c r="J49" s="3">
        <f>VLOOKUP(H49,Coefficient!$A$2:$B$55,2,FALSE)</f>
        <v>3</v>
      </c>
      <c r="K49" s="20"/>
    </row>
    <row r="50" spans="8:11" x14ac:dyDescent="0.2">
      <c r="H50" s="40" t="s">
        <v>40</v>
      </c>
      <c r="I50" s="4">
        <f t="shared" si="0"/>
        <v>0</v>
      </c>
      <c r="J50" s="3">
        <f>VLOOKUP(H50,Coefficient!$A$2:$B$55,2,FALSE)</f>
        <v>3</v>
      </c>
      <c r="K50" s="20"/>
    </row>
    <row r="51" spans="8:11" x14ac:dyDescent="0.2">
      <c r="H51" s="40" t="s">
        <v>41</v>
      </c>
      <c r="I51" s="4">
        <f t="shared" si="0"/>
        <v>0</v>
      </c>
      <c r="J51" s="3">
        <f>VLOOKUP(H51,Coefficient!$A$2:$B$55,2,FALSE)</f>
        <v>3</v>
      </c>
      <c r="K51" s="20"/>
    </row>
    <row r="52" spans="8:11" x14ac:dyDescent="0.2">
      <c r="H52" s="40" t="s">
        <v>42</v>
      </c>
      <c r="I52" s="4">
        <f t="shared" si="0"/>
        <v>0</v>
      </c>
      <c r="J52" s="3">
        <f>VLOOKUP(H52,Coefficient!$A$2:$B$55,2,FALSE)</f>
        <v>3</v>
      </c>
      <c r="K52" s="20"/>
    </row>
    <row r="53" spans="8:11" x14ac:dyDescent="0.2">
      <c r="H53" s="40" t="s">
        <v>43</v>
      </c>
      <c r="I53" s="4">
        <f t="shared" si="0"/>
        <v>0</v>
      </c>
      <c r="J53" s="3">
        <f>VLOOKUP(H53,Coefficient!$A$2:$B$55,2,FALSE)</f>
        <v>3</v>
      </c>
      <c r="K53" s="20"/>
    </row>
    <row r="54" spans="8:11" x14ac:dyDescent="0.2">
      <c r="H54" s="40" t="s">
        <v>44</v>
      </c>
      <c r="I54" s="4">
        <f t="shared" si="0"/>
        <v>0</v>
      </c>
      <c r="J54" s="3">
        <f>VLOOKUP(H54,Coefficient!$A$2:$B$55,2,FALSE)</f>
        <v>3</v>
      </c>
      <c r="K54" s="20"/>
    </row>
    <row r="55" spans="8:11" x14ac:dyDescent="0.2">
      <c r="H55" s="40" t="s">
        <v>45</v>
      </c>
      <c r="I55" s="4">
        <f t="shared" si="0"/>
        <v>0</v>
      </c>
      <c r="J55" s="3">
        <f>VLOOKUP(H55,Coefficient!$A$2:$B$55,2,FALSE)</f>
        <v>3</v>
      </c>
      <c r="K55" s="20"/>
    </row>
    <row r="56" spans="8:11" x14ac:dyDescent="0.2">
      <c r="H56" s="40" t="s">
        <v>46</v>
      </c>
      <c r="I56" s="4">
        <f t="shared" si="0"/>
        <v>0</v>
      </c>
      <c r="J56" s="3">
        <f>VLOOKUP(H56,Coefficient!$A$2:$B$55,2,FALSE)</f>
        <v>3</v>
      </c>
      <c r="K56" s="20"/>
    </row>
    <row r="57" spans="8:11" x14ac:dyDescent="0.2">
      <c r="H57" s="40" t="s">
        <v>47</v>
      </c>
      <c r="I57" s="4">
        <f t="shared" si="0"/>
        <v>0</v>
      </c>
      <c r="J57" s="3">
        <f>VLOOKUP(H57,Coefficient!$A$2:$B$55,2,FALSE)</f>
        <v>3</v>
      </c>
      <c r="K57" s="20"/>
    </row>
    <row r="58" spans="8:11" x14ac:dyDescent="0.2">
      <c r="H58" s="40" t="s">
        <v>48</v>
      </c>
      <c r="I58" s="4">
        <f t="shared" si="0"/>
        <v>0</v>
      </c>
      <c r="J58" s="3">
        <f>VLOOKUP(H58,Coefficient!$A$2:$B$55,2,FALSE)</f>
        <v>3</v>
      </c>
      <c r="K58" s="20"/>
    </row>
    <row r="59" spans="8:11" x14ac:dyDescent="0.2">
      <c r="H59" s="40" t="s">
        <v>49</v>
      </c>
      <c r="I59" s="4">
        <f t="shared" si="0"/>
        <v>0</v>
      </c>
      <c r="J59" s="3">
        <f>VLOOKUP(H59,Coefficient!$A$2:$B$55,2,FALSE)</f>
        <v>3</v>
      </c>
      <c r="K59" s="20"/>
    </row>
    <row r="60" spans="8:11" x14ac:dyDescent="0.2">
      <c r="H60" s="40" t="s">
        <v>50</v>
      </c>
      <c r="I60" s="4">
        <f t="shared" si="0"/>
        <v>0</v>
      </c>
      <c r="J60" s="3">
        <f>VLOOKUP(H60,Coefficient!$A$2:$B$55,2,FALSE)</f>
        <v>3</v>
      </c>
      <c r="K60" s="20"/>
    </row>
    <row r="61" spans="8:11" x14ac:dyDescent="0.2">
      <c r="H61" s="40" t="s">
        <v>51</v>
      </c>
      <c r="I61" s="4">
        <f t="shared" si="0"/>
        <v>0</v>
      </c>
      <c r="J61" s="3">
        <f>VLOOKUP(H61,Coefficient!$A$2:$B$55,2,FALSE)</f>
        <v>3</v>
      </c>
      <c r="K61" s="20"/>
    </row>
    <row r="62" spans="8:11" x14ac:dyDescent="0.2">
      <c r="H62" s="40" t="s">
        <v>52</v>
      </c>
      <c r="I62" s="4">
        <f t="shared" si="0"/>
        <v>0</v>
      </c>
      <c r="J62" s="3">
        <f>VLOOKUP(H62,Coefficient!$A$2:$B$55,2,FALSE)</f>
        <v>3</v>
      </c>
      <c r="K62" s="20"/>
    </row>
    <row r="63" spans="8:11" x14ac:dyDescent="0.2">
      <c r="H63" s="40" t="s">
        <v>53</v>
      </c>
      <c r="I63" s="4">
        <f t="shared" ref="I63" si="1">$C$15*J63/$J$64</f>
        <v>0</v>
      </c>
      <c r="J63" s="3">
        <f>VLOOKUP(H63,Coefficient!$A$2:$B$55,2,FALSE)</f>
        <v>3</v>
      </c>
      <c r="K63" s="20"/>
    </row>
    <row r="64" spans="8:11" x14ac:dyDescent="0.2">
      <c r="H64" s="31" t="s">
        <v>79</v>
      </c>
      <c r="I64" s="32">
        <f>SUM(I10:I62)</f>
        <v>0</v>
      </c>
      <c r="J64" s="33">
        <f>SUM(J10:J62)</f>
        <v>156</v>
      </c>
      <c r="K64" s="20"/>
    </row>
    <row r="65" spans="8:11" x14ac:dyDescent="0.2">
      <c r="H65" s="2"/>
      <c r="I65" s="2"/>
      <c r="J65" s="20"/>
      <c r="K65" s="20"/>
    </row>
    <row r="66" spans="8:11" ht="11.25" customHeight="1" x14ac:dyDescent="0.2">
      <c r="H66" s="34" t="s">
        <v>71</v>
      </c>
      <c r="I66" s="35">
        <f>I64-C15</f>
        <v>0</v>
      </c>
      <c r="J66" s="20"/>
      <c r="K66" s="20"/>
    </row>
    <row r="67" spans="8:11" x14ac:dyDescent="0.2">
      <c r="H67" s="2"/>
      <c r="I67" s="2"/>
      <c r="J67" s="20"/>
      <c r="K67" s="20"/>
    </row>
    <row r="68" spans="8:11" x14ac:dyDescent="0.2">
      <c r="H68" s="2"/>
      <c r="I68" s="2"/>
      <c r="J68" s="20"/>
      <c r="K68" s="20"/>
    </row>
    <row r="69" spans="8:11" x14ac:dyDescent="0.2">
      <c r="H69" s="2"/>
      <c r="I69" s="2"/>
      <c r="J69" s="20"/>
      <c r="K69" s="20"/>
    </row>
    <row r="70" spans="8:11" x14ac:dyDescent="0.2">
      <c r="H70" s="2"/>
      <c r="I70" s="2"/>
      <c r="J70" s="20"/>
      <c r="K70" s="20"/>
    </row>
    <row r="71" spans="8:11" x14ac:dyDescent="0.2">
      <c r="H71" s="2"/>
      <c r="I71" s="2"/>
      <c r="J71" s="20"/>
      <c r="K71" s="20"/>
    </row>
    <row r="72" spans="8:11" x14ac:dyDescent="0.2">
      <c r="H72" s="2"/>
      <c r="I72" s="2"/>
      <c r="J72" s="20"/>
      <c r="K72" s="20"/>
    </row>
    <row r="73" spans="8:11" x14ac:dyDescent="0.2">
      <c r="H73" s="2"/>
      <c r="I73" s="2"/>
      <c r="J73" s="20"/>
      <c r="K73" s="20"/>
    </row>
    <row r="74" spans="8:11" x14ac:dyDescent="0.2">
      <c r="H74" s="2"/>
      <c r="I74" s="2"/>
      <c r="J74" s="20"/>
      <c r="K74" s="20"/>
    </row>
    <row r="75" spans="8:11" x14ac:dyDescent="0.2">
      <c r="H75" s="2"/>
      <c r="I75" s="2"/>
      <c r="J75" s="20"/>
      <c r="K75" s="20"/>
    </row>
    <row r="76" spans="8:11" x14ac:dyDescent="0.2">
      <c r="H76" s="2"/>
      <c r="I76" s="2"/>
      <c r="J76" s="20"/>
      <c r="K76" s="20"/>
    </row>
    <row r="77" spans="8:11" x14ac:dyDescent="0.2">
      <c r="H77" s="2"/>
      <c r="I77" s="2"/>
      <c r="J77" s="20"/>
      <c r="K77" s="20"/>
    </row>
    <row r="78" spans="8:11" x14ac:dyDescent="0.2">
      <c r="H78" s="2"/>
      <c r="I78" s="2"/>
      <c r="J78" s="20"/>
      <c r="K78" s="20"/>
    </row>
    <row r="79" spans="8:11" x14ac:dyDescent="0.2">
      <c r="H79" s="2"/>
      <c r="I79" s="2"/>
      <c r="J79" s="20"/>
      <c r="K79" s="20"/>
    </row>
    <row r="80" spans="8:11" x14ac:dyDescent="0.2">
      <c r="H80" s="2"/>
      <c r="I80" s="2"/>
      <c r="J80" s="20"/>
      <c r="K80" s="20"/>
    </row>
    <row r="81" spans="8:11" x14ac:dyDescent="0.2">
      <c r="H81" s="2"/>
      <c r="I81" s="2"/>
      <c r="J81" s="20"/>
      <c r="K81" s="20"/>
    </row>
  </sheetData>
  <conditionalFormatting sqref="B6">
    <cfRule type="containsText" dxfId="0" priority="1" operator="containsText" text="Non">
      <formula>NOT(ISERROR(SEARCH("Non",B6)))</formula>
    </cfRule>
  </conditionalFormatting>
  <dataValidations count="1">
    <dataValidation type="list" allowBlank="1" showInputMessage="1" showErrorMessage="1" sqref="B6">
      <formula1>Validation_des_devis_par_Sébastien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Coefficient</vt:lpstr>
      <vt:lpstr>Synthèse</vt:lpstr>
      <vt:lpstr>Projet 1</vt:lpstr>
      <vt:lpstr>Projet 2</vt:lpstr>
      <vt:lpstr>Template projet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Admin-Dugas</dc:creator>
  <cp:lastModifiedBy>Admin-Dugas</cp:lastModifiedBy>
  <dcterms:created xsi:type="dcterms:W3CDTF">2015-03-12T13:17:36Z</dcterms:created>
  <dcterms:modified xsi:type="dcterms:W3CDTF">2015-03-12T13:46:16Z</dcterms:modified>
</cp:coreProperties>
</file>