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f\Desktop\temp\Lraluminium\Excel\Vitrage\"/>
    </mc:Choice>
  </mc:AlternateContent>
  <bookViews>
    <workbookView xWindow="0" yWindow="0" windowWidth="28800" windowHeight="13785"/>
  </bookViews>
  <sheets>
    <sheet name="Feuil1" sheetId="1" r:id="rId1"/>
    <sheet name="db_base" sheetId="2" r:id="rId2"/>
  </sheets>
  <definedNames>
    <definedName name="angle">Feuil1!$B$9</definedName>
    <definedName name="liste_serie">db_base!$M$7:$M$9</definedName>
    <definedName name="resultat_serie">Feuil1!$C$9</definedName>
    <definedName name="start">db_base!$P$7</definedName>
    <definedName name="table_db">db_base!$B$8:$I$27</definedName>
    <definedName name="table_serie">db_base!$U$7:$W$9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G9" i="1"/>
  <c r="F9" i="1"/>
  <c r="I27" i="2"/>
  <c r="H27" i="2"/>
  <c r="I26" i="2"/>
  <c r="H26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8" i="2"/>
  <c r="E9" i="1" l="1"/>
</calcChain>
</file>

<file path=xl/sharedStrings.xml><?xml version="1.0" encoding="utf-8"?>
<sst xmlns="http://schemas.openxmlformats.org/spreadsheetml/2006/main" count="70" uniqueCount="34">
  <si>
    <t>Référence Equerre</t>
  </si>
  <si>
    <t>Série</t>
  </si>
  <si>
    <t>Profil</t>
  </si>
  <si>
    <t>Diamètre perçage</t>
  </si>
  <si>
    <t>Distance</t>
  </si>
  <si>
    <r>
      <rPr>
        <sz val="20"/>
        <color theme="1"/>
        <rFont val="Calibri"/>
        <family val="2"/>
        <scheme val="minor"/>
      </rPr>
      <t>∠</t>
    </r>
    <r>
      <rPr>
        <sz val="11"/>
        <color theme="1"/>
        <rFont val="Calibri"/>
        <family val="2"/>
        <charset val="1"/>
        <scheme val="minor"/>
      </rPr>
      <t xml:space="preserve">  De coupe</t>
    </r>
  </si>
  <si>
    <r>
      <rPr>
        <sz val="20"/>
        <color theme="1"/>
        <rFont val="Calibri"/>
        <family val="2"/>
        <scheme val="minor"/>
      </rPr>
      <t xml:space="preserve">∠ </t>
    </r>
    <r>
      <rPr>
        <sz val="11"/>
        <color theme="1"/>
        <rFont val="Calibri"/>
        <family val="2"/>
        <scheme val="minor"/>
      </rPr>
      <t>Complet</t>
    </r>
  </si>
  <si>
    <t>Type</t>
  </si>
  <si>
    <t>equerre</t>
  </si>
  <si>
    <t>Donnee1</t>
  </si>
  <si>
    <t>Donnee2</t>
  </si>
  <si>
    <t>Dormant</t>
  </si>
  <si>
    <t>Ouvrant</t>
  </si>
  <si>
    <t>Liste série</t>
  </si>
  <si>
    <t>Espace 50TH</t>
  </si>
  <si>
    <t>Espace 70</t>
  </si>
  <si>
    <t>Espace 70OC</t>
  </si>
  <si>
    <t>serie</t>
  </si>
  <si>
    <t>profil</t>
  </si>
  <si>
    <t>5401TH</t>
  </si>
  <si>
    <t>5405TH</t>
  </si>
  <si>
    <t>5406TH</t>
  </si>
  <si>
    <t>5402TH</t>
  </si>
  <si>
    <t>5404TH</t>
  </si>
  <si>
    <t>5421TH</t>
  </si>
  <si>
    <t>5422TH</t>
  </si>
  <si>
    <t>9357TH</t>
  </si>
  <si>
    <t>9356TH</t>
  </si>
  <si>
    <t>nbr colones</t>
  </si>
  <si>
    <t>nbr profil</t>
  </si>
  <si>
    <t>diametre percage</t>
  </si>
  <si>
    <t>calcul</t>
  </si>
  <si>
    <t>calcul negatif</t>
  </si>
  <si>
    <t>DECALER(start;0;RECHERCHEV(resultat_serie;table_serie;2)-1;RECHERCHEV(resultat_serie;table_serie;3;1))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</si>
</sst>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1027" name="Forme automatique 3" descr="Résultat de recherche d'images pour &quot;installux&quot;">
          <a:extLst>
            <a:ext uri="{FF2B5EF4-FFF2-40B4-BE49-F238E27FC236}">
              <a16:creationId xmlns:a16="http://schemas.microsoft.com/office/drawing/2014/main" id="{EFC8FFD3-8490-40CC-B465-06FB07FAEF65}"/>
            </a:ext>
          </a:extLst>
        </xdr:cNvPr>
        <xdr:cNvSpPr>
          <a:spLocks noChangeAspect="1" noChangeArrowheads="1"/>
        </xdr:cNvSpPr>
      </xdr:nvSpPr>
      <xdr:spPr bwMode="auto">
        <a:xfrm>
          <a:off x="762000" y="218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3</xdr:row>
      <xdr:rowOff>114300</xdr:rowOff>
    </xdr:to>
    <xdr:sp macro="" textlink="">
      <xdr:nvSpPr>
        <xdr:cNvPr id="1028" name="Forme automatique 4" descr="Résultat de recherche d'images pour &quot;installux&quot;">
          <a:extLst>
            <a:ext uri="{FF2B5EF4-FFF2-40B4-BE49-F238E27FC236}">
              <a16:creationId xmlns:a16="http://schemas.microsoft.com/office/drawing/2014/main" id="{9F175662-E1E4-41B6-9F14-303A607A7AED}"/>
            </a:ext>
          </a:extLst>
        </xdr:cNvPr>
        <xdr:cNvSpPr>
          <a:spLocks noChangeAspect="1" noChangeArrowheads="1"/>
        </xdr:cNvSpPr>
      </xdr:nvSpPr>
      <xdr:spPr bwMode="auto">
        <a:xfrm>
          <a:off x="2114550" y="38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4"/>
  <sheetViews>
    <sheetView tabSelected="1" workbookViewId="0">
      <selection activeCell="D12" sqref="D12"/>
    </sheetView>
  </sheetViews>
  <sheetFormatPr baseColWidth="10" defaultRowHeight="15" x14ac:dyDescent="0.25"/>
  <cols>
    <col min="1" max="1" width="11.42578125" style="1"/>
    <col min="2" max="5" width="20.28515625" style="1" customWidth="1"/>
    <col min="6" max="6" width="20.42578125" style="1" customWidth="1"/>
    <col min="7" max="8" width="20.28515625" style="1" customWidth="1"/>
    <col min="9" max="16384" width="11.42578125" style="1"/>
  </cols>
  <sheetData>
    <row r="3" spans="2:8" x14ac:dyDescent="0.25">
      <c r="C3"/>
    </row>
    <row r="8" spans="2:8" ht="26.25" x14ac:dyDescent="0.25">
      <c r="B8" s="3" t="s">
        <v>5</v>
      </c>
      <c r="C8" s="2" t="s">
        <v>1</v>
      </c>
      <c r="D8" s="1" t="s">
        <v>2</v>
      </c>
      <c r="E8" s="1" t="s">
        <v>6</v>
      </c>
      <c r="F8" s="1" t="s">
        <v>0</v>
      </c>
      <c r="G8" s="1" t="s">
        <v>3</v>
      </c>
      <c r="H8" s="1" t="s">
        <v>4</v>
      </c>
    </row>
    <row r="9" spans="2:8" ht="40.5" customHeight="1" x14ac:dyDescent="0.25">
      <c r="B9" s="1">
        <v>50</v>
      </c>
      <c r="C9" s="1" t="s">
        <v>15</v>
      </c>
      <c r="D9" s="1">
        <v>410040</v>
      </c>
      <c r="E9" s="1">
        <f>2*angle</f>
        <v>100</v>
      </c>
      <c r="F9" s="1" t="e">
        <f>VLOOKUP(Feuil1!$D$9,table_db,3,1)</f>
        <v>#N/A</v>
      </c>
      <c r="G9" s="1" t="e">
        <f>VLOOKUP(Feuil1!$D$9,table_db,6,1)</f>
        <v>#N/A</v>
      </c>
      <c r="H9" s="1" t="e">
        <f>VLOOKUP(Feuil1!$D$9,table_db,7,1)</f>
        <v>#N/A</v>
      </c>
    </row>
    <row r="10" spans="2:8" x14ac:dyDescent="0.25">
      <c r="B10"/>
    </row>
    <row r="14" spans="2:8" x14ac:dyDescent="0.25">
      <c r="D14" s="1" t="s">
        <v>33</v>
      </c>
    </row>
  </sheetData>
  <dataValidations count="2">
    <dataValidation type="list" allowBlank="1" showInputMessage="1" showErrorMessage="1" sqref="C9">
      <formula1>liste_serie</formula1>
    </dataValidation>
    <dataValidation type="list" allowBlank="1" showInputMessage="1" showErrorMessage="1" sqref="D9">
      <formula1>OFFSET(start,0,VLOOKUP(resultat_serie,table_serie,2)-1,VLOOKUP(resultat_serie,table_serie,3,1))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W28"/>
  <sheetViews>
    <sheetView workbookViewId="0">
      <selection activeCell="I27" sqref="I27"/>
    </sheetView>
  </sheetViews>
  <sheetFormatPr baseColWidth="10" defaultRowHeight="15" x14ac:dyDescent="0.25"/>
  <cols>
    <col min="1" max="12" width="11.42578125" style="5"/>
    <col min="13" max="13" width="14.140625" style="5" customWidth="1"/>
    <col min="14" max="15" width="11.42578125" style="5"/>
    <col min="16" max="16" width="11.42578125" style="1"/>
    <col min="17" max="20" width="11.42578125" style="5"/>
    <col min="21" max="21" width="13.28515625" style="5" customWidth="1"/>
    <col min="22" max="16384" width="11.42578125" style="5"/>
  </cols>
  <sheetData>
    <row r="5" spans="1:23" x14ac:dyDescent="0.25">
      <c r="A5" s="5" t="s">
        <v>17</v>
      </c>
      <c r="B5" s="5" t="s">
        <v>18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30</v>
      </c>
      <c r="H5" s="5" t="s">
        <v>31</v>
      </c>
      <c r="I5" s="5" t="s">
        <v>32</v>
      </c>
    </row>
    <row r="6" spans="1:23" x14ac:dyDescent="0.25">
      <c r="A6" s="1"/>
      <c r="B6" s="1"/>
      <c r="C6" s="1"/>
      <c r="D6" s="1"/>
      <c r="M6" s="5" t="s">
        <v>13</v>
      </c>
      <c r="P6" s="1" t="s">
        <v>15</v>
      </c>
      <c r="Q6" s="5" t="s">
        <v>16</v>
      </c>
      <c r="R6" s="5" t="s">
        <v>14</v>
      </c>
      <c r="U6" s="5" t="s">
        <v>1</v>
      </c>
      <c r="V6" s="5" t="s">
        <v>28</v>
      </c>
      <c r="W6" s="5" t="s">
        <v>29</v>
      </c>
    </row>
    <row r="7" spans="1:23" x14ac:dyDescent="0.25">
      <c r="A7" s="1"/>
      <c r="B7" s="1"/>
      <c r="C7" s="1"/>
      <c r="D7" s="1"/>
      <c r="M7" s="5" t="s">
        <v>14</v>
      </c>
      <c r="P7" s="6">
        <v>510004</v>
      </c>
      <c r="R7" s="5" t="s">
        <v>19</v>
      </c>
      <c r="U7" s="5" t="s">
        <v>14</v>
      </c>
      <c r="V7" s="5">
        <v>3</v>
      </c>
      <c r="W7" s="5">
        <v>9</v>
      </c>
    </row>
    <row r="8" spans="1:23" x14ac:dyDescent="0.25">
      <c r="A8" s="1">
        <v>50</v>
      </c>
      <c r="B8" s="4" t="s">
        <v>19</v>
      </c>
      <c r="C8" s="1" t="s">
        <v>11</v>
      </c>
      <c r="D8" s="1">
        <v>5269</v>
      </c>
      <c r="E8" s="1">
        <v>7.9</v>
      </c>
      <c r="F8" s="1">
        <v>37</v>
      </c>
      <c r="G8" s="1">
        <v>11.5</v>
      </c>
      <c r="H8" s="5">
        <f>(db_base!E8/(TAN(angle*PI()/180))+db_base!F8)</f>
        <v>43.628887086300509</v>
      </c>
      <c r="M8" s="5" t="s">
        <v>15</v>
      </c>
      <c r="P8" s="6">
        <v>510005</v>
      </c>
      <c r="R8" s="5" t="s">
        <v>20</v>
      </c>
      <c r="U8" s="5" t="s">
        <v>15</v>
      </c>
      <c r="V8" s="5">
        <v>1</v>
      </c>
      <c r="W8" s="5">
        <v>11</v>
      </c>
    </row>
    <row r="9" spans="1:23" x14ac:dyDescent="0.25">
      <c r="A9" s="1">
        <v>50</v>
      </c>
      <c r="B9" s="4" t="s">
        <v>20</v>
      </c>
      <c r="C9" s="1" t="s">
        <v>11</v>
      </c>
      <c r="D9" s="1">
        <v>5269</v>
      </c>
      <c r="E9" s="1">
        <v>7.9</v>
      </c>
      <c r="F9" s="1">
        <v>37</v>
      </c>
      <c r="G9" s="1">
        <v>11.5</v>
      </c>
      <c r="H9" s="5">
        <f>(db_base!E9/(TAN(angle*PI()/180))+db_base!F9)</f>
        <v>43.628887086300509</v>
      </c>
      <c r="M9" s="5" t="s">
        <v>16</v>
      </c>
      <c r="P9" s="6">
        <v>410040</v>
      </c>
      <c r="R9" s="5" t="s">
        <v>21</v>
      </c>
      <c r="U9" s="5" t="s">
        <v>16</v>
      </c>
      <c r="V9" s="5">
        <v>2</v>
      </c>
      <c r="W9" s="5">
        <v>0</v>
      </c>
    </row>
    <row r="10" spans="1:23" x14ac:dyDescent="0.25">
      <c r="A10" s="1">
        <v>50</v>
      </c>
      <c r="B10" s="4" t="s">
        <v>21</v>
      </c>
      <c r="C10" s="1" t="s">
        <v>11</v>
      </c>
      <c r="D10" s="1">
        <v>5269</v>
      </c>
      <c r="E10" s="1">
        <v>7.9</v>
      </c>
      <c r="F10" s="1">
        <v>37</v>
      </c>
      <c r="G10" s="1">
        <v>11.5</v>
      </c>
      <c r="H10" s="5">
        <f>(db_base!E10/(TAN(angle*PI()/180))+db_base!F10)</f>
        <v>43.628887086300509</v>
      </c>
      <c r="P10" s="6">
        <v>410042</v>
      </c>
      <c r="R10" s="5" t="s">
        <v>22</v>
      </c>
    </row>
    <row r="11" spans="1:23" x14ac:dyDescent="0.25">
      <c r="A11" s="1">
        <v>50</v>
      </c>
      <c r="B11" s="4" t="s">
        <v>22</v>
      </c>
      <c r="C11" s="1" t="s">
        <v>11</v>
      </c>
      <c r="D11" s="1">
        <v>5269</v>
      </c>
      <c r="E11" s="1">
        <v>7.9</v>
      </c>
      <c r="F11" s="1">
        <v>37</v>
      </c>
      <c r="G11" s="1">
        <v>11.5</v>
      </c>
      <c r="H11" s="5">
        <f>(db_base!E11/(TAN(angle*PI()/180))+db_base!F11)</f>
        <v>43.628887086300509</v>
      </c>
      <c r="P11" s="6">
        <v>410000</v>
      </c>
      <c r="R11" s="5" t="s">
        <v>23</v>
      </c>
    </row>
    <row r="12" spans="1:23" x14ac:dyDescent="0.25">
      <c r="A12" s="1">
        <v>50</v>
      </c>
      <c r="B12" s="4" t="s">
        <v>23</v>
      </c>
      <c r="C12" s="1" t="s">
        <v>11</v>
      </c>
      <c r="D12" s="1">
        <v>5268</v>
      </c>
      <c r="E12" s="1">
        <v>14.8</v>
      </c>
      <c r="F12" s="1">
        <v>37</v>
      </c>
      <c r="G12" s="1">
        <v>11.5</v>
      </c>
      <c r="H12" s="5">
        <f>(db_base!E12/(TAN(angle*PI()/180))+db_base!F12)</f>
        <v>49.418674541423741</v>
      </c>
      <c r="P12" s="6">
        <v>410001</v>
      </c>
      <c r="R12" s="5" t="s">
        <v>24</v>
      </c>
    </row>
    <row r="13" spans="1:23" x14ac:dyDescent="0.25">
      <c r="A13" s="1">
        <v>50</v>
      </c>
      <c r="B13" s="4" t="s">
        <v>24</v>
      </c>
      <c r="C13" s="1" t="s">
        <v>12</v>
      </c>
      <c r="D13" s="1">
        <v>5266</v>
      </c>
      <c r="E13" s="1">
        <v>7.9</v>
      </c>
      <c r="F13" s="1">
        <v>37</v>
      </c>
      <c r="G13" s="1">
        <v>11.5</v>
      </c>
      <c r="H13" s="5">
        <f>(db_base!E13/(TAN(angle*PI()/180))+db_base!F13)</f>
        <v>43.628887086300509</v>
      </c>
      <c r="P13" s="6">
        <v>410002</v>
      </c>
      <c r="R13" s="5" t="s">
        <v>25</v>
      </c>
    </row>
    <row r="14" spans="1:23" x14ac:dyDescent="0.25">
      <c r="A14" s="1">
        <v>50</v>
      </c>
      <c r="B14" s="4" t="s">
        <v>25</v>
      </c>
      <c r="C14" s="1" t="s">
        <v>12</v>
      </c>
      <c r="D14" s="1">
        <v>5267</v>
      </c>
      <c r="E14" s="1">
        <v>14.8</v>
      </c>
      <c r="F14" s="1">
        <v>37</v>
      </c>
      <c r="G14" s="1">
        <v>11.5</v>
      </c>
      <c r="H14" s="5">
        <f>(db_base!E14/(TAN(angle*PI()/180))+db_base!F14)</f>
        <v>49.418674541423741</v>
      </c>
      <c r="P14" s="6">
        <v>410049</v>
      </c>
      <c r="R14" s="5" t="s">
        <v>26</v>
      </c>
    </row>
    <row r="15" spans="1:23" x14ac:dyDescent="0.25">
      <c r="A15" s="1">
        <v>50</v>
      </c>
      <c r="B15" s="4" t="s">
        <v>26</v>
      </c>
      <c r="C15" s="1" t="s">
        <v>11</v>
      </c>
      <c r="D15" s="1">
        <v>5269</v>
      </c>
      <c r="E15" s="1">
        <v>7.9</v>
      </c>
      <c r="F15" s="1">
        <v>37</v>
      </c>
      <c r="G15" s="1">
        <v>11.5</v>
      </c>
      <c r="H15" s="5">
        <f>(db_base!E15/(TAN(angle*PI()/180))+db_base!F15)</f>
        <v>43.628887086300509</v>
      </c>
      <c r="P15" s="6">
        <v>410066</v>
      </c>
      <c r="R15" s="5" t="s">
        <v>27</v>
      </c>
    </row>
    <row r="16" spans="1:23" x14ac:dyDescent="0.25">
      <c r="A16" s="1">
        <v>50</v>
      </c>
      <c r="B16" s="4" t="s">
        <v>27</v>
      </c>
      <c r="C16" s="1" t="s">
        <v>11</v>
      </c>
      <c r="D16" s="1">
        <v>5269</v>
      </c>
      <c r="E16" s="1">
        <v>7.9</v>
      </c>
      <c r="F16" s="1">
        <v>37</v>
      </c>
      <c r="G16" s="1">
        <v>11.5</v>
      </c>
      <c r="H16" s="5">
        <f>(db_base!E16/(TAN(angle*PI()/180))+db_base!F16)</f>
        <v>43.628887086300509</v>
      </c>
      <c r="P16" s="6">
        <v>410031</v>
      </c>
    </row>
    <row r="17" spans="1:16" x14ac:dyDescent="0.25">
      <c r="A17" s="5" t="s">
        <v>15</v>
      </c>
      <c r="B17" s="4">
        <v>510004</v>
      </c>
      <c r="C17" s="1"/>
      <c r="D17" s="1">
        <v>460014</v>
      </c>
      <c r="E17" s="1">
        <v>15.1</v>
      </c>
      <c r="F17" s="1">
        <v>35.5</v>
      </c>
      <c r="G17" s="1">
        <v>8</v>
      </c>
      <c r="H17" s="5">
        <f>(db_base!E17/(TAN(angle*PI()/180))+db_base!F17)</f>
        <v>48.170404430776927</v>
      </c>
      <c r="P17" s="6">
        <v>410033</v>
      </c>
    </row>
    <row r="18" spans="1:16" x14ac:dyDescent="0.25">
      <c r="A18" s="5" t="s">
        <v>15</v>
      </c>
      <c r="B18" s="4">
        <v>510005</v>
      </c>
      <c r="C18" s="1"/>
      <c r="D18" s="1">
        <v>460014</v>
      </c>
      <c r="E18" s="1">
        <v>15.1</v>
      </c>
      <c r="F18" s="1">
        <v>35.5</v>
      </c>
      <c r="G18" s="1">
        <v>8</v>
      </c>
      <c r="H18" s="5">
        <f>(db_base!E18/(TAN(angle*PI()/180))+db_base!F18)</f>
        <v>48.170404430776927</v>
      </c>
    </row>
    <row r="19" spans="1:16" x14ac:dyDescent="0.25">
      <c r="A19" s="5" t="s">
        <v>15</v>
      </c>
      <c r="B19" s="4">
        <v>410040</v>
      </c>
      <c r="C19" s="1"/>
      <c r="D19" s="1">
        <v>460016</v>
      </c>
      <c r="E19" s="1">
        <v>9.1999999999999993</v>
      </c>
      <c r="F19" s="1">
        <v>35.5</v>
      </c>
      <c r="G19" s="1">
        <v>8</v>
      </c>
      <c r="H19" s="5">
        <f>(db_base!E19/(TAN(angle*PI()/180))+db_base!F19)</f>
        <v>43.219716606830978</v>
      </c>
    </row>
    <row r="20" spans="1:16" x14ac:dyDescent="0.25">
      <c r="A20" s="5" t="s">
        <v>15</v>
      </c>
      <c r="B20" s="4">
        <v>410042</v>
      </c>
      <c r="C20" s="1"/>
      <c r="D20" s="1">
        <v>460017</v>
      </c>
      <c r="E20" s="1">
        <v>9.1999999999999993</v>
      </c>
      <c r="F20" s="1">
        <v>35.5</v>
      </c>
      <c r="G20" s="1">
        <v>8</v>
      </c>
      <c r="H20" s="5">
        <f>(db_base!E20/(TAN(angle*PI()/180))+db_base!F20)</f>
        <v>43.219716606830978</v>
      </c>
    </row>
    <row r="21" spans="1:16" x14ac:dyDescent="0.25">
      <c r="A21" s="5" t="s">
        <v>15</v>
      </c>
      <c r="B21" s="4">
        <v>410000</v>
      </c>
      <c r="C21" s="1"/>
      <c r="D21" s="1">
        <v>460017</v>
      </c>
      <c r="E21" s="1">
        <v>9.1999999999999993</v>
      </c>
      <c r="F21" s="1">
        <v>35.5</v>
      </c>
      <c r="G21" s="1">
        <v>8</v>
      </c>
      <c r="H21" s="5">
        <f>(db_base!E21/(TAN(angle*PI()/180))+db_base!F21)</f>
        <v>43.219716606830978</v>
      </c>
    </row>
    <row r="22" spans="1:16" x14ac:dyDescent="0.25">
      <c r="A22" s="5" t="s">
        <v>15</v>
      </c>
      <c r="B22" s="4">
        <v>410001</v>
      </c>
      <c r="C22" s="1"/>
      <c r="D22" s="1">
        <v>460017</v>
      </c>
      <c r="E22" s="1">
        <v>9.1999999999999993</v>
      </c>
      <c r="F22" s="1">
        <v>35.5</v>
      </c>
      <c r="G22" s="1">
        <v>8</v>
      </c>
      <c r="H22" s="5">
        <f>(db_base!E22/(TAN(angle*PI()/180))+db_base!F22)</f>
        <v>43.219716606830978</v>
      </c>
    </row>
    <row r="23" spans="1:16" x14ac:dyDescent="0.25">
      <c r="A23" s="5" t="s">
        <v>15</v>
      </c>
      <c r="B23" s="4">
        <v>410002</v>
      </c>
      <c r="C23" s="1"/>
      <c r="D23" s="1">
        <v>460018</v>
      </c>
      <c r="E23" s="1">
        <v>9.1999999999999993</v>
      </c>
      <c r="F23" s="1">
        <v>35.5</v>
      </c>
      <c r="G23" s="1">
        <v>8</v>
      </c>
      <c r="H23" s="5">
        <f>(db_base!E23/(TAN(angle*PI()/180))+db_base!F23)</f>
        <v>43.219716606830978</v>
      </c>
    </row>
    <row r="24" spans="1:16" x14ac:dyDescent="0.25">
      <c r="A24" s="5" t="s">
        <v>15</v>
      </c>
      <c r="B24" s="4">
        <v>410049</v>
      </c>
      <c r="C24" s="1"/>
      <c r="D24" s="1">
        <v>460018</v>
      </c>
      <c r="E24" s="1">
        <v>9.1999999999999993</v>
      </c>
      <c r="F24" s="1">
        <v>35.5</v>
      </c>
      <c r="G24" s="1">
        <v>8</v>
      </c>
      <c r="H24" s="5">
        <f>(db_base!E24/(TAN(angle*PI()/180))+db_base!F24)</f>
        <v>43.219716606830978</v>
      </c>
    </row>
    <row r="25" spans="1:16" x14ac:dyDescent="0.25">
      <c r="A25" s="5" t="s">
        <v>15</v>
      </c>
      <c r="B25" s="4">
        <v>410066</v>
      </c>
      <c r="C25" s="1"/>
      <c r="D25" s="1">
        <v>460018</v>
      </c>
      <c r="E25" s="1">
        <v>9.1999999999999993</v>
      </c>
      <c r="F25" s="1">
        <v>35.5</v>
      </c>
      <c r="G25" s="1">
        <v>8</v>
      </c>
      <c r="H25" s="5">
        <f>(db_base!E25/(TAN(angle*PI()/180))+db_base!F25)</f>
        <v>43.219716606830978</v>
      </c>
    </row>
    <row r="26" spans="1:16" x14ac:dyDescent="0.25">
      <c r="A26" s="5" t="s">
        <v>15</v>
      </c>
      <c r="B26" s="4">
        <v>410031</v>
      </c>
      <c r="C26" s="1" t="s">
        <v>11</v>
      </c>
      <c r="D26" s="1">
        <v>460035</v>
      </c>
      <c r="E26" s="1">
        <v>9</v>
      </c>
      <c r="F26" s="1">
        <v>9.25</v>
      </c>
      <c r="G26" s="1">
        <v>8</v>
      </c>
      <c r="H26" s="5">
        <f>(E26/SIN(angle*PI()/180))+(F26/TAN(angle*PI()/180))+35</f>
        <v>54.510337192380348</v>
      </c>
      <c r="I26" s="5">
        <f>(E26/SIN(angle*PI()/180))-(F26/TAN(angle*PI()/180))+35</f>
        <v>38.986994015600672</v>
      </c>
    </row>
    <row r="27" spans="1:16" x14ac:dyDescent="0.25">
      <c r="A27" s="5" t="s">
        <v>15</v>
      </c>
      <c r="B27" s="4">
        <v>410033</v>
      </c>
      <c r="C27" s="1"/>
      <c r="D27" s="1">
        <v>460035</v>
      </c>
      <c r="E27" s="1">
        <v>9</v>
      </c>
      <c r="F27" s="1">
        <v>32</v>
      </c>
      <c r="G27" s="1">
        <v>8</v>
      </c>
      <c r="H27" s="5">
        <f>(E27/SIN(angle*PI()/180))+(F27/TAN(angle*PI()/180))+35</f>
        <v>73.599853801663471</v>
      </c>
      <c r="I27" s="5">
        <f>(E27/SIN(angle*PI()/180))-(F27/TAN(angle*PI()/180))+35</f>
        <v>19.897477406317549</v>
      </c>
    </row>
    <row r="28" spans="1:16" x14ac:dyDescent="0.25">
      <c r="B28" s="4"/>
      <c r="C28" s="1"/>
      <c r="D28" s="1"/>
      <c r="E28" s="1"/>
      <c r="F28" s="1"/>
      <c r="G2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db_base</vt:lpstr>
      <vt:lpstr>angle</vt:lpstr>
      <vt:lpstr>liste_serie</vt:lpstr>
      <vt:lpstr>resultat_serie</vt:lpstr>
      <vt:lpstr>start</vt:lpstr>
      <vt:lpstr>table_db</vt:lpstr>
      <vt:lpstr>table_serie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2017-07-19T16:40:40Z</dcterms:created>
  <dcterms:modified xsi:type="dcterms:W3CDTF">2017-07-21T09:15:34Z</dcterms:modified>
</cp:coreProperties>
</file>